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Desktop\"/>
    </mc:Choice>
  </mc:AlternateContent>
  <xr:revisionPtr revIDLastSave="0" documentId="13_ncr:1_{91D6B6FC-3F20-4339-A18E-11DFC6A31D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LY6050_MOD3Project_Data_2022Fa" sheetId="1" r:id="rId1"/>
    <sheet name="Part 1" sheetId="2" r:id="rId2"/>
    <sheet name="Part 2" sheetId="4" r:id="rId3"/>
    <sheet name="Part 3" sheetId="5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" i="5" l="1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AC254" i="5" s="1"/>
  <c r="Z255" i="5"/>
  <c r="AC255" i="5" s="1"/>
  <c r="Z256" i="5"/>
  <c r="AC256" i="5" s="1"/>
  <c r="Z257" i="5"/>
  <c r="AC257" i="5" s="1"/>
  <c r="Z258" i="5"/>
  <c r="AC258" i="5" s="1"/>
  <c r="Z259" i="5"/>
  <c r="AC259" i="5" s="1"/>
  <c r="Z260" i="5"/>
  <c r="AC260" i="5" s="1"/>
  <c r="Z261" i="5"/>
  <c r="AC261" i="5" s="1"/>
  <c r="Z262" i="5"/>
  <c r="AC262" i="5" s="1"/>
  <c r="Z263" i="5"/>
  <c r="AC263" i="5" s="1"/>
  <c r="Z264" i="5"/>
  <c r="AC264" i="5" s="1"/>
  <c r="Z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AB255" i="5" s="1"/>
  <c r="Y256" i="5"/>
  <c r="AB256" i="5" s="1"/>
  <c r="Y257" i="5"/>
  <c r="AB257" i="5" s="1"/>
  <c r="Y258" i="5"/>
  <c r="AB258" i="5" s="1"/>
  <c r="Y259" i="5"/>
  <c r="AB259" i="5" s="1"/>
  <c r="Y260" i="5"/>
  <c r="AB260" i="5" s="1"/>
  <c r="Y261" i="5"/>
  <c r="AB261" i="5" s="1"/>
  <c r="Y262" i="5"/>
  <c r="AB262" i="5" s="1"/>
  <c r="Y263" i="5"/>
  <c r="AB263" i="5" s="1"/>
  <c r="Y264" i="5"/>
  <c r="AB264" i="5" s="1"/>
  <c r="Y3" i="5"/>
  <c r="K51" i="4" a="1"/>
  <c r="K51" i="4" s="1"/>
  <c r="G51" i="4" a="1"/>
  <c r="G51" i="4" s="1"/>
  <c r="H51" i="4" s="1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" i="4"/>
  <c r="L5" i="4" s="1"/>
  <c r="H6" i="4"/>
  <c r="H14" i="4"/>
  <c r="H15" i="4"/>
  <c r="H16" i="4"/>
  <c r="H17" i="4"/>
  <c r="H18" i="4"/>
  <c r="H26" i="4"/>
  <c r="H27" i="4"/>
  <c r="H28" i="4"/>
  <c r="H29" i="4"/>
  <c r="H30" i="4"/>
  <c r="H38" i="4"/>
  <c r="H39" i="4"/>
  <c r="H40" i="4"/>
  <c r="H41" i="4"/>
  <c r="H42" i="4"/>
  <c r="H50" i="4"/>
  <c r="G6" i="4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G15" i="4"/>
  <c r="G16" i="4"/>
  <c r="G17" i="4"/>
  <c r="G18" i="4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G27" i="4"/>
  <c r="G28" i="4"/>
  <c r="G29" i="4"/>
  <c r="G30" i="4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G39" i="4"/>
  <c r="G40" i="4"/>
  <c r="G41" i="4"/>
  <c r="G42" i="4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G5" i="4"/>
  <c r="H5" i="4" s="1"/>
  <c r="H247" i="4" l="1"/>
  <c r="H199" i="4"/>
  <c r="H115" i="4"/>
  <c r="L262" i="4"/>
  <c r="H186" i="4"/>
  <c r="H138" i="4"/>
  <c r="H66" i="4"/>
  <c r="H221" i="4"/>
  <c r="H149" i="4"/>
  <c r="H89" i="4"/>
  <c r="H263" i="4"/>
  <c r="L260" i="4"/>
  <c r="H232" i="4"/>
  <c r="H112" i="4"/>
  <c r="H259" i="4"/>
  <c r="H127" i="4"/>
  <c r="H55" i="4"/>
  <c r="H150" i="4"/>
  <c r="H54" i="4"/>
  <c r="H209" i="4"/>
  <c r="H53" i="4"/>
  <c r="H148" i="4"/>
  <c r="H223" i="4"/>
  <c r="H151" i="4"/>
  <c r="H91" i="4"/>
  <c r="H258" i="4"/>
  <c r="H174" i="4"/>
  <c r="H126" i="4"/>
  <c r="H78" i="4"/>
  <c r="H233" i="4"/>
  <c r="H161" i="4"/>
  <c r="H65" i="4"/>
  <c r="H184" i="4"/>
  <c r="H100" i="4"/>
  <c r="L263" i="4"/>
  <c r="L259" i="4"/>
  <c r="H255" i="4"/>
  <c r="H219" i="4"/>
  <c r="H183" i="4"/>
  <c r="H159" i="4"/>
  <c r="H135" i="4"/>
  <c r="H99" i="4"/>
  <c r="H63" i="4"/>
  <c r="H242" i="4"/>
  <c r="H194" i="4"/>
  <c r="H110" i="4"/>
  <c r="H139" i="4"/>
  <c r="H222" i="4"/>
  <c r="H185" i="4"/>
  <c r="H196" i="4"/>
  <c r="H64" i="4"/>
  <c r="H231" i="4"/>
  <c r="H195" i="4"/>
  <c r="H147" i="4"/>
  <c r="H111" i="4"/>
  <c r="H87" i="4"/>
  <c r="H182" i="4"/>
  <c r="H62" i="4"/>
  <c r="L257" i="4"/>
  <c r="H253" i="4"/>
  <c r="H241" i="4"/>
  <c r="H229" i="4"/>
  <c r="H217" i="4"/>
  <c r="H205" i="4"/>
  <c r="H193" i="4"/>
  <c r="H181" i="4"/>
  <c r="H169" i="4"/>
  <c r="H157" i="4"/>
  <c r="H145" i="4"/>
  <c r="H133" i="4"/>
  <c r="H121" i="4"/>
  <c r="H109" i="4"/>
  <c r="H97" i="4"/>
  <c r="H85" i="4"/>
  <c r="H73" i="4"/>
  <c r="H61" i="4"/>
  <c r="H235" i="4"/>
  <c r="H163" i="4"/>
  <c r="H103" i="4"/>
  <c r="H198" i="4"/>
  <c r="H162" i="4"/>
  <c r="H90" i="4"/>
  <c r="H197" i="4"/>
  <c r="H173" i="4"/>
  <c r="H101" i="4"/>
  <c r="H77" i="4"/>
  <c r="H208" i="4"/>
  <c r="H172" i="4"/>
  <c r="H88" i="4"/>
  <c r="H52" i="4"/>
  <c r="H254" i="4"/>
  <c r="H170" i="4"/>
  <c r="H74" i="4"/>
  <c r="H228" i="4"/>
  <c r="H180" i="4"/>
  <c r="H144" i="4"/>
  <c r="H96" i="4"/>
  <c r="L255" i="4"/>
  <c r="H251" i="4"/>
  <c r="H239" i="4"/>
  <c r="H227" i="4"/>
  <c r="H215" i="4"/>
  <c r="H203" i="4"/>
  <c r="H191" i="4"/>
  <c r="H179" i="4"/>
  <c r="H167" i="4"/>
  <c r="H155" i="4"/>
  <c r="H143" i="4"/>
  <c r="H131" i="4"/>
  <c r="H119" i="4"/>
  <c r="H107" i="4"/>
  <c r="H95" i="4"/>
  <c r="H83" i="4"/>
  <c r="H71" i="4"/>
  <c r="H59" i="4"/>
  <c r="H187" i="4"/>
  <c r="H79" i="4"/>
  <c r="H234" i="4"/>
  <c r="H102" i="4"/>
  <c r="H125" i="4"/>
  <c r="H256" i="4"/>
  <c r="H136" i="4"/>
  <c r="H218" i="4"/>
  <c r="H158" i="4"/>
  <c r="H122" i="4"/>
  <c r="H252" i="4"/>
  <c r="H204" i="4"/>
  <c r="H156" i="4"/>
  <c r="H120" i="4"/>
  <c r="H84" i="4"/>
  <c r="L254" i="4"/>
  <c r="H262" i="4"/>
  <c r="H250" i="4"/>
  <c r="H238" i="4"/>
  <c r="H226" i="4"/>
  <c r="H214" i="4"/>
  <c r="H202" i="4"/>
  <c r="H190" i="4"/>
  <c r="H178" i="4"/>
  <c r="H166" i="4"/>
  <c r="H154" i="4"/>
  <c r="H142" i="4"/>
  <c r="H130" i="4"/>
  <c r="H118" i="4"/>
  <c r="H106" i="4"/>
  <c r="H94" i="4"/>
  <c r="H82" i="4"/>
  <c r="H70" i="4"/>
  <c r="H58" i="4"/>
  <c r="H211" i="4"/>
  <c r="H67" i="4"/>
  <c r="H246" i="4"/>
  <c r="H114" i="4"/>
  <c r="H257" i="4"/>
  <c r="H137" i="4"/>
  <c r="H244" i="4"/>
  <c r="H124" i="4"/>
  <c r="H206" i="4"/>
  <c r="H134" i="4"/>
  <c r="H98" i="4"/>
  <c r="L256" i="4"/>
  <c r="H216" i="4"/>
  <c r="H168" i="4"/>
  <c r="H108" i="4"/>
  <c r="H72" i="4"/>
  <c r="H261" i="4"/>
  <c r="H249" i="4"/>
  <c r="H237" i="4"/>
  <c r="H225" i="4"/>
  <c r="H213" i="4"/>
  <c r="H201" i="4"/>
  <c r="H189" i="4"/>
  <c r="H177" i="4"/>
  <c r="H165" i="4"/>
  <c r="H153" i="4"/>
  <c r="H141" i="4"/>
  <c r="H129" i="4"/>
  <c r="H117" i="4"/>
  <c r="H105" i="4"/>
  <c r="H93" i="4"/>
  <c r="H81" i="4"/>
  <c r="H69" i="4"/>
  <c r="H57" i="4"/>
  <c r="H175" i="4"/>
  <c r="H210" i="4"/>
  <c r="L261" i="4"/>
  <c r="H245" i="4"/>
  <c r="H113" i="4"/>
  <c r="H220" i="4"/>
  <c r="H160" i="4"/>
  <c r="H76" i="4"/>
  <c r="I2" i="4" s="1"/>
  <c r="H243" i="4"/>
  <c r="H207" i="4"/>
  <c r="H171" i="4"/>
  <c r="H123" i="4"/>
  <c r="H75" i="4"/>
  <c r="L258" i="4"/>
  <c r="H230" i="4"/>
  <c r="H146" i="4"/>
  <c r="H86" i="4"/>
  <c r="H240" i="4"/>
  <c r="H192" i="4"/>
  <c r="H132" i="4"/>
  <c r="H60" i="4"/>
  <c r="H260" i="4"/>
  <c r="H248" i="4"/>
  <c r="H236" i="4"/>
  <c r="H224" i="4"/>
  <c r="H212" i="4"/>
  <c r="H200" i="4"/>
  <c r="H188" i="4"/>
  <c r="H176" i="4"/>
  <c r="H164" i="4"/>
  <c r="H152" i="4"/>
  <c r="H140" i="4"/>
  <c r="H128" i="4"/>
  <c r="H116" i="4"/>
  <c r="H104" i="4"/>
  <c r="H92" i="4"/>
  <c r="H80" i="4"/>
  <c r="H68" i="4"/>
  <c r="H56" i="4"/>
  <c r="AB254" i="5"/>
  <c r="AC253" i="5"/>
  <c r="AB253" i="5"/>
  <c r="AC252" i="5"/>
  <c r="AB252" i="5"/>
  <c r="AC251" i="5"/>
  <c r="AB251" i="5"/>
  <c r="AC250" i="5"/>
  <c r="AB250" i="5"/>
  <c r="AC249" i="5"/>
  <c r="AB249" i="5"/>
  <c r="AC248" i="5"/>
  <c r="AB248" i="5"/>
  <c r="AC247" i="5"/>
  <c r="AB247" i="5"/>
  <c r="AC246" i="5"/>
  <c r="AB246" i="5"/>
  <c r="AC245" i="5"/>
  <c r="AB245" i="5"/>
  <c r="AC244" i="5"/>
  <c r="AB244" i="5"/>
  <c r="AC243" i="5"/>
  <c r="AB243" i="5"/>
  <c r="AC242" i="5"/>
  <c r="AB242" i="5"/>
  <c r="AC241" i="5"/>
  <c r="AB241" i="5"/>
  <c r="AC240" i="5"/>
  <c r="AB240" i="5"/>
  <c r="AC239" i="5"/>
  <c r="AB239" i="5"/>
  <c r="AC238" i="5"/>
  <c r="AB238" i="5"/>
  <c r="AC237" i="5"/>
  <c r="AB237" i="5"/>
  <c r="AC236" i="5"/>
  <c r="AB236" i="5"/>
  <c r="AC235" i="5"/>
  <c r="AB235" i="5"/>
  <c r="AC234" i="5"/>
  <c r="AB234" i="5"/>
  <c r="AC233" i="5"/>
  <c r="AB233" i="5"/>
  <c r="AC232" i="5"/>
  <c r="AB232" i="5"/>
  <c r="AC231" i="5"/>
  <c r="AB231" i="5"/>
  <c r="AC230" i="5"/>
  <c r="AB230" i="5"/>
  <c r="AC229" i="5"/>
  <c r="AB229" i="5"/>
  <c r="AC228" i="5"/>
  <c r="AB228" i="5"/>
  <c r="AC227" i="5"/>
  <c r="AB227" i="5"/>
  <c r="AC226" i="5"/>
  <c r="AB226" i="5"/>
  <c r="AC225" i="5"/>
  <c r="AB225" i="5"/>
  <c r="AC224" i="5"/>
  <c r="AB224" i="5"/>
  <c r="AC223" i="5"/>
  <c r="AB223" i="5"/>
  <c r="AC222" i="5"/>
  <c r="AB222" i="5"/>
  <c r="AC221" i="5"/>
  <c r="AB221" i="5"/>
  <c r="AC220" i="5"/>
  <c r="AB220" i="5"/>
  <c r="AC219" i="5"/>
  <c r="AB219" i="5"/>
  <c r="AC218" i="5"/>
  <c r="AB218" i="5"/>
  <c r="AC217" i="5"/>
  <c r="AB217" i="5"/>
  <c r="AC216" i="5"/>
  <c r="AB216" i="5"/>
  <c r="AC215" i="5"/>
  <c r="AB215" i="5"/>
  <c r="AC214" i="5"/>
  <c r="AB214" i="5"/>
  <c r="AC213" i="5"/>
  <c r="AB213" i="5"/>
  <c r="AC212" i="5"/>
  <c r="AB212" i="5"/>
  <c r="AC211" i="5"/>
  <c r="AB211" i="5"/>
  <c r="AC210" i="5"/>
  <c r="AB210" i="5"/>
  <c r="AC209" i="5"/>
  <c r="AB209" i="5"/>
  <c r="AC208" i="5"/>
  <c r="AB208" i="5"/>
  <c r="AC207" i="5"/>
  <c r="AB207" i="5"/>
  <c r="AC206" i="5"/>
  <c r="AB206" i="5"/>
  <c r="AC205" i="5"/>
  <c r="AB205" i="5"/>
  <c r="AC204" i="5"/>
  <c r="AB204" i="5"/>
  <c r="AB203" i="5"/>
  <c r="AC203" i="5"/>
  <c r="AC202" i="5"/>
  <c r="AB202" i="5"/>
  <c r="AC201" i="5"/>
  <c r="AB201" i="5"/>
  <c r="AC200" i="5"/>
  <c r="AB200" i="5"/>
  <c r="AC199" i="5"/>
  <c r="AB199" i="5"/>
  <c r="AC198" i="5"/>
  <c r="AB198" i="5"/>
  <c r="AC197" i="5"/>
  <c r="AB197" i="5"/>
  <c r="AC196" i="5"/>
  <c r="AB196" i="5"/>
  <c r="AC195" i="5"/>
  <c r="AB195" i="5"/>
  <c r="AB194" i="5"/>
  <c r="AC194" i="5"/>
  <c r="AC193" i="5"/>
  <c r="AB193" i="5"/>
  <c r="AB192" i="5"/>
  <c r="AC192" i="5"/>
  <c r="AC191" i="5"/>
  <c r="AB191" i="5"/>
  <c r="AC190" i="5"/>
  <c r="AB190" i="5"/>
  <c r="AC189" i="5"/>
  <c r="AB189" i="5"/>
  <c r="AC188" i="5"/>
  <c r="AB188" i="5"/>
  <c r="AC187" i="5"/>
  <c r="AB187" i="5"/>
  <c r="AC186" i="5"/>
  <c r="AB186" i="5"/>
  <c r="AC185" i="5"/>
  <c r="AB185" i="5"/>
  <c r="AB184" i="5"/>
  <c r="AC184" i="5"/>
  <c r="AC183" i="5"/>
  <c r="AB183" i="5"/>
  <c r="AC182" i="5"/>
  <c r="AB182" i="5"/>
  <c r="AC181" i="5"/>
  <c r="AB181" i="5"/>
  <c r="AC180" i="5"/>
  <c r="AB180" i="5"/>
  <c r="AC179" i="5"/>
  <c r="AB179" i="5"/>
  <c r="AC178" i="5"/>
  <c r="AB178" i="5"/>
  <c r="AC177" i="5"/>
  <c r="AB177" i="5"/>
  <c r="AC176" i="5"/>
  <c r="AB176" i="5"/>
  <c r="AB175" i="5"/>
  <c r="AC175" i="5"/>
  <c r="AC174" i="5"/>
  <c r="AB174" i="5"/>
  <c r="AC173" i="5"/>
  <c r="AB173" i="5"/>
  <c r="AC172" i="5"/>
  <c r="AB172" i="5"/>
  <c r="AC171" i="5"/>
  <c r="AB171" i="5"/>
  <c r="AC170" i="5"/>
  <c r="AB170" i="5"/>
  <c r="AC169" i="5"/>
  <c r="AB169" i="5"/>
  <c r="AC168" i="5"/>
  <c r="AB168" i="5"/>
  <c r="AC167" i="5"/>
  <c r="AB167" i="5"/>
  <c r="AC166" i="5"/>
  <c r="AB166" i="5"/>
  <c r="AC165" i="5"/>
  <c r="AB165" i="5"/>
  <c r="AC164" i="5"/>
  <c r="AB164" i="5"/>
  <c r="AC163" i="5"/>
  <c r="AB163" i="5"/>
  <c r="AC162" i="5"/>
  <c r="AB162" i="5"/>
  <c r="AB161" i="5"/>
  <c r="AC161" i="5"/>
  <c r="AC160" i="5"/>
  <c r="AB160" i="5"/>
  <c r="AB159" i="5"/>
  <c r="AC159" i="5"/>
  <c r="AC158" i="5"/>
  <c r="AB158" i="5"/>
  <c r="AC157" i="5"/>
  <c r="AB157" i="5"/>
  <c r="AC156" i="5"/>
  <c r="AB156" i="5"/>
  <c r="AC155" i="5"/>
  <c r="AB155" i="5"/>
  <c r="AB154" i="5"/>
  <c r="AC154" i="5"/>
  <c r="AC153" i="5"/>
  <c r="AB153" i="5"/>
  <c r="AC152" i="5"/>
  <c r="AB152" i="5"/>
  <c r="AC151" i="5"/>
  <c r="AB151" i="5"/>
  <c r="AC150" i="5"/>
  <c r="AB150" i="5"/>
  <c r="AC149" i="5"/>
  <c r="AB149" i="5"/>
  <c r="AB148" i="5"/>
  <c r="AC148" i="5"/>
  <c r="AC147" i="5"/>
  <c r="AB147" i="5"/>
  <c r="AC146" i="5"/>
  <c r="AB146" i="5"/>
  <c r="AC145" i="5"/>
  <c r="AB145" i="5"/>
  <c r="AC144" i="5"/>
  <c r="AB144" i="5"/>
  <c r="AC143" i="5"/>
  <c r="AB143" i="5"/>
  <c r="AC142" i="5"/>
  <c r="AB142" i="5"/>
  <c r="AB141" i="5"/>
  <c r="AC141" i="5"/>
  <c r="AC140" i="5"/>
  <c r="AB140" i="5"/>
  <c r="AC139" i="5"/>
  <c r="AB139" i="5"/>
  <c r="AB138" i="5"/>
  <c r="AC138" i="5"/>
  <c r="AC137" i="5"/>
  <c r="AB137" i="5"/>
  <c r="AC136" i="5"/>
  <c r="AB136" i="5"/>
  <c r="AB135" i="5"/>
  <c r="AC135" i="5"/>
  <c r="AC134" i="5"/>
  <c r="AB134" i="5"/>
  <c r="AB133" i="5"/>
  <c r="AC133" i="5"/>
  <c r="AC132" i="5"/>
  <c r="AB132" i="5"/>
  <c r="AB131" i="5"/>
  <c r="AC131" i="5"/>
  <c r="AC130" i="5"/>
  <c r="AB130" i="5"/>
  <c r="AB129" i="5"/>
  <c r="AC129" i="5"/>
  <c r="AC128" i="5"/>
  <c r="AB128" i="5"/>
  <c r="AB127" i="5"/>
  <c r="AC127" i="5"/>
  <c r="AC126" i="5"/>
  <c r="AB126" i="5"/>
  <c r="AC125" i="5"/>
  <c r="AB125" i="5"/>
  <c r="AB124" i="5"/>
  <c r="AC124" i="5"/>
  <c r="AC123" i="5"/>
  <c r="AB123" i="5"/>
  <c r="AC122" i="5"/>
  <c r="AB122" i="5"/>
  <c r="AC121" i="5"/>
  <c r="AB121" i="5"/>
  <c r="AB120" i="5"/>
  <c r="AC120" i="5"/>
  <c r="AC119" i="5"/>
  <c r="AB119" i="5"/>
  <c r="AC118" i="5"/>
  <c r="AB118" i="5"/>
  <c r="AC117" i="5"/>
  <c r="AB117" i="5"/>
  <c r="AC116" i="5"/>
  <c r="AB116" i="5"/>
  <c r="AB115" i="5"/>
  <c r="AC115" i="5"/>
  <c r="AC114" i="5"/>
  <c r="AB114" i="5"/>
  <c r="AC113" i="5"/>
  <c r="AB113" i="5"/>
  <c r="AB112" i="5"/>
  <c r="AC112" i="5"/>
  <c r="AC111" i="5"/>
  <c r="AB111" i="5"/>
  <c r="AC110" i="5"/>
  <c r="AB110" i="5"/>
  <c r="AC109" i="5"/>
  <c r="AB109" i="5"/>
  <c r="AC108" i="5"/>
  <c r="AB108" i="5"/>
  <c r="AC107" i="5"/>
  <c r="AB107" i="5"/>
  <c r="AC106" i="5"/>
  <c r="AB106" i="5"/>
  <c r="AB105" i="5"/>
  <c r="AC105" i="5"/>
  <c r="AC104" i="5"/>
  <c r="AB104" i="5"/>
  <c r="AC103" i="5"/>
  <c r="AB103" i="5"/>
  <c r="AC102" i="5"/>
  <c r="AB102" i="5"/>
  <c r="AC101" i="5"/>
  <c r="AB101" i="5"/>
  <c r="AB100" i="5"/>
  <c r="AC100" i="5"/>
  <c r="AC99" i="5"/>
  <c r="AB99" i="5"/>
  <c r="AB98" i="5"/>
  <c r="AC98" i="5"/>
  <c r="AC97" i="5"/>
  <c r="AB97" i="5"/>
  <c r="AC96" i="5"/>
  <c r="AB96" i="5"/>
  <c r="AB95" i="5"/>
  <c r="AC95" i="5"/>
  <c r="AC94" i="5"/>
  <c r="AB94" i="5"/>
  <c r="AC93" i="5"/>
  <c r="AB93" i="5"/>
  <c r="AC92" i="5"/>
  <c r="AB92" i="5"/>
  <c r="AC91" i="5"/>
  <c r="AB91" i="5"/>
  <c r="AC90" i="5"/>
  <c r="AB90" i="5"/>
  <c r="AB89" i="5"/>
  <c r="AC89" i="5"/>
  <c r="AC88" i="5"/>
  <c r="AB88" i="5"/>
  <c r="AC87" i="5"/>
  <c r="AB87" i="5"/>
  <c r="AC86" i="5"/>
  <c r="AB86" i="5"/>
  <c r="AC85" i="5"/>
  <c r="AB85" i="5"/>
  <c r="AC84" i="5"/>
  <c r="AB84" i="5"/>
  <c r="AC83" i="5"/>
  <c r="AB83" i="5"/>
  <c r="AC82" i="5"/>
  <c r="AB82" i="5"/>
  <c r="AC81" i="5"/>
  <c r="AB81" i="5"/>
  <c r="AC80" i="5"/>
  <c r="AB80" i="5"/>
  <c r="AC79" i="5"/>
  <c r="AB79" i="5"/>
  <c r="AC78" i="5"/>
  <c r="AB78" i="5"/>
  <c r="AC77" i="5"/>
  <c r="AB77" i="5"/>
  <c r="AC76" i="5"/>
  <c r="AB76" i="5"/>
  <c r="AC75" i="5"/>
  <c r="AB75" i="5"/>
  <c r="AB74" i="5"/>
  <c r="AC74" i="5"/>
  <c r="AC73" i="5"/>
  <c r="AB73" i="5"/>
  <c r="AC72" i="5"/>
  <c r="AB72" i="5"/>
  <c r="AC71" i="5"/>
  <c r="AB71" i="5"/>
  <c r="AC70" i="5"/>
  <c r="AB70" i="5"/>
  <c r="AC69" i="5"/>
  <c r="AB69" i="5"/>
  <c r="AC68" i="5"/>
  <c r="AB68" i="5"/>
  <c r="AC67" i="5"/>
  <c r="AB67" i="5"/>
  <c r="AB66" i="5"/>
  <c r="AC66" i="5"/>
  <c r="AC65" i="5"/>
  <c r="AB65" i="5"/>
  <c r="AC64" i="5"/>
  <c r="AB64" i="5"/>
  <c r="AB63" i="5"/>
  <c r="AC63" i="5"/>
  <c r="AC62" i="5"/>
  <c r="AB62" i="5"/>
  <c r="AB61" i="5"/>
  <c r="AC61" i="5"/>
  <c r="AC60" i="5"/>
  <c r="AB60" i="5"/>
  <c r="AC59" i="5"/>
  <c r="AB59" i="5"/>
  <c r="AC58" i="5"/>
  <c r="AB58" i="5"/>
  <c r="AC57" i="5"/>
  <c r="AB57" i="5"/>
  <c r="AC56" i="5"/>
  <c r="AB56" i="5"/>
  <c r="AC55" i="5"/>
  <c r="AB55" i="5"/>
  <c r="AC54" i="5"/>
  <c r="AB54" i="5"/>
  <c r="AC53" i="5"/>
  <c r="AB53" i="5"/>
  <c r="AC52" i="5"/>
  <c r="AB52" i="5"/>
  <c r="AB51" i="5"/>
  <c r="AC51" i="5"/>
  <c r="AB50" i="5"/>
  <c r="AC50" i="5"/>
  <c r="AC49" i="5"/>
  <c r="AB49" i="5"/>
  <c r="AC48" i="5"/>
  <c r="AB48" i="5"/>
  <c r="AC47" i="5"/>
  <c r="AB47" i="5"/>
  <c r="AC46" i="5"/>
  <c r="AB46" i="5"/>
  <c r="AC45" i="5"/>
  <c r="AB45" i="5"/>
  <c r="AC44" i="5"/>
  <c r="AB44" i="5"/>
  <c r="AC43" i="5"/>
  <c r="AB43" i="5"/>
  <c r="AC42" i="5"/>
  <c r="AB42" i="5"/>
  <c r="AC41" i="5"/>
  <c r="AB41" i="5"/>
  <c r="AC40" i="5"/>
  <c r="AB40" i="5"/>
  <c r="AC39" i="5"/>
  <c r="AB39" i="5"/>
  <c r="AC38" i="5"/>
  <c r="AB38" i="5"/>
  <c r="AC37" i="5"/>
  <c r="AB37" i="5"/>
  <c r="AC36" i="5"/>
  <c r="AB36" i="5"/>
  <c r="AC35" i="5"/>
  <c r="AB35" i="5"/>
  <c r="AC34" i="5"/>
  <c r="AB34" i="5"/>
  <c r="AC33" i="5"/>
  <c r="AB33" i="5"/>
  <c r="AC32" i="5"/>
  <c r="AB32" i="5"/>
  <c r="AC31" i="5"/>
  <c r="AB31" i="5"/>
  <c r="AC30" i="5"/>
  <c r="AB30" i="5"/>
  <c r="AC29" i="5"/>
  <c r="AB29" i="5"/>
  <c r="AC28" i="5"/>
  <c r="AB28" i="5"/>
  <c r="F28" i="5"/>
  <c r="F30" i="5" s="1"/>
  <c r="AB27" i="5"/>
  <c r="AC27" i="5"/>
  <c r="AC26" i="5"/>
  <c r="AB26" i="5"/>
  <c r="F26" i="5"/>
  <c r="AC25" i="5"/>
  <c r="AB25" i="5"/>
  <c r="AC24" i="5"/>
  <c r="AB24" i="5"/>
  <c r="F24" i="5"/>
  <c r="AB23" i="5"/>
  <c r="AC23" i="5"/>
  <c r="AC22" i="5"/>
  <c r="AB22" i="5"/>
  <c r="AC21" i="5"/>
  <c r="AB21" i="5"/>
  <c r="AC20" i="5"/>
  <c r="AB20" i="5"/>
  <c r="AC19" i="5"/>
  <c r="AB19" i="5"/>
  <c r="AC18" i="5"/>
  <c r="AB18" i="5"/>
  <c r="AC17" i="5"/>
  <c r="AB17" i="5"/>
  <c r="AC16" i="5"/>
  <c r="AB16" i="5"/>
  <c r="AC15" i="5"/>
  <c r="AB15" i="5"/>
  <c r="AC14" i="5"/>
  <c r="AB14" i="5"/>
  <c r="AC13" i="5"/>
  <c r="AB13" i="5"/>
  <c r="AC12" i="5"/>
  <c r="AB12" i="5"/>
  <c r="AC11" i="5"/>
  <c r="AB11" i="5"/>
  <c r="AC10" i="5"/>
  <c r="AB10" i="5"/>
  <c r="AC9" i="5"/>
  <c r="AB9" i="5"/>
  <c r="AC8" i="5"/>
  <c r="AB8" i="5"/>
  <c r="AC7" i="5"/>
  <c r="AB7" i="5"/>
  <c r="F7" i="5"/>
  <c r="F9" i="5" s="1"/>
  <c r="AC6" i="5"/>
  <c r="AB6" i="5"/>
  <c r="AC5" i="5"/>
  <c r="AB5" i="5"/>
  <c r="F5" i="5"/>
  <c r="AC4" i="5"/>
  <c r="AB4" i="5"/>
  <c r="AC3" i="5"/>
  <c r="AB3" i="5"/>
  <c r="F3" i="5"/>
  <c r="L144" i="4"/>
  <c r="L138" i="4"/>
  <c r="L114" i="4"/>
  <c r="L108" i="4"/>
  <c r="L102" i="4"/>
  <c r="L100" i="4"/>
  <c r="L92" i="4"/>
  <c r="L86" i="4"/>
  <c r="L84" i="4"/>
  <c r="L82" i="4"/>
  <c r="L80" i="4"/>
  <c r="L81" i="4"/>
  <c r="L78" i="4"/>
  <c r="L76" i="4"/>
  <c r="L77" i="4"/>
  <c r="L74" i="4"/>
  <c r="L72" i="4"/>
  <c r="L73" i="4"/>
  <c r="L70" i="4"/>
  <c r="L68" i="4"/>
  <c r="L69" i="4"/>
  <c r="L66" i="4"/>
  <c r="L64" i="4"/>
  <c r="L65" i="4"/>
  <c r="L62" i="4"/>
  <c r="L60" i="4"/>
  <c r="L61" i="4"/>
  <c r="L58" i="4"/>
  <c r="L56" i="4"/>
  <c r="L57" i="4"/>
  <c r="L54" i="4"/>
  <c r="L52" i="4"/>
  <c r="L53" i="4"/>
  <c r="L50" i="4"/>
  <c r="L48" i="4"/>
  <c r="L46" i="4"/>
  <c r="L44" i="4"/>
  <c r="L42" i="4"/>
  <c r="L40" i="4"/>
  <c r="L38" i="4"/>
  <c r="L36" i="4"/>
  <c r="L34" i="4"/>
  <c r="L35" i="4"/>
  <c r="L32" i="4"/>
  <c r="L30" i="4"/>
  <c r="L31" i="4"/>
  <c r="L28" i="4"/>
  <c r="L26" i="4"/>
  <c r="L27" i="4"/>
  <c r="L24" i="4"/>
  <c r="L22" i="4"/>
  <c r="L20" i="4"/>
  <c r="L21" i="4"/>
  <c r="L18" i="4"/>
  <c r="L16" i="4"/>
  <c r="L17" i="4"/>
  <c r="L14" i="4"/>
  <c r="L12" i="4"/>
  <c r="L13" i="4"/>
  <c r="L10" i="4"/>
  <c r="L8" i="4"/>
  <c r="L9" i="4"/>
  <c r="L7" i="4"/>
  <c r="L6" i="4"/>
  <c r="AG508" i="2"/>
  <c r="AF508" i="2"/>
  <c r="AE508" i="2"/>
  <c r="AG507" i="2"/>
  <c r="AF507" i="2"/>
  <c r="AE507" i="2"/>
  <c r="AG506" i="2"/>
  <c r="AF506" i="2"/>
  <c r="AE506" i="2"/>
  <c r="AG505" i="2"/>
  <c r="AF505" i="2"/>
  <c r="AE505" i="2"/>
  <c r="AG504" i="2"/>
  <c r="AF504" i="2"/>
  <c r="AE504" i="2"/>
  <c r="AG503" i="2"/>
  <c r="AF503" i="2"/>
  <c r="AE503" i="2"/>
  <c r="AG502" i="2"/>
  <c r="AF502" i="2"/>
  <c r="AE502" i="2"/>
  <c r="AG501" i="2"/>
  <c r="AF501" i="2"/>
  <c r="AE501" i="2"/>
  <c r="AG500" i="2"/>
  <c r="AF500" i="2"/>
  <c r="AE500" i="2"/>
  <c r="AG499" i="2"/>
  <c r="AF499" i="2"/>
  <c r="AE499" i="2"/>
  <c r="AG498" i="2"/>
  <c r="AF498" i="2"/>
  <c r="AE498" i="2"/>
  <c r="AG497" i="2"/>
  <c r="AF497" i="2"/>
  <c r="AE497" i="2"/>
  <c r="AG496" i="2"/>
  <c r="AF496" i="2"/>
  <c r="AE496" i="2"/>
  <c r="AG495" i="2"/>
  <c r="AF495" i="2"/>
  <c r="AE495" i="2"/>
  <c r="AG494" i="2"/>
  <c r="AF494" i="2"/>
  <c r="AE494" i="2"/>
  <c r="AG493" i="2"/>
  <c r="AF493" i="2"/>
  <c r="AE493" i="2"/>
  <c r="AG492" i="2"/>
  <c r="AF492" i="2"/>
  <c r="AE492" i="2"/>
  <c r="AG491" i="2"/>
  <c r="AF491" i="2"/>
  <c r="AE491" i="2"/>
  <c r="AG490" i="2"/>
  <c r="AF490" i="2"/>
  <c r="AE490" i="2"/>
  <c r="AG489" i="2"/>
  <c r="AF489" i="2"/>
  <c r="AE489" i="2"/>
  <c r="AG488" i="2"/>
  <c r="AF488" i="2"/>
  <c r="AE488" i="2"/>
  <c r="AG487" i="2"/>
  <c r="AF487" i="2"/>
  <c r="AE487" i="2"/>
  <c r="AG486" i="2"/>
  <c r="AF486" i="2"/>
  <c r="AE486" i="2"/>
  <c r="AG485" i="2"/>
  <c r="AF485" i="2"/>
  <c r="AE485" i="2"/>
  <c r="AG484" i="2"/>
  <c r="AF484" i="2"/>
  <c r="AE484" i="2"/>
  <c r="AG483" i="2"/>
  <c r="AF483" i="2"/>
  <c r="AE483" i="2"/>
  <c r="AG482" i="2"/>
  <c r="AF482" i="2"/>
  <c r="AE482" i="2"/>
  <c r="AG481" i="2"/>
  <c r="AF481" i="2"/>
  <c r="AE481" i="2"/>
  <c r="AG480" i="2"/>
  <c r="AF480" i="2"/>
  <c r="AE480" i="2"/>
  <c r="AG479" i="2"/>
  <c r="AF479" i="2"/>
  <c r="AE479" i="2"/>
  <c r="AG478" i="2"/>
  <c r="AF478" i="2"/>
  <c r="AE478" i="2"/>
  <c r="AG477" i="2"/>
  <c r="AF477" i="2"/>
  <c r="AE477" i="2"/>
  <c r="AG476" i="2"/>
  <c r="AF476" i="2"/>
  <c r="AE476" i="2"/>
  <c r="AG475" i="2"/>
  <c r="AF475" i="2"/>
  <c r="AE475" i="2"/>
  <c r="AG474" i="2"/>
  <c r="AF474" i="2"/>
  <c r="AE474" i="2"/>
  <c r="AG473" i="2"/>
  <c r="AF473" i="2"/>
  <c r="AE473" i="2"/>
  <c r="AG472" i="2"/>
  <c r="AF472" i="2"/>
  <c r="AE472" i="2"/>
  <c r="AG471" i="2"/>
  <c r="AF471" i="2"/>
  <c r="AE471" i="2"/>
  <c r="AG470" i="2"/>
  <c r="AF470" i="2"/>
  <c r="AE470" i="2"/>
  <c r="AG469" i="2"/>
  <c r="AF469" i="2"/>
  <c r="AE469" i="2"/>
  <c r="AG468" i="2"/>
  <c r="AF468" i="2"/>
  <c r="AE468" i="2"/>
  <c r="AG467" i="2"/>
  <c r="AF467" i="2"/>
  <c r="AE467" i="2"/>
  <c r="AG466" i="2"/>
  <c r="AF466" i="2"/>
  <c r="AE466" i="2"/>
  <c r="AG465" i="2"/>
  <c r="AF465" i="2"/>
  <c r="AE465" i="2"/>
  <c r="AG464" i="2"/>
  <c r="AF464" i="2"/>
  <c r="AE464" i="2"/>
  <c r="AG463" i="2"/>
  <c r="AF463" i="2"/>
  <c r="AE463" i="2"/>
  <c r="AG462" i="2"/>
  <c r="AF462" i="2"/>
  <c r="AE462" i="2"/>
  <c r="AG461" i="2"/>
  <c r="AF461" i="2"/>
  <c r="AE461" i="2"/>
  <c r="AG460" i="2"/>
  <c r="AF460" i="2"/>
  <c r="AE460" i="2"/>
  <c r="AG459" i="2"/>
  <c r="AF459" i="2"/>
  <c r="AE459" i="2"/>
  <c r="AG458" i="2"/>
  <c r="AF458" i="2"/>
  <c r="AE458" i="2"/>
  <c r="AG457" i="2"/>
  <c r="AF457" i="2"/>
  <c r="AE457" i="2"/>
  <c r="AG456" i="2"/>
  <c r="AF456" i="2"/>
  <c r="AE456" i="2"/>
  <c r="AG455" i="2"/>
  <c r="AF455" i="2"/>
  <c r="AE455" i="2"/>
  <c r="AG454" i="2"/>
  <c r="AF454" i="2"/>
  <c r="AE454" i="2"/>
  <c r="AG453" i="2"/>
  <c r="AF453" i="2"/>
  <c r="AE453" i="2"/>
  <c r="AG452" i="2"/>
  <c r="AF452" i="2"/>
  <c r="AE452" i="2"/>
  <c r="AG451" i="2"/>
  <c r="AF451" i="2"/>
  <c r="AE451" i="2"/>
  <c r="AG450" i="2"/>
  <c r="AF450" i="2"/>
  <c r="AE450" i="2"/>
  <c r="AG449" i="2"/>
  <c r="AF449" i="2"/>
  <c r="AE449" i="2"/>
  <c r="AG448" i="2"/>
  <c r="AF448" i="2"/>
  <c r="AE448" i="2"/>
  <c r="AG447" i="2"/>
  <c r="AF447" i="2"/>
  <c r="AE447" i="2"/>
  <c r="AG446" i="2"/>
  <c r="AF446" i="2"/>
  <c r="AE446" i="2"/>
  <c r="AG445" i="2"/>
  <c r="AF445" i="2"/>
  <c r="AE445" i="2"/>
  <c r="AG444" i="2"/>
  <c r="AF444" i="2"/>
  <c r="AE444" i="2"/>
  <c r="AG443" i="2"/>
  <c r="AF443" i="2"/>
  <c r="AE443" i="2"/>
  <c r="AG442" i="2"/>
  <c r="AF442" i="2"/>
  <c r="AE442" i="2"/>
  <c r="AG441" i="2"/>
  <c r="AF441" i="2"/>
  <c r="AE441" i="2"/>
  <c r="AG440" i="2"/>
  <c r="AF440" i="2"/>
  <c r="AE440" i="2"/>
  <c r="AG439" i="2"/>
  <c r="AF439" i="2"/>
  <c r="AE439" i="2"/>
  <c r="AG438" i="2"/>
  <c r="AF438" i="2"/>
  <c r="AE438" i="2"/>
  <c r="AG437" i="2"/>
  <c r="AF437" i="2"/>
  <c r="AE437" i="2"/>
  <c r="AG436" i="2"/>
  <c r="AF436" i="2"/>
  <c r="AE436" i="2"/>
  <c r="AG435" i="2"/>
  <c r="AF435" i="2"/>
  <c r="AE435" i="2"/>
  <c r="AG434" i="2"/>
  <c r="AF434" i="2"/>
  <c r="AE434" i="2"/>
  <c r="AG433" i="2"/>
  <c r="AF433" i="2"/>
  <c r="AE433" i="2"/>
  <c r="AG432" i="2"/>
  <c r="AF432" i="2"/>
  <c r="AE432" i="2"/>
  <c r="AG431" i="2"/>
  <c r="AF431" i="2"/>
  <c r="AE431" i="2"/>
  <c r="AG430" i="2"/>
  <c r="AF430" i="2"/>
  <c r="AE430" i="2"/>
  <c r="AG429" i="2"/>
  <c r="AF429" i="2"/>
  <c r="AE429" i="2"/>
  <c r="AG428" i="2"/>
  <c r="AF428" i="2"/>
  <c r="AE428" i="2"/>
  <c r="AG427" i="2"/>
  <c r="AF427" i="2"/>
  <c r="AE427" i="2"/>
  <c r="AG426" i="2"/>
  <c r="AF426" i="2"/>
  <c r="AE426" i="2"/>
  <c r="AG425" i="2"/>
  <c r="AF425" i="2"/>
  <c r="AE425" i="2"/>
  <c r="AG424" i="2"/>
  <c r="AF424" i="2"/>
  <c r="AE424" i="2"/>
  <c r="AG423" i="2"/>
  <c r="AF423" i="2"/>
  <c r="AE423" i="2"/>
  <c r="AG422" i="2"/>
  <c r="AF422" i="2"/>
  <c r="AE422" i="2"/>
  <c r="AG421" i="2"/>
  <c r="AF421" i="2"/>
  <c r="AE421" i="2"/>
  <c r="AG420" i="2"/>
  <c r="AF420" i="2"/>
  <c r="AE420" i="2"/>
  <c r="AG419" i="2"/>
  <c r="AF419" i="2"/>
  <c r="AE419" i="2"/>
  <c r="AG418" i="2"/>
  <c r="AF418" i="2"/>
  <c r="AE418" i="2"/>
  <c r="AG417" i="2"/>
  <c r="AF417" i="2"/>
  <c r="AE417" i="2"/>
  <c r="AG416" i="2"/>
  <c r="AF416" i="2"/>
  <c r="AE416" i="2"/>
  <c r="AG415" i="2"/>
  <c r="AF415" i="2"/>
  <c r="AE415" i="2"/>
  <c r="AG414" i="2"/>
  <c r="AF414" i="2"/>
  <c r="AE414" i="2"/>
  <c r="AG413" i="2"/>
  <c r="AF413" i="2"/>
  <c r="AE413" i="2"/>
  <c r="AG412" i="2"/>
  <c r="AF412" i="2"/>
  <c r="AE412" i="2"/>
  <c r="AG411" i="2"/>
  <c r="AF411" i="2"/>
  <c r="AE411" i="2"/>
  <c r="AG410" i="2"/>
  <c r="AF410" i="2"/>
  <c r="AE410" i="2"/>
  <c r="AG409" i="2"/>
  <c r="AF409" i="2"/>
  <c r="AE409" i="2"/>
  <c r="AG408" i="2"/>
  <c r="AF408" i="2"/>
  <c r="AE408" i="2"/>
  <c r="AG407" i="2"/>
  <c r="AF407" i="2"/>
  <c r="AE407" i="2"/>
  <c r="AG406" i="2"/>
  <c r="AF406" i="2"/>
  <c r="AE406" i="2"/>
  <c r="AG405" i="2"/>
  <c r="AF405" i="2"/>
  <c r="AE405" i="2"/>
  <c r="AG404" i="2"/>
  <c r="AF404" i="2"/>
  <c r="AE404" i="2"/>
  <c r="AG403" i="2"/>
  <c r="AF403" i="2"/>
  <c r="AE403" i="2"/>
  <c r="AG402" i="2"/>
  <c r="AF402" i="2"/>
  <c r="AE402" i="2"/>
  <c r="AG401" i="2"/>
  <c r="AF401" i="2"/>
  <c r="AE401" i="2"/>
  <c r="AG400" i="2"/>
  <c r="AF400" i="2"/>
  <c r="AE400" i="2"/>
  <c r="AG399" i="2"/>
  <c r="AF399" i="2"/>
  <c r="AE399" i="2"/>
  <c r="AG398" i="2"/>
  <c r="AF398" i="2"/>
  <c r="AE398" i="2"/>
  <c r="AG397" i="2"/>
  <c r="AF397" i="2"/>
  <c r="AE397" i="2"/>
  <c r="AG396" i="2"/>
  <c r="AF396" i="2"/>
  <c r="AE396" i="2"/>
  <c r="AG395" i="2"/>
  <c r="AF395" i="2"/>
  <c r="AE395" i="2"/>
  <c r="AG394" i="2"/>
  <c r="AF394" i="2"/>
  <c r="AE394" i="2"/>
  <c r="AG393" i="2"/>
  <c r="AF393" i="2"/>
  <c r="AE393" i="2"/>
  <c r="AG392" i="2"/>
  <c r="AF392" i="2"/>
  <c r="AE392" i="2"/>
  <c r="AG391" i="2"/>
  <c r="AF391" i="2"/>
  <c r="AE391" i="2"/>
  <c r="AG390" i="2"/>
  <c r="AF390" i="2"/>
  <c r="AE390" i="2"/>
  <c r="AG389" i="2"/>
  <c r="AF389" i="2"/>
  <c r="AE389" i="2"/>
  <c r="AG388" i="2"/>
  <c r="AF388" i="2"/>
  <c r="AE388" i="2"/>
  <c r="AG387" i="2"/>
  <c r="AF387" i="2"/>
  <c r="AE387" i="2"/>
  <c r="AG386" i="2"/>
  <c r="AF386" i="2"/>
  <c r="AE386" i="2"/>
  <c r="AG385" i="2"/>
  <c r="AF385" i="2"/>
  <c r="AE385" i="2"/>
  <c r="AG384" i="2"/>
  <c r="AF384" i="2"/>
  <c r="AE384" i="2"/>
  <c r="AG383" i="2"/>
  <c r="AF383" i="2"/>
  <c r="AE383" i="2"/>
  <c r="AG382" i="2"/>
  <c r="AF382" i="2"/>
  <c r="AE382" i="2"/>
  <c r="AG381" i="2"/>
  <c r="AF381" i="2"/>
  <c r="AE381" i="2"/>
  <c r="AG380" i="2"/>
  <c r="AF380" i="2"/>
  <c r="AE380" i="2"/>
  <c r="AG379" i="2"/>
  <c r="AF379" i="2"/>
  <c r="AE379" i="2"/>
  <c r="AG378" i="2"/>
  <c r="AF378" i="2"/>
  <c r="AE378" i="2"/>
  <c r="AG377" i="2"/>
  <c r="AF377" i="2"/>
  <c r="AE377" i="2"/>
  <c r="AG376" i="2"/>
  <c r="AF376" i="2"/>
  <c r="AE376" i="2"/>
  <c r="AG375" i="2"/>
  <c r="AF375" i="2"/>
  <c r="AE375" i="2"/>
  <c r="AG374" i="2"/>
  <c r="AF374" i="2"/>
  <c r="AE374" i="2"/>
  <c r="AG373" i="2"/>
  <c r="AF373" i="2"/>
  <c r="AE373" i="2"/>
  <c r="AG372" i="2"/>
  <c r="AF372" i="2"/>
  <c r="AE372" i="2"/>
  <c r="AG371" i="2"/>
  <c r="AF371" i="2"/>
  <c r="AE371" i="2"/>
  <c r="AG370" i="2"/>
  <c r="AF370" i="2"/>
  <c r="AE370" i="2"/>
  <c r="AG369" i="2"/>
  <c r="AF369" i="2"/>
  <c r="AE369" i="2"/>
  <c r="AG368" i="2"/>
  <c r="AF368" i="2"/>
  <c r="AE368" i="2"/>
  <c r="AG367" i="2"/>
  <c r="AF367" i="2"/>
  <c r="AE367" i="2"/>
  <c r="AG366" i="2"/>
  <c r="AF366" i="2"/>
  <c r="AE366" i="2"/>
  <c r="AG365" i="2"/>
  <c r="AF365" i="2"/>
  <c r="AE365" i="2"/>
  <c r="AG364" i="2"/>
  <c r="AF364" i="2"/>
  <c r="AE364" i="2"/>
  <c r="AG363" i="2"/>
  <c r="AF363" i="2"/>
  <c r="AE363" i="2"/>
  <c r="AG362" i="2"/>
  <c r="AF362" i="2"/>
  <c r="AE362" i="2"/>
  <c r="AG361" i="2"/>
  <c r="AF361" i="2"/>
  <c r="AE361" i="2"/>
  <c r="AG360" i="2"/>
  <c r="AF360" i="2"/>
  <c r="AE360" i="2"/>
  <c r="AG359" i="2"/>
  <c r="AF359" i="2"/>
  <c r="AE359" i="2"/>
  <c r="AG358" i="2"/>
  <c r="AF358" i="2"/>
  <c r="AE358" i="2"/>
  <c r="AG357" i="2"/>
  <c r="AF357" i="2"/>
  <c r="AE357" i="2"/>
  <c r="AG356" i="2"/>
  <c r="AF356" i="2"/>
  <c r="AE356" i="2"/>
  <c r="AG355" i="2"/>
  <c r="AF355" i="2"/>
  <c r="AE355" i="2"/>
  <c r="AG354" i="2"/>
  <c r="AF354" i="2"/>
  <c r="AE354" i="2"/>
  <c r="AG353" i="2"/>
  <c r="AF353" i="2"/>
  <c r="AE353" i="2"/>
  <c r="AG352" i="2"/>
  <c r="AF352" i="2"/>
  <c r="AE352" i="2"/>
  <c r="AG351" i="2"/>
  <c r="AF351" i="2"/>
  <c r="AE351" i="2"/>
  <c r="AG350" i="2"/>
  <c r="AF350" i="2"/>
  <c r="AE350" i="2"/>
  <c r="AG349" i="2"/>
  <c r="AF349" i="2"/>
  <c r="AE349" i="2"/>
  <c r="AG348" i="2"/>
  <c r="AF348" i="2"/>
  <c r="AE348" i="2"/>
  <c r="AG347" i="2"/>
  <c r="AF347" i="2"/>
  <c r="AE347" i="2"/>
  <c r="AG346" i="2"/>
  <c r="AF346" i="2"/>
  <c r="AE346" i="2"/>
  <c r="AG345" i="2"/>
  <c r="AF345" i="2"/>
  <c r="AE345" i="2"/>
  <c r="AG344" i="2"/>
  <c r="AF344" i="2"/>
  <c r="AE344" i="2"/>
  <c r="AG343" i="2"/>
  <c r="AF343" i="2"/>
  <c r="AE343" i="2"/>
  <c r="AG342" i="2"/>
  <c r="AF342" i="2"/>
  <c r="AE342" i="2"/>
  <c r="AG341" i="2"/>
  <c r="AF341" i="2"/>
  <c r="AE341" i="2"/>
  <c r="AG340" i="2"/>
  <c r="AF340" i="2"/>
  <c r="AE340" i="2"/>
  <c r="AG339" i="2"/>
  <c r="AF339" i="2"/>
  <c r="AE339" i="2"/>
  <c r="AG338" i="2"/>
  <c r="AF338" i="2"/>
  <c r="AE338" i="2"/>
  <c r="AG337" i="2"/>
  <c r="AF337" i="2"/>
  <c r="AE337" i="2"/>
  <c r="AG336" i="2"/>
  <c r="AF336" i="2"/>
  <c r="AE336" i="2"/>
  <c r="AG335" i="2"/>
  <c r="AF335" i="2"/>
  <c r="AE335" i="2"/>
  <c r="AG334" i="2"/>
  <c r="AF334" i="2"/>
  <c r="AE334" i="2"/>
  <c r="AG333" i="2"/>
  <c r="AF333" i="2"/>
  <c r="AE333" i="2"/>
  <c r="AG332" i="2"/>
  <c r="AF332" i="2"/>
  <c r="AE332" i="2"/>
  <c r="AG331" i="2"/>
  <c r="AF331" i="2"/>
  <c r="AE331" i="2"/>
  <c r="AG330" i="2"/>
  <c r="AF330" i="2"/>
  <c r="AE330" i="2"/>
  <c r="AG329" i="2"/>
  <c r="AF329" i="2"/>
  <c r="AE329" i="2"/>
  <c r="AG328" i="2"/>
  <c r="AF328" i="2"/>
  <c r="AE328" i="2"/>
  <c r="AG327" i="2"/>
  <c r="AF327" i="2"/>
  <c r="AE327" i="2"/>
  <c r="AG326" i="2"/>
  <c r="AF326" i="2"/>
  <c r="AE326" i="2"/>
  <c r="AG325" i="2"/>
  <c r="AF325" i="2"/>
  <c r="AE325" i="2"/>
  <c r="AG324" i="2"/>
  <c r="AF324" i="2"/>
  <c r="AE324" i="2"/>
  <c r="AG323" i="2"/>
  <c r="AF323" i="2"/>
  <c r="AE323" i="2"/>
  <c r="AG322" i="2"/>
  <c r="AF322" i="2"/>
  <c r="AE322" i="2"/>
  <c r="AG321" i="2"/>
  <c r="AF321" i="2"/>
  <c r="AE321" i="2"/>
  <c r="AG320" i="2"/>
  <c r="AF320" i="2"/>
  <c r="AE320" i="2"/>
  <c r="AG319" i="2"/>
  <c r="AF319" i="2"/>
  <c r="AE319" i="2"/>
  <c r="AG318" i="2"/>
  <c r="AF318" i="2"/>
  <c r="AE318" i="2"/>
  <c r="AG317" i="2"/>
  <c r="AF317" i="2"/>
  <c r="AE317" i="2"/>
  <c r="AG316" i="2"/>
  <c r="AF316" i="2"/>
  <c r="AE316" i="2"/>
  <c r="AG315" i="2"/>
  <c r="AF315" i="2"/>
  <c r="AE315" i="2"/>
  <c r="AG314" i="2"/>
  <c r="AF314" i="2"/>
  <c r="AE314" i="2"/>
  <c r="AG313" i="2"/>
  <c r="AF313" i="2"/>
  <c r="AE313" i="2"/>
  <c r="AG312" i="2"/>
  <c r="AF312" i="2"/>
  <c r="AE312" i="2"/>
  <c r="AG311" i="2"/>
  <c r="AF311" i="2"/>
  <c r="AE311" i="2"/>
  <c r="AG310" i="2"/>
  <c r="AF310" i="2"/>
  <c r="AE310" i="2"/>
  <c r="AG309" i="2"/>
  <c r="AF309" i="2"/>
  <c r="AE309" i="2"/>
  <c r="AG308" i="2"/>
  <c r="AF308" i="2"/>
  <c r="AE308" i="2"/>
  <c r="AG307" i="2"/>
  <c r="AF307" i="2"/>
  <c r="AE307" i="2"/>
  <c r="AG306" i="2"/>
  <c r="AF306" i="2"/>
  <c r="AE306" i="2"/>
  <c r="AG305" i="2"/>
  <c r="AF305" i="2"/>
  <c r="AE305" i="2"/>
  <c r="AG304" i="2"/>
  <c r="AF304" i="2"/>
  <c r="AE304" i="2"/>
  <c r="AG303" i="2"/>
  <c r="AF303" i="2"/>
  <c r="AE303" i="2"/>
  <c r="AG302" i="2"/>
  <c r="AF302" i="2"/>
  <c r="AE302" i="2"/>
  <c r="AG301" i="2"/>
  <c r="AF301" i="2"/>
  <c r="AE301" i="2"/>
  <c r="AG300" i="2"/>
  <c r="AF300" i="2"/>
  <c r="AE300" i="2"/>
  <c r="AG299" i="2"/>
  <c r="AF299" i="2"/>
  <c r="AE299" i="2"/>
  <c r="AG298" i="2"/>
  <c r="AF298" i="2"/>
  <c r="AE298" i="2"/>
  <c r="AG297" i="2"/>
  <c r="AF297" i="2"/>
  <c r="AE297" i="2"/>
  <c r="AG296" i="2"/>
  <c r="AF296" i="2"/>
  <c r="AE296" i="2"/>
  <c r="AG295" i="2"/>
  <c r="AF295" i="2"/>
  <c r="AE295" i="2"/>
  <c r="AG294" i="2"/>
  <c r="AF294" i="2"/>
  <c r="AE294" i="2"/>
  <c r="AG293" i="2"/>
  <c r="AF293" i="2"/>
  <c r="AE293" i="2"/>
  <c r="AG292" i="2"/>
  <c r="AF292" i="2"/>
  <c r="AE292" i="2"/>
  <c r="AG291" i="2"/>
  <c r="AF291" i="2"/>
  <c r="AE291" i="2"/>
  <c r="AG290" i="2"/>
  <c r="AF290" i="2"/>
  <c r="AE290" i="2"/>
  <c r="AG289" i="2"/>
  <c r="AF289" i="2"/>
  <c r="AE289" i="2"/>
  <c r="AG288" i="2"/>
  <c r="AF288" i="2"/>
  <c r="AE288" i="2"/>
  <c r="AG287" i="2"/>
  <c r="AF287" i="2"/>
  <c r="AE287" i="2"/>
  <c r="AG286" i="2"/>
  <c r="AF286" i="2"/>
  <c r="AE286" i="2"/>
  <c r="AG285" i="2"/>
  <c r="AF285" i="2"/>
  <c r="AE285" i="2"/>
  <c r="AG284" i="2"/>
  <c r="AF284" i="2"/>
  <c r="AE284" i="2"/>
  <c r="AG283" i="2"/>
  <c r="AF283" i="2"/>
  <c r="AE283" i="2"/>
  <c r="AG282" i="2"/>
  <c r="AF282" i="2"/>
  <c r="AE282" i="2"/>
  <c r="AG281" i="2"/>
  <c r="AF281" i="2"/>
  <c r="AE281" i="2"/>
  <c r="AG280" i="2"/>
  <c r="AF280" i="2"/>
  <c r="AE280" i="2"/>
  <c r="AG279" i="2"/>
  <c r="AF279" i="2"/>
  <c r="AE279" i="2"/>
  <c r="AG278" i="2"/>
  <c r="AF278" i="2"/>
  <c r="AE278" i="2"/>
  <c r="AG277" i="2"/>
  <c r="AF277" i="2"/>
  <c r="AE277" i="2"/>
  <c r="AG276" i="2"/>
  <c r="AF276" i="2"/>
  <c r="AE276" i="2"/>
  <c r="AG275" i="2"/>
  <c r="AF275" i="2"/>
  <c r="AE275" i="2"/>
  <c r="AG274" i="2"/>
  <c r="AF274" i="2"/>
  <c r="AE274" i="2"/>
  <c r="AG273" i="2"/>
  <c r="AF273" i="2"/>
  <c r="AE273" i="2"/>
  <c r="AG272" i="2"/>
  <c r="AF272" i="2"/>
  <c r="AE272" i="2"/>
  <c r="AG271" i="2"/>
  <c r="AF271" i="2"/>
  <c r="AE271" i="2"/>
  <c r="AG270" i="2"/>
  <c r="AF270" i="2"/>
  <c r="AE270" i="2"/>
  <c r="AG269" i="2"/>
  <c r="AF269" i="2"/>
  <c r="AE269" i="2"/>
  <c r="AG268" i="2"/>
  <c r="AF268" i="2"/>
  <c r="AE268" i="2"/>
  <c r="AG267" i="2"/>
  <c r="AF267" i="2"/>
  <c r="AE267" i="2"/>
  <c r="AG266" i="2"/>
  <c r="AF266" i="2"/>
  <c r="AE266" i="2"/>
  <c r="AG265" i="2"/>
  <c r="AF265" i="2"/>
  <c r="AE265" i="2"/>
  <c r="AG264" i="2"/>
  <c r="AF264" i="2"/>
  <c r="AE264" i="2"/>
  <c r="AG263" i="2"/>
  <c r="AF263" i="2"/>
  <c r="AE263" i="2"/>
  <c r="AG262" i="2"/>
  <c r="AF262" i="2"/>
  <c r="AE262" i="2"/>
  <c r="AG261" i="2"/>
  <c r="AF261" i="2"/>
  <c r="AE261" i="2"/>
  <c r="AG260" i="2"/>
  <c r="AF260" i="2"/>
  <c r="AE260" i="2"/>
  <c r="AG259" i="2"/>
  <c r="AF259" i="2"/>
  <c r="AE259" i="2"/>
  <c r="AG258" i="2"/>
  <c r="AF258" i="2"/>
  <c r="AE258" i="2"/>
  <c r="T258" i="2"/>
  <c r="M258" i="2"/>
  <c r="M259" i="2" s="1"/>
  <c r="AG257" i="2"/>
  <c r="AF257" i="2"/>
  <c r="AE257" i="2"/>
  <c r="T257" i="2"/>
  <c r="S257" i="2"/>
  <c r="S258" i="2" s="1"/>
  <c r="Q257" i="2"/>
  <c r="O257" i="2"/>
  <c r="V257" i="2" s="1"/>
  <c r="M257" i="2"/>
  <c r="AG253" i="2"/>
  <c r="AF253" i="2"/>
  <c r="AE253" i="2"/>
  <c r="AG252" i="2"/>
  <c r="AF252" i="2"/>
  <c r="AE252" i="2"/>
  <c r="AG251" i="2"/>
  <c r="AF251" i="2"/>
  <c r="AE251" i="2"/>
  <c r="AG250" i="2"/>
  <c r="AF250" i="2"/>
  <c r="AE250" i="2"/>
  <c r="AG249" i="2"/>
  <c r="AF249" i="2"/>
  <c r="AE249" i="2"/>
  <c r="AG248" i="2"/>
  <c r="AF248" i="2"/>
  <c r="AE248" i="2"/>
  <c r="AG247" i="2"/>
  <c r="AF247" i="2"/>
  <c r="AE247" i="2"/>
  <c r="AG246" i="2"/>
  <c r="AF246" i="2"/>
  <c r="AE246" i="2"/>
  <c r="AG245" i="2"/>
  <c r="AF245" i="2"/>
  <c r="AE245" i="2"/>
  <c r="AG244" i="2"/>
  <c r="AF244" i="2"/>
  <c r="AE244" i="2"/>
  <c r="AG243" i="2"/>
  <c r="AF243" i="2"/>
  <c r="AE243" i="2"/>
  <c r="AG242" i="2"/>
  <c r="AF242" i="2"/>
  <c r="AE242" i="2"/>
  <c r="AG241" i="2"/>
  <c r="AF241" i="2"/>
  <c r="AE241" i="2"/>
  <c r="AG240" i="2"/>
  <c r="AF240" i="2"/>
  <c r="AE240" i="2"/>
  <c r="AG239" i="2"/>
  <c r="AF239" i="2"/>
  <c r="AE239" i="2"/>
  <c r="AG238" i="2"/>
  <c r="AF238" i="2"/>
  <c r="AE238" i="2"/>
  <c r="AG237" i="2"/>
  <c r="AF237" i="2"/>
  <c r="AE237" i="2"/>
  <c r="AG236" i="2"/>
  <c r="AF236" i="2"/>
  <c r="AE236" i="2"/>
  <c r="AG235" i="2"/>
  <c r="AF235" i="2"/>
  <c r="AE235" i="2"/>
  <c r="AG234" i="2"/>
  <c r="AF234" i="2"/>
  <c r="AE234" i="2"/>
  <c r="AG233" i="2"/>
  <c r="AF233" i="2"/>
  <c r="AE233" i="2"/>
  <c r="AG232" i="2"/>
  <c r="AF232" i="2"/>
  <c r="AE232" i="2"/>
  <c r="AG231" i="2"/>
  <c r="AF231" i="2"/>
  <c r="AE231" i="2"/>
  <c r="AG230" i="2"/>
  <c r="AF230" i="2"/>
  <c r="AE230" i="2"/>
  <c r="AG229" i="2"/>
  <c r="AF229" i="2"/>
  <c r="AE229" i="2"/>
  <c r="AG228" i="2"/>
  <c r="AF228" i="2"/>
  <c r="AE228" i="2"/>
  <c r="AG227" i="2"/>
  <c r="AF227" i="2"/>
  <c r="AE227" i="2"/>
  <c r="AG226" i="2"/>
  <c r="AF226" i="2"/>
  <c r="AE226" i="2"/>
  <c r="AG225" i="2"/>
  <c r="AF225" i="2"/>
  <c r="AE225" i="2"/>
  <c r="AG224" i="2"/>
  <c r="AF224" i="2"/>
  <c r="AE224" i="2"/>
  <c r="AG223" i="2"/>
  <c r="AF223" i="2"/>
  <c r="AE223" i="2"/>
  <c r="AG222" i="2"/>
  <c r="AF222" i="2"/>
  <c r="AE222" i="2"/>
  <c r="AG221" i="2"/>
  <c r="AF221" i="2"/>
  <c r="AE221" i="2"/>
  <c r="AG220" i="2"/>
  <c r="AF220" i="2"/>
  <c r="AE220" i="2"/>
  <c r="AG219" i="2"/>
  <c r="AF219" i="2"/>
  <c r="AE219" i="2"/>
  <c r="AG218" i="2"/>
  <c r="AF218" i="2"/>
  <c r="AE218" i="2"/>
  <c r="AG217" i="2"/>
  <c r="AF217" i="2"/>
  <c r="AE217" i="2"/>
  <c r="AG216" i="2"/>
  <c r="AF216" i="2"/>
  <c r="AE216" i="2"/>
  <c r="AG215" i="2"/>
  <c r="AF215" i="2"/>
  <c r="AE215" i="2"/>
  <c r="AG214" i="2"/>
  <c r="AF214" i="2"/>
  <c r="AE214" i="2"/>
  <c r="AG213" i="2"/>
  <c r="AF213" i="2"/>
  <c r="AE213" i="2"/>
  <c r="AG212" i="2"/>
  <c r="AF212" i="2"/>
  <c r="AE212" i="2"/>
  <c r="AG211" i="2"/>
  <c r="AF211" i="2"/>
  <c r="AE211" i="2"/>
  <c r="AG210" i="2"/>
  <c r="AF210" i="2"/>
  <c r="AE210" i="2"/>
  <c r="AG209" i="2"/>
  <c r="AF209" i="2"/>
  <c r="AE209" i="2"/>
  <c r="AG208" i="2"/>
  <c r="AF208" i="2"/>
  <c r="AE208" i="2"/>
  <c r="AG207" i="2"/>
  <c r="AF207" i="2"/>
  <c r="AE207" i="2"/>
  <c r="AG206" i="2"/>
  <c r="AF206" i="2"/>
  <c r="AE206" i="2"/>
  <c r="AG205" i="2"/>
  <c r="AF205" i="2"/>
  <c r="AE205" i="2"/>
  <c r="AG204" i="2"/>
  <c r="AF204" i="2"/>
  <c r="AE204" i="2"/>
  <c r="AG203" i="2"/>
  <c r="AF203" i="2"/>
  <c r="AE203" i="2"/>
  <c r="AG202" i="2"/>
  <c r="AF202" i="2"/>
  <c r="AE202" i="2"/>
  <c r="AG201" i="2"/>
  <c r="AF201" i="2"/>
  <c r="AE201" i="2"/>
  <c r="AG200" i="2"/>
  <c r="AF200" i="2"/>
  <c r="AE200" i="2"/>
  <c r="AG199" i="2"/>
  <c r="AF199" i="2"/>
  <c r="AE199" i="2"/>
  <c r="AG198" i="2"/>
  <c r="AF198" i="2"/>
  <c r="AE198" i="2"/>
  <c r="AG197" i="2"/>
  <c r="AF197" i="2"/>
  <c r="AE197" i="2"/>
  <c r="AG196" i="2"/>
  <c r="AF196" i="2"/>
  <c r="AE196" i="2"/>
  <c r="AG195" i="2"/>
  <c r="AF195" i="2"/>
  <c r="AE195" i="2"/>
  <c r="AG194" i="2"/>
  <c r="AF194" i="2"/>
  <c r="AE194" i="2"/>
  <c r="AG193" i="2"/>
  <c r="AF193" i="2"/>
  <c r="AE193" i="2"/>
  <c r="AG192" i="2"/>
  <c r="AF192" i="2"/>
  <c r="AE192" i="2"/>
  <c r="AG191" i="2"/>
  <c r="AF191" i="2"/>
  <c r="AE191" i="2"/>
  <c r="AG190" i="2"/>
  <c r="AF190" i="2"/>
  <c r="AE190" i="2"/>
  <c r="AG189" i="2"/>
  <c r="AF189" i="2"/>
  <c r="AE189" i="2"/>
  <c r="AG188" i="2"/>
  <c r="AF188" i="2"/>
  <c r="AE188" i="2"/>
  <c r="AG187" i="2"/>
  <c r="AF187" i="2"/>
  <c r="AE187" i="2"/>
  <c r="AG186" i="2"/>
  <c r="AF186" i="2"/>
  <c r="AE186" i="2"/>
  <c r="AG185" i="2"/>
  <c r="AF185" i="2"/>
  <c r="AE185" i="2"/>
  <c r="AG184" i="2"/>
  <c r="AF184" i="2"/>
  <c r="AE184" i="2"/>
  <c r="AG183" i="2"/>
  <c r="AF183" i="2"/>
  <c r="AE183" i="2"/>
  <c r="AG182" i="2"/>
  <c r="AF182" i="2"/>
  <c r="AE182" i="2"/>
  <c r="AG181" i="2"/>
  <c r="AF181" i="2"/>
  <c r="AE181" i="2"/>
  <c r="AG180" i="2"/>
  <c r="AF180" i="2"/>
  <c r="AE180" i="2"/>
  <c r="AG179" i="2"/>
  <c r="AF179" i="2"/>
  <c r="AE179" i="2"/>
  <c r="AG178" i="2"/>
  <c r="AF178" i="2"/>
  <c r="AE178" i="2"/>
  <c r="AG177" i="2"/>
  <c r="AF177" i="2"/>
  <c r="AE177" i="2"/>
  <c r="AG176" i="2"/>
  <c r="AF176" i="2"/>
  <c r="AE176" i="2"/>
  <c r="AG175" i="2"/>
  <c r="AF175" i="2"/>
  <c r="AE175" i="2"/>
  <c r="AG174" i="2"/>
  <c r="AF174" i="2"/>
  <c r="AE174" i="2"/>
  <c r="AG173" i="2"/>
  <c r="AF173" i="2"/>
  <c r="AE173" i="2"/>
  <c r="AG172" i="2"/>
  <c r="AF172" i="2"/>
  <c r="AE172" i="2"/>
  <c r="AG171" i="2"/>
  <c r="AF171" i="2"/>
  <c r="AE171" i="2"/>
  <c r="AG170" i="2"/>
  <c r="AF170" i="2"/>
  <c r="AE170" i="2"/>
  <c r="AG169" i="2"/>
  <c r="AF169" i="2"/>
  <c r="AE169" i="2"/>
  <c r="AG168" i="2"/>
  <c r="AF168" i="2"/>
  <c r="AE168" i="2"/>
  <c r="AG167" i="2"/>
  <c r="AF167" i="2"/>
  <c r="AE167" i="2"/>
  <c r="AG166" i="2"/>
  <c r="AF166" i="2"/>
  <c r="AE166" i="2"/>
  <c r="AG165" i="2"/>
  <c r="AF165" i="2"/>
  <c r="AE165" i="2"/>
  <c r="AG164" i="2"/>
  <c r="AF164" i="2"/>
  <c r="AE164" i="2"/>
  <c r="AG163" i="2"/>
  <c r="AF163" i="2"/>
  <c r="AE163" i="2"/>
  <c r="AG162" i="2"/>
  <c r="AF162" i="2"/>
  <c r="AE162" i="2"/>
  <c r="AG161" i="2"/>
  <c r="AF161" i="2"/>
  <c r="AE161" i="2"/>
  <c r="AG160" i="2"/>
  <c r="AF160" i="2"/>
  <c r="AE160" i="2"/>
  <c r="AG159" i="2"/>
  <c r="AF159" i="2"/>
  <c r="AE159" i="2"/>
  <c r="AG158" i="2"/>
  <c r="AF158" i="2"/>
  <c r="AE158" i="2"/>
  <c r="AG157" i="2"/>
  <c r="AF157" i="2"/>
  <c r="AE157" i="2"/>
  <c r="AG156" i="2"/>
  <c r="AF156" i="2"/>
  <c r="AE156" i="2"/>
  <c r="AG155" i="2"/>
  <c r="AF155" i="2"/>
  <c r="AE155" i="2"/>
  <c r="AG154" i="2"/>
  <c r="AF154" i="2"/>
  <c r="AE154" i="2"/>
  <c r="AG153" i="2"/>
  <c r="AF153" i="2"/>
  <c r="AE153" i="2"/>
  <c r="AG152" i="2"/>
  <c r="AF152" i="2"/>
  <c r="AE152" i="2"/>
  <c r="AG151" i="2"/>
  <c r="AF151" i="2"/>
  <c r="AE151" i="2"/>
  <c r="AG150" i="2"/>
  <c r="AF150" i="2"/>
  <c r="AE150" i="2"/>
  <c r="AG149" i="2"/>
  <c r="AF149" i="2"/>
  <c r="AE149" i="2"/>
  <c r="AG148" i="2"/>
  <c r="AF148" i="2"/>
  <c r="AE148" i="2"/>
  <c r="AG147" i="2"/>
  <c r="AF147" i="2"/>
  <c r="AE147" i="2"/>
  <c r="AG146" i="2"/>
  <c r="AF146" i="2"/>
  <c r="AE146" i="2"/>
  <c r="AG145" i="2"/>
  <c r="AF145" i="2"/>
  <c r="AE145" i="2"/>
  <c r="AG144" i="2"/>
  <c r="AF144" i="2"/>
  <c r="AE144" i="2"/>
  <c r="AG143" i="2"/>
  <c r="AF143" i="2"/>
  <c r="AE143" i="2"/>
  <c r="AG142" i="2"/>
  <c r="AF142" i="2"/>
  <c r="AE142" i="2"/>
  <c r="AG141" i="2"/>
  <c r="AF141" i="2"/>
  <c r="AE141" i="2"/>
  <c r="AG140" i="2"/>
  <c r="AF140" i="2"/>
  <c r="AE140" i="2"/>
  <c r="AG139" i="2"/>
  <c r="AF139" i="2"/>
  <c r="AE139" i="2"/>
  <c r="AG138" i="2"/>
  <c r="AF138" i="2"/>
  <c r="AE138" i="2"/>
  <c r="AG137" i="2"/>
  <c r="AF137" i="2"/>
  <c r="AE137" i="2"/>
  <c r="AG136" i="2"/>
  <c r="AF136" i="2"/>
  <c r="AE136" i="2"/>
  <c r="AG135" i="2"/>
  <c r="AF135" i="2"/>
  <c r="AE135" i="2"/>
  <c r="AG134" i="2"/>
  <c r="AF134" i="2"/>
  <c r="AE134" i="2"/>
  <c r="AG133" i="2"/>
  <c r="AF133" i="2"/>
  <c r="AE133" i="2"/>
  <c r="AG132" i="2"/>
  <c r="AF132" i="2"/>
  <c r="AE132" i="2"/>
  <c r="AG131" i="2"/>
  <c r="AF131" i="2"/>
  <c r="AE131" i="2"/>
  <c r="AG130" i="2"/>
  <c r="AF130" i="2"/>
  <c r="AE130" i="2"/>
  <c r="AG129" i="2"/>
  <c r="AF129" i="2"/>
  <c r="AE129" i="2"/>
  <c r="AG128" i="2"/>
  <c r="AF128" i="2"/>
  <c r="AE128" i="2"/>
  <c r="AG127" i="2"/>
  <c r="AF127" i="2"/>
  <c r="AE127" i="2"/>
  <c r="AG126" i="2"/>
  <c r="AF126" i="2"/>
  <c r="AE126" i="2"/>
  <c r="AG125" i="2"/>
  <c r="AF125" i="2"/>
  <c r="AE125" i="2"/>
  <c r="AG124" i="2"/>
  <c r="AF124" i="2"/>
  <c r="AE124" i="2"/>
  <c r="AG123" i="2"/>
  <c r="AF123" i="2"/>
  <c r="AE123" i="2"/>
  <c r="AG122" i="2"/>
  <c r="AF122" i="2"/>
  <c r="AE122" i="2"/>
  <c r="AG121" i="2"/>
  <c r="AF121" i="2"/>
  <c r="AE121" i="2"/>
  <c r="AG120" i="2"/>
  <c r="AF120" i="2"/>
  <c r="AE120" i="2"/>
  <c r="AG119" i="2"/>
  <c r="AF119" i="2"/>
  <c r="AE119" i="2"/>
  <c r="AG118" i="2"/>
  <c r="AF118" i="2"/>
  <c r="AE118" i="2"/>
  <c r="AG117" i="2"/>
  <c r="AF117" i="2"/>
  <c r="AE117" i="2"/>
  <c r="AG116" i="2"/>
  <c r="AF116" i="2"/>
  <c r="AE116" i="2"/>
  <c r="AG115" i="2"/>
  <c r="AF115" i="2"/>
  <c r="AE115" i="2"/>
  <c r="AG114" i="2"/>
  <c r="AF114" i="2"/>
  <c r="AE114" i="2"/>
  <c r="AG113" i="2"/>
  <c r="AF113" i="2"/>
  <c r="AE113" i="2"/>
  <c r="AG112" i="2"/>
  <c r="AF112" i="2"/>
  <c r="AE112" i="2"/>
  <c r="AG111" i="2"/>
  <c r="AF111" i="2"/>
  <c r="AE111" i="2"/>
  <c r="AG110" i="2"/>
  <c r="AF110" i="2"/>
  <c r="AE110" i="2"/>
  <c r="AG109" i="2"/>
  <c r="AF109" i="2"/>
  <c r="AE109" i="2"/>
  <c r="AG108" i="2"/>
  <c r="AF108" i="2"/>
  <c r="AE108" i="2"/>
  <c r="AG107" i="2"/>
  <c r="AF107" i="2"/>
  <c r="AE107" i="2"/>
  <c r="AG106" i="2"/>
  <c r="AF106" i="2"/>
  <c r="AE106" i="2"/>
  <c r="AG105" i="2"/>
  <c r="AF105" i="2"/>
  <c r="AE105" i="2"/>
  <c r="AG104" i="2"/>
  <c r="AF104" i="2"/>
  <c r="AE104" i="2"/>
  <c r="AG103" i="2"/>
  <c r="AF103" i="2"/>
  <c r="AE103" i="2"/>
  <c r="AG102" i="2"/>
  <c r="AF102" i="2"/>
  <c r="AE102" i="2"/>
  <c r="AG101" i="2"/>
  <c r="AF101" i="2"/>
  <c r="AE101" i="2"/>
  <c r="AG100" i="2"/>
  <c r="AF100" i="2"/>
  <c r="AE100" i="2"/>
  <c r="AG99" i="2"/>
  <c r="AF99" i="2"/>
  <c r="AE99" i="2"/>
  <c r="AG98" i="2"/>
  <c r="AF98" i="2"/>
  <c r="AE98" i="2"/>
  <c r="AG97" i="2"/>
  <c r="AF97" i="2"/>
  <c r="AE97" i="2"/>
  <c r="AG96" i="2"/>
  <c r="AF96" i="2"/>
  <c r="AE96" i="2"/>
  <c r="AG95" i="2"/>
  <c r="AF95" i="2"/>
  <c r="AE95" i="2"/>
  <c r="AG94" i="2"/>
  <c r="AF94" i="2"/>
  <c r="AE94" i="2"/>
  <c r="AG93" i="2"/>
  <c r="AF93" i="2"/>
  <c r="AE93" i="2"/>
  <c r="AG92" i="2"/>
  <c r="AF92" i="2"/>
  <c r="AE92" i="2"/>
  <c r="AG91" i="2"/>
  <c r="AF91" i="2"/>
  <c r="AE91" i="2"/>
  <c r="AG90" i="2"/>
  <c r="AF90" i="2"/>
  <c r="AE90" i="2"/>
  <c r="AG89" i="2"/>
  <c r="AF89" i="2"/>
  <c r="AE89" i="2"/>
  <c r="AG88" i="2"/>
  <c r="AF88" i="2"/>
  <c r="AE88" i="2"/>
  <c r="AG87" i="2"/>
  <c r="AF87" i="2"/>
  <c r="AE87" i="2"/>
  <c r="AG86" i="2"/>
  <c r="AF86" i="2"/>
  <c r="AE86" i="2"/>
  <c r="AG85" i="2"/>
  <c r="AF85" i="2"/>
  <c r="AE85" i="2"/>
  <c r="AG84" i="2"/>
  <c r="AF84" i="2"/>
  <c r="AE84" i="2"/>
  <c r="AG83" i="2"/>
  <c r="AF83" i="2"/>
  <c r="AE83" i="2"/>
  <c r="AG82" i="2"/>
  <c r="AF82" i="2"/>
  <c r="AE82" i="2"/>
  <c r="AG81" i="2"/>
  <c r="AF81" i="2"/>
  <c r="AE81" i="2"/>
  <c r="AG80" i="2"/>
  <c r="AF80" i="2"/>
  <c r="AE80" i="2"/>
  <c r="AG79" i="2"/>
  <c r="AF79" i="2"/>
  <c r="AE79" i="2"/>
  <c r="AG78" i="2"/>
  <c r="AF78" i="2"/>
  <c r="AE78" i="2"/>
  <c r="AG77" i="2"/>
  <c r="AF77" i="2"/>
  <c r="AE77" i="2"/>
  <c r="AG76" i="2"/>
  <c r="AF76" i="2"/>
  <c r="AE76" i="2"/>
  <c r="AG75" i="2"/>
  <c r="AF75" i="2"/>
  <c r="AE75" i="2"/>
  <c r="AG74" i="2"/>
  <c r="AF74" i="2"/>
  <c r="AE74" i="2"/>
  <c r="AG73" i="2"/>
  <c r="AF73" i="2"/>
  <c r="AE73" i="2"/>
  <c r="AG72" i="2"/>
  <c r="AF72" i="2"/>
  <c r="AE72" i="2"/>
  <c r="AG71" i="2"/>
  <c r="AF71" i="2"/>
  <c r="AE71" i="2"/>
  <c r="AG70" i="2"/>
  <c r="AF70" i="2"/>
  <c r="AE70" i="2"/>
  <c r="AG69" i="2"/>
  <c r="AF69" i="2"/>
  <c r="AE69" i="2"/>
  <c r="AG68" i="2"/>
  <c r="AF68" i="2"/>
  <c r="AE68" i="2"/>
  <c r="AG67" i="2"/>
  <c r="AF67" i="2"/>
  <c r="AE67" i="2"/>
  <c r="AG66" i="2"/>
  <c r="AF66" i="2"/>
  <c r="AE66" i="2"/>
  <c r="AG65" i="2"/>
  <c r="AF65" i="2"/>
  <c r="AE65" i="2"/>
  <c r="AG64" i="2"/>
  <c r="AF64" i="2"/>
  <c r="AE64" i="2"/>
  <c r="AG63" i="2"/>
  <c r="AF63" i="2"/>
  <c r="AE63" i="2"/>
  <c r="AG62" i="2"/>
  <c r="AF62" i="2"/>
  <c r="AE62" i="2"/>
  <c r="AG61" i="2"/>
  <c r="AF61" i="2"/>
  <c r="AE61" i="2"/>
  <c r="AG60" i="2"/>
  <c r="AF60" i="2"/>
  <c r="AE60" i="2"/>
  <c r="AG59" i="2"/>
  <c r="AF59" i="2"/>
  <c r="AE59" i="2"/>
  <c r="AG58" i="2"/>
  <c r="AF58" i="2"/>
  <c r="AE58" i="2"/>
  <c r="AG57" i="2"/>
  <c r="AF57" i="2"/>
  <c r="AE57" i="2"/>
  <c r="AG56" i="2"/>
  <c r="AF56" i="2"/>
  <c r="AE56" i="2"/>
  <c r="AG55" i="2"/>
  <c r="AF55" i="2"/>
  <c r="AE55" i="2"/>
  <c r="AG54" i="2"/>
  <c r="AF54" i="2"/>
  <c r="AE54" i="2"/>
  <c r="AG53" i="2"/>
  <c r="AF53" i="2"/>
  <c r="AE53" i="2"/>
  <c r="AG52" i="2"/>
  <c r="AF52" i="2"/>
  <c r="AE52" i="2"/>
  <c r="AG51" i="2"/>
  <c r="AF51" i="2"/>
  <c r="AE51" i="2"/>
  <c r="AG50" i="2"/>
  <c r="AF50" i="2"/>
  <c r="AE50" i="2"/>
  <c r="AG49" i="2"/>
  <c r="AF49" i="2"/>
  <c r="AE49" i="2"/>
  <c r="AG48" i="2"/>
  <c r="AF48" i="2"/>
  <c r="AE48" i="2"/>
  <c r="AG47" i="2"/>
  <c r="AF47" i="2"/>
  <c r="AE47" i="2"/>
  <c r="AG46" i="2"/>
  <c r="AF46" i="2"/>
  <c r="AE46" i="2"/>
  <c r="AG45" i="2"/>
  <c r="AF45" i="2"/>
  <c r="AE45" i="2"/>
  <c r="AG44" i="2"/>
  <c r="AF44" i="2"/>
  <c r="AE44" i="2"/>
  <c r="AG43" i="2"/>
  <c r="AF43" i="2"/>
  <c r="AE43" i="2"/>
  <c r="AG42" i="2"/>
  <c r="AF42" i="2"/>
  <c r="AE42" i="2"/>
  <c r="AG41" i="2"/>
  <c r="AF41" i="2"/>
  <c r="AE41" i="2"/>
  <c r="AG40" i="2"/>
  <c r="AF40" i="2"/>
  <c r="AE40" i="2"/>
  <c r="AG39" i="2"/>
  <c r="AF39" i="2"/>
  <c r="AE39" i="2"/>
  <c r="AG38" i="2"/>
  <c r="AF38" i="2"/>
  <c r="AE38" i="2"/>
  <c r="AG37" i="2"/>
  <c r="AF37" i="2"/>
  <c r="AE37" i="2"/>
  <c r="AG36" i="2"/>
  <c r="AF36" i="2"/>
  <c r="AE36" i="2"/>
  <c r="AG35" i="2"/>
  <c r="AF35" i="2"/>
  <c r="AE35" i="2"/>
  <c r="AG34" i="2"/>
  <c r="AF34" i="2"/>
  <c r="AE34" i="2"/>
  <c r="AG33" i="2"/>
  <c r="AF33" i="2"/>
  <c r="AE33" i="2"/>
  <c r="AG32" i="2"/>
  <c r="AF32" i="2"/>
  <c r="AE32" i="2"/>
  <c r="AG31" i="2"/>
  <c r="AF31" i="2"/>
  <c r="AE31" i="2"/>
  <c r="AG30" i="2"/>
  <c r="AF30" i="2"/>
  <c r="AE30" i="2"/>
  <c r="AG29" i="2"/>
  <c r="AF29" i="2"/>
  <c r="AE29" i="2"/>
  <c r="AG28" i="2"/>
  <c r="AF28" i="2"/>
  <c r="AE28" i="2"/>
  <c r="AG27" i="2"/>
  <c r="AF27" i="2"/>
  <c r="AE27" i="2"/>
  <c r="AG26" i="2"/>
  <c r="AF26" i="2"/>
  <c r="AE26" i="2"/>
  <c r="AG25" i="2"/>
  <c r="AF25" i="2"/>
  <c r="AE25" i="2"/>
  <c r="AG24" i="2"/>
  <c r="AF24" i="2"/>
  <c r="AE24" i="2"/>
  <c r="AG23" i="2"/>
  <c r="AF23" i="2"/>
  <c r="AE23" i="2"/>
  <c r="AG22" i="2"/>
  <c r="AF22" i="2"/>
  <c r="AE22" i="2"/>
  <c r="AG21" i="2"/>
  <c r="AF21" i="2"/>
  <c r="AE21" i="2"/>
  <c r="AG20" i="2"/>
  <c r="AF20" i="2"/>
  <c r="AE20" i="2"/>
  <c r="AG19" i="2"/>
  <c r="AF19" i="2"/>
  <c r="AE19" i="2"/>
  <c r="AG18" i="2"/>
  <c r="AF18" i="2"/>
  <c r="AE18" i="2"/>
  <c r="AG17" i="2"/>
  <c r="AF17" i="2"/>
  <c r="AE17" i="2"/>
  <c r="AG16" i="2"/>
  <c r="AF16" i="2"/>
  <c r="AE16" i="2"/>
  <c r="AG15" i="2"/>
  <c r="AF15" i="2"/>
  <c r="AE15" i="2"/>
  <c r="AG14" i="2"/>
  <c r="AF14" i="2"/>
  <c r="AE14" i="2"/>
  <c r="AG13" i="2"/>
  <c r="AF13" i="2"/>
  <c r="AE13" i="2"/>
  <c r="AG12" i="2"/>
  <c r="AF12" i="2"/>
  <c r="AE12" i="2"/>
  <c r="AG11" i="2"/>
  <c r="AF11" i="2"/>
  <c r="AE11" i="2"/>
  <c r="AG10" i="2"/>
  <c r="AF10" i="2"/>
  <c r="AE10" i="2"/>
  <c r="AG9" i="2"/>
  <c r="AF9" i="2"/>
  <c r="AE9" i="2"/>
  <c r="AG8" i="2"/>
  <c r="AF8" i="2"/>
  <c r="AE8" i="2"/>
  <c r="AG7" i="2"/>
  <c r="AF7" i="2"/>
  <c r="AE7" i="2"/>
  <c r="AG6" i="2"/>
  <c r="AF6" i="2"/>
  <c r="AE6" i="2"/>
  <c r="AG5" i="2"/>
  <c r="AF5" i="2"/>
  <c r="AE5" i="2"/>
  <c r="AG4" i="2"/>
  <c r="AF4" i="2"/>
  <c r="AE4" i="2"/>
  <c r="AG3" i="2"/>
  <c r="AF3" i="2"/>
  <c r="AE3" i="2"/>
  <c r="O3" i="2"/>
  <c r="V3" i="2" s="1"/>
  <c r="AO2" i="2"/>
  <c r="AG2" i="2"/>
  <c r="AF2" i="2"/>
  <c r="AE2" i="2"/>
  <c r="V2" i="2"/>
  <c r="T2" i="2"/>
  <c r="S2" i="2"/>
  <c r="S3" i="2" s="1"/>
  <c r="Q2" i="2"/>
  <c r="AY2" i="2" s="1"/>
  <c r="O2" i="2"/>
  <c r="M2" i="2"/>
  <c r="M3" i="2" s="1"/>
  <c r="AG1" i="2"/>
  <c r="Q3" i="2" l="1"/>
  <c r="X2" i="2"/>
  <c r="AJ2" i="2"/>
  <c r="O258" i="2"/>
  <c r="AT2" i="2"/>
  <c r="J63" i="5"/>
  <c r="J260" i="5"/>
  <c r="J261" i="5"/>
  <c r="J262" i="5"/>
  <c r="J263" i="5"/>
  <c r="J256" i="5"/>
  <c r="J259" i="5"/>
  <c r="J264" i="5"/>
  <c r="J258" i="5"/>
  <c r="J255" i="5"/>
  <c r="J257" i="5"/>
  <c r="G264" i="5"/>
  <c r="G255" i="5"/>
  <c r="G256" i="5"/>
  <c r="G259" i="5"/>
  <c r="G261" i="5"/>
  <c r="G262" i="5"/>
  <c r="G258" i="5"/>
  <c r="G260" i="5"/>
  <c r="G263" i="5"/>
  <c r="G257" i="5"/>
  <c r="J67" i="5"/>
  <c r="K67" i="5" s="1"/>
  <c r="J8" i="5"/>
  <c r="J12" i="5"/>
  <c r="K12" i="5" s="1"/>
  <c r="J3" i="5"/>
  <c r="J19" i="5"/>
  <c r="N19" i="5" s="1"/>
  <c r="J15" i="5"/>
  <c r="J6" i="5"/>
  <c r="N6" i="5" s="1"/>
  <c r="J13" i="5"/>
  <c r="J20" i="5"/>
  <c r="K20" i="5" s="1"/>
  <c r="J4" i="5"/>
  <c r="J53" i="5"/>
  <c r="K53" i="5" s="1"/>
  <c r="J56" i="5"/>
  <c r="K56" i="5" s="1"/>
  <c r="J59" i="5"/>
  <c r="K59" i="5" s="1"/>
  <c r="G17" i="5"/>
  <c r="G11" i="5"/>
  <c r="G6" i="5"/>
  <c r="G71" i="5"/>
  <c r="G34" i="5"/>
  <c r="G16" i="5"/>
  <c r="G27" i="5"/>
  <c r="G19" i="5"/>
  <c r="G8" i="5"/>
  <c r="G3" i="5"/>
  <c r="M3" i="5" s="1"/>
  <c r="G10" i="5"/>
  <c r="G14" i="5"/>
  <c r="G5" i="5"/>
  <c r="G7" i="5"/>
  <c r="G77" i="5"/>
  <c r="G9" i="5"/>
  <c r="K63" i="5"/>
  <c r="N63" i="5"/>
  <c r="G22" i="5"/>
  <c r="J32" i="5"/>
  <c r="J43" i="5"/>
  <c r="J47" i="5"/>
  <c r="J51" i="5"/>
  <c r="J60" i="5"/>
  <c r="G72" i="5"/>
  <c r="J79" i="5"/>
  <c r="G21" i="5"/>
  <c r="J23" i="5"/>
  <c r="G36" i="5"/>
  <c r="J54" i="5"/>
  <c r="J57" i="5"/>
  <c r="J94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190" i="5"/>
  <c r="G186" i="5"/>
  <c r="G183" i="5"/>
  <c r="G180" i="5"/>
  <c r="G177" i="5"/>
  <c r="G174" i="5"/>
  <c r="G171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6" i="5"/>
  <c r="G203" i="5"/>
  <c r="G200" i="5"/>
  <c r="G197" i="5"/>
  <c r="G252" i="5"/>
  <c r="G248" i="5"/>
  <c r="G244" i="5"/>
  <c r="G240" i="5"/>
  <c r="G236" i="5"/>
  <c r="G232" i="5"/>
  <c r="G228" i="5"/>
  <c r="G224" i="5"/>
  <c r="G220" i="5"/>
  <c r="G216" i="5"/>
  <c r="G212" i="5"/>
  <c r="G251" i="5"/>
  <c r="G247" i="5"/>
  <c r="G243" i="5"/>
  <c r="G239" i="5"/>
  <c r="G235" i="5"/>
  <c r="G231" i="5"/>
  <c r="G227" i="5"/>
  <c r="G223" i="5"/>
  <c r="G219" i="5"/>
  <c r="G215" i="5"/>
  <c r="G211" i="5"/>
  <c r="G193" i="5"/>
  <c r="G198" i="5"/>
  <c r="G192" i="5"/>
  <c r="G125" i="5"/>
  <c r="G113" i="5"/>
  <c r="G201" i="5"/>
  <c r="G189" i="5"/>
  <c r="G169" i="5"/>
  <c r="G165" i="5"/>
  <c r="G161" i="5"/>
  <c r="G157" i="5"/>
  <c r="G151" i="5"/>
  <c r="G145" i="5"/>
  <c r="G139" i="5"/>
  <c r="G133" i="5"/>
  <c r="G204" i="5"/>
  <c r="G207" i="5"/>
  <c r="G194" i="5"/>
  <c r="G152" i="5"/>
  <c r="G146" i="5"/>
  <c r="G140" i="5"/>
  <c r="G134" i="5"/>
  <c r="G128" i="5"/>
  <c r="G116" i="5"/>
  <c r="G191" i="5"/>
  <c r="G184" i="5"/>
  <c r="G182" i="5"/>
  <c r="G178" i="5"/>
  <c r="G176" i="5"/>
  <c r="G172" i="5"/>
  <c r="G170" i="5"/>
  <c r="G166" i="5"/>
  <c r="G162" i="5"/>
  <c r="G158" i="5"/>
  <c r="G117" i="5"/>
  <c r="G188" i="5"/>
  <c r="G153" i="5"/>
  <c r="G147" i="5"/>
  <c r="G141" i="5"/>
  <c r="G196" i="5"/>
  <c r="G167" i="5"/>
  <c r="G163" i="5"/>
  <c r="G159" i="5"/>
  <c r="G154" i="5"/>
  <c r="G148" i="5"/>
  <c r="G142" i="5"/>
  <c r="G136" i="5"/>
  <c r="G130" i="5"/>
  <c r="G120" i="5"/>
  <c r="G199" i="5"/>
  <c r="G121" i="5"/>
  <c r="G109" i="5"/>
  <c r="G108" i="5"/>
  <c r="G107" i="5"/>
  <c r="G106" i="5"/>
  <c r="G105" i="5"/>
  <c r="G202" i="5"/>
  <c r="G155" i="5"/>
  <c r="G149" i="5"/>
  <c r="G143" i="5"/>
  <c r="G137" i="5"/>
  <c r="G131" i="5"/>
  <c r="G122" i="5"/>
  <c r="G110" i="5"/>
  <c r="G208" i="5"/>
  <c r="G195" i="5"/>
  <c r="G156" i="5"/>
  <c r="G150" i="5"/>
  <c r="G144" i="5"/>
  <c r="G138" i="5"/>
  <c r="G132" i="5"/>
  <c r="G124" i="5"/>
  <c r="G112" i="5"/>
  <c r="G102" i="5"/>
  <c r="G94" i="5"/>
  <c r="G82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18" i="5"/>
  <c r="G160" i="5"/>
  <c r="G95" i="5"/>
  <c r="G83" i="5"/>
  <c r="G187" i="5"/>
  <c r="G96" i="5"/>
  <c r="G84" i="5"/>
  <c r="G111" i="5"/>
  <c r="G103" i="5"/>
  <c r="G97" i="5"/>
  <c r="G85" i="5"/>
  <c r="G73" i="5"/>
  <c r="G173" i="5"/>
  <c r="G123" i="5"/>
  <c r="G98" i="5"/>
  <c r="G86" i="5"/>
  <c r="G74" i="5"/>
  <c r="G31" i="5"/>
  <c r="G30" i="5"/>
  <c r="G119" i="5"/>
  <c r="G115" i="5"/>
  <c r="G99" i="5"/>
  <c r="G87" i="5"/>
  <c r="G75" i="5"/>
  <c r="G29" i="5"/>
  <c r="G28" i="5"/>
  <c r="G129" i="5"/>
  <c r="G127" i="5"/>
  <c r="G104" i="5"/>
  <c r="G100" i="5"/>
  <c r="G88" i="5"/>
  <c r="G76" i="5"/>
  <c r="G179" i="5"/>
  <c r="G89" i="5"/>
  <c r="G205" i="5"/>
  <c r="G175" i="5"/>
  <c r="G135" i="5"/>
  <c r="G90" i="5"/>
  <c r="G168" i="5"/>
  <c r="G114" i="5"/>
  <c r="G101" i="5"/>
  <c r="G91" i="5"/>
  <c r="G79" i="5"/>
  <c r="G181" i="5"/>
  <c r="G164" i="5"/>
  <c r="G93" i="5"/>
  <c r="G81" i="5"/>
  <c r="J7" i="5"/>
  <c r="G20" i="5"/>
  <c r="J22" i="5"/>
  <c r="J28" i="5"/>
  <c r="J62" i="5"/>
  <c r="J5" i="5"/>
  <c r="J10" i="5"/>
  <c r="J14" i="5"/>
  <c r="G15" i="5"/>
  <c r="J21" i="5"/>
  <c r="J31" i="5"/>
  <c r="G35" i="5"/>
  <c r="J42" i="5"/>
  <c r="J46" i="5"/>
  <c r="J50" i="5"/>
  <c r="J69" i="5"/>
  <c r="G80" i="5"/>
  <c r="G185" i="5"/>
  <c r="J64" i="5"/>
  <c r="J80" i="5"/>
  <c r="J82" i="5"/>
  <c r="G92" i="5"/>
  <c r="G40" i="5"/>
  <c r="J41" i="5"/>
  <c r="J45" i="5"/>
  <c r="J49" i="5"/>
  <c r="J66" i="5"/>
  <c r="G78" i="5"/>
  <c r="N20" i="5"/>
  <c r="G4" i="5"/>
  <c r="J16" i="5"/>
  <c r="J18" i="5"/>
  <c r="K19" i="5"/>
  <c r="G26" i="5"/>
  <c r="J30" i="5"/>
  <c r="G33" i="5"/>
  <c r="J40" i="5"/>
  <c r="J61" i="5"/>
  <c r="J73" i="5"/>
  <c r="J11" i="5"/>
  <c r="G12" i="5"/>
  <c r="G39" i="5"/>
  <c r="J68" i="5"/>
  <c r="G118" i="5"/>
  <c r="G25" i="5"/>
  <c r="J33" i="5"/>
  <c r="G38" i="5"/>
  <c r="J39" i="5"/>
  <c r="J44" i="5"/>
  <c r="J48" i="5"/>
  <c r="J52" i="5"/>
  <c r="J55" i="5"/>
  <c r="J58" i="5"/>
  <c r="J254" i="5"/>
  <c r="J253" i="5"/>
  <c r="J252" i="5"/>
  <c r="J251" i="5"/>
  <c r="J250" i="5"/>
  <c r="J249" i="5"/>
  <c r="J248" i="5"/>
  <c r="J247" i="5"/>
  <c r="J246" i="5"/>
  <c r="J245" i="5"/>
  <c r="J244" i="5"/>
  <c r="J243" i="5"/>
  <c r="J242" i="5"/>
  <c r="J241" i="5"/>
  <c r="J240" i="5"/>
  <c r="J239" i="5"/>
  <c r="J238" i="5"/>
  <c r="J237" i="5"/>
  <c r="J236" i="5"/>
  <c r="J235" i="5"/>
  <c r="J234" i="5"/>
  <c r="J233" i="5"/>
  <c r="J232" i="5"/>
  <c r="J231" i="5"/>
  <c r="J230" i="5"/>
  <c r="J229" i="5"/>
  <c r="J228" i="5"/>
  <c r="J227" i="5"/>
  <c r="J226" i="5"/>
  <c r="J225" i="5"/>
  <c r="J224" i="5"/>
  <c r="J223" i="5"/>
  <c r="J222" i="5"/>
  <c r="J221" i="5"/>
  <c r="J220" i="5"/>
  <c r="J219" i="5"/>
  <c r="J218" i="5"/>
  <c r="J217" i="5"/>
  <c r="J216" i="5"/>
  <c r="J215" i="5"/>
  <c r="J214" i="5"/>
  <c r="J213" i="5"/>
  <c r="J212" i="5"/>
  <c r="J211" i="5"/>
  <c r="J210" i="5"/>
  <c r="J209" i="5"/>
  <c r="J208" i="5"/>
  <c r="J207" i="5"/>
  <c r="J206" i="5"/>
  <c r="J205" i="5"/>
  <c r="J204" i="5"/>
  <c r="J203" i="5"/>
  <c r="J202" i="5"/>
  <c r="J201" i="5"/>
  <c r="J200" i="5"/>
  <c r="J199" i="5"/>
  <c r="J198" i="5"/>
  <c r="J197" i="5"/>
  <c r="J196" i="5"/>
  <c r="J195" i="5"/>
  <c r="J194" i="5"/>
  <c r="J193" i="5"/>
  <c r="J192" i="5"/>
  <c r="J191" i="5"/>
  <c r="J190" i="5"/>
  <c r="J189" i="5"/>
  <c r="J188" i="5"/>
  <c r="J187" i="5"/>
  <c r="J186" i="5"/>
  <c r="J185" i="5"/>
  <c r="J184" i="5"/>
  <c r="J183" i="5"/>
  <c r="J182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96" i="5"/>
  <c r="J84" i="5"/>
  <c r="J72" i="5"/>
  <c r="J38" i="5"/>
  <c r="J37" i="5"/>
  <c r="J36" i="5"/>
  <c r="J35" i="5"/>
  <c r="J34" i="5"/>
  <c r="J17" i="5"/>
  <c r="J106" i="5"/>
  <c r="J97" i="5"/>
  <c r="J85" i="5"/>
  <c r="J103" i="5"/>
  <c r="J98" i="5"/>
  <c r="J86" i="5"/>
  <c r="J74" i="5"/>
  <c r="J99" i="5"/>
  <c r="J87" i="5"/>
  <c r="J75" i="5"/>
  <c r="J88" i="5"/>
  <c r="J76" i="5"/>
  <c r="J27" i="5"/>
  <c r="J26" i="5"/>
  <c r="J107" i="5"/>
  <c r="J104" i="5"/>
  <c r="J100" i="5"/>
  <c r="J89" i="5"/>
  <c r="J77" i="5"/>
  <c r="J25" i="5"/>
  <c r="J24" i="5"/>
  <c r="J90" i="5"/>
  <c r="J78" i="5"/>
  <c r="J91" i="5"/>
  <c r="J101" i="5"/>
  <c r="J92" i="5"/>
  <c r="J108" i="5"/>
  <c r="J105" i="5"/>
  <c r="J93" i="5"/>
  <c r="J81" i="5"/>
  <c r="J102" i="5"/>
  <c r="J95" i="5"/>
  <c r="J83" i="5"/>
  <c r="J71" i="5"/>
  <c r="J29" i="5"/>
  <c r="G32" i="5"/>
  <c r="J70" i="5"/>
  <c r="J9" i="5"/>
  <c r="G13" i="5"/>
  <c r="G23" i="5"/>
  <c r="G24" i="5"/>
  <c r="G37" i="5"/>
  <c r="J65" i="5"/>
  <c r="G126" i="5"/>
  <c r="L39" i="4"/>
  <c r="L88" i="4"/>
  <c r="L99" i="4"/>
  <c r="L197" i="4"/>
  <c r="L196" i="4"/>
  <c r="L200" i="4"/>
  <c r="L198" i="4"/>
  <c r="L230" i="4"/>
  <c r="L232" i="4"/>
  <c r="L11" i="4"/>
  <c r="L43" i="4"/>
  <c r="L47" i="4"/>
  <c r="L220" i="4"/>
  <c r="L224" i="4"/>
  <c r="L222" i="4"/>
  <c r="L25" i="4"/>
  <c r="L51" i="4"/>
  <c r="L55" i="4"/>
  <c r="L59" i="4"/>
  <c r="L63" i="4"/>
  <c r="L67" i="4"/>
  <c r="L71" i="4"/>
  <c r="L75" i="4"/>
  <c r="L79" i="4"/>
  <c r="L83" i="4"/>
  <c r="L94" i="4"/>
  <c r="L131" i="4"/>
  <c r="L120" i="4"/>
  <c r="L172" i="4"/>
  <c r="L174" i="4"/>
  <c r="L207" i="4"/>
  <c r="L206" i="4"/>
  <c r="L208" i="4"/>
  <c r="L210" i="4"/>
  <c r="L149" i="4"/>
  <c r="L152" i="4"/>
  <c r="L150" i="4"/>
  <c r="L29" i="4"/>
  <c r="L137" i="4"/>
  <c r="L158" i="4"/>
  <c r="L15" i="4"/>
  <c r="L19" i="4"/>
  <c r="L33" i="4"/>
  <c r="L126" i="4"/>
  <c r="L37" i="4"/>
  <c r="L91" i="4"/>
  <c r="L143" i="4"/>
  <c r="L245" i="4"/>
  <c r="L244" i="4"/>
  <c r="L248" i="4"/>
  <c r="L246" i="4"/>
  <c r="L23" i="4"/>
  <c r="L41" i="4"/>
  <c r="L45" i="4"/>
  <c r="L49" i="4"/>
  <c r="L132" i="4"/>
  <c r="L183" i="4"/>
  <c r="L182" i="4"/>
  <c r="L184" i="4"/>
  <c r="L186" i="4"/>
  <c r="L187" i="4"/>
  <c r="L169" i="4"/>
  <c r="L168" i="4"/>
  <c r="L192" i="4"/>
  <c r="L217" i="4"/>
  <c r="L216" i="4"/>
  <c r="L241" i="4"/>
  <c r="L240" i="4"/>
  <c r="L153" i="4"/>
  <c r="L176" i="4"/>
  <c r="L201" i="4"/>
  <c r="L249" i="4"/>
  <c r="L89" i="4"/>
  <c r="L90" i="4"/>
  <c r="L97" i="4"/>
  <c r="L98" i="4"/>
  <c r="L105" i="4"/>
  <c r="L106" i="4"/>
  <c r="L112" i="4"/>
  <c r="L118" i="4"/>
  <c r="L124" i="4"/>
  <c r="L130" i="4"/>
  <c r="L136" i="4"/>
  <c r="L142" i="4"/>
  <c r="L148" i="4"/>
  <c r="L166" i="4"/>
  <c r="L190" i="4"/>
  <c r="L193" i="4"/>
  <c r="L215" i="4"/>
  <c r="L214" i="4"/>
  <c r="L238" i="4"/>
  <c r="L93" i="4"/>
  <c r="L111" i="4"/>
  <c r="L117" i="4"/>
  <c r="L123" i="4"/>
  <c r="L129" i="4"/>
  <c r="L135" i="4"/>
  <c r="L141" i="4"/>
  <c r="L147" i="4"/>
  <c r="L159" i="4"/>
  <c r="L181" i="4"/>
  <c r="L229" i="4"/>
  <c r="L231" i="4"/>
  <c r="L253" i="4"/>
  <c r="L171" i="4"/>
  <c r="L173" i="4"/>
  <c r="L195" i="4"/>
  <c r="L219" i="4"/>
  <c r="L218" i="4"/>
  <c r="L221" i="4"/>
  <c r="L243" i="4"/>
  <c r="L87" i="4"/>
  <c r="L95" i="4"/>
  <c r="L103" i="4"/>
  <c r="L107" i="4"/>
  <c r="L113" i="4"/>
  <c r="L119" i="4"/>
  <c r="L125" i="4"/>
  <c r="L161" i="4"/>
  <c r="L160" i="4"/>
  <c r="L185" i="4"/>
  <c r="L209" i="4"/>
  <c r="L211" i="4"/>
  <c r="L233" i="4"/>
  <c r="L163" i="4"/>
  <c r="L162" i="4"/>
  <c r="L96" i="4"/>
  <c r="L104" i="4"/>
  <c r="L110" i="4"/>
  <c r="L122" i="4"/>
  <c r="L128" i="4"/>
  <c r="L134" i="4"/>
  <c r="L140" i="4"/>
  <c r="L146" i="4"/>
  <c r="L151" i="4"/>
  <c r="L156" i="4"/>
  <c r="L175" i="4"/>
  <c r="L177" i="4"/>
  <c r="L180" i="4"/>
  <c r="L199" i="4"/>
  <c r="L204" i="4"/>
  <c r="L223" i="4"/>
  <c r="L225" i="4"/>
  <c r="L228" i="4"/>
  <c r="L247" i="4"/>
  <c r="L252" i="4"/>
  <c r="L109" i="4"/>
  <c r="L115" i="4"/>
  <c r="L116" i="4"/>
  <c r="L121" i="4"/>
  <c r="L127" i="4"/>
  <c r="L133" i="4"/>
  <c r="L139" i="4"/>
  <c r="L145" i="4"/>
  <c r="L165" i="4"/>
  <c r="L164" i="4"/>
  <c r="L167" i="4"/>
  <c r="L170" i="4"/>
  <c r="L189" i="4"/>
  <c r="L188" i="4"/>
  <c r="L191" i="4"/>
  <c r="L194" i="4"/>
  <c r="L213" i="4"/>
  <c r="L212" i="4"/>
  <c r="L237" i="4"/>
  <c r="L236" i="4"/>
  <c r="L239" i="4"/>
  <c r="L242" i="4"/>
  <c r="L235" i="4"/>
  <c r="L234" i="4"/>
  <c r="L85" i="4"/>
  <c r="L101" i="4"/>
  <c r="L155" i="4"/>
  <c r="L154" i="4"/>
  <c r="L157" i="4"/>
  <c r="L179" i="4"/>
  <c r="L178" i="4"/>
  <c r="L203" i="4"/>
  <c r="L202" i="4"/>
  <c r="L205" i="4"/>
  <c r="L227" i="4"/>
  <c r="L226" i="4"/>
  <c r="L251" i="4"/>
  <c r="L250" i="4"/>
  <c r="T3" i="2"/>
  <c r="M4" i="2"/>
  <c r="Z3" i="2"/>
  <c r="S4" i="2"/>
  <c r="AX3" i="2"/>
  <c r="AY3" i="2" s="1"/>
  <c r="AZ3" i="2" s="1"/>
  <c r="Z2" i="2"/>
  <c r="AI3" i="2"/>
  <c r="AJ3" i="2" s="1"/>
  <c r="AK3" i="2" s="1"/>
  <c r="O4" i="2"/>
  <c r="Q4" i="2"/>
  <c r="AN3" i="2"/>
  <c r="AO3" i="2"/>
  <c r="AP3" i="2" s="1"/>
  <c r="AS3" i="2"/>
  <c r="AT3" i="2" s="1"/>
  <c r="AU3" i="2" s="1"/>
  <c r="X3" i="2"/>
  <c r="S259" i="2"/>
  <c r="Z258" i="2"/>
  <c r="T259" i="2"/>
  <c r="M260" i="2"/>
  <c r="AO257" i="2"/>
  <c r="AP257" i="2" s="1"/>
  <c r="Q258" i="2"/>
  <c r="AJ257" i="2"/>
  <c r="AK257" i="2" s="1"/>
  <c r="AI258" i="2"/>
  <c r="AY257" i="2"/>
  <c r="AZ257" i="2" s="1"/>
  <c r="AT257" i="2"/>
  <c r="AU257" i="2" s="1"/>
  <c r="X257" i="2"/>
  <c r="Z257" i="2"/>
  <c r="K6" i="5" l="1"/>
  <c r="O259" i="2"/>
  <c r="V258" i="2"/>
  <c r="N59" i="5"/>
  <c r="H264" i="5"/>
  <c r="M264" i="5"/>
  <c r="M257" i="5"/>
  <c r="H257" i="5"/>
  <c r="K258" i="5"/>
  <c r="N258" i="5"/>
  <c r="N255" i="5"/>
  <c r="K255" i="5"/>
  <c r="H263" i="5"/>
  <c r="M263" i="5"/>
  <c r="K264" i="5"/>
  <c r="N264" i="5"/>
  <c r="M260" i="5"/>
  <c r="H260" i="5"/>
  <c r="N256" i="5"/>
  <c r="K256" i="5"/>
  <c r="N67" i="5"/>
  <c r="H262" i="5"/>
  <c r="M262" i="5"/>
  <c r="K263" i="5"/>
  <c r="N263" i="5"/>
  <c r="N257" i="5"/>
  <c r="K257" i="5"/>
  <c r="K259" i="5"/>
  <c r="N259" i="5"/>
  <c r="K262" i="5"/>
  <c r="N262" i="5"/>
  <c r="M259" i="5"/>
  <c r="H259" i="5"/>
  <c r="K261" i="5"/>
  <c r="N261" i="5"/>
  <c r="N12" i="5"/>
  <c r="M256" i="5"/>
  <c r="H256" i="5"/>
  <c r="K260" i="5"/>
  <c r="N260" i="5"/>
  <c r="M258" i="5"/>
  <c r="H258" i="5"/>
  <c r="M261" i="5"/>
  <c r="H261" i="5"/>
  <c r="H255" i="5"/>
  <c r="M255" i="5"/>
  <c r="M2" i="4"/>
  <c r="N53" i="5"/>
  <c r="N56" i="5"/>
  <c r="N4" i="5"/>
  <c r="K4" i="5"/>
  <c r="K13" i="5"/>
  <c r="N13" i="5"/>
  <c r="N15" i="5"/>
  <c r="K15" i="5"/>
  <c r="N3" i="5"/>
  <c r="K3" i="5"/>
  <c r="K8" i="5"/>
  <c r="N8" i="5"/>
  <c r="M8" i="5"/>
  <c r="H8" i="5"/>
  <c r="N101" i="5"/>
  <c r="K101" i="5"/>
  <c r="K111" i="5"/>
  <c r="N111" i="5"/>
  <c r="N147" i="5"/>
  <c r="K147" i="5"/>
  <c r="N195" i="5"/>
  <c r="K195" i="5"/>
  <c r="N219" i="5"/>
  <c r="K219" i="5"/>
  <c r="K58" i="5"/>
  <c r="N58" i="5"/>
  <c r="N14" i="5"/>
  <c r="K14" i="5"/>
  <c r="M84" i="5"/>
  <c r="H84" i="5"/>
  <c r="M208" i="5"/>
  <c r="H208" i="5"/>
  <c r="M176" i="5"/>
  <c r="H176" i="5"/>
  <c r="M239" i="5"/>
  <c r="H239" i="5"/>
  <c r="M250" i="5"/>
  <c r="H250" i="5"/>
  <c r="H32" i="5"/>
  <c r="M32" i="5"/>
  <c r="N76" i="5"/>
  <c r="K76" i="5"/>
  <c r="N124" i="5"/>
  <c r="K124" i="5"/>
  <c r="N160" i="5"/>
  <c r="K160" i="5"/>
  <c r="K184" i="5"/>
  <c r="N184" i="5"/>
  <c r="N208" i="5"/>
  <c r="K208" i="5"/>
  <c r="N232" i="5"/>
  <c r="K232" i="5"/>
  <c r="K55" i="5"/>
  <c r="N55" i="5"/>
  <c r="N10" i="5"/>
  <c r="K10" i="5"/>
  <c r="M31" i="5"/>
  <c r="H31" i="5"/>
  <c r="H47" i="5"/>
  <c r="M47" i="5"/>
  <c r="M82" i="5"/>
  <c r="H82" i="5"/>
  <c r="H109" i="5"/>
  <c r="M109" i="5"/>
  <c r="M178" i="5"/>
  <c r="H178" i="5"/>
  <c r="M125" i="5"/>
  <c r="H125" i="5"/>
  <c r="M243" i="5"/>
  <c r="H243" i="5"/>
  <c r="M233" i="5"/>
  <c r="H233" i="5"/>
  <c r="M190" i="5"/>
  <c r="H190" i="5"/>
  <c r="M254" i="5"/>
  <c r="H254" i="5"/>
  <c r="N43" i="5"/>
  <c r="K43" i="5"/>
  <c r="M19" i="5"/>
  <c r="H19" i="5"/>
  <c r="N78" i="5"/>
  <c r="K78" i="5"/>
  <c r="N34" i="5"/>
  <c r="K34" i="5"/>
  <c r="N125" i="5"/>
  <c r="K125" i="5"/>
  <c r="N149" i="5"/>
  <c r="K149" i="5"/>
  <c r="K173" i="5"/>
  <c r="N173" i="5"/>
  <c r="N197" i="5"/>
  <c r="K197" i="5"/>
  <c r="N233" i="5"/>
  <c r="K233" i="5"/>
  <c r="K52" i="5"/>
  <c r="N52" i="5"/>
  <c r="M4" i="5"/>
  <c r="H4" i="5"/>
  <c r="M101" i="5"/>
  <c r="H101" i="5"/>
  <c r="M74" i="5"/>
  <c r="H74" i="5"/>
  <c r="M48" i="5"/>
  <c r="H48" i="5"/>
  <c r="M94" i="5"/>
  <c r="H94" i="5"/>
  <c r="M141" i="5"/>
  <c r="H141" i="5"/>
  <c r="H133" i="5"/>
  <c r="M133" i="5"/>
  <c r="M247" i="5"/>
  <c r="H247" i="5"/>
  <c r="M237" i="5"/>
  <c r="H237" i="5"/>
  <c r="N94" i="5"/>
  <c r="K94" i="5"/>
  <c r="K32" i="5"/>
  <c r="N32" i="5"/>
  <c r="H27" i="5"/>
  <c r="M27" i="5"/>
  <c r="N71" i="5"/>
  <c r="K71" i="5"/>
  <c r="N90" i="5"/>
  <c r="K90" i="5"/>
  <c r="K75" i="5"/>
  <c r="N75" i="5"/>
  <c r="N35" i="5"/>
  <c r="K35" i="5"/>
  <c r="N114" i="5"/>
  <c r="K114" i="5"/>
  <c r="N126" i="5"/>
  <c r="K126" i="5"/>
  <c r="N138" i="5"/>
  <c r="K138" i="5"/>
  <c r="N150" i="5"/>
  <c r="K150" i="5"/>
  <c r="N162" i="5"/>
  <c r="K162" i="5"/>
  <c r="K174" i="5"/>
  <c r="N174" i="5"/>
  <c r="K186" i="5"/>
  <c r="N186" i="5"/>
  <c r="N198" i="5"/>
  <c r="K198" i="5"/>
  <c r="N210" i="5"/>
  <c r="K210" i="5"/>
  <c r="N222" i="5"/>
  <c r="K222" i="5"/>
  <c r="N234" i="5"/>
  <c r="K234" i="5"/>
  <c r="N246" i="5"/>
  <c r="K246" i="5"/>
  <c r="K48" i="5"/>
  <c r="N48" i="5"/>
  <c r="K61" i="5"/>
  <c r="N61" i="5"/>
  <c r="M80" i="5"/>
  <c r="H80" i="5"/>
  <c r="K62" i="5"/>
  <c r="N62" i="5"/>
  <c r="H114" i="5"/>
  <c r="M114" i="5"/>
  <c r="M127" i="5"/>
  <c r="H127" i="5"/>
  <c r="M86" i="5"/>
  <c r="H86" i="5"/>
  <c r="M83" i="5"/>
  <c r="H83" i="5"/>
  <c r="M49" i="5"/>
  <c r="H49" i="5"/>
  <c r="H61" i="5"/>
  <c r="M61" i="5"/>
  <c r="M102" i="5"/>
  <c r="H102" i="5"/>
  <c r="H131" i="5"/>
  <c r="M131" i="5"/>
  <c r="M199" i="5"/>
  <c r="H199" i="5"/>
  <c r="M147" i="5"/>
  <c r="H147" i="5"/>
  <c r="M184" i="5"/>
  <c r="H184" i="5"/>
  <c r="H139" i="5"/>
  <c r="M139" i="5"/>
  <c r="M198" i="5"/>
  <c r="H198" i="5"/>
  <c r="M251" i="5"/>
  <c r="H251" i="5"/>
  <c r="M197" i="5"/>
  <c r="H197" i="5"/>
  <c r="M241" i="5"/>
  <c r="H241" i="5"/>
  <c r="M214" i="5"/>
  <c r="H214" i="5"/>
  <c r="K57" i="5"/>
  <c r="N57" i="5"/>
  <c r="M22" i="5"/>
  <c r="H22" i="5"/>
  <c r="M16" i="5"/>
  <c r="H16" i="5"/>
  <c r="K70" i="5"/>
  <c r="N70" i="5"/>
  <c r="N106" i="5"/>
  <c r="K106" i="5"/>
  <c r="N135" i="5"/>
  <c r="K135" i="5"/>
  <c r="K171" i="5"/>
  <c r="N171" i="5"/>
  <c r="N207" i="5"/>
  <c r="K207" i="5"/>
  <c r="N243" i="5"/>
  <c r="K243" i="5"/>
  <c r="N18" i="5"/>
  <c r="K18" i="5"/>
  <c r="M79" i="5"/>
  <c r="H79" i="5"/>
  <c r="M46" i="5"/>
  <c r="H46" i="5"/>
  <c r="M108" i="5"/>
  <c r="H108" i="5"/>
  <c r="M207" i="5"/>
  <c r="H207" i="5"/>
  <c r="M9" i="5"/>
  <c r="H9" i="5"/>
  <c r="N91" i="5"/>
  <c r="K91" i="5"/>
  <c r="N112" i="5"/>
  <c r="K112" i="5"/>
  <c r="N136" i="5"/>
  <c r="K136" i="5"/>
  <c r="K172" i="5"/>
  <c r="N172" i="5"/>
  <c r="N196" i="5"/>
  <c r="K196" i="5"/>
  <c r="N220" i="5"/>
  <c r="K220" i="5"/>
  <c r="N244" i="5"/>
  <c r="K244" i="5"/>
  <c r="K64" i="5"/>
  <c r="N64" i="5"/>
  <c r="M100" i="5"/>
  <c r="H100" i="5"/>
  <c r="M96" i="5"/>
  <c r="H96" i="5"/>
  <c r="M59" i="5"/>
  <c r="H59" i="5"/>
  <c r="H110" i="5"/>
  <c r="M110" i="5"/>
  <c r="M196" i="5"/>
  <c r="H196" i="5"/>
  <c r="M204" i="5"/>
  <c r="H204" i="5"/>
  <c r="M248" i="5"/>
  <c r="H248" i="5"/>
  <c r="N29" i="5"/>
  <c r="K29" i="5"/>
  <c r="N88" i="5"/>
  <c r="K88" i="5"/>
  <c r="N113" i="5"/>
  <c r="K113" i="5"/>
  <c r="N137" i="5"/>
  <c r="K137" i="5"/>
  <c r="N161" i="5"/>
  <c r="K161" i="5"/>
  <c r="K185" i="5"/>
  <c r="N185" i="5"/>
  <c r="N209" i="5"/>
  <c r="K209" i="5"/>
  <c r="N221" i="5"/>
  <c r="K221" i="5"/>
  <c r="N245" i="5"/>
  <c r="K245" i="5"/>
  <c r="K73" i="5"/>
  <c r="N73" i="5"/>
  <c r="M185" i="5"/>
  <c r="H185" i="5"/>
  <c r="N5" i="5"/>
  <c r="K5" i="5"/>
  <c r="M104" i="5"/>
  <c r="H104" i="5"/>
  <c r="M187" i="5"/>
  <c r="H187" i="5"/>
  <c r="H60" i="5"/>
  <c r="M60" i="5"/>
  <c r="H122" i="5"/>
  <c r="M122" i="5"/>
  <c r="H121" i="5"/>
  <c r="M121" i="5"/>
  <c r="M182" i="5"/>
  <c r="H182" i="5"/>
  <c r="M192" i="5"/>
  <c r="H192" i="5"/>
  <c r="M252" i="5"/>
  <c r="H252" i="5"/>
  <c r="M210" i="5"/>
  <c r="H210" i="5"/>
  <c r="N83" i="5"/>
  <c r="K83" i="5"/>
  <c r="N24" i="5"/>
  <c r="K24" i="5"/>
  <c r="N87" i="5"/>
  <c r="K87" i="5"/>
  <c r="N36" i="5"/>
  <c r="K36" i="5"/>
  <c r="K115" i="5"/>
  <c r="N115" i="5"/>
  <c r="K127" i="5"/>
  <c r="N127" i="5"/>
  <c r="N139" i="5"/>
  <c r="K139" i="5"/>
  <c r="N151" i="5"/>
  <c r="K151" i="5"/>
  <c r="N163" i="5"/>
  <c r="K163" i="5"/>
  <c r="K175" i="5"/>
  <c r="N175" i="5"/>
  <c r="K187" i="5"/>
  <c r="N187" i="5"/>
  <c r="N199" i="5"/>
  <c r="K199" i="5"/>
  <c r="N211" i="5"/>
  <c r="K211" i="5"/>
  <c r="N223" i="5"/>
  <c r="K223" i="5"/>
  <c r="N235" i="5"/>
  <c r="K235" i="5"/>
  <c r="N247" i="5"/>
  <c r="K247" i="5"/>
  <c r="K44" i="5"/>
  <c r="N44" i="5"/>
  <c r="M78" i="5"/>
  <c r="H78" i="5"/>
  <c r="K69" i="5"/>
  <c r="N69" i="5"/>
  <c r="N28" i="5"/>
  <c r="K28" i="5"/>
  <c r="M168" i="5"/>
  <c r="H168" i="5"/>
  <c r="H129" i="5"/>
  <c r="M129" i="5"/>
  <c r="M98" i="5"/>
  <c r="H98" i="5"/>
  <c r="M95" i="5"/>
  <c r="H95" i="5"/>
  <c r="M50" i="5"/>
  <c r="H50" i="5"/>
  <c r="H62" i="5"/>
  <c r="M62" i="5"/>
  <c r="M112" i="5"/>
  <c r="H112" i="5"/>
  <c r="H137" i="5"/>
  <c r="M137" i="5"/>
  <c r="M120" i="5"/>
  <c r="H120" i="5"/>
  <c r="M153" i="5"/>
  <c r="H153" i="5"/>
  <c r="M191" i="5"/>
  <c r="H191" i="5"/>
  <c r="H145" i="5"/>
  <c r="M145" i="5"/>
  <c r="M193" i="5"/>
  <c r="H193" i="5"/>
  <c r="M212" i="5"/>
  <c r="H212" i="5"/>
  <c r="M200" i="5"/>
  <c r="H200" i="5"/>
  <c r="M245" i="5"/>
  <c r="H245" i="5"/>
  <c r="M218" i="5"/>
  <c r="H218" i="5"/>
  <c r="K54" i="5"/>
  <c r="N54" i="5"/>
  <c r="M77" i="5"/>
  <c r="H77" i="5"/>
  <c r="M34" i="5"/>
  <c r="H34" i="5"/>
  <c r="M229" i="5"/>
  <c r="H229" i="5"/>
  <c r="H126" i="5"/>
  <c r="M126" i="5"/>
  <c r="N95" i="5"/>
  <c r="K95" i="5"/>
  <c r="K25" i="5"/>
  <c r="N25" i="5"/>
  <c r="N99" i="5"/>
  <c r="K99" i="5"/>
  <c r="N37" i="5"/>
  <c r="K37" i="5"/>
  <c r="N116" i="5"/>
  <c r="K116" i="5"/>
  <c r="N128" i="5"/>
  <c r="K128" i="5"/>
  <c r="N140" i="5"/>
  <c r="K140" i="5"/>
  <c r="N152" i="5"/>
  <c r="K152" i="5"/>
  <c r="N164" i="5"/>
  <c r="K164" i="5"/>
  <c r="K176" i="5"/>
  <c r="N176" i="5"/>
  <c r="K188" i="5"/>
  <c r="N188" i="5"/>
  <c r="N200" i="5"/>
  <c r="K200" i="5"/>
  <c r="N212" i="5"/>
  <c r="K212" i="5"/>
  <c r="N224" i="5"/>
  <c r="K224" i="5"/>
  <c r="N236" i="5"/>
  <c r="K236" i="5"/>
  <c r="N248" i="5"/>
  <c r="K248" i="5"/>
  <c r="K39" i="5"/>
  <c r="N39" i="5"/>
  <c r="K66" i="5"/>
  <c r="N66" i="5"/>
  <c r="N50" i="5"/>
  <c r="K50" i="5"/>
  <c r="K22" i="5"/>
  <c r="N22" i="5"/>
  <c r="M90" i="5"/>
  <c r="H90" i="5"/>
  <c r="H28" i="5"/>
  <c r="M28" i="5"/>
  <c r="M123" i="5"/>
  <c r="H123" i="5"/>
  <c r="M160" i="5"/>
  <c r="H160" i="5"/>
  <c r="H51" i="5"/>
  <c r="M51" i="5"/>
  <c r="H63" i="5"/>
  <c r="M63" i="5"/>
  <c r="M124" i="5"/>
  <c r="H124" i="5"/>
  <c r="M143" i="5"/>
  <c r="H143" i="5"/>
  <c r="M130" i="5"/>
  <c r="H130" i="5"/>
  <c r="M188" i="5"/>
  <c r="H188" i="5"/>
  <c r="M116" i="5"/>
  <c r="H116" i="5"/>
  <c r="H151" i="5"/>
  <c r="M151" i="5"/>
  <c r="M211" i="5"/>
  <c r="H211" i="5"/>
  <c r="M216" i="5"/>
  <c r="H216" i="5"/>
  <c r="M203" i="5"/>
  <c r="H203" i="5"/>
  <c r="M249" i="5"/>
  <c r="H249" i="5"/>
  <c r="M222" i="5"/>
  <c r="H222" i="5"/>
  <c r="M36" i="5"/>
  <c r="H36" i="5"/>
  <c r="M71" i="5"/>
  <c r="H71" i="5"/>
  <c r="M244" i="5"/>
  <c r="H244" i="5"/>
  <c r="K65" i="5"/>
  <c r="N65" i="5"/>
  <c r="N102" i="5"/>
  <c r="K102" i="5"/>
  <c r="N77" i="5"/>
  <c r="K77" i="5"/>
  <c r="N74" i="5"/>
  <c r="K74" i="5"/>
  <c r="K38" i="5"/>
  <c r="N38" i="5"/>
  <c r="N117" i="5"/>
  <c r="K117" i="5"/>
  <c r="N129" i="5"/>
  <c r="K129" i="5"/>
  <c r="N141" i="5"/>
  <c r="K141" i="5"/>
  <c r="N153" i="5"/>
  <c r="K153" i="5"/>
  <c r="N165" i="5"/>
  <c r="K165" i="5"/>
  <c r="K177" i="5"/>
  <c r="N177" i="5"/>
  <c r="K189" i="5"/>
  <c r="N189" i="5"/>
  <c r="N201" i="5"/>
  <c r="K201" i="5"/>
  <c r="N213" i="5"/>
  <c r="K213" i="5"/>
  <c r="N225" i="5"/>
  <c r="K225" i="5"/>
  <c r="N237" i="5"/>
  <c r="K237" i="5"/>
  <c r="N249" i="5"/>
  <c r="K249" i="5"/>
  <c r="H38" i="5"/>
  <c r="M38" i="5"/>
  <c r="N49" i="5"/>
  <c r="K49" i="5"/>
  <c r="N46" i="5"/>
  <c r="K46" i="5"/>
  <c r="M20" i="5"/>
  <c r="H20" i="5"/>
  <c r="M135" i="5"/>
  <c r="H135" i="5"/>
  <c r="H29" i="5"/>
  <c r="M29" i="5"/>
  <c r="M173" i="5"/>
  <c r="H173" i="5"/>
  <c r="M18" i="5"/>
  <c r="H18" i="5"/>
  <c r="M52" i="5"/>
  <c r="H52" i="5"/>
  <c r="H64" i="5"/>
  <c r="M64" i="5"/>
  <c r="M132" i="5"/>
  <c r="H132" i="5"/>
  <c r="M149" i="5"/>
  <c r="H149" i="5"/>
  <c r="M136" i="5"/>
  <c r="H136" i="5"/>
  <c r="H117" i="5"/>
  <c r="M117" i="5"/>
  <c r="M128" i="5"/>
  <c r="H128" i="5"/>
  <c r="H157" i="5"/>
  <c r="M157" i="5"/>
  <c r="M215" i="5"/>
  <c r="H215" i="5"/>
  <c r="M220" i="5"/>
  <c r="H220" i="5"/>
  <c r="M206" i="5"/>
  <c r="H206" i="5"/>
  <c r="M253" i="5"/>
  <c r="H253" i="5"/>
  <c r="M226" i="5"/>
  <c r="H226" i="5"/>
  <c r="K23" i="5"/>
  <c r="N23" i="5"/>
  <c r="H6" i="5"/>
  <c r="M6" i="5"/>
  <c r="M186" i="5"/>
  <c r="H186" i="5"/>
  <c r="M37" i="5"/>
  <c r="H37" i="5"/>
  <c r="N81" i="5"/>
  <c r="K81" i="5"/>
  <c r="N89" i="5"/>
  <c r="K89" i="5"/>
  <c r="N86" i="5"/>
  <c r="K86" i="5"/>
  <c r="K72" i="5"/>
  <c r="N72" i="5"/>
  <c r="K118" i="5"/>
  <c r="N118" i="5"/>
  <c r="N130" i="5"/>
  <c r="K130" i="5"/>
  <c r="N142" i="5"/>
  <c r="K142" i="5"/>
  <c r="N154" i="5"/>
  <c r="K154" i="5"/>
  <c r="N166" i="5"/>
  <c r="K166" i="5"/>
  <c r="K178" i="5"/>
  <c r="N178" i="5"/>
  <c r="K190" i="5"/>
  <c r="N190" i="5"/>
  <c r="N202" i="5"/>
  <c r="K202" i="5"/>
  <c r="N214" i="5"/>
  <c r="K214" i="5"/>
  <c r="N226" i="5"/>
  <c r="K226" i="5"/>
  <c r="N238" i="5"/>
  <c r="K238" i="5"/>
  <c r="N250" i="5"/>
  <c r="K250" i="5"/>
  <c r="K33" i="5"/>
  <c r="N33" i="5"/>
  <c r="N40" i="5"/>
  <c r="K40" i="5"/>
  <c r="N45" i="5"/>
  <c r="K45" i="5"/>
  <c r="N42" i="5"/>
  <c r="K42" i="5"/>
  <c r="N7" i="5"/>
  <c r="K7" i="5"/>
  <c r="M175" i="5"/>
  <c r="H175" i="5"/>
  <c r="M75" i="5"/>
  <c r="H75" i="5"/>
  <c r="M73" i="5"/>
  <c r="H73" i="5"/>
  <c r="M41" i="5"/>
  <c r="H41" i="5"/>
  <c r="M53" i="5"/>
  <c r="H53" i="5"/>
  <c r="H65" i="5"/>
  <c r="M65" i="5"/>
  <c r="M138" i="5"/>
  <c r="H138" i="5"/>
  <c r="M155" i="5"/>
  <c r="H155" i="5"/>
  <c r="M142" i="5"/>
  <c r="H142" i="5"/>
  <c r="M158" i="5"/>
  <c r="H158" i="5"/>
  <c r="M134" i="5"/>
  <c r="H134" i="5"/>
  <c r="H161" i="5"/>
  <c r="M161" i="5"/>
  <c r="M219" i="5"/>
  <c r="H219" i="5"/>
  <c r="M224" i="5"/>
  <c r="H224" i="5"/>
  <c r="M209" i="5"/>
  <c r="H209" i="5"/>
  <c r="M171" i="5"/>
  <c r="H171" i="5"/>
  <c r="M230" i="5"/>
  <c r="H230" i="5"/>
  <c r="M21" i="5"/>
  <c r="H21" i="5"/>
  <c r="M7" i="5"/>
  <c r="H7" i="5"/>
  <c r="H11" i="5"/>
  <c r="M11" i="5"/>
  <c r="M30" i="5"/>
  <c r="H30" i="5"/>
  <c r="N16" i="5"/>
  <c r="K16" i="5"/>
  <c r="M24" i="5"/>
  <c r="H24" i="5"/>
  <c r="N93" i="5"/>
  <c r="K93" i="5"/>
  <c r="N100" i="5"/>
  <c r="K100" i="5"/>
  <c r="N98" i="5"/>
  <c r="K98" i="5"/>
  <c r="K84" i="5"/>
  <c r="N84" i="5"/>
  <c r="K119" i="5"/>
  <c r="N119" i="5"/>
  <c r="N131" i="5"/>
  <c r="K131" i="5"/>
  <c r="N143" i="5"/>
  <c r="K143" i="5"/>
  <c r="N155" i="5"/>
  <c r="K155" i="5"/>
  <c r="N167" i="5"/>
  <c r="K167" i="5"/>
  <c r="K179" i="5"/>
  <c r="N179" i="5"/>
  <c r="K191" i="5"/>
  <c r="N191" i="5"/>
  <c r="N203" i="5"/>
  <c r="K203" i="5"/>
  <c r="N215" i="5"/>
  <c r="K215" i="5"/>
  <c r="N227" i="5"/>
  <c r="K227" i="5"/>
  <c r="N239" i="5"/>
  <c r="K239" i="5"/>
  <c r="N251" i="5"/>
  <c r="K251" i="5"/>
  <c r="M25" i="5"/>
  <c r="H25" i="5"/>
  <c r="M33" i="5"/>
  <c r="H33" i="5"/>
  <c r="N41" i="5"/>
  <c r="K41" i="5"/>
  <c r="M35" i="5"/>
  <c r="H35" i="5"/>
  <c r="M81" i="5"/>
  <c r="H81" i="5"/>
  <c r="M205" i="5"/>
  <c r="H205" i="5"/>
  <c r="M87" i="5"/>
  <c r="H87" i="5"/>
  <c r="M85" i="5"/>
  <c r="H85" i="5"/>
  <c r="M42" i="5"/>
  <c r="H42" i="5"/>
  <c r="M54" i="5"/>
  <c r="H54" i="5"/>
  <c r="H66" i="5"/>
  <c r="M66" i="5"/>
  <c r="M144" i="5"/>
  <c r="H144" i="5"/>
  <c r="M202" i="5"/>
  <c r="H202" i="5"/>
  <c r="M148" i="5"/>
  <c r="H148" i="5"/>
  <c r="M162" i="5"/>
  <c r="H162" i="5"/>
  <c r="M140" i="5"/>
  <c r="H140" i="5"/>
  <c r="H165" i="5"/>
  <c r="M165" i="5"/>
  <c r="M223" i="5"/>
  <c r="H223" i="5"/>
  <c r="M228" i="5"/>
  <c r="H228" i="5"/>
  <c r="M213" i="5"/>
  <c r="H213" i="5"/>
  <c r="M174" i="5"/>
  <c r="H174" i="5"/>
  <c r="M234" i="5"/>
  <c r="H234" i="5"/>
  <c r="N79" i="5"/>
  <c r="K79" i="5"/>
  <c r="M5" i="5"/>
  <c r="H5" i="5"/>
  <c r="M17" i="5"/>
  <c r="H17" i="5"/>
  <c r="M58" i="5"/>
  <c r="H58" i="5"/>
  <c r="N11" i="5"/>
  <c r="K11" i="5"/>
  <c r="M23" i="5"/>
  <c r="H23" i="5"/>
  <c r="N105" i="5"/>
  <c r="K105" i="5"/>
  <c r="N104" i="5"/>
  <c r="K104" i="5"/>
  <c r="N103" i="5"/>
  <c r="K103" i="5"/>
  <c r="K96" i="5"/>
  <c r="N96" i="5"/>
  <c r="N120" i="5"/>
  <c r="K120" i="5"/>
  <c r="N132" i="5"/>
  <c r="K132" i="5"/>
  <c r="N144" i="5"/>
  <c r="K144" i="5"/>
  <c r="N156" i="5"/>
  <c r="K156" i="5"/>
  <c r="N168" i="5"/>
  <c r="K168" i="5"/>
  <c r="K180" i="5"/>
  <c r="N180" i="5"/>
  <c r="K192" i="5"/>
  <c r="N192" i="5"/>
  <c r="N204" i="5"/>
  <c r="K204" i="5"/>
  <c r="N216" i="5"/>
  <c r="K216" i="5"/>
  <c r="N228" i="5"/>
  <c r="K228" i="5"/>
  <c r="N240" i="5"/>
  <c r="K240" i="5"/>
  <c r="N252" i="5"/>
  <c r="K252" i="5"/>
  <c r="H118" i="5"/>
  <c r="M118" i="5"/>
  <c r="N30" i="5"/>
  <c r="K30" i="5"/>
  <c r="H40" i="5"/>
  <c r="M40" i="5"/>
  <c r="N31" i="5"/>
  <c r="K31" i="5"/>
  <c r="M93" i="5"/>
  <c r="H93" i="5"/>
  <c r="M89" i="5"/>
  <c r="H89" i="5"/>
  <c r="M99" i="5"/>
  <c r="H99" i="5"/>
  <c r="M97" i="5"/>
  <c r="H97" i="5"/>
  <c r="H43" i="5"/>
  <c r="M43" i="5"/>
  <c r="M55" i="5"/>
  <c r="H55" i="5"/>
  <c r="H67" i="5"/>
  <c r="M67" i="5"/>
  <c r="M150" i="5"/>
  <c r="H150" i="5"/>
  <c r="M105" i="5"/>
  <c r="H105" i="5"/>
  <c r="M154" i="5"/>
  <c r="H154" i="5"/>
  <c r="M166" i="5"/>
  <c r="H166" i="5"/>
  <c r="M146" i="5"/>
  <c r="H146" i="5"/>
  <c r="H169" i="5"/>
  <c r="M169" i="5"/>
  <c r="M227" i="5"/>
  <c r="H227" i="5"/>
  <c r="M232" i="5"/>
  <c r="H232" i="5"/>
  <c r="M217" i="5"/>
  <c r="H217" i="5"/>
  <c r="M177" i="5"/>
  <c r="H177" i="5"/>
  <c r="M238" i="5"/>
  <c r="H238" i="5"/>
  <c r="M72" i="5"/>
  <c r="H72" i="5"/>
  <c r="M14" i="5"/>
  <c r="H14" i="5"/>
  <c r="N27" i="5"/>
  <c r="K27" i="5"/>
  <c r="K123" i="5"/>
  <c r="N123" i="5"/>
  <c r="N159" i="5"/>
  <c r="K159" i="5"/>
  <c r="K183" i="5"/>
  <c r="N183" i="5"/>
  <c r="N231" i="5"/>
  <c r="K231" i="5"/>
  <c r="H12" i="5"/>
  <c r="M12" i="5"/>
  <c r="N80" i="5"/>
  <c r="K80" i="5"/>
  <c r="M88" i="5"/>
  <c r="H88" i="5"/>
  <c r="M70" i="5"/>
  <c r="H70" i="5"/>
  <c r="M167" i="5"/>
  <c r="H167" i="5"/>
  <c r="M113" i="5"/>
  <c r="H113" i="5"/>
  <c r="N47" i="5"/>
  <c r="K47" i="5"/>
  <c r="N17" i="5"/>
  <c r="K17" i="5"/>
  <c r="N148" i="5"/>
  <c r="K148" i="5"/>
  <c r="M91" i="5"/>
  <c r="H91" i="5"/>
  <c r="M13" i="5"/>
  <c r="H13" i="5"/>
  <c r="N108" i="5"/>
  <c r="K108" i="5"/>
  <c r="N107" i="5"/>
  <c r="K107" i="5"/>
  <c r="K85" i="5"/>
  <c r="N85" i="5"/>
  <c r="N109" i="5"/>
  <c r="K109" i="5"/>
  <c r="N121" i="5"/>
  <c r="K121" i="5"/>
  <c r="N133" i="5"/>
  <c r="K133" i="5"/>
  <c r="N145" i="5"/>
  <c r="K145" i="5"/>
  <c r="N157" i="5"/>
  <c r="K157" i="5"/>
  <c r="N169" i="5"/>
  <c r="K169" i="5"/>
  <c r="K181" i="5"/>
  <c r="N181" i="5"/>
  <c r="K193" i="5"/>
  <c r="N193" i="5"/>
  <c r="N205" i="5"/>
  <c r="K205" i="5"/>
  <c r="N217" i="5"/>
  <c r="K217" i="5"/>
  <c r="N229" i="5"/>
  <c r="K229" i="5"/>
  <c r="N241" i="5"/>
  <c r="K241" i="5"/>
  <c r="N253" i="5"/>
  <c r="K253" i="5"/>
  <c r="K68" i="5"/>
  <c r="N68" i="5"/>
  <c r="H26" i="5"/>
  <c r="M26" i="5"/>
  <c r="M92" i="5"/>
  <c r="H92" i="5"/>
  <c r="K21" i="5"/>
  <c r="N21" i="5"/>
  <c r="M164" i="5"/>
  <c r="H164" i="5"/>
  <c r="M179" i="5"/>
  <c r="H179" i="5"/>
  <c r="M115" i="5"/>
  <c r="H115" i="5"/>
  <c r="M103" i="5"/>
  <c r="H103" i="5"/>
  <c r="M44" i="5"/>
  <c r="H44" i="5"/>
  <c r="M56" i="5"/>
  <c r="H56" i="5"/>
  <c r="H68" i="5"/>
  <c r="M68" i="5"/>
  <c r="M156" i="5"/>
  <c r="H156" i="5"/>
  <c r="M106" i="5"/>
  <c r="H106" i="5"/>
  <c r="M159" i="5"/>
  <c r="H159" i="5"/>
  <c r="M170" i="5"/>
  <c r="H170" i="5"/>
  <c r="M152" i="5"/>
  <c r="H152" i="5"/>
  <c r="M189" i="5"/>
  <c r="H189" i="5"/>
  <c r="M231" i="5"/>
  <c r="H231" i="5"/>
  <c r="M236" i="5"/>
  <c r="H236" i="5"/>
  <c r="M221" i="5"/>
  <c r="H221" i="5"/>
  <c r="M180" i="5"/>
  <c r="H180" i="5"/>
  <c r="M242" i="5"/>
  <c r="H242" i="5"/>
  <c r="K60" i="5"/>
  <c r="N60" i="5"/>
  <c r="M10" i="5"/>
  <c r="H10" i="5"/>
  <c r="N9" i="5"/>
  <c r="K9" i="5"/>
  <c r="N92" i="5"/>
  <c r="K92" i="5"/>
  <c r="N26" i="5"/>
  <c r="K26" i="5"/>
  <c r="K97" i="5"/>
  <c r="N97" i="5"/>
  <c r="K110" i="5"/>
  <c r="N110" i="5"/>
  <c r="K122" i="5"/>
  <c r="N122" i="5"/>
  <c r="N134" i="5"/>
  <c r="K134" i="5"/>
  <c r="N146" i="5"/>
  <c r="K146" i="5"/>
  <c r="N158" i="5"/>
  <c r="K158" i="5"/>
  <c r="K170" i="5"/>
  <c r="N170" i="5"/>
  <c r="K182" i="5"/>
  <c r="N182" i="5"/>
  <c r="K194" i="5"/>
  <c r="N194" i="5"/>
  <c r="N206" i="5"/>
  <c r="K206" i="5"/>
  <c r="N218" i="5"/>
  <c r="K218" i="5"/>
  <c r="N230" i="5"/>
  <c r="K230" i="5"/>
  <c r="N242" i="5"/>
  <c r="K242" i="5"/>
  <c r="N254" i="5"/>
  <c r="K254" i="5"/>
  <c r="H39" i="5"/>
  <c r="M39" i="5"/>
  <c r="N82" i="5"/>
  <c r="K82" i="5"/>
  <c r="M15" i="5"/>
  <c r="H15" i="5"/>
  <c r="M181" i="5"/>
  <c r="H181" i="5"/>
  <c r="M76" i="5"/>
  <c r="H76" i="5"/>
  <c r="M119" i="5"/>
  <c r="H119" i="5"/>
  <c r="M111" i="5"/>
  <c r="H111" i="5"/>
  <c r="M45" i="5"/>
  <c r="H45" i="5"/>
  <c r="M57" i="5"/>
  <c r="H57" i="5"/>
  <c r="H69" i="5"/>
  <c r="M69" i="5"/>
  <c r="M195" i="5"/>
  <c r="H195" i="5"/>
  <c r="M107" i="5"/>
  <c r="H107" i="5"/>
  <c r="M163" i="5"/>
  <c r="H163" i="5"/>
  <c r="M172" i="5"/>
  <c r="H172" i="5"/>
  <c r="M194" i="5"/>
  <c r="H194" i="5"/>
  <c r="M201" i="5"/>
  <c r="H201" i="5"/>
  <c r="M235" i="5"/>
  <c r="H235" i="5"/>
  <c r="M240" i="5"/>
  <c r="H240" i="5"/>
  <c r="M225" i="5"/>
  <c r="H225" i="5"/>
  <c r="M183" i="5"/>
  <c r="H183" i="5"/>
  <c r="M246" i="5"/>
  <c r="H246" i="5"/>
  <c r="N51" i="5"/>
  <c r="K51" i="5"/>
  <c r="H3" i="5"/>
  <c r="T260" i="2"/>
  <c r="M261" i="2"/>
  <c r="S260" i="2"/>
  <c r="Z259" i="2"/>
  <c r="Z4" i="2"/>
  <c r="S5" i="2"/>
  <c r="AN258" i="2"/>
  <c r="AO258" i="2" s="1"/>
  <c r="AP258" i="2" s="1"/>
  <c r="Q259" i="2"/>
  <c r="AJ258" i="2"/>
  <c r="AK258" i="2" s="1"/>
  <c r="AI259" i="2"/>
  <c r="AX258" i="2"/>
  <c r="AY258" i="2" s="1"/>
  <c r="AZ258" i="2" s="1"/>
  <c r="AT258" i="2"/>
  <c r="AU258" i="2" s="1"/>
  <c r="X258" i="2"/>
  <c r="AS258" i="2"/>
  <c r="AX4" i="2"/>
  <c r="AY4" i="2" s="1"/>
  <c r="AZ4" i="2" s="1"/>
  <c r="X4" i="2"/>
  <c r="AS4" i="2"/>
  <c r="AT4" i="2" s="1"/>
  <c r="AU4" i="2" s="1"/>
  <c r="AN4" i="2"/>
  <c r="AO4" i="2" s="1"/>
  <c r="AP4" i="2" s="1"/>
  <c r="Q5" i="2"/>
  <c r="AI4" i="2"/>
  <c r="AJ4" i="2" s="1"/>
  <c r="AK4" i="2" s="1"/>
  <c r="T4" i="2"/>
  <c r="M5" i="2"/>
  <c r="V4" i="2"/>
  <c r="O5" i="2"/>
  <c r="O260" i="2" l="1"/>
  <c r="V259" i="2"/>
  <c r="AI9" i="5"/>
  <c r="AI4" i="5"/>
  <c r="AI7" i="5"/>
  <c r="AI10" i="5"/>
  <c r="AI5" i="5"/>
  <c r="AW10" i="5"/>
  <c r="AW7" i="5"/>
  <c r="AW4" i="5"/>
  <c r="AX4" i="5" s="1"/>
  <c r="AW9" i="5"/>
  <c r="AW5" i="5"/>
  <c r="Q3" i="5" a="1"/>
  <c r="P3" i="5" a="1"/>
  <c r="P3" i="5" s="1"/>
  <c r="F39" i="5"/>
  <c r="F13" i="5"/>
  <c r="AJ4" i="5"/>
  <c r="F11" i="5"/>
  <c r="F41" i="5"/>
  <c r="F32" i="5"/>
  <c r="F34" i="5"/>
  <c r="S261" i="2"/>
  <c r="Z260" i="2"/>
  <c r="T261" i="2"/>
  <c r="M262" i="2"/>
  <c r="V5" i="2"/>
  <c r="O6" i="2"/>
  <c r="T5" i="2"/>
  <c r="M6" i="2"/>
  <c r="AN259" i="2"/>
  <c r="AO259" i="2" s="1"/>
  <c r="AP259" i="2" s="1"/>
  <c r="Q260" i="2"/>
  <c r="AJ259" i="2"/>
  <c r="AK259" i="2" s="1"/>
  <c r="AI260" i="2"/>
  <c r="AX259" i="2"/>
  <c r="AY259" i="2" s="1"/>
  <c r="AZ259" i="2" s="1"/>
  <c r="AS259" i="2"/>
  <c r="AT259" i="2" s="1"/>
  <c r="AU259" i="2" s="1"/>
  <c r="X259" i="2"/>
  <c r="Z5" i="2"/>
  <c r="S6" i="2"/>
  <c r="AX5" i="2"/>
  <c r="AY5" i="2" s="1"/>
  <c r="AZ5" i="2" s="1"/>
  <c r="X5" i="2"/>
  <c r="AI5" i="2"/>
  <c r="AJ5" i="2" s="1"/>
  <c r="AK5" i="2" s="1"/>
  <c r="AS5" i="2"/>
  <c r="AT5" i="2" s="1"/>
  <c r="AU5" i="2" s="1"/>
  <c r="AN5" i="2"/>
  <c r="AO5" i="2" s="1"/>
  <c r="AP5" i="2" s="1"/>
  <c r="Q6" i="2"/>
  <c r="O261" i="2" l="1"/>
  <c r="V260" i="2"/>
  <c r="Q3" i="5"/>
  <c r="T264" i="5"/>
  <c r="T255" i="5"/>
  <c r="T256" i="5"/>
  <c r="T257" i="5"/>
  <c r="T258" i="5"/>
  <c r="T259" i="5"/>
  <c r="T260" i="5"/>
  <c r="T263" i="5"/>
  <c r="T262" i="5"/>
  <c r="T261" i="5"/>
  <c r="AI6" i="5"/>
  <c r="AI8" i="5" s="1"/>
  <c r="AK4" i="5" s="1"/>
  <c r="S262" i="5"/>
  <c r="S256" i="5"/>
  <c r="S264" i="5"/>
  <c r="S261" i="5"/>
  <c r="S260" i="5"/>
  <c r="S255" i="5"/>
  <c r="S257" i="5"/>
  <c r="S263" i="5"/>
  <c r="S259" i="5"/>
  <c r="S258" i="5"/>
  <c r="S254" i="5"/>
  <c r="S253" i="5"/>
  <c r="S252" i="5"/>
  <c r="S251" i="5"/>
  <c r="S250" i="5"/>
  <c r="S249" i="5"/>
  <c r="S248" i="5"/>
  <c r="S247" i="5"/>
  <c r="S246" i="5"/>
  <c r="S245" i="5"/>
  <c r="S244" i="5"/>
  <c r="S243" i="5"/>
  <c r="S242" i="5"/>
  <c r="S241" i="5"/>
  <c r="S240" i="5"/>
  <c r="S239" i="5"/>
  <c r="S238" i="5"/>
  <c r="S237" i="5"/>
  <c r="S236" i="5"/>
  <c r="S235" i="5"/>
  <c r="S234" i="5"/>
  <c r="S233" i="5"/>
  <c r="S232" i="5"/>
  <c r="S231" i="5"/>
  <c r="S230" i="5"/>
  <c r="S229" i="5"/>
  <c r="S228" i="5"/>
  <c r="S227" i="5"/>
  <c r="S226" i="5"/>
  <c r="S225" i="5"/>
  <c r="S224" i="5"/>
  <c r="S223" i="5"/>
  <c r="S222" i="5"/>
  <c r="S221" i="5"/>
  <c r="S220" i="5"/>
  <c r="S219" i="5"/>
  <c r="S218" i="5"/>
  <c r="S217" i="5"/>
  <c r="S216" i="5"/>
  <c r="S215" i="5"/>
  <c r="S214" i="5"/>
  <c r="S213" i="5"/>
  <c r="S212" i="5"/>
  <c r="S211" i="5"/>
  <c r="S210" i="5"/>
  <c r="S209" i="5"/>
  <c r="S208" i="5"/>
  <c r="S207" i="5"/>
  <c r="S206" i="5"/>
  <c r="S205" i="5"/>
  <c r="S204" i="5"/>
  <c r="S203" i="5"/>
  <c r="S202" i="5"/>
  <c r="S201" i="5"/>
  <c r="S200" i="5"/>
  <c r="S199" i="5"/>
  <c r="S198" i="5"/>
  <c r="S197" i="5"/>
  <c r="S196" i="5"/>
  <c r="S195" i="5"/>
  <c r="S194" i="5"/>
  <c r="S193" i="5"/>
  <c r="S192" i="5"/>
  <c r="S191" i="5"/>
  <c r="S190" i="5"/>
  <c r="S189" i="5"/>
  <c r="S188" i="5"/>
  <c r="S185" i="5"/>
  <c r="S182" i="5"/>
  <c r="S179" i="5"/>
  <c r="S176" i="5"/>
  <c r="S173" i="5"/>
  <c r="S170" i="5"/>
  <c r="S166" i="5"/>
  <c r="S162" i="5"/>
  <c r="S158" i="5"/>
  <c r="S118" i="5"/>
  <c r="S153" i="5"/>
  <c r="S147" i="5"/>
  <c r="S141" i="5"/>
  <c r="S135" i="5"/>
  <c r="S186" i="5"/>
  <c r="S180" i="5"/>
  <c r="S174" i="5"/>
  <c r="S184" i="5"/>
  <c r="S178" i="5"/>
  <c r="S172" i="5"/>
  <c r="S167" i="5"/>
  <c r="S163" i="5"/>
  <c r="S159" i="5"/>
  <c r="S154" i="5"/>
  <c r="S148" i="5"/>
  <c r="S142" i="5"/>
  <c r="S136" i="5"/>
  <c r="S130" i="5"/>
  <c r="S121" i="5"/>
  <c r="S109" i="5"/>
  <c r="S122" i="5"/>
  <c r="S110" i="5"/>
  <c r="S155" i="5"/>
  <c r="S149" i="5"/>
  <c r="S143" i="5"/>
  <c r="S168" i="5"/>
  <c r="S164" i="5"/>
  <c r="S160" i="5"/>
  <c r="S156" i="5"/>
  <c r="S150" i="5"/>
  <c r="S144" i="5"/>
  <c r="S138" i="5"/>
  <c r="S132" i="5"/>
  <c r="S125" i="5"/>
  <c r="S113" i="5"/>
  <c r="S183" i="5"/>
  <c r="S177" i="5"/>
  <c r="S171" i="5"/>
  <c r="S126" i="5"/>
  <c r="S114" i="5"/>
  <c r="S187" i="5"/>
  <c r="S181" i="5"/>
  <c r="S175" i="5"/>
  <c r="S169" i="5"/>
  <c r="S165" i="5"/>
  <c r="S161" i="5"/>
  <c r="S157" i="5"/>
  <c r="S151" i="5"/>
  <c r="S145" i="5"/>
  <c r="S139" i="5"/>
  <c r="S133" i="5"/>
  <c r="S127" i="5"/>
  <c r="S115" i="5"/>
  <c r="S152" i="5"/>
  <c r="S146" i="5"/>
  <c r="S140" i="5"/>
  <c r="S134" i="5"/>
  <c r="S128" i="5"/>
  <c r="S117" i="5"/>
  <c r="S103" i="5"/>
  <c r="S99" i="5"/>
  <c r="S87" i="5"/>
  <c r="S75" i="5"/>
  <c r="S27" i="5"/>
  <c r="S26" i="5"/>
  <c r="S111" i="5"/>
  <c r="S88" i="5"/>
  <c r="S123" i="5"/>
  <c r="S119" i="5"/>
  <c r="S89" i="5"/>
  <c r="S77" i="5"/>
  <c r="S107" i="5"/>
  <c r="S104" i="5"/>
  <c r="S100" i="5"/>
  <c r="S90" i="5"/>
  <c r="S78" i="5"/>
  <c r="S131" i="5"/>
  <c r="S129" i="5"/>
  <c r="S91" i="5"/>
  <c r="S79" i="5"/>
  <c r="S92" i="5"/>
  <c r="S80" i="5"/>
  <c r="S101" i="5"/>
  <c r="S93" i="5"/>
  <c r="S81" i="5"/>
  <c r="S69" i="5"/>
  <c r="S68" i="5"/>
  <c r="S67" i="5"/>
  <c r="S66" i="5"/>
  <c r="S65" i="5"/>
  <c r="S64" i="5"/>
  <c r="S63" i="5"/>
  <c r="S62" i="5"/>
  <c r="S61" i="5"/>
  <c r="S60" i="5"/>
  <c r="S59" i="5"/>
  <c r="S58" i="5"/>
  <c r="S57" i="5"/>
  <c r="S56" i="5"/>
  <c r="S55" i="5"/>
  <c r="S54" i="5"/>
  <c r="S53" i="5"/>
  <c r="S52" i="5"/>
  <c r="S51" i="5"/>
  <c r="S50" i="5"/>
  <c r="S49" i="5"/>
  <c r="S48" i="5"/>
  <c r="S47" i="5"/>
  <c r="S46" i="5"/>
  <c r="S45" i="5"/>
  <c r="S44" i="5"/>
  <c r="S43" i="5"/>
  <c r="S42" i="5"/>
  <c r="S41" i="5"/>
  <c r="S108" i="5"/>
  <c r="S105" i="5"/>
  <c r="S94" i="5"/>
  <c r="S120" i="5"/>
  <c r="S112" i="5"/>
  <c r="S95" i="5"/>
  <c r="S83" i="5"/>
  <c r="S137" i="5"/>
  <c r="S124" i="5"/>
  <c r="S116" i="5"/>
  <c r="S102" i="5"/>
  <c r="S96" i="5"/>
  <c r="S84" i="5"/>
  <c r="S72" i="5"/>
  <c r="S106" i="5"/>
  <c r="S98" i="5"/>
  <c r="S86" i="5"/>
  <c r="S74" i="5"/>
  <c r="S40" i="5"/>
  <c r="S18" i="5"/>
  <c r="S17" i="5"/>
  <c r="S16" i="5"/>
  <c r="S34" i="5"/>
  <c r="S30" i="5"/>
  <c r="S76" i="5"/>
  <c r="S19" i="5"/>
  <c r="S15" i="5"/>
  <c r="S73" i="5"/>
  <c r="S35" i="5"/>
  <c r="S71" i="5"/>
  <c r="S20" i="5"/>
  <c r="S14" i="5"/>
  <c r="S10" i="5"/>
  <c r="S5" i="5"/>
  <c r="S21" i="5"/>
  <c r="S7" i="5"/>
  <c r="S85" i="5"/>
  <c r="S36" i="5"/>
  <c r="S31" i="5"/>
  <c r="S82" i="5"/>
  <c r="S28" i="5"/>
  <c r="S22" i="5"/>
  <c r="S13" i="5"/>
  <c r="S24" i="5"/>
  <c r="S23" i="5"/>
  <c r="S37" i="5"/>
  <c r="S97" i="5"/>
  <c r="S32" i="5"/>
  <c r="S9" i="5"/>
  <c r="S38" i="5"/>
  <c r="S12" i="5"/>
  <c r="S39" i="5"/>
  <c r="S29" i="5"/>
  <c r="S25" i="5"/>
  <c r="S70" i="5"/>
  <c r="S33" i="5"/>
  <c r="S11" i="5"/>
  <c r="S3" i="5"/>
  <c r="S4" i="5"/>
  <c r="S6" i="5"/>
  <c r="S8" i="5"/>
  <c r="AW6" i="5"/>
  <c r="AW8" i="5" s="1"/>
  <c r="AY4" i="5" s="1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3" i="5"/>
  <c r="T180" i="5"/>
  <c r="T177" i="5"/>
  <c r="T174" i="5"/>
  <c r="T171" i="5"/>
  <c r="T153" i="5"/>
  <c r="T147" i="5"/>
  <c r="T141" i="5"/>
  <c r="T135" i="5"/>
  <c r="T129" i="5"/>
  <c r="T119" i="5"/>
  <c r="T184" i="5"/>
  <c r="T182" i="5"/>
  <c r="T178" i="5"/>
  <c r="T176" i="5"/>
  <c r="T172" i="5"/>
  <c r="T170" i="5"/>
  <c r="T167" i="5"/>
  <c r="T163" i="5"/>
  <c r="T159" i="5"/>
  <c r="T154" i="5"/>
  <c r="T148" i="5"/>
  <c r="T142" i="5"/>
  <c r="T136" i="5"/>
  <c r="T122" i="5"/>
  <c r="T110" i="5"/>
  <c r="T155" i="5"/>
  <c r="T149" i="5"/>
  <c r="T143" i="5"/>
  <c r="T137" i="5"/>
  <c r="T131" i="5"/>
  <c r="T123" i="5"/>
  <c r="T111" i="5"/>
  <c r="T168" i="5"/>
  <c r="T164" i="5"/>
  <c r="T160" i="5"/>
  <c r="T156" i="5"/>
  <c r="T150" i="5"/>
  <c r="T144" i="5"/>
  <c r="T126" i="5"/>
  <c r="T114" i="5"/>
  <c r="T185" i="5"/>
  <c r="T181" i="5"/>
  <c r="T179" i="5"/>
  <c r="T175" i="5"/>
  <c r="T173" i="5"/>
  <c r="T169" i="5"/>
  <c r="T165" i="5"/>
  <c r="T161" i="5"/>
  <c r="T157" i="5"/>
  <c r="T151" i="5"/>
  <c r="T145" i="5"/>
  <c r="T139" i="5"/>
  <c r="T133" i="5"/>
  <c r="T127" i="5"/>
  <c r="T115" i="5"/>
  <c r="T116" i="5"/>
  <c r="T166" i="5"/>
  <c r="T162" i="5"/>
  <c r="T158" i="5"/>
  <c r="T118" i="5"/>
  <c r="T121" i="5"/>
  <c r="T88" i="5"/>
  <c r="T76" i="5"/>
  <c r="T25" i="5"/>
  <c r="T24" i="5"/>
  <c r="T134" i="5"/>
  <c r="T113" i="5"/>
  <c r="T89" i="5"/>
  <c r="T125" i="5"/>
  <c r="T117" i="5"/>
  <c r="T107" i="5"/>
  <c r="T104" i="5"/>
  <c r="T100" i="5"/>
  <c r="T90" i="5"/>
  <c r="T78" i="5"/>
  <c r="T91" i="5"/>
  <c r="T79" i="5"/>
  <c r="T138" i="5"/>
  <c r="T92" i="5"/>
  <c r="T80" i="5"/>
  <c r="T101" i="5"/>
  <c r="T93" i="5"/>
  <c r="T81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108" i="5"/>
  <c r="T105" i="5"/>
  <c r="T94" i="5"/>
  <c r="T82" i="5"/>
  <c r="T70" i="5"/>
  <c r="T40" i="5"/>
  <c r="T39" i="5"/>
  <c r="T152" i="5"/>
  <c r="T146" i="5"/>
  <c r="T140" i="5"/>
  <c r="T120" i="5"/>
  <c r="T112" i="5"/>
  <c r="T95" i="5"/>
  <c r="T124" i="5"/>
  <c r="T102" i="5"/>
  <c r="T96" i="5"/>
  <c r="T84" i="5"/>
  <c r="T97" i="5"/>
  <c r="T85" i="5"/>
  <c r="T73" i="5"/>
  <c r="T132" i="5"/>
  <c r="T109" i="5"/>
  <c r="T103" i="5"/>
  <c r="T99" i="5"/>
  <c r="T87" i="5"/>
  <c r="T75" i="5"/>
  <c r="T83" i="5"/>
  <c r="T34" i="5"/>
  <c r="T30" i="5"/>
  <c r="T26" i="5"/>
  <c r="T8" i="5"/>
  <c r="T19" i="5"/>
  <c r="T15" i="5"/>
  <c r="T86" i="5"/>
  <c r="T35" i="5"/>
  <c r="T71" i="5"/>
  <c r="T27" i="5"/>
  <c r="T20" i="5"/>
  <c r="T14" i="5"/>
  <c r="T10" i="5"/>
  <c r="T98" i="5"/>
  <c r="T36" i="5"/>
  <c r="T31" i="5"/>
  <c r="T21" i="5"/>
  <c r="T7" i="5"/>
  <c r="T22" i="5"/>
  <c r="T13" i="5"/>
  <c r="T28" i="5"/>
  <c r="T128" i="5"/>
  <c r="T37" i="5"/>
  <c r="T23" i="5"/>
  <c r="T32" i="5"/>
  <c r="T9" i="5"/>
  <c r="T106" i="5"/>
  <c r="T72" i="5"/>
  <c r="T38" i="5"/>
  <c r="T12" i="5"/>
  <c r="T77" i="5"/>
  <c r="T29" i="5"/>
  <c r="T4" i="5"/>
  <c r="T33" i="5"/>
  <c r="T11" i="5"/>
  <c r="T130" i="5"/>
  <c r="T74" i="5"/>
  <c r="T18" i="5"/>
  <c r="T17" i="5"/>
  <c r="T16" i="5"/>
  <c r="T6" i="5"/>
  <c r="T5" i="5"/>
  <c r="T3" i="5"/>
  <c r="Z6" i="2"/>
  <c r="S7" i="2"/>
  <c r="AS260" i="2"/>
  <c r="AN260" i="2"/>
  <c r="AO260" i="2" s="1"/>
  <c r="AP260" i="2" s="1"/>
  <c r="Q261" i="2"/>
  <c r="AI261" i="2" s="1"/>
  <c r="AJ260" i="2"/>
  <c r="AK260" i="2" s="1"/>
  <c r="AX260" i="2"/>
  <c r="AY260" i="2" s="1"/>
  <c r="AZ260" i="2" s="1"/>
  <c r="AT260" i="2"/>
  <c r="AU260" i="2" s="1"/>
  <c r="X260" i="2"/>
  <c r="S262" i="2"/>
  <c r="Z261" i="2"/>
  <c r="AX6" i="2"/>
  <c r="AY6" i="2" s="1"/>
  <c r="AZ6" i="2" s="1"/>
  <c r="X6" i="2"/>
  <c r="AS6" i="2"/>
  <c r="AT6" i="2" s="1"/>
  <c r="AU6" i="2" s="1"/>
  <c r="AN6" i="2"/>
  <c r="AO6" i="2" s="1"/>
  <c r="AP6" i="2" s="1"/>
  <c r="Q7" i="2"/>
  <c r="AI6" i="2"/>
  <c r="AJ6" i="2" s="1"/>
  <c r="AK6" i="2" s="1"/>
  <c r="T6" i="2"/>
  <c r="M7" i="2"/>
  <c r="V6" i="2"/>
  <c r="O7" i="2"/>
  <c r="T262" i="2"/>
  <c r="M263" i="2"/>
  <c r="V261" i="2" l="1"/>
  <c r="O262" i="2"/>
  <c r="BB4" i="5"/>
  <c r="BA4" i="5"/>
  <c r="AX5" i="5"/>
  <c r="AZ4" i="5"/>
  <c r="AJ5" i="5"/>
  <c r="AN4" i="5"/>
  <c r="AM4" i="5"/>
  <c r="AL4" i="5"/>
  <c r="Z7" i="2"/>
  <c r="S8" i="2"/>
  <c r="AI7" i="2"/>
  <c r="AJ7" i="2" s="1"/>
  <c r="AK7" i="2" s="1"/>
  <c r="AX7" i="2"/>
  <c r="AY7" i="2" s="1"/>
  <c r="AZ7" i="2" s="1"/>
  <c r="X7" i="2"/>
  <c r="AS7" i="2"/>
  <c r="AT7" i="2" s="1"/>
  <c r="AU7" i="2" s="1"/>
  <c r="AN7" i="2"/>
  <c r="AO7" i="2" s="1"/>
  <c r="AP7" i="2" s="1"/>
  <c r="Q8" i="2"/>
  <c r="T263" i="2"/>
  <c r="M264" i="2"/>
  <c r="V7" i="2"/>
  <c r="O8" i="2"/>
  <c r="X261" i="2"/>
  <c r="AS261" i="2"/>
  <c r="AT261" i="2" s="1"/>
  <c r="AU261" i="2" s="1"/>
  <c r="AN261" i="2"/>
  <c r="AO261" i="2" s="1"/>
  <c r="AP261" i="2" s="1"/>
  <c r="Q262" i="2"/>
  <c r="AJ261" i="2"/>
  <c r="AK261" i="2" s="1"/>
  <c r="AI262" i="2"/>
  <c r="AX261" i="2"/>
  <c r="AY261" i="2" s="1"/>
  <c r="AZ261" i="2" s="1"/>
  <c r="M8" i="2"/>
  <c r="T7" i="2"/>
  <c r="Z262" i="2"/>
  <c r="S263" i="2"/>
  <c r="O263" i="2" l="1"/>
  <c r="V262" i="2"/>
  <c r="AK5" i="5"/>
  <c r="AL5" i="5"/>
  <c r="AY5" i="5"/>
  <c r="AZ5" i="5" s="1"/>
  <c r="S9" i="2"/>
  <c r="Z8" i="2"/>
  <c r="O9" i="2"/>
  <c r="V8" i="2"/>
  <c r="T264" i="2"/>
  <c r="M265" i="2"/>
  <c r="AI8" i="2"/>
  <c r="AJ8" i="2" s="1"/>
  <c r="AK8" i="2" s="1"/>
  <c r="AX8" i="2"/>
  <c r="AY8" i="2" s="1"/>
  <c r="AZ8" i="2" s="1"/>
  <c r="X8" i="2"/>
  <c r="AS8" i="2"/>
  <c r="AT8" i="2" s="1"/>
  <c r="AU8" i="2" s="1"/>
  <c r="AN8" i="2"/>
  <c r="AO8" i="2" s="1"/>
  <c r="AP8" i="2" s="1"/>
  <c r="Q9" i="2"/>
  <c r="Z263" i="2"/>
  <c r="S264" i="2"/>
  <c r="X262" i="2"/>
  <c r="AS262" i="2"/>
  <c r="AT262" i="2" s="1"/>
  <c r="AU262" i="2" s="1"/>
  <c r="AN262" i="2"/>
  <c r="AO262" i="2" s="1"/>
  <c r="AP262" i="2" s="1"/>
  <c r="Q263" i="2"/>
  <c r="AJ262" i="2"/>
  <c r="AK262" i="2" s="1"/>
  <c r="AI263" i="2"/>
  <c r="AX262" i="2"/>
  <c r="AY262" i="2"/>
  <c r="AZ262" i="2" s="1"/>
  <c r="M9" i="2"/>
  <c r="T8" i="2"/>
  <c r="O264" i="2" l="1"/>
  <c r="V263" i="2"/>
  <c r="AX6" i="5"/>
  <c r="BB5" i="5"/>
  <c r="BA5" i="5"/>
  <c r="AJ6" i="5"/>
  <c r="AN5" i="5"/>
  <c r="AM5" i="5"/>
  <c r="M10" i="2"/>
  <c r="T9" i="2"/>
  <c r="Z264" i="2"/>
  <c r="S265" i="2"/>
  <c r="T265" i="2"/>
  <c r="M266" i="2"/>
  <c r="Q10" i="2"/>
  <c r="AI9" i="2"/>
  <c r="AJ9" i="2" s="1"/>
  <c r="AK9" i="2" s="1"/>
  <c r="AX9" i="2"/>
  <c r="AY9" i="2" s="1"/>
  <c r="AZ9" i="2" s="1"/>
  <c r="X9" i="2"/>
  <c r="AS9" i="2"/>
  <c r="AT9" i="2" s="1"/>
  <c r="AU9" i="2" s="1"/>
  <c r="AN9" i="2"/>
  <c r="AO9" i="2" s="1"/>
  <c r="AP9" i="2" s="1"/>
  <c r="O10" i="2"/>
  <c r="V9" i="2"/>
  <c r="AX263" i="2"/>
  <c r="AY263" i="2" s="1"/>
  <c r="AZ263" i="2" s="1"/>
  <c r="X263" i="2"/>
  <c r="AS263" i="2"/>
  <c r="AT263" i="2" s="1"/>
  <c r="AU263" i="2" s="1"/>
  <c r="AN263" i="2"/>
  <c r="AO263" i="2" s="1"/>
  <c r="AP263" i="2" s="1"/>
  <c r="Q264" i="2"/>
  <c r="AJ263" i="2"/>
  <c r="AK263" i="2" s="1"/>
  <c r="AI264" i="2"/>
  <c r="Z9" i="2"/>
  <c r="S10" i="2"/>
  <c r="V264" i="2" l="1"/>
  <c r="O265" i="2"/>
  <c r="AK6" i="5"/>
  <c r="AL6" i="5" s="1"/>
  <c r="AY6" i="5"/>
  <c r="AZ6" i="5" s="1"/>
  <c r="AN10" i="2"/>
  <c r="Q11" i="2"/>
  <c r="AI10" i="2"/>
  <c r="AJ10" i="2" s="1"/>
  <c r="AK10" i="2" s="1"/>
  <c r="AX10" i="2"/>
  <c r="AY10" i="2" s="1"/>
  <c r="AZ10" i="2" s="1"/>
  <c r="X10" i="2"/>
  <c r="AS10" i="2"/>
  <c r="AT10" i="2" s="1"/>
  <c r="AU10" i="2" s="1"/>
  <c r="AO10" i="2"/>
  <c r="AP10" i="2" s="1"/>
  <c r="S11" i="2"/>
  <c r="Z10" i="2"/>
  <c r="M267" i="2"/>
  <c r="T266" i="2"/>
  <c r="M11" i="2"/>
  <c r="T10" i="2"/>
  <c r="O11" i="2"/>
  <c r="V10" i="2"/>
  <c r="Z265" i="2"/>
  <c r="S266" i="2"/>
  <c r="AX264" i="2"/>
  <c r="AY264" i="2" s="1"/>
  <c r="AZ264" i="2" s="1"/>
  <c r="X264" i="2"/>
  <c r="AS264" i="2"/>
  <c r="AT264" i="2" s="1"/>
  <c r="AU264" i="2" s="1"/>
  <c r="AN264" i="2"/>
  <c r="AO264" i="2" s="1"/>
  <c r="AP264" i="2" s="1"/>
  <c r="Q265" i="2"/>
  <c r="AJ264" i="2"/>
  <c r="AK264" i="2" s="1"/>
  <c r="AI265" i="2"/>
  <c r="V265" i="2" l="1"/>
  <c r="O266" i="2"/>
  <c r="BA6" i="5"/>
  <c r="BB6" i="5"/>
  <c r="AX7" i="5"/>
  <c r="AN6" i="5"/>
  <c r="AJ7" i="5"/>
  <c r="AM6" i="5"/>
  <c r="AX265" i="2"/>
  <c r="AY265" i="2" s="1"/>
  <c r="AZ265" i="2" s="1"/>
  <c r="X265" i="2"/>
  <c r="AS265" i="2"/>
  <c r="AT265" i="2" s="1"/>
  <c r="AU265" i="2" s="1"/>
  <c r="AN265" i="2"/>
  <c r="AO265" i="2" s="1"/>
  <c r="AP265" i="2" s="1"/>
  <c r="Q266" i="2"/>
  <c r="AJ265" i="2"/>
  <c r="AK265" i="2" s="1"/>
  <c r="S12" i="2"/>
  <c r="Z11" i="2"/>
  <c r="Z266" i="2"/>
  <c r="S267" i="2"/>
  <c r="O12" i="2"/>
  <c r="V11" i="2"/>
  <c r="M12" i="2"/>
  <c r="T11" i="2"/>
  <c r="AN11" i="2"/>
  <c r="AO11" i="2" s="1"/>
  <c r="AP11" i="2" s="1"/>
  <c r="Q12" i="2"/>
  <c r="AI11" i="2"/>
  <c r="AJ11" i="2" s="1"/>
  <c r="AK11" i="2" s="1"/>
  <c r="AS11" i="2"/>
  <c r="AX11" i="2"/>
  <c r="AY11" i="2" s="1"/>
  <c r="AZ11" i="2" s="1"/>
  <c r="AT11" i="2"/>
  <c r="AU11" i="2" s="1"/>
  <c r="X11" i="2"/>
  <c r="M268" i="2"/>
  <c r="T267" i="2"/>
  <c r="O267" i="2" l="1"/>
  <c r="V266" i="2"/>
  <c r="AK7" i="5"/>
  <c r="AL7" i="5" s="1"/>
  <c r="AY7" i="5"/>
  <c r="AZ7" i="5" s="1"/>
  <c r="X12" i="2"/>
  <c r="AN12" i="2"/>
  <c r="AO12" i="2" s="1"/>
  <c r="AP12" i="2" s="1"/>
  <c r="Q13" i="2"/>
  <c r="AI12" i="2"/>
  <c r="AJ12" i="2" s="1"/>
  <c r="AK12" i="2" s="1"/>
  <c r="AX12" i="2"/>
  <c r="AY12" i="2" s="1"/>
  <c r="AZ12" i="2" s="1"/>
  <c r="AS12" i="2"/>
  <c r="AT12" i="2" s="1"/>
  <c r="AU12" i="2" s="1"/>
  <c r="AI267" i="2"/>
  <c r="AY266" i="2"/>
  <c r="AZ266" i="2" s="1"/>
  <c r="AX266" i="2"/>
  <c r="X266" i="2"/>
  <c r="AS266" i="2"/>
  <c r="AT266" i="2" s="1"/>
  <c r="AU266" i="2" s="1"/>
  <c r="AN266" i="2"/>
  <c r="AO266" i="2" s="1"/>
  <c r="AP266" i="2" s="1"/>
  <c r="Q267" i="2"/>
  <c r="T12" i="2"/>
  <c r="M13" i="2"/>
  <c r="O13" i="2"/>
  <c r="V12" i="2"/>
  <c r="M269" i="2"/>
  <c r="T268" i="2"/>
  <c r="Z267" i="2"/>
  <c r="S268" i="2"/>
  <c r="AI266" i="2"/>
  <c r="AJ266" i="2" s="1"/>
  <c r="AK266" i="2" s="1"/>
  <c r="S13" i="2"/>
  <c r="Z12" i="2"/>
  <c r="O268" i="2" l="1"/>
  <c r="V267" i="2"/>
  <c r="BA7" i="5"/>
  <c r="BB7" i="5"/>
  <c r="AX8" i="5"/>
  <c r="AJ8" i="5"/>
  <c r="AN7" i="5"/>
  <c r="AM7" i="5"/>
  <c r="V13" i="2"/>
  <c r="O14" i="2"/>
  <c r="T13" i="2"/>
  <c r="M14" i="2"/>
  <c r="AJ267" i="2"/>
  <c r="AK267" i="2" s="1"/>
  <c r="AX267" i="2"/>
  <c r="AY267" i="2" s="1"/>
  <c r="AZ267" i="2" s="1"/>
  <c r="X267" i="2"/>
  <c r="AS267" i="2"/>
  <c r="AT267" i="2" s="1"/>
  <c r="AU267" i="2" s="1"/>
  <c r="Q268" i="2"/>
  <c r="AI268" i="2" s="1"/>
  <c r="AN267" i="2"/>
  <c r="AO267" i="2" s="1"/>
  <c r="AP267" i="2" s="1"/>
  <c r="AS13" i="2"/>
  <c r="AT13" i="2" s="1"/>
  <c r="AU13" i="2" s="1"/>
  <c r="AN13" i="2"/>
  <c r="AO13" i="2" s="1"/>
  <c r="AP13" i="2" s="1"/>
  <c r="Q14" i="2"/>
  <c r="AI13" i="2"/>
  <c r="AJ13" i="2" s="1"/>
  <c r="AK13" i="2" s="1"/>
  <c r="AX13" i="2"/>
  <c r="AY13" i="2" s="1"/>
  <c r="AZ13" i="2" s="1"/>
  <c r="X13" i="2"/>
  <c r="Z268" i="2"/>
  <c r="S269" i="2"/>
  <c r="S14" i="2"/>
  <c r="Z13" i="2"/>
  <c r="M270" i="2"/>
  <c r="T269" i="2"/>
  <c r="V268" i="2" l="1"/>
  <c r="O269" i="2"/>
  <c r="AK8" i="5"/>
  <c r="AL8" i="5" s="1"/>
  <c r="AY8" i="5"/>
  <c r="AZ8" i="5" s="1"/>
  <c r="M271" i="2"/>
  <c r="T270" i="2"/>
  <c r="X14" i="2"/>
  <c r="AX14" i="2"/>
  <c r="AY14" i="2" s="1"/>
  <c r="AZ14" i="2" s="1"/>
  <c r="AS14" i="2"/>
  <c r="AT14" i="2" s="1"/>
  <c r="AU14" i="2" s="1"/>
  <c r="AN14" i="2"/>
  <c r="AO14" i="2" s="1"/>
  <c r="AP14" i="2" s="1"/>
  <c r="Q15" i="2"/>
  <c r="AI14" i="2"/>
  <c r="AJ14" i="2" s="1"/>
  <c r="AK14" i="2" s="1"/>
  <c r="S15" i="2"/>
  <c r="Z14" i="2"/>
  <c r="S270" i="2"/>
  <c r="Z269" i="2"/>
  <c r="T14" i="2"/>
  <c r="M15" i="2"/>
  <c r="V14" i="2"/>
  <c r="O15" i="2"/>
  <c r="Q269" i="2"/>
  <c r="AJ268" i="2"/>
  <c r="AK268" i="2" s="1"/>
  <c r="AX268" i="2"/>
  <c r="AY268" i="2" s="1"/>
  <c r="AZ268" i="2" s="1"/>
  <c r="X268" i="2"/>
  <c r="AS268" i="2"/>
  <c r="AT268" i="2" s="1"/>
  <c r="AU268" i="2" s="1"/>
  <c r="AN268" i="2"/>
  <c r="AO268" i="2" s="1"/>
  <c r="AP268" i="2" s="1"/>
  <c r="O270" i="2" l="1"/>
  <c r="V269" i="2"/>
  <c r="AX9" i="5"/>
  <c r="BB8" i="5"/>
  <c r="BA8" i="5"/>
  <c r="AM8" i="5"/>
  <c r="AN8" i="5"/>
  <c r="AJ9" i="5"/>
  <c r="AN269" i="2"/>
  <c r="AO269" i="2" s="1"/>
  <c r="AP269" i="2" s="1"/>
  <c r="Q270" i="2"/>
  <c r="AX269" i="2"/>
  <c r="AY269" i="2" s="1"/>
  <c r="AZ269" i="2" s="1"/>
  <c r="X269" i="2"/>
  <c r="AS269" i="2"/>
  <c r="AT269" i="2" s="1"/>
  <c r="AU269" i="2" s="1"/>
  <c r="T15" i="2"/>
  <c r="M16" i="2"/>
  <c r="V15" i="2"/>
  <c r="O16" i="2"/>
  <c r="X15" i="2"/>
  <c r="AS15" i="2"/>
  <c r="AT15" i="2" s="1"/>
  <c r="AU15" i="2" s="1"/>
  <c r="AY15" i="2"/>
  <c r="AZ15" i="2" s="1"/>
  <c r="AN15" i="2"/>
  <c r="AO15" i="2" s="1"/>
  <c r="AP15" i="2" s="1"/>
  <c r="Q16" i="2"/>
  <c r="AI15" i="2"/>
  <c r="AJ15" i="2" s="1"/>
  <c r="AK15" i="2" s="1"/>
  <c r="AX15" i="2"/>
  <c r="S271" i="2"/>
  <c r="Z270" i="2"/>
  <c r="AI269" i="2"/>
  <c r="Z15" i="2"/>
  <c r="S16" i="2"/>
  <c r="M272" i="2"/>
  <c r="T271" i="2"/>
  <c r="AI270" i="2" l="1"/>
  <c r="O271" i="2"/>
  <c r="V270" i="2"/>
  <c r="AK9" i="5"/>
  <c r="AL9" i="5"/>
  <c r="AY9" i="5"/>
  <c r="M273" i="2"/>
  <c r="T272" i="2"/>
  <c r="AJ269" i="2"/>
  <c r="AK269" i="2" s="1"/>
  <c r="T16" i="2"/>
  <c r="M17" i="2"/>
  <c r="AX16" i="2"/>
  <c r="AY16" i="2" s="1"/>
  <c r="AZ16" i="2" s="1"/>
  <c r="X16" i="2"/>
  <c r="AS16" i="2"/>
  <c r="AT16" i="2" s="1"/>
  <c r="AU16" i="2" s="1"/>
  <c r="AN16" i="2"/>
  <c r="AO16" i="2" s="1"/>
  <c r="AP16" i="2" s="1"/>
  <c r="Q17" i="2"/>
  <c r="AI16" i="2"/>
  <c r="AJ16" i="2" s="1"/>
  <c r="AK16" i="2" s="1"/>
  <c r="Z16" i="2"/>
  <c r="S17" i="2"/>
  <c r="AN270" i="2"/>
  <c r="AO270" i="2" s="1"/>
  <c r="AP270" i="2" s="1"/>
  <c r="Q271" i="2"/>
  <c r="AI271" i="2" s="1"/>
  <c r="AJ270" i="2"/>
  <c r="AK270" i="2" s="1"/>
  <c r="AX270" i="2"/>
  <c r="AY270" i="2" s="1"/>
  <c r="AZ270" i="2" s="1"/>
  <c r="X270" i="2"/>
  <c r="AS270" i="2"/>
  <c r="AT270" i="2"/>
  <c r="AU270" i="2" s="1"/>
  <c r="S272" i="2"/>
  <c r="Z271" i="2"/>
  <c r="V16" i="2"/>
  <c r="O17" i="2"/>
  <c r="O272" i="2" l="1"/>
  <c r="V271" i="2"/>
  <c r="AX10" i="5"/>
  <c r="BB9" i="5"/>
  <c r="BA9" i="5"/>
  <c r="AZ9" i="5"/>
  <c r="AJ10" i="5"/>
  <c r="AN9" i="5"/>
  <c r="AM9" i="5"/>
  <c r="S273" i="2"/>
  <c r="Z272" i="2"/>
  <c r="M18" i="2"/>
  <c r="T17" i="2"/>
  <c r="X271" i="2"/>
  <c r="AS271" i="2"/>
  <c r="AT271" i="2" s="1"/>
  <c r="AU271" i="2" s="1"/>
  <c r="AN271" i="2"/>
  <c r="AO271" i="2" s="1"/>
  <c r="AP271" i="2" s="1"/>
  <c r="AJ271" i="2"/>
  <c r="AK271" i="2" s="1"/>
  <c r="Q272" i="2"/>
  <c r="AX271" i="2"/>
  <c r="AY271" i="2"/>
  <c r="AZ271" i="2" s="1"/>
  <c r="V17" i="2"/>
  <c r="O18" i="2"/>
  <c r="AX17" i="2"/>
  <c r="AY17" i="2" s="1"/>
  <c r="AZ17" i="2" s="1"/>
  <c r="X17" i="2"/>
  <c r="AS17" i="2"/>
  <c r="AT17" i="2" s="1"/>
  <c r="AU17" i="2" s="1"/>
  <c r="AN17" i="2"/>
  <c r="AO17" i="2" s="1"/>
  <c r="AP17" i="2" s="1"/>
  <c r="Q18" i="2"/>
  <c r="AI17" i="2"/>
  <c r="AJ17" i="2" s="1"/>
  <c r="AK17" i="2" s="1"/>
  <c r="Z17" i="2"/>
  <c r="S18" i="2"/>
  <c r="T273" i="2"/>
  <c r="M274" i="2"/>
  <c r="V272" i="2" l="1"/>
  <c r="O273" i="2"/>
  <c r="AK10" i="5"/>
  <c r="AL10" i="5" s="1"/>
  <c r="AY10" i="5"/>
  <c r="AZ10" i="5" s="1"/>
  <c r="AS272" i="2"/>
  <c r="Q273" i="2"/>
  <c r="X272" i="2"/>
  <c r="AX272" i="2"/>
  <c r="AY272" i="2" s="1"/>
  <c r="AZ272" i="2" s="1"/>
  <c r="AI273" i="2"/>
  <c r="AT272" i="2"/>
  <c r="AU272" i="2" s="1"/>
  <c r="AN272" i="2"/>
  <c r="AO272" i="2" s="1"/>
  <c r="AP272" i="2" s="1"/>
  <c r="S19" i="2"/>
  <c r="Z18" i="2"/>
  <c r="AI272" i="2"/>
  <c r="AJ272" i="2" s="1"/>
  <c r="AK272" i="2" s="1"/>
  <c r="M19" i="2"/>
  <c r="T18" i="2"/>
  <c r="M275" i="2"/>
  <c r="T274" i="2"/>
  <c r="Q19" i="2"/>
  <c r="AX18" i="2"/>
  <c r="AY18" i="2" s="1"/>
  <c r="AZ18" i="2" s="1"/>
  <c r="AT18" i="2"/>
  <c r="AU18" i="2" s="1"/>
  <c r="X18" i="2"/>
  <c r="AS18" i="2"/>
  <c r="AN18" i="2"/>
  <c r="AO18" i="2" s="1"/>
  <c r="AP18" i="2" s="1"/>
  <c r="AI18" i="2"/>
  <c r="AJ18" i="2" s="1"/>
  <c r="AK18" i="2" s="1"/>
  <c r="O19" i="2"/>
  <c r="V18" i="2"/>
  <c r="S274" i="2"/>
  <c r="Z273" i="2"/>
  <c r="O274" i="2" l="1"/>
  <c r="V273" i="2"/>
  <c r="AJ11" i="5"/>
  <c r="AN10" i="5"/>
  <c r="AM10" i="5"/>
  <c r="BB10" i="5"/>
  <c r="AX11" i="5"/>
  <c r="BA10" i="5"/>
  <c r="S20" i="2"/>
  <c r="Z19" i="2"/>
  <c r="S275" i="2"/>
  <c r="Z274" i="2"/>
  <c r="AN19" i="2"/>
  <c r="AO19" i="2" s="1"/>
  <c r="AP19" i="2" s="1"/>
  <c r="Q20" i="2"/>
  <c r="AI19" i="2"/>
  <c r="AJ19" i="2" s="1"/>
  <c r="AK19" i="2" s="1"/>
  <c r="AX19" i="2"/>
  <c r="AY19" i="2" s="1"/>
  <c r="AZ19" i="2" s="1"/>
  <c r="AS19" i="2"/>
  <c r="AT19" i="2" s="1"/>
  <c r="AU19" i="2" s="1"/>
  <c r="X19" i="2"/>
  <c r="M20" i="2"/>
  <c r="T19" i="2"/>
  <c r="O20" i="2"/>
  <c r="V19" i="2"/>
  <c r="T275" i="2"/>
  <c r="M276" i="2"/>
  <c r="Q274" i="2"/>
  <c r="AI274" i="2" s="1"/>
  <c r="AJ273" i="2"/>
  <c r="AK273" i="2" s="1"/>
  <c r="X273" i="2"/>
  <c r="AX273" i="2"/>
  <c r="AS273" i="2"/>
  <c r="AT273" i="2" s="1"/>
  <c r="AU273" i="2" s="1"/>
  <c r="AN273" i="2"/>
  <c r="AO273" i="2" s="1"/>
  <c r="AP273" i="2" s="1"/>
  <c r="AY273" i="2"/>
  <c r="AZ273" i="2" s="1"/>
  <c r="V274" i="2" l="1"/>
  <c r="O275" i="2"/>
  <c r="AY11" i="5"/>
  <c r="AZ11" i="5" s="1"/>
  <c r="AK11" i="5"/>
  <c r="T276" i="2"/>
  <c r="M277" i="2"/>
  <c r="T20" i="2"/>
  <c r="M21" i="2"/>
  <c r="S276" i="2"/>
  <c r="Z275" i="2"/>
  <c r="AN274" i="2"/>
  <c r="AO274" i="2" s="1"/>
  <c r="AP274" i="2" s="1"/>
  <c r="Q275" i="2"/>
  <c r="AJ274" i="2"/>
  <c r="AK274" i="2" s="1"/>
  <c r="X274" i="2"/>
  <c r="AX274" i="2"/>
  <c r="AY274" i="2" s="1"/>
  <c r="AZ274" i="2" s="1"/>
  <c r="AS274" i="2"/>
  <c r="AT274" i="2" s="1"/>
  <c r="AU274" i="2" s="1"/>
  <c r="AN20" i="2"/>
  <c r="AO20" i="2" s="1"/>
  <c r="AP20" i="2" s="1"/>
  <c r="Q21" i="2"/>
  <c r="AI20" i="2"/>
  <c r="AJ20" i="2" s="1"/>
  <c r="AK20" i="2" s="1"/>
  <c r="AX20" i="2"/>
  <c r="AY20" i="2" s="1"/>
  <c r="AZ20" i="2" s="1"/>
  <c r="AS20" i="2"/>
  <c r="AT20" i="2" s="1"/>
  <c r="AU20" i="2" s="1"/>
  <c r="X20" i="2"/>
  <c r="O21" i="2"/>
  <c r="V20" i="2"/>
  <c r="S21" i="2"/>
  <c r="Z20" i="2"/>
  <c r="V275" i="2" l="1"/>
  <c r="O276" i="2"/>
  <c r="AM11" i="5"/>
  <c r="AJ12" i="5"/>
  <c r="AN11" i="5"/>
  <c r="BB11" i="5"/>
  <c r="BA11" i="5"/>
  <c r="AX12" i="5"/>
  <c r="AL11" i="5"/>
  <c r="AN275" i="2"/>
  <c r="AO275" i="2" s="1"/>
  <c r="AP275" i="2" s="1"/>
  <c r="AX275" i="2"/>
  <c r="AY275" i="2" s="1"/>
  <c r="AZ275" i="2" s="1"/>
  <c r="X275" i="2"/>
  <c r="AS275" i="2"/>
  <c r="AT275" i="2" s="1"/>
  <c r="AU275" i="2" s="1"/>
  <c r="Q276" i="2"/>
  <c r="S22" i="2"/>
  <c r="Z21" i="2"/>
  <c r="T277" i="2"/>
  <c r="M278" i="2"/>
  <c r="T21" i="2"/>
  <c r="M22" i="2"/>
  <c r="AI275" i="2"/>
  <c r="AJ275" i="2" s="1"/>
  <c r="AK275" i="2" s="1"/>
  <c r="AS21" i="2"/>
  <c r="AT21" i="2" s="1"/>
  <c r="AU21" i="2" s="1"/>
  <c r="AN21" i="2"/>
  <c r="AO21" i="2" s="1"/>
  <c r="AP21" i="2" s="1"/>
  <c r="Q22" i="2"/>
  <c r="AI21" i="2"/>
  <c r="AJ21" i="2" s="1"/>
  <c r="AK21" i="2" s="1"/>
  <c r="X21" i="2"/>
  <c r="AX21" i="2"/>
  <c r="AY21" i="2" s="1"/>
  <c r="AZ21" i="2" s="1"/>
  <c r="S277" i="2"/>
  <c r="Z276" i="2"/>
  <c r="V21" i="2"/>
  <c r="O22" i="2"/>
  <c r="V276" i="2" l="1"/>
  <c r="O277" i="2"/>
  <c r="AY12" i="5"/>
  <c r="AK12" i="5"/>
  <c r="AL12" i="5" s="1"/>
  <c r="X22" i="2"/>
  <c r="AS22" i="2"/>
  <c r="AT22" i="2" s="1"/>
  <c r="AU22" i="2" s="1"/>
  <c r="AN22" i="2"/>
  <c r="AO22" i="2" s="1"/>
  <c r="AP22" i="2" s="1"/>
  <c r="Q23" i="2"/>
  <c r="AI22" i="2"/>
  <c r="AJ22" i="2" s="1"/>
  <c r="AK22" i="2" s="1"/>
  <c r="AX22" i="2"/>
  <c r="AY22" i="2" s="1"/>
  <c r="AZ22" i="2" s="1"/>
  <c r="AO276" i="2"/>
  <c r="AP276" i="2" s="1"/>
  <c r="Q277" i="2"/>
  <c r="AX276" i="2"/>
  <c r="AY276" i="2" s="1"/>
  <c r="AZ276" i="2" s="1"/>
  <c r="X276" i="2"/>
  <c r="AS276" i="2"/>
  <c r="AT276" i="2" s="1"/>
  <c r="AU276" i="2" s="1"/>
  <c r="AN276" i="2"/>
  <c r="T22" i="2"/>
  <c r="M23" i="2"/>
  <c r="S23" i="2"/>
  <c r="Z22" i="2"/>
  <c r="V22" i="2"/>
  <c r="O23" i="2"/>
  <c r="AI276" i="2"/>
  <c r="AJ276" i="2" s="1"/>
  <c r="AK276" i="2" s="1"/>
  <c r="S278" i="2"/>
  <c r="Z277" i="2"/>
  <c r="M279" i="2"/>
  <c r="T278" i="2"/>
  <c r="V277" i="2" l="1"/>
  <c r="O278" i="2"/>
  <c r="AJ13" i="5"/>
  <c r="AM12" i="5"/>
  <c r="AN12" i="5"/>
  <c r="BB12" i="5"/>
  <c r="AX13" i="5"/>
  <c r="BA12" i="5"/>
  <c r="AZ12" i="5"/>
  <c r="Z23" i="2"/>
  <c r="S24" i="2"/>
  <c r="T23" i="2"/>
  <c r="M24" i="2"/>
  <c r="T279" i="2"/>
  <c r="M280" i="2"/>
  <c r="X23" i="2"/>
  <c r="AS23" i="2"/>
  <c r="AT23" i="2" s="1"/>
  <c r="AU23" i="2" s="1"/>
  <c r="AN23" i="2"/>
  <c r="AO23" i="2" s="1"/>
  <c r="AP23" i="2" s="1"/>
  <c r="Q24" i="2"/>
  <c r="AI23" i="2"/>
  <c r="AJ23" i="2" s="1"/>
  <c r="AK23" i="2" s="1"/>
  <c r="AX23" i="2"/>
  <c r="AY23" i="2"/>
  <c r="AZ23" i="2" s="1"/>
  <c r="S279" i="2"/>
  <c r="Z278" i="2"/>
  <c r="AI277" i="2"/>
  <c r="AJ277" i="2" s="1"/>
  <c r="AK277" i="2" s="1"/>
  <c r="V23" i="2"/>
  <c r="O24" i="2"/>
  <c r="AS277" i="2"/>
  <c r="AT277" i="2" s="1"/>
  <c r="AU277" i="2" s="1"/>
  <c r="AX277" i="2"/>
  <c r="X277" i="2"/>
  <c r="AN277" i="2"/>
  <c r="AO277" i="2" s="1"/>
  <c r="AP277" i="2" s="1"/>
  <c r="Q278" i="2"/>
  <c r="AY277" i="2"/>
  <c r="AZ277" i="2" s="1"/>
  <c r="V278" i="2" l="1"/>
  <c r="O279" i="2"/>
  <c r="AY13" i="5"/>
  <c r="AZ13" i="5" s="1"/>
  <c r="AK13" i="5"/>
  <c r="AX24" i="2"/>
  <c r="AY24" i="2" s="1"/>
  <c r="AZ24" i="2" s="1"/>
  <c r="X24" i="2"/>
  <c r="AS24" i="2"/>
  <c r="AT24" i="2" s="1"/>
  <c r="AU24" i="2" s="1"/>
  <c r="AN24" i="2"/>
  <c r="AO24" i="2" s="1"/>
  <c r="AP24" i="2" s="1"/>
  <c r="Q25" i="2"/>
  <c r="AI24" i="2"/>
  <c r="AJ24" i="2" s="1"/>
  <c r="AK24" i="2" s="1"/>
  <c r="M281" i="2"/>
  <c r="T280" i="2"/>
  <c r="T24" i="2"/>
  <c r="M25" i="2"/>
  <c r="Z279" i="2"/>
  <c r="S280" i="2"/>
  <c r="V24" i="2"/>
  <c r="O25" i="2"/>
  <c r="Z24" i="2"/>
  <c r="S25" i="2"/>
  <c r="AT278" i="2"/>
  <c r="AU278" i="2" s="1"/>
  <c r="X278" i="2"/>
  <c r="AS278" i="2"/>
  <c r="Q279" i="2"/>
  <c r="AX278" i="2"/>
  <c r="AY278" i="2" s="1"/>
  <c r="AZ278" i="2" s="1"/>
  <c r="AN278" i="2"/>
  <c r="AO278" i="2"/>
  <c r="AP278" i="2" s="1"/>
  <c r="AI278" i="2"/>
  <c r="AJ278" i="2" s="1"/>
  <c r="AK278" i="2" s="1"/>
  <c r="O280" i="2" l="1"/>
  <c r="V279" i="2"/>
  <c r="AN13" i="5"/>
  <c r="AM13" i="5"/>
  <c r="AJ14" i="5"/>
  <c r="BB13" i="5"/>
  <c r="BA13" i="5"/>
  <c r="AX14" i="5"/>
  <c r="AL13" i="5"/>
  <c r="Z25" i="2"/>
  <c r="S26" i="2"/>
  <c r="T25" i="2"/>
  <c r="M26" i="2"/>
  <c r="AX25" i="2"/>
  <c r="AY25" i="2" s="1"/>
  <c r="AZ25" i="2" s="1"/>
  <c r="X25" i="2"/>
  <c r="AS25" i="2"/>
  <c r="AT25" i="2" s="1"/>
  <c r="AU25" i="2" s="1"/>
  <c r="AN25" i="2"/>
  <c r="AO25" i="2" s="1"/>
  <c r="AP25" i="2" s="1"/>
  <c r="Q26" i="2"/>
  <c r="AI25" i="2"/>
  <c r="AJ25" i="2" s="1"/>
  <c r="AK25" i="2" s="1"/>
  <c r="AI279" i="2"/>
  <c r="AJ279" i="2" s="1"/>
  <c r="AK279" i="2" s="1"/>
  <c r="V25" i="2"/>
  <c r="O26" i="2"/>
  <c r="Z280" i="2"/>
  <c r="S281" i="2"/>
  <c r="X279" i="2"/>
  <c r="AX279" i="2"/>
  <c r="AY279" i="2" s="1"/>
  <c r="AZ279" i="2" s="1"/>
  <c r="AS279" i="2"/>
  <c r="AT279" i="2" s="1"/>
  <c r="AU279" i="2" s="1"/>
  <c r="AN279" i="2"/>
  <c r="AO279" i="2" s="1"/>
  <c r="AP279" i="2" s="1"/>
  <c r="Q280" i="2"/>
  <c r="AI280" i="2" s="1"/>
  <c r="T281" i="2"/>
  <c r="M282" i="2"/>
  <c r="O281" i="2" l="1"/>
  <c r="V280" i="2"/>
  <c r="AY14" i="5"/>
  <c r="AK14" i="5"/>
  <c r="M283" i="2"/>
  <c r="T282" i="2"/>
  <c r="AX280" i="2"/>
  <c r="AY280" i="2" s="1"/>
  <c r="AZ280" i="2" s="1"/>
  <c r="Q281" i="2"/>
  <c r="AI281" i="2" s="1"/>
  <c r="AN280" i="2"/>
  <c r="AO280" i="2" s="1"/>
  <c r="AP280" i="2" s="1"/>
  <c r="AJ280" i="2"/>
  <c r="AK280" i="2" s="1"/>
  <c r="X280" i="2"/>
  <c r="AS280" i="2"/>
  <c r="AT280" i="2" s="1"/>
  <c r="AU280" i="2" s="1"/>
  <c r="S282" i="2"/>
  <c r="Z281" i="2"/>
  <c r="Z26" i="2"/>
  <c r="S27" i="2"/>
  <c r="AX26" i="2"/>
  <c r="AY26" i="2" s="1"/>
  <c r="AZ26" i="2" s="1"/>
  <c r="X26" i="2"/>
  <c r="AS26" i="2"/>
  <c r="AT26" i="2" s="1"/>
  <c r="AU26" i="2" s="1"/>
  <c r="AN26" i="2"/>
  <c r="AO26" i="2" s="1"/>
  <c r="AP26" i="2" s="1"/>
  <c r="Q27" i="2"/>
  <c r="AI26" i="2"/>
  <c r="AJ26" i="2"/>
  <c r="AK26" i="2" s="1"/>
  <c r="V26" i="2"/>
  <c r="O27" i="2"/>
  <c r="T26" i="2"/>
  <c r="M27" i="2"/>
  <c r="O282" i="2" l="1"/>
  <c r="V281" i="2"/>
  <c r="BA14" i="5"/>
  <c r="AX15" i="5"/>
  <c r="BB14" i="5"/>
  <c r="AN14" i="5"/>
  <c r="AM14" i="5"/>
  <c r="AJ15" i="5"/>
  <c r="AZ14" i="5"/>
  <c r="AL14" i="5"/>
  <c r="V27" i="2"/>
  <c r="O28" i="2"/>
  <c r="Z27" i="2"/>
  <c r="S28" i="2"/>
  <c r="M284" i="2"/>
  <c r="T283" i="2"/>
  <c r="AX281" i="2"/>
  <c r="AY281" i="2" s="1"/>
  <c r="AZ281" i="2" s="1"/>
  <c r="AN281" i="2"/>
  <c r="AO281" i="2" s="1"/>
  <c r="AP281" i="2" s="1"/>
  <c r="X281" i="2"/>
  <c r="AS281" i="2"/>
  <c r="AT281" i="2" s="1"/>
  <c r="AU281" i="2" s="1"/>
  <c r="AJ281" i="2"/>
  <c r="AK281" i="2" s="1"/>
  <c r="Q282" i="2"/>
  <c r="AI282" i="2" s="1"/>
  <c r="M28" i="2"/>
  <c r="T27" i="2"/>
  <c r="S283" i="2"/>
  <c r="Z282" i="2"/>
  <c r="AI27" i="2"/>
  <c r="AJ27" i="2" s="1"/>
  <c r="AK27" i="2" s="1"/>
  <c r="AX27" i="2"/>
  <c r="AY27" i="2" s="1"/>
  <c r="AZ27" i="2" s="1"/>
  <c r="X27" i="2"/>
  <c r="AS27" i="2"/>
  <c r="AT27" i="2" s="1"/>
  <c r="AU27" i="2" s="1"/>
  <c r="AN27" i="2"/>
  <c r="AO27" i="2" s="1"/>
  <c r="AP27" i="2" s="1"/>
  <c r="Q28" i="2"/>
  <c r="O283" i="2" l="1"/>
  <c r="V282" i="2"/>
  <c r="AK15" i="5"/>
  <c r="AY15" i="5"/>
  <c r="S284" i="2"/>
  <c r="Z283" i="2"/>
  <c r="M285" i="2"/>
  <c r="T284" i="2"/>
  <c r="AI28" i="2"/>
  <c r="AJ28" i="2" s="1"/>
  <c r="AK28" i="2" s="1"/>
  <c r="AX28" i="2"/>
  <c r="AY28" i="2" s="1"/>
  <c r="AZ28" i="2" s="1"/>
  <c r="X28" i="2"/>
  <c r="AS28" i="2"/>
  <c r="AT28" i="2" s="1"/>
  <c r="AU28" i="2" s="1"/>
  <c r="Q29" i="2"/>
  <c r="AN28" i="2"/>
  <c r="AO28" i="2" s="1"/>
  <c r="AP28" i="2" s="1"/>
  <c r="M29" i="2"/>
  <c r="T28" i="2"/>
  <c r="AO282" i="2"/>
  <c r="AP282" i="2" s="1"/>
  <c r="Q283" i="2"/>
  <c r="AX282" i="2"/>
  <c r="AY282" i="2" s="1"/>
  <c r="AZ282" i="2" s="1"/>
  <c r="X282" i="2"/>
  <c r="AS282" i="2"/>
  <c r="AT282" i="2" s="1"/>
  <c r="AU282" i="2" s="1"/>
  <c r="AN282" i="2"/>
  <c r="AJ282" i="2"/>
  <c r="AK282" i="2" s="1"/>
  <c r="O29" i="2"/>
  <c r="V28" i="2"/>
  <c r="Z28" i="2"/>
  <c r="S29" i="2"/>
  <c r="V283" i="2" l="1"/>
  <c r="O284" i="2"/>
  <c r="AX16" i="5"/>
  <c r="BB15" i="5"/>
  <c r="BA15" i="5"/>
  <c r="AN15" i="5"/>
  <c r="AM15" i="5"/>
  <c r="AJ16" i="5"/>
  <c r="AZ15" i="5"/>
  <c r="AL15" i="5"/>
  <c r="AS283" i="2"/>
  <c r="AT283" i="2" s="1"/>
  <c r="AU283" i="2" s="1"/>
  <c r="AN283" i="2"/>
  <c r="AO283" i="2" s="1"/>
  <c r="AP283" i="2" s="1"/>
  <c r="Q284" i="2"/>
  <c r="AX283" i="2"/>
  <c r="AY283" i="2" s="1"/>
  <c r="AZ283" i="2" s="1"/>
  <c r="X283" i="2"/>
  <c r="Z29" i="2"/>
  <c r="S30" i="2"/>
  <c r="AI283" i="2"/>
  <c r="AJ283" i="2" s="1"/>
  <c r="AK283" i="2" s="1"/>
  <c r="M30" i="2"/>
  <c r="T29" i="2"/>
  <c r="O30" i="2"/>
  <c r="V29" i="2"/>
  <c r="T285" i="2"/>
  <c r="M286" i="2"/>
  <c r="Q30" i="2"/>
  <c r="AI29" i="2"/>
  <c r="AJ29" i="2" s="1"/>
  <c r="AK29" i="2" s="1"/>
  <c r="AX29" i="2"/>
  <c r="AY29" i="2" s="1"/>
  <c r="AZ29" i="2" s="1"/>
  <c r="X29" i="2"/>
  <c r="AS29" i="2"/>
  <c r="AT29" i="2" s="1"/>
  <c r="AU29" i="2" s="1"/>
  <c r="AN29" i="2"/>
  <c r="AO29" i="2"/>
  <c r="AP29" i="2" s="1"/>
  <c r="S285" i="2"/>
  <c r="Z284" i="2"/>
  <c r="V284" i="2" l="1"/>
  <c r="O285" i="2"/>
  <c r="AK16" i="5"/>
  <c r="AY16" i="5"/>
  <c r="AN284" i="2"/>
  <c r="Q285" i="2"/>
  <c r="AS284" i="2"/>
  <c r="AO284" i="2"/>
  <c r="AP284" i="2" s="1"/>
  <c r="X284" i="2"/>
  <c r="AX284" i="2"/>
  <c r="AY284" i="2" s="1"/>
  <c r="AZ284" i="2" s="1"/>
  <c r="AT284" i="2"/>
  <c r="AU284" i="2" s="1"/>
  <c r="T286" i="2"/>
  <c r="M287" i="2"/>
  <c r="S31" i="2"/>
  <c r="Z30" i="2"/>
  <c r="S286" i="2"/>
  <c r="Z285" i="2"/>
  <c r="M31" i="2"/>
  <c r="T30" i="2"/>
  <c r="AN30" i="2"/>
  <c r="AO30" i="2" s="1"/>
  <c r="AP30" i="2" s="1"/>
  <c r="Q31" i="2"/>
  <c r="AI30" i="2"/>
  <c r="AJ30" i="2" s="1"/>
  <c r="AK30" i="2" s="1"/>
  <c r="AX30" i="2"/>
  <c r="AY30" i="2" s="1"/>
  <c r="AZ30" i="2" s="1"/>
  <c r="X30" i="2"/>
  <c r="AS30" i="2"/>
  <c r="AT30" i="2" s="1"/>
  <c r="AU30" i="2" s="1"/>
  <c r="O31" i="2"/>
  <c r="V30" i="2"/>
  <c r="AI284" i="2"/>
  <c r="AI285" i="2" s="1"/>
  <c r="V285" i="2" l="1"/>
  <c r="O286" i="2"/>
  <c r="AX17" i="5"/>
  <c r="BB16" i="5"/>
  <c r="BA16" i="5"/>
  <c r="AN16" i="5"/>
  <c r="AM16" i="5"/>
  <c r="AJ17" i="5"/>
  <c r="AZ16" i="5"/>
  <c r="AL16" i="5"/>
  <c r="AN31" i="2"/>
  <c r="AO31" i="2" s="1"/>
  <c r="AP31" i="2" s="1"/>
  <c r="Q32" i="2"/>
  <c r="AI31" i="2"/>
  <c r="AJ31" i="2" s="1"/>
  <c r="AK31" i="2" s="1"/>
  <c r="AX31" i="2"/>
  <c r="AY31" i="2" s="1"/>
  <c r="AZ31" i="2" s="1"/>
  <c r="X31" i="2"/>
  <c r="AS31" i="2"/>
  <c r="AT31" i="2" s="1"/>
  <c r="AU31" i="2" s="1"/>
  <c r="O32" i="2"/>
  <c r="V31" i="2"/>
  <c r="AJ284" i="2"/>
  <c r="AK284" i="2" s="1"/>
  <c r="M32" i="2"/>
  <c r="T31" i="2"/>
  <c r="S287" i="2"/>
  <c r="Z286" i="2"/>
  <c r="AN285" i="2"/>
  <c r="AO285" i="2" s="1"/>
  <c r="AP285" i="2" s="1"/>
  <c r="Q286" i="2"/>
  <c r="AJ285" i="2"/>
  <c r="AK285" i="2" s="1"/>
  <c r="AI286" i="2"/>
  <c r="X285" i="2"/>
  <c r="AX285" i="2"/>
  <c r="AY285" i="2" s="1"/>
  <c r="AZ285" i="2" s="1"/>
  <c r="AS285" i="2"/>
  <c r="AT285" i="2" s="1"/>
  <c r="AU285" i="2" s="1"/>
  <c r="T287" i="2"/>
  <c r="M288" i="2"/>
  <c r="S32" i="2"/>
  <c r="Z31" i="2"/>
  <c r="O287" i="2" l="1"/>
  <c r="V286" i="2"/>
  <c r="AK17" i="5"/>
  <c r="AY17" i="5"/>
  <c r="O33" i="2"/>
  <c r="V32" i="2"/>
  <c r="AS286" i="2"/>
  <c r="AT286" i="2" s="1"/>
  <c r="AU286" i="2" s="1"/>
  <c r="AN286" i="2"/>
  <c r="AO286" i="2" s="1"/>
  <c r="AP286" i="2" s="1"/>
  <c r="Q287" i="2"/>
  <c r="AJ286" i="2"/>
  <c r="AK286" i="2" s="1"/>
  <c r="AX286" i="2"/>
  <c r="AY286" i="2" s="1"/>
  <c r="AZ286" i="2" s="1"/>
  <c r="X286" i="2"/>
  <c r="AN32" i="2"/>
  <c r="AO32" i="2" s="1"/>
  <c r="AP32" i="2" s="1"/>
  <c r="Q33" i="2"/>
  <c r="AI32" i="2"/>
  <c r="AJ32" i="2" s="1"/>
  <c r="AK32" i="2" s="1"/>
  <c r="AX32" i="2"/>
  <c r="AY32" i="2" s="1"/>
  <c r="AZ32" i="2" s="1"/>
  <c r="AS32" i="2"/>
  <c r="AT32" i="2" s="1"/>
  <c r="AU32" i="2" s="1"/>
  <c r="X32" i="2"/>
  <c r="S33" i="2"/>
  <c r="Z32" i="2"/>
  <c r="T288" i="2"/>
  <c r="M289" i="2"/>
  <c r="S288" i="2"/>
  <c r="Z287" i="2"/>
  <c r="T32" i="2"/>
  <c r="M33" i="2"/>
  <c r="V287" i="2" l="1"/>
  <c r="O288" i="2"/>
  <c r="AJ18" i="5"/>
  <c r="AN17" i="5"/>
  <c r="AM17" i="5"/>
  <c r="AL17" i="5"/>
  <c r="AX18" i="5"/>
  <c r="BB17" i="5"/>
  <c r="BA17" i="5"/>
  <c r="AZ17" i="5"/>
  <c r="X287" i="2"/>
  <c r="AS287" i="2"/>
  <c r="AT287" i="2" s="1"/>
  <c r="AU287" i="2" s="1"/>
  <c r="AN287" i="2"/>
  <c r="AO287" i="2" s="1"/>
  <c r="AP287" i="2" s="1"/>
  <c r="Q288" i="2"/>
  <c r="AX287" i="2"/>
  <c r="AY287" i="2"/>
  <c r="AZ287" i="2" s="1"/>
  <c r="T33" i="2"/>
  <c r="M34" i="2"/>
  <c r="Z288" i="2"/>
  <c r="S289" i="2"/>
  <c r="T289" i="2"/>
  <c r="M290" i="2"/>
  <c r="AS33" i="2"/>
  <c r="AT33" i="2" s="1"/>
  <c r="AU33" i="2" s="1"/>
  <c r="AN33" i="2"/>
  <c r="AO33" i="2" s="1"/>
  <c r="AP33" i="2" s="1"/>
  <c r="Q34" i="2"/>
  <c r="AI33" i="2"/>
  <c r="AJ33" i="2" s="1"/>
  <c r="AK33" i="2" s="1"/>
  <c r="AX33" i="2"/>
  <c r="AY33" i="2" s="1"/>
  <c r="AZ33" i="2" s="1"/>
  <c r="X33" i="2"/>
  <c r="S34" i="2"/>
  <c r="Z33" i="2"/>
  <c r="AI287" i="2"/>
  <c r="AJ287" i="2" s="1"/>
  <c r="AK287" i="2" s="1"/>
  <c r="V33" i="2"/>
  <c r="O34" i="2"/>
  <c r="AI288" i="2" l="1"/>
  <c r="V288" i="2"/>
  <c r="O289" i="2"/>
  <c r="AY18" i="5"/>
  <c r="AZ18" i="5"/>
  <c r="AK18" i="5"/>
  <c r="X34" i="2"/>
  <c r="AS34" i="2"/>
  <c r="AT34" i="2" s="1"/>
  <c r="AU34" i="2" s="1"/>
  <c r="AN34" i="2"/>
  <c r="AO34" i="2" s="1"/>
  <c r="AP34" i="2" s="1"/>
  <c r="Q35" i="2"/>
  <c r="AI34" i="2"/>
  <c r="AJ34" i="2" s="1"/>
  <c r="AK34" i="2" s="1"/>
  <c r="AX34" i="2"/>
  <c r="AY34" i="2" s="1"/>
  <c r="AZ34" i="2" s="1"/>
  <c r="X288" i="2"/>
  <c r="AS288" i="2"/>
  <c r="AT288" i="2" s="1"/>
  <c r="AU288" i="2" s="1"/>
  <c r="AN288" i="2"/>
  <c r="AO288" i="2" s="1"/>
  <c r="AP288" i="2" s="1"/>
  <c r="Q289" i="2"/>
  <c r="AI289" i="2"/>
  <c r="AX288" i="2"/>
  <c r="AY288" i="2" s="1"/>
  <c r="AZ288" i="2" s="1"/>
  <c r="AJ288" i="2"/>
  <c r="AK288" i="2" s="1"/>
  <c r="V34" i="2"/>
  <c r="O35" i="2"/>
  <c r="T290" i="2"/>
  <c r="M291" i="2"/>
  <c r="T34" i="2"/>
  <c r="M35" i="2"/>
  <c r="S35" i="2"/>
  <c r="Z34" i="2"/>
  <c r="Z289" i="2"/>
  <c r="S290" i="2"/>
  <c r="O290" i="2" l="1"/>
  <c r="V289" i="2"/>
  <c r="AX19" i="5"/>
  <c r="BB18" i="5"/>
  <c r="BA18" i="5"/>
  <c r="AN18" i="5"/>
  <c r="AM18" i="5"/>
  <c r="AJ19" i="5"/>
  <c r="AL18" i="5"/>
  <c r="Z290" i="2"/>
  <c r="S291" i="2"/>
  <c r="Z35" i="2"/>
  <c r="S36" i="2"/>
  <c r="X35" i="2"/>
  <c r="AS35" i="2"/>
  <c r="AT35" i="2" s="1"/>
  <c r="AU35" i="2" s="1"/>
  <c r="AN35" i="2"/>
  <c r="AO35" i="2" s="1"/>
  <c r="AP35" i="2" s="1"/>
  <c r="Q36" i="2"/>
  <c r="AI35" i="2"/>
  <c r="AJ35" i="2" s="1"/>
  <c r="AK35" i="2" s="1"/>
  <c r="AX35" i="2"/>
  <c r="AY35" i="2"/>
  <c r="AZ35" i="2" s="1"/>
  <c r="AX289" i="2"/>
  <c r="AY289" i="2" s="1"/>
  <c r="AZ289" i="2" s="1"/>
  <c r="X289" i="2"/>
  <c r="AS289" i="2"/>
  <c r="AT289" i="2" s="1"/>
  <c r="AU289" i="2" s="1"/>
  <c r="AN289" i="2"/>
  <c r="AO289" i="2" s="1"/>
  <c r="AP289" i="2" s="1"/>
  <c r="AJ289" i="2"/>
  <c r="AK289" i="2" s="1"/>
  <c r="Q290" i="2"/>
  <c r="AI290" i="2" s="1"/>
  <c r="V35" i="2"/>
  <c r="O36" i="2"/>
  <c r="T35" i="2"/>
  <c r="M36" i="2"/>
  <c r="T291" i="2"/>
  <c r="M292" i="2"/>
  <c r="O291" i="2" l="1"/>
  <c r="V290" i="2"/>
  <c r="AN19" i="5"/>
  <c r="AK19" i="5"/>
  <c r="BB19" i="5"/>
  <c r="AY19" i="5"/>
  <c r="T36" i="2"/>
  <c r="M37" i="2"/>
  <c r="AX36" i="2"/>
  <c r="AY36" i="2" s="1"/>
  <c r="AZ36" i="2" s="1"/>
  <c r="X36" i="2"/>
  <c r="AS36" i="2"/>
  <c r="AT36" i="2" s="1"/>
  <c r="AU36" i="2" s="1"/>
  <c r="AN36" i="2"/>
  <c r="AO36" i="2" s="1"/>
  <c r="AP36" i="2" s="1"/>
  <c r="Q37" i="2"/>
  <c r="AI36" i="2"/>
  <c r="AJ36" i="2" s="1"/>
  <c r="AK36" i="2" s="1"/>
  <c r="M293" i="2"/>
  <c r="T292" i="2"/>
  <c r="V36" i="2"/>
  <c r="O37" i="2"/>
  <c r="Z36" i="2"/>
  <c r="S37" i="2"/>
  <c r="Z291" i="2"/>
  <c r="S292" i="2"/>
  <c r="AX290" i="2"/>
  <c r="AY290" i="2" s="1"/>
  <c r="AZ290" i="2" s="1"/>
  <c r="X290" i="2"/>
  <c r="AS290" i="2"/>
  <c r="AT290" i="2" s="1"/>
  <c r="AU290" i="2" s="1"/>
  <c r="AN290" i="2"/>
  <c r="AO290" i="2" s="1"/>
  <c r="AP290" i="2" s="1"/>
  <c r="AJ290" i="2"/>
  <c r="AK290" i="2" s="1"/>
  <c r="Q291" i="2"/>
  <c r="O292" i="2" l="1"/>
  <c r="V291" i="2"/>
  <c r="BA19" i="5"/>
  <c r="BC18" i="5" s="1"/>
  <c r="BD18" i="5" s="1"/>
  <c r="AX20" i="5"/>
  <c r="BB20" i="5" s="1"/>
  <c r="AM19" i="5"/>
  <c r="AO15" i="5" s="1"/>
  <c r="AP15" i="5" s="1"/>
  <c r="AJ20" i="5"/>
  <c r="AL19" i="5"/>
  <c r="AZ19" i="5"/>
  <c r="Z292" i="2"/>
  <c r="S293" i="2"/>
  <c r="AX291" i="2"/>
  <c r="AY291" i="2" s="1"/>
  <c r="AZ291" i="2" s="1"/>
  <c r="X291" i="2"/>
  <c r="AS291" i="2"/>
  <c r="AT291" i="2" s="1"/>
  <c r="AU291" i="2" s="1"/>
  <c r="Q292" i="2"/>
  <c r="AN291" i="2"/>
  <c r="AO291" i="2" s="1"/>
  <c r="AP291" i="2" s="1"/>
  <c r="AI291" i="2"/>
  <c r="AJ291" i="2" s="1"/>
  <c r="AK291" i="2" s="1"/>
  <c r="Z37" i="2"/>
  <c r="S38" i="2"/>
  <c r="V37" i="2"/>
  <c r="O38" i="2"/>
  <c r="T37" i="2"/>
  <c r="M38" i="2"/>
  <c r="AX37" i="2"/>
  <c r="AY37" i="2" s="1"/>
  <c r="AZ37" i="2" s="1"/>
  <c r="X37" i="2"/>
  <c r="AS37" i="2"/>
  <c r="AT37" i="2" s="1"/>
  <c r="AU37" i="2" s="1"/>
  <c r="AN37" i="2"/>
  <c r="AO37" i="2" s="1"/>
  <c r="AP37" i="2" s="1"/>
  <c r="Q38" i="2"/>
  <c r="AI37" i="2"/>
  <c r="AJ37" i="2" s="1"/>
  <c r="AK37" i="2" s="1"/>
  <c r="M294" i="2"/>
  <c r="T293" i="2"/>
  <c r="BC20" i="5" l="1"/>
  <c r="O293" i="2"/>
  <c r="V292" i="2"/>
  <c r="AY20" i="5"/>
  <c r="BC9" i="5"/>
  <c r="BD9" i="5" s="1"/>
  <c r="BC10" i="5"/>
  <c r="BD10" i="5" s="1"/>
  <c r="BC8" i="5"/>
  <c r="BD8" i="5" s="1"/>
  <c r="BC15" i="5"/>
  <c r="BD15" i="5" s="1"/>
  <c r="BC7" i="5"/>
  <c r="BD7" i="5" s="1"/>
  <c r="BC14" i="5"/>
  <c r="BD14" i="5" s="1"/>
  <c r="BC11" i="5"/>
  <c r="BD11" i="5" s="1"/>
  <c r="BC19" i="5"/>
  <c r="BD19" i="5" s="1"/>
  <c r="BC6" i="5"/>
  <c r="BD6" i="5" s="1"/>
  <c r="BC5" i="5"/>
  <c r="BD5" i="5" s="1"/>
  <c r="BC4" i="5"/>
  <c r="BD4" i="5" s="1"/>
  <c r="BC12" i="5"/>
  <c r="BD12" i="5" s="1"/>
  <c r="BC16" i="5"/>
  <c r="BD16" i="5" s="1"/>
  <c r="BC17" i="5"/>
  <c r="BD17" i="5" s="1"/>
  <c r="BC13" i="5"/>
  <c r="BD13" i="5" s="1"/>
  <c r="AO14" i="5"/>
  <c r="AP14" i="5" s="1"/>
  <c r="AO11" i="5"/>
  <c r="AP11" i="5" s="1"/>
  <c r="AO17" i="5"/>
  <c r="AP17" i="5" s="1"/>
  <c r="AO9" i="5"/>
  <c r="AP9" i="5" s="1"/>
  <c r="AO19" i="5"/>
  <c r="AP19" i="5" s="1"/>
  <c r="AO7" i="5"/>
  <c r="AP7" i="5" s="1"/>
  <c r="AO5" i="5"/>
  <c r="AP5" i="5" s="1"/>
  <c r="AO18" i="5"/>
  <c r="AP18" i="5" s="1"/>
  <c r="AO10" i="5"/>
  <c r="AP10" i="5" s="1"/>
  <c r="AO6" i="5"/>
  <c r="AP6" i="5" s="1"/>
  <c r="AO4" i="5"/>
  <c r="AP4" i="5" s="1"/>
  <c r="AO16" i="5"/>
  <c r="AP16" i="5" s="1"/>
  <c r="AO13" i="5"/>
  <c r="AP13" i="5" s="1"/>
  <c r="AO12" i="5"/>
  <c r="AP12" i="5" s="1"/>
  <c r="AO8" i="5"/>
  <c r="AP8" i="5" s="1"/>
  <c r="AK20" i="5"/>
  <c r="AM20" i="5" s="1"/>
  <c r="AP20" i="5" s="1"/>
  <c r="AN20" i="5"/>
  <c r="AO20" i="5" s="1"/>
  <c r="Z38" i="2"/>
  <c r="S39" i="2"/>
  <c r="AX292" i="2"/>
  <c r="AY292" i="2" s="1"/>
  <c r="AZ292" i="2" s="1"/>
  <c r="X292" i="2"/>
  <c r="AS292" i="2"/>
  <c r="AT292" i="2" s="1"/>
  <c r="AU292" i="2" s="1"/>
  <c r="Q293" i="2"/>
  <c r="AN292" i="2"/>
  <c r="AO292" i="2" s="1"/>
  <c r="AP292" i="2" s="1"/>
  <c r="T38" i="2"/>
  <c r="M39" i="2"/>
  <c r="AI292" i="2"/>
  <c r="AJ292" i="2" s="1"/>
  <c r="AK292" i="2" s="1"/>
  <c r="V38" i="2"/>
  <c r="O39" i="2"/>
  <c r="AX38" i="2"/>
  <c r="AY38" i="2" s="1"/>
  <c r="AZ38" i="2" s="1"/>
  <c r="X38" i="2"/>
  <c r="AS38" i="2"/>
  <c r="AT38" i="2" s="1"/>
  <c r="AU38" i="2" s="1"/>
  <c r="AN38" i="2"/>
  <c r="AO38" i="2" s="1"/>
  <c r="AP38" i="2" s="1"/>
  <c r="Q39" i="2"/>
  <c r="AI38" i="2"/>
  <c r="AJ38" i="2"/>
  <c r="AK38" i="2" s="1"/>
  <c r="Z293" i="2"/>
  <c r="S294" i="2"/>
  <c r="M295" i="2"/>
  <c r="T294" i="2"/>
  <c r="AI293" i="2" l="1"/>
  <c r="AZ20" i="5"/>
  <c r="BA20" i="5"/>
  <c r="BD20" i="5" s="1"/>
  <c r="O294" i="2"/>
  <c r="V293" i="2"/>
  <c r="AL20" i="5"/>
  <c r="BG3" i="5"/>
  <c r="BG4" i="5" s="1"/>
  <c r="AS4" i="5"/>
  <c r="AS5" i="5" s="1"/>
  <c r="V39" i="2"/>
  <c r="O40" i="2"/>
  <c r="M296" i="2"/>
  <c r="T295" i="2"/>
  <c r="M40" i="2"/>
  <c r="T39" i="2"/>
  <c r="Z39" i="2"/>
  <c r="S40" i="2"/>
  <c r="AJ293" i="2"/>
  <c r="AK293" i="2" s="1"/>
  <c r="AX293" i="2"/>
  <c r="AY293" i="2" s="1"/>
  <c r="AZ293" i="2" s="1"/>
  <c r="X293" i="2"/>
  <c r="AN293" i="2"/>
  <c r="Q294" i="2"/>
  <c r="AI294" i="2" s="1"/>
  <c r="AS293" i="2"/>
  <c r="AT293" i="2" s="1"/>
  <c r="AU293" i="2" s="1"/>
  <c r="AO293" i="2"/>
  <c r="AP293" i="2" s="1"/>
  <c r="Z294" i="2"/>
  <c r="S295" i="2"/>
  <c r="AI39" i="2"/>
  <c r="AJ39" i="2" s="1"/>
  <c r="AK39" i="2" s="1"/>
  <c r="AX39" i="2"/>
  <c r="AY39" i="2" s="1"/>
  <c r="AZ39" i="2" s="1"/>
  <c r="X39" i="2"/>
  <c r="AS39" i="2"/>
  <c r="AT39" i="2" s="1"/>
  <c r="AU39" i="2" s="1"/>
  <c r="AN39" i="2"/>
  <c r="AO39" i="2" s="1"/>
  <c r="AP39" i="2" s="1"/>
  <c r="Q40" i="2"/>
  <c r="O295" i="2" l="1"/>
  <c r="V294" i="2"/>
  <c r="S296" i="2"/>
  <c r="Z295" i="2"/>
  <c r="AI40" i="2"/>
  <c r="AJ40" i="2" s="1"/>
  <c r="AK40" i="2" s="1"/>
  <c r="AX40" i="2"/>
  <c r="AY40" i="2" s="1"/>
  <c r="AZ40" i="2" s="1"/>
  <c r="X40" i="2"/>
  <c r="AS40" i="2"/>
  <c r="AT40" i="2" s="1"/>
  <c r="AU40" i="2" s="1"/>
  <c r="Q41" i="2"/>
  <c r="AN40" i="2"/>
  <c r="AO40" i="2" s="1"/>
  <c r="AP40" i="2" s="1"/>
  <c r="M297" i="2"/>
  <c r="T296" i="2"/>
  <c r="Z40" i="2"/>
  <c r="S41" i="2"/>
  <c r="M41" i="2"/>
  <c r="T40" i="2"/>
  <c r="O41" i="2"/>
  <c r="V40" i="2"/>
  <c r="Q295" i="2"/>
  <c r="AJ294" i="2"/>
  <c r="AK294" i="2" s="1"/>
  <c r="AX294" i="2"/>
  <c r="AY294" i="2" s="1"/>
  <c r="AZ294" i="2" s="1"/>
  <c r="X294" i="2"/>
  <c r="AS294" i="2"/>
  <c r="AT294" i="2" s="1"/>
  <c r="AU294" i="2" s="1"/>
  <c r="AN294" i="2"/>
  <c r="AO294" i="2" s="1"/>
  <c r="AP294" i="2" s="1"/>
  <c r="O296" i="2" l="1"/>
  <c r="V295" i="2"/>
  <c r="Q42" i="2"/>
  <c r="AI41" i="2"/>
  <c r="AJ41" i="2" s="1"/>
  <c r="AK41" i="2" s="1"/>
  <c r="AX41" i="2"/>
  <c r="AY41" i="2" s="1"/>
  <c r="AZ41" i="2" s="1"/>
  <c r="X41" i="2"/>
  <c r="AS41" i="2"/>
  <c r="AT41" i="2" s="1"/>
  <c r="AU41" i="2" s="1"/>
  <c r="AN41" i="2"/>
  <c r="AO41" i="2" s="1"/>
  <c r="AP41" i="2" s="1"/>
  <c r="AN295" i="2"/>
  <c r="AO295" i="2" s="1"/>
  <c r="AP295" i="2" s="1"/>
  <c r="Q296" i="2"/>
  <c r="AX295" i="2"/>
  <c r="AY295" i="2" s="1"/>
  <c r="AZ295" i="2" s="1"/>
  <c r="X295" i="2"/>
  <c r="AS295" i="2"/>
  <c r="AT295" i="2" s="1"/>
  <c r="AU295" i="2" s="1"/>
  <c r="O42" i="2"/>
  <c r="V41" i="2"/>
  <c r="M42" i="2"/>
  <c r="T41" i="2"/>
  <c r="Z41" i="2"/>
  <c r="S42" i="2"/>
  <c r="AI295" i="2"/>
  <c r="AJ295" i="2" s="1"/>
  <c r="AK295" i="2" s="1"/>
  <c r="T297" i="2"/>
  <c r="M298" i="2"/>
  <c r="S297" i="2"/>
  <c r="Z296" i="2"/>
  <c r="O297" i="2" l="1"/>
  <c r="V296" i="2"/>
  <c r="O43" i="2"/>
  <c r="V42" i="2"/>
  <c r="S298" i="2"/>
  <c r="Z297" i="2"/>
  <c r="T298" i="2"/>
  <c r="M299" i="2"/>
  <c r="S43" i="2"/>
  <c r="Z42" i="2"/>
  <c r="AI296" i="2"/>
  <c r="AJ296" i="2" s="1"/>
  <c r="AK296" i="2" s="1"/>
  <c r="AN296" i="2"/>
  <c r="AO296" i="2" s="1"/>
  <c r="AP296" i="2" s="1"/>
  <c r="Q297" i="2"/>
  <c r="AS296" i="2"/>
  <c r="X296" i="2"/>
  <c r="AX296" i="2"/>
  <c r="AY296" i="2" s="1"/>
  <c r="AZ296" i="2" s="1"/>
  <c r="AT296" i="2"/>
  <c r="AU296" i="2" s="1"/>
  <c r="M43" i="2"/>
  <c r="T42" i="2"/>
  <c r="AN42" i="2"/>
  <c r="AO42" i="2" s="1"/>
  <c r="AP42" i="2" s="1"/>
  <c r="Q43" i="2"/>
  <c r="AI42" i="2"/>
  <c r="AJ42" i="2" s="1"/>
  <c r="AK42" i="2" s="1"/>
  <c r="AX42" i="2"/>
  <c r="AY42" i="2" s="1"/>
  <c r="AZ42" i="2" s="1"/>
  <c r="X42" i="2"/>
  <c r="AS42" i="2"/>
  <c r="AT42" i="2" s="1"/>
  <c r="AU42" i="2" s="1"/>
  <c r="O298" i="2" l="1"/>
  <c r="V297" i="2"/>
  <c r="M44" i="2"/>
  <c r="T43" i="2"/>
  <c r="S44" i="2"/>
  <c r="Z43" i="2"/>
  <c r="T299" i="2"/>
  <c r="M300" i="2"/>
  <c r="AI297" i="2"/>
  <c r="AI298" i="2" s="1"/>
  <c r="S299" i="2"/>
  <c r="Z298" i="2"/>
  <c r="AN297" i="2"/>
  <c r="AO297" i="2" s="1"/>
  <c r="AP297" i="2" s="1"/>
  <c r="Q298" i="2"/>
  <c r="X297" i="2"/>
  <c r="AX297" i="2"/>
  <c r="AY297" i="2" s="1"/>
  <c r="AZ297" i="2" s="1"/>
  <c r="AS297" i="2"/>
  <c r="AT297" i="2" s="1"/>
  <c r="AU297" i="2" s="1"/>
  <c r="AN43" i="2"/>
  <c r="AO43" i="2" s="1"/>
  <c r="AP43" i="2" s="1"/>
  <c r="Q44" i="2"/>
  <c r="AI43" i="2"/>
  <c r="AJ43" i="2" s="1"/>
  <c r="AK43" i="2" s="1"/>
  <c r="AX43" i="2"/>
  <c r="AY43" i="2" s="1"/>
  <c r="AZ43" i="2" s="1"/>
  <c r="X43" i="2"/>
  <c r="AS43" i="2"/>
  <c r="AT43" i="2" s="1"/>
  <c r="AU43" i="2" s="1"/>
  <c r="O44" i="2"/>
  <c r="V43" i="2"/>
  <c r="O299" i="2" l="1"/>
  <c r="V298" i="2"/>
  <c r="O45" i="2"/>
  <c r="V44" i="2"/>
  <c r="T300" i="2"/>
  <c r="M301" i="2"/>
  <c r="AN44" i="2"/>
  <c r="AO44" i="2" s="1"/>
  <c r="AP44" i="2" s="1"/>
  <c r="Q45" i="2"/>
  <c r="AI44" i="2"/>
  <c r="AJ44" i="2" s="1"/>
  <c r="AK44" i="2" s="1"/>
  <c r="AX44" i="2"/>
  <c r="AY44" i="2" s="1"/>
  <c r="AZ44" i="2" s="1"/>
  <c r="AS44" i="2"/>
  <c r="AT44" i="2"/>
  <c r="AU44" i="2" s="1"/>
  <c r="X44" i="2"/>
  <c r="AJ297" i="2"/>
  <c r="AK297" i="2" s="1"/>
  <c r="S45" i="2"/>
  <c r="Z44" i="2"/>
  <c r="Z299" i="2"/>
  <c r="S300" i="2"/>
  <c r="X298" i="2"/>
  <c r="AS298" i="2"/>
  <c r="AT298" i="2" s="1"/>
  <c r="AU298" i="2" s="1"/>
  <c r="AN298" i="2"/>
  <c r="AO298" i="2" s="1"/>
  <c r="AP298" i="2" s="1"/>
  <c r="Q299" i="2"/>
  <c r="AJ298" i="2"/>
  <c r="AK298" i="2" s="1"/>
  <c r="AI299" i="2"/>
  <c r="AX298" i="2"/>
  <c r="AY298" i="2" s="1"/>
  <c r="AZ298" i="2" s="1"/>
  <c r="T44" i="2"/>
  <c r="M45" i="2"/>
  <c r="V299" i="2" l="1"/>
  <c r="O300" i="2"/>
  <c r="Z300" i="2"/>
  <c r="S301" i="2"/>
  <c r="S46" i="2"/>
  <c r="Z45" i="2"/>
  <c r="V45" i="2"/>
  <c r="O46" i="2"/>
  <c r="T45" i="2"/>
  <c r="M46" i="2"/>
  <c r="X299" i="2"/>
  <c r="AS299" i="2"/>
  <c r="AT299" i="2" s="1"/>
  <c r="AU299" i="2" s="1"/>
  <c r="AN299" i="2"/>
  <c r="AO299" i="2" s="1"/>
  <c r="AP299" i="2" s="1"/>
  <c r="Q300" i="2"/>
  <c r="AJ299" i="2"/>
  <c r="AK299" i="2" s="1"/>
  <c r="AX299" i="2"/>
  <c r="AY299" i="2" s="1"/>
  <c r="AZ299" i="2" s="1"/>
  <c r="AI300" i="2"/>
  <c r="AS45" i="2"/>
  <c r="AT45" i="2" s="1"/>
  <c r="AU45" i="2" s="1"/>
  <c r="AN45" i="2"/>
  <c r="AO45" i="2" s="1"/>
  <c r="AP45" i="2" s="1"/>
  <c r="Q46" i="2"/>
  <c r="AI45" i="2"/>
  <c r="AJ45" i="2" s="1"/>
  <c r="AK45" i="2" s="1"/>
  <c r="AX45" i="2"/>
  <c r="AY45" i="2" s="1"/>
  <c r="AZ45" i="2" s="1"/>
  <c r="X45" i="2"/>
  <c r="T301" i="2"/>
  <c r="M302" i="2"/>
  <c r="O301" i="2" l="1"/>
  <c r="V300" i="2"/>
  <c r="X46" i="2"/>
  <c r="AS46" i="2"/>
  <c r="AT46" i="2" s="1"/>
  <c r="AU46" i="2" s="1"/>
  <c r="AN46" i="2"/>
  <c r="AO46" i="2" s="1"/>
  <c r="AP46" i="2" s="1"/>
  <c r="Q47" i="2"/>
  <c r="AI46" i="2"/>
  <c r="AJ46" i="2" s="1"/>
  <c r="AK46" i="2" s="1"/>
  <c r="AX46" i="2"/>
  <c r="AY46" i="2" s="1"/>
  <c r="AZ46" i="2" s="1"/>
  <c r="T302" i="2"/>
  <c r="M303" i="2"/>
  <c r="S47" i="2"/>
  <c r="Z46" i="2"/>
  <c r="V46" i="2"/>
  <c r="O47" i="2"/>
  <c r="Z301" i="2"/>
  <c r="S302" i="2"/>
  <c r="T46" i="2"/>
  <c r="M47" i="2"/>
  <c r="AX300" i="2"/>
  <c r="AY300" i="2" s="1"/>
  <c r="AZ300" i="2" s="1"/>
  <c r="X300" i="2"/>
  <c r="AS300" i="2"/>
  <c r="AT300" i="2" s="1"/>
  <c r="AU300" i="2" s="1"/>
  <c r="AN300" i="2"/>
  <c r="AO300" i="2" s="1"/>
  <c r="AP300" i="2" s="1"/>
  <c r="Q301" i="2"/>
  <c r="AJ300" i="2"/>
  <c r="AK300" i="2" s="1"/>
  <c r="AI301" i="2"/>
  <c r="V301" i="2" l="1"/>
  <c r="O302" i="2"/>
  <c r="T47" i="2"/>
  <c r="M48" i="2"/>
  <c r="Z302" i="2"/>
  <c r="S303" i="2"/>
  <c r="V47" i="2"/>
  <c r="O48" i="2"/>
  <c r="X47" i="2"/>
  <c r="AS47" i="2"/>
  <c r="AT47" i="2" s="1"/>
  <c r="AU47" i="2" s="1"/>
  <c r="AN47" i="2"/>
  <c r="AO47" i="2" s="1"/>
  <c r="AP47" i="2" s="1"/>
  <c r="Q48" i="2"/>
  <c r="AI47" i="2"/>
  <c r="AJ47" i="2" s="1"/>
  <c r="AK47" i="2" s="1"/>
  <c r="AX47" i="2"/>
  <c r="AY47" i="2"/>
  <c r="AZ47" i="2" s="1"/>
  <c r="AX301" i="2"/>
  <c r="AY301" i="2" s="1"/>
  <c r="AZ301" i="2" s="1"/>
  <c r="X301" i="2"/>
  <c r="AS301" i="2"/>
  <c r="AT301" i="2" s="1"/>
  <c r="AU301" i="2" s="1"/>
  <c r="AN301" i="2"/>
  <c r="AO301" i="2" s="1"/>
  <c r="AP301" i="2" s="1"/>
  <c r="Q302" i="2"/>
  <c r="AJ301" i="2"/>
  <c r="AK301" i="2" s="1"/>
  <c r="M304" i="2"/>
  <c r="T303" i="2"/>
  <c r="Z47" i="2"/>
  <c r="S48" i="2"/>
  <c r="V302" i="2" l="1"/>
  <c r="O303" i="2"/>
  <c r="AX302" i="2"/>
  <c r="AY302" i="2" s="1"/>
  <c r="AZ302" i="2" s="1"/>
  <c r="X302" i="2"/>
  <c r="AS302" i="2"/>
  <c r="AT302" i="2" s="1"/>
  <c r="AU302" i="2" s="1"/>
  <c r="AN302" i="2"/>
  <c r="AO302" i="2" s="1"/>
  <c r="AP302" i="2" s="1"/>
  <c r="Q303" i="2"/>
  <c r="Z48" i="2"/>
  <c r="S49" i="2"/>
  <c r="V48" i="2"/>
  <c r="O49" i="2"/>
  <c r="S304" i="2"/>
  <c r="Z303" i="2"/>
  <c r="AX48" i="2"/>
  <c r="AY48" i="2" s="1"/>
  <c r="AZ48" i="2" s="1"/>
  <c r="X48" i="2"/>
  <c r="AS48" i="2"/>
  <c r="AT48" i="2" s="1"/>
  <c r="AU48" i="2" s="1"/>
  <c r="AN48" i="2"/>
  <c r="AO48" i="2" s="1"/>
  <c r="AP48" i="2" s="1"/>
  <c r="Q49" i="2"/>
  <c r="AI48" i="2"/>
  <c r="AJ48" i="2" s="1"/>
  <c r="AK48" i="2" s="1"/>
  <c r="T48" i="2"/>
  <c r="M49" i="2"/>
  <c r="M305" i="2"/>
  <c r="T304" i="2"/>
  <c r="AI302" i="2"/>
  <c r="AJ302" i="2" s="1"/>
  <c r="AK302" i="2" s="1"/>
  <c r="O304" i="2" l="1"/>
  <c r="V303" i="2"/>
  <c r="Z49" i="2"/>
  <c r="S50" i="2"/>
  <c r="S305" i="2"/>
  <c r="Z304" i="2"/>
  <c r="Q304" i="2"/>
  <c r="AX303" i="2"/>
  <c r="AY303" i="2" s="1"/>
  <c r="AZ303" i="2" s="1"/>
  <c r="X303" i="2"/>
  <c r="AS303" i="2"/>
  <c r="AT303" i="2" s="1"/>
  <c r="AU303" i="2" s="1"/>
  <c r="AN303" i="2"/>
  <c r="AO303" i="2" s="1"/>
  <c r="AP303" i="2" s="1"/>
  <c r="T305" i="2"/>
  <c r="M306" i="2"/>
  <c r="T49" i="2"/>
  <c r="M50" i="2"/>
  <c r="V49" i="2"/>
  <c r="O50" i="2"/>
  <c r="AX49" i="2"/>
  <c r="AY49" i="2" s="1"/>
  <c r="AZ49" i="2" s="1"/>
  <c r="X49" i="2"/>
  <c r="AS49" i="2"/>
  <c r="AT49" i="2" s="1"/>
  <c r="AU49" i="2" s="1"/>
  <c r="AN49" i="2"/>
  <c r="AO49" i="2" s="1"/>
  <c r="AP49" i="2" s="1"/>
  <c r="Q50" i="2"/>
  <c r="AI49" i="2"/>
  <c r="AJ49" i="2" s="1"/>
  <c r="AK49" i="2" s="1"/>
  <c r="AI303" i="2"/>
  <c r="AJ303" i="2" s="1"/>
  <c r="AK303" i="2" s="1"/>
  <c r="V304" i="2" l="1"/>
  <c r="O305" i="2"/>
  <c r="AN304" i="2"/>
  <c r="AO304" i="2" s="1"/>
  <c r="AP304" i="2" s="1"/>
  <c r="Q305" i="2"/>
  <c r="AS304" i="2"/>
  <c r="AT304" i="2" s="1"/>
  <c r="AU304" i="2" s="1"/>
  <c r="AX304" i="2"/>
  <c r="AY304" i="2" s="1"/>
  <c r="AZ304" i="2" s="1"/>
  <c r="X304" i="2"/>
  <c r="AI304" i="2"/>
  <c r="AJ304" i="2" s="1"/>
  <c r="AK304" i="2" s="1"/>
  <c r="T306" i="2"/>
  <c r="M307" i="2"/>
  <c r="V50" i="2"/>
  <c r="O51" i="2"/>
  <c r="S306" i="2"/>
  <c r="Z305" i="2"/>
  <c r="T50" i="2"/>
  <c r="M51" i="2"/>
  <c r="Z50" i="2"/>
  <c r="S51" i="2"/>
  <c r="AX50" i="2"/>
  <c r="AY50" i="2" s="1"/>
  <c r="AZ50" i="2" s="1"/>
  <c r="X50" i="2"/>
  <c r="AS50" i="2"/>
  <c r="AT50" i="2" s="1"/>
  <c r="AU50" i="2" s="1"/>
  <c r="AN50" i="2"/>
  <c r="AO50" i="2" s="1"/>
  <c r="AP50" i="2" s="1"/>
  <c r="Q51" i="2"/>
  <c r="AI50" i="2"/>
  <c r="AJ50" i="2" s="1"/>
  <c r="AK50" i="2" s="1"/>
  <c r="O306" i="2" l="1"/>
  <c r="V305" i="2"/>
  <c r="Z51" i="2"/>
  <c r="S52" i="2"/>
  <c r="AI305" i="2"/>
  <c r="AJ305" i="2" s="1"/>
  <c r="AK305" i="2" s="1"/>
  <c r="S307" i="2"/>
  <c r="Z306" i="2"/>
  <c r="AN305" i="2"/>
  <c r="AO305" i="2" s="1"/>
  <c r="AP305" i="2" s="1"/>
  <c r="Q306" i="2"/>
  <c r="X305" i="2"/>
  <c r="AX305" i="2"/>
  <c r="AY305" i="2" s="1"/>
  <c r="AZ305" i="2" s="1"/>
  <c r="AI306" i="2"/>
  <c r="AS305" i="2"/>
  <c r="AT305" i="2" s="1"/>
  <c r="AU305" i="2" s="1"/>
  <c r="M52" i="2"/>
  <c r="T51" i="2"/>
  <c r="AI51" i="2"/>
  <c r="AJ51" i="2" s="1"/>
  <c r="AK51" i="2" s="1"/>
  <c r="AX51" i="2"/>
  <c r="AY51" i="2" s="1"/>
  <c r="AZ51" i="2" s="1"/>
  <c r="X51" i="2"/>
  <c r="AS51" i="2"/>
  <c r="AT51" i="2" s="1"/>
  <c r="AU51" i="2" s="1"/>
  <c r="AN51" i="2"/>
  <c r="AO51" i="2" s="1"/>
  <c r="AP51" i="2" s="1"/>
  <c r="Q52" i="2"/>
  <c r="V51" i="2"/>
  <c r="O52" i="2"/>
  <c r="T307" i="2"/>
  <c r="M308" i="2"/>
  <c r="V306" i="2" l="1"/>
  <c r="O307" i="2"/>
  <c r="AS306" i="2"/>
  <c r="AT306" i="2" s="1"/>
  <c r="AU306" i="2" s="1"/>
  <c r="AX306" i="2"/>
  <c r="AN306" i="2"/>
  <c r="AO306" i="2" s="1"/>
  <c r="AP306" i="2" s="1"/>
  <c r="AJ306" i="2"/>
  <c r="AK306" i="2" s="1"/>
  <c r="Q307" i="2"/>
  <c r="AI307" i="2" s="1"/>
  <c r="AY306" i="2"/>
  <c r="AZ306" i="2" s="1"/>
  <c r="X306" i="2"/>
  <c r="M53" i="2"/>
  <c r="T52" i="2"/>
  <c r="M309" i="2"/>
  <c r="T308" i="2"/>
  <c r="Z52" i="2"/>
  <c r="S53" i="2"/>
  <c r="O53" i="2"/>
  <c r="V52" i="2"/>
  <c r="S308" i="2"/>
  <c r="Z307" i="2"/>
  <c r="AI52" i="2"/>
  <c r="AJ52" i="2" s="1"/>
  <c r="AK52" i="2" s="1"/>
  <c r="AX52" i="2"/>
  <c r="AY52" i="2" s="1"/>
  <c r="AZ52" i="2" s="1"/>
  <c r="X52" i="2"/>
  <c r="AS52" i="2"/>
  <c r="AT52" i="2" s="1"/>
  <c r="AU52" i="2" s="1"/>
  <c r="Q53" i="2"/>
  <c r="AN52" i="2"/>
  <c r="AO52" i="2" s="1"/>
  <c r="AP52" i="2" s="1"/>
  <c r="V307" i="2" l="1"/>
  <c r="O308" i="2"/>
  <c r="M54" i="2"/>
  <c r="T53" i="2"/>
  <c r="Z308" i="2"/>
  <c r="S309" i="2"/>
  <c r="Q54" i="2"/>
  <c r="AI53" i="2"/>
  <c r="AJ53" i="2" s="1"/>
  <c r="AK53" i="2" s="1"/>
  <c r="AX53" i="2"/>
  <c r="AY53" i="2" s="1"/>
  <c r="AZ53" i="2" s="1"/>
  <c r="X53" i="2"/>
  <c r="AS53" i="2"/>
  <c r="AT53" i="2" s="1"/>
  <c r="AU53" i="2" s="1"/>
  <c r="AN53" i="2"/>
  <c r="AO53" i="2" s="1"/>
  <c r="AP53" i="2" s="1"/>
  <c r="O54" i="2"/>
  <c r="V53" i="2"/>
  <c r="X307" i="2"/>
  <c r="AS307" i="2"/>
  <c r="AT307" i="2" s="1"/>
  <c r="AU307" i="2" s="1"/>
  <c r="AJ307" i="2"/>
  <c r="AK307" i="2" s="1"/>
  <c r="Q308" i="2"/>
  <c r="AX307" i="2"/>
  <c r="AY307" i="2" s="1"/>
  <c r="AZ307" i="2" s="1"/>
  <c r="AN307" i="2"/>
  <c r="AO307" i="2" s="1"/>
  <c r="AP307" i="2" s="1"/>
  <c r="Z53" i="2"/>
  <c r="S54" i="2"/>
  <c r="T309" i="2"/>
  <c r="M310" i="2"/>
  <c r="O309" i="2" l="1"/>
  <c r="V308" i="2"/>
  <c r="T310" i="2"/>
  <c r="M311" i="2"/>
  <c r="Z309" i="2"/>
  <c r="S310" i="2"/>
  <c r="S55" i="2"/>
  <c r="Z54" i="2"/>
  <c r="AN54" i="2"/>
  <c r="AO54" i="2" s="1"/>
  <c r="AP54" i="2" s="1"/>
  <c r="Q55" i="2"/>
  <c r="AI54" i="2"/>
  <c r="AJ54" i="2" s="1"/>
  <c r="AK54" i="2" s="1"/>
  <c r="AX54" i="2"/>
  <c r="AY54" i="2" s="1"/>
  <c r="AZ54" i="2" s="1"/>
  <c r="X54" i="2"/>
  <c r="AS54" i="2"/>
  <c r="AT54" i="2" s="1"/>
  <c r="AU54" i="2" s="1"/>
  <c r="O55" i="2"/>
  <c r="V54" i="2"/>
  <c r="X308" i="2"/>
  <c r="AS308" i="2"/>
  <c r="AT308" i="2" s="1"/>
  <c r="AU308" i="2" s="1"/>
  <c r="AX308" i="2"/>
  <c r="AY308" i="2" s="1"/>
  <c r="AZ308" i="2" s="1"/>
  <c r="AN308" i="2"/>
  <c r="AO308" i="2" s="1"/>
  <c r="AP308" i="2" s="1"/>
  <c r="Q309" i="2"/>
  <c r="AI308" i="2"/>
  <c r="AJ308" i="2" s="1"/>
  <c r="AK308" i="2" s="1"/>
  <c r="M55" i="2"/>
  <c r="T54" i="2"/>
  <c r="V309" i="2" l="1"/>
  <c r="O310" i="2"/>
  <c r="O56" i="2"/>
  <c r="V55" i="2"/>
  <c r="AN55" i="2"/>
  <c r="AO55" i="2" s="1"/>
  <c r="AP55" i="2" s="1"/>
  <c r="Q56" i="2"/>
  <c r="AI55" i="2"/>
  <c r="AJ55" i="2" s="1"/>
  <c r="AK55" i="2" s="1"/>
  <c r="AX55" i="2"/>
  <c r="AY55" i="2" s="1"/>
  <c r="AZ55" i="2" s="1"/>
  <c r="AT55" i="2"/>
  <c r="AU55" i="2" s="1"/>
  <c r="X55" i="2"/>
  <c r="AS55" i="2"/>
  <c r="Z310" i="2"/>
  <c r="S311" i="2"/>
  <c r="AX309" i="2"/>
  <c r="X309" i="2"/>
  <c r="AS309" i="2"/>
  <c r="AT309" i="2" s="1"/>
  <c r="AU309" i="2" s="1"/>
  <c r="Q310" i="2"/>
  <c r="AY309" i="2"/>
  <c r="AZ309" i="2" s="1"/>
  <c r="AN309" i="2"/>
  <c r="AO309" i="2" s="1"/>
  <c r="AP309" i="2" s="1"/>
  <c r="AI309" i="2"/>
  <c r="AJ309" i="2" s="1"/>
  <c r="AK309" i="2" s="1"/>
  <c r="M312" i="2"/>
  <c r="T311" i="2"/>
  <c r="M56" i="2"/>
  <c r="T55" i="2"/>
  <c r="S56" i="2"/>
  <c r="Z55" i="2"/>
  <c r="AI310" i="2" l="1"/>
  <c r="V310" i="2"/>
  <c r="O311" i="2"/>
  <c r="S57" i="2"/>
  <c r="Z56" i="2"/>
  <c r="T56" i="2"/>
  <c r="M57" i="2"/>
  <c r="AN56" i="2"/>
  <c r="AO56" i="2" s="1"/>
  <c r="AP56" i="2" s="1"/>
  <c r="Q57" i="2"/>
  <c r="AI56" i="2"/>
  <c r="AJ56" i="2" s="1"/>
  <c r="AK56" i="2" s="1"/>
  <c r="AX56" i="2"/>
  <c r="AY56" i="2" s="1"/>
  <c r="AZ56" i="2" s="1"/>
  <c r="AS56" i="2"/>
  <c r="AT56" i="2" s="1"/>
  <c r="AU56" i="2" s="1"/>
  <c r="X56" i="2"/>
  <c r="Z311" i="2"/>
  <c r="S312" i="2"/>
  <c r="AX310" i="2"/>
  <c r="AY310" i="2" s="1"/>
  <c r="AZ310" i="2" s="1"/>
  <c r="X310" i="2"/>
  <c r="AS310" i="2"/>
  <c r="AT310" i="2" s="1"/>
  <c r="AU310" i="2" s="1"/>
  <c r="Q311" i="2"/>
  <c r="AN310" i="2"/>
  <c r="AO310" i="2" s="1"/>
  <c r="AP310" i="2" s="1"/>
  <c r="AJ310" i="2"/>
  <c r="AK310" i="2" s="1"/>
  <c r="M313" i="2"/>
  <c r="T312" i="2"/>
  <c r="O57" i="2"/>
  <c r="V56" i="2"/>
  <c r="O312" i="2" l="1"/>
  <c r="V311" i="2"/>
  <c r="T57" i="2"/>
  <c r="M58" i="2"/>
  <c r="AX311" i="2"/>
  <c r="AY311" i="2" s="1"/>
  <c r="AZ311" i="2" s="1"/>
  <c r="X311" i="2"/>
  <c r="AS311" i="2"/>
  <c r="AT311" i="2" s="1"/>
  <c r="AU311" i="2" s="1"/>
  <c r="AN311" i="2"/>
  <c r="AO311" i="2" s="1"/>
  <c r="AP311" i="2" s="1"/>
  <c r="Q312" i="2"/>
  <c r="AI312" i="2" s="1"/>
  <c r="AS57" i="2"/>
  <c r="AT57" i="2" s="1"/>
  <c r="AU57" i="2" s="1"/>
  <c r="AN57" i="2"/>
  <c r="AO57" i="2" s="1"/>
  <c r="AP57" i="2" s="1"/>
  <c r="Q58" i="2"/>
  <c r="AI57" i="2"/>
  <c r="AJ57" i="2" s="1"/>
  <c r="AK57" i="2" s="1"/>
  <c r="AX57" i="2"/>
  <c r="AY57" i="2" s="1"/>
  <c r="AZ57" i="2" s="1"/>
  <c r="X57" i="2"/>
  <c r="V57" i="2"/>
  <c r="O58" i="2"/>
  <c r="Z312" i="2"/>
  <c r="S313" i="2"/>
  <c r="M314" i="2"/>
  <c r="T313" i="2"/>
  <c r="AI311" i="2"/>
  <c r="AJ311" i="2" s="1"/>
  <c r="AK311" i="2" s="1"/>
  <c r="S58" i="2"/>
  <c r="Z57" i="2"/>
  <c r="V312" i="2" l="1"/>
  <c r="O313" i="2"/>
  <c r="S59" i="2"/>
  <c r="Z58" i="2"/>
  <c r="M315" i="2"/>
  <c r="T314" i="2"/>
  <c r="X58" i="2"/>
  <c r="AS58" i="2"/>
  <c r="AT58" i="2" s="1"/>
  <c r="AU58" i="2" s="1"/>
  <c r="AN58" i="2"/>
  <c r="AO58" i="2" s="1"/>
  <c r="AP58" i="2" s="1"/>
  <c r="Q59" i="2"/>
  <c r="AI58" i="2"/>
  <c r="AJ58" i="2" s="1"/>
  <c r="AK58" i="2" s="1"/>
  <c r="AX58" i="2"/>
  <c r="AY58" i="2" s="1"/>
  <c r="AZ58" i="2" s="1"/>
  <c r="V58" i="2"/>
  <c r="O59" i="2"/>
  <c r="AX312" i="2"/>
  <c r="AY312" i="2" s="1"/>
  <c r="AZ312" i="2" s="1"/>
  <c r="X312" i="2"/>
  <c r="Q313" i="2"/>
  <c r="AS312" i="2"/>
  <c r="AT312" i="2" s="1"/>
  <c r="AU312" i="2" s="1"/>
  <c r="AN312" i="2"/>
  <c r="AO312" i="2" s="1"/>
  <c r="AP312" i="2" s="1"/>
  <c r="AJ312" i="2"/>
  <c r="AK312" i="2" s="1"/>
  <c r="Z313" i="2"/>
  <c r="S314" i="2"/>
  <c r="T58" i="2"/>
  <c r="M59" i="2"/>
  <c r="O314" i="2" l="1"/>
  <c r="V313" i="2"/>
  <c r="T59" i="2"/>
  <c r="M60" i="2"/>
  <c r="X59" i="2"/>
  <c r="AS59" i="2"/>
  <c r="AT59" i="2" s="1"/>
  <c r="AU59" i="2" s="1"/>
  <c r="AN59" i="2"/>
  <c r="AO59" i="2" s="1"/>
  <c r="AP59" i="2" s="1"/>
  <c r="Q60" i="2"/>
  <c r="AI59" i="2"/>
  <c r="AJ59" i="2" s="1"/>
  <c r="AK59" i="2" s="1"/>
  <c r="AX59" i="2"/>
  <c r="AY59" i="2" s="1"/>
  <c r="AZ59" i="2" s="1"/>
  <c r="M316" i="2"/>
  <c r="T315" i="2"/>
  <c r="AX313" i="2"/>
  <c r="AY313" i="2" s="1"/>
  <c r="AZ313" i="2" s="1"/>
  <c r="Q314" i="2"/>
  <c r="AS313" i="2"/>
  <c r="AT313" i="2" s="1"/>
  <c r="AU313" i="2" s="1"/>
  <c r="AN313" i="2"/>
  <c r="AO313" i="2" s="1"/>
  <c r="AP313" i="2" s="1"/>
  <c r="X313" i="2"/>
  <c r="AI313" i="2"/>
  <c r="AJ313" i="2" s="1"/>
  <c r="AK313" i="2" s="1"/>
  <c r="Z314" i="2"/>
  <c r="S315" i="2"/>
  <c r="V59" i="2"/>
  <c r="O60" i="2"/>
  <c r="Z59" i="2"/>
  <c r="S60" i="2"/>
  <c r="O315" i="2" l="1"/>
  <c r="V314" i="2"/>
  <c r="Z60" i="2"/>
  <c r="S61" i="2"/>
  <c r="AX60" i="2"/>
  <c r="X60" i="2"/>
  <c r="AS60" i="2"/>
  <c r="AT60" i="2" s="1"/>
  <c r="AU60" i="2" s="1"/>
  <c r="AN60" i="2"/>
  <c r="AO60" i="2" s="1"/>
  <c r="AP60" i="2" s="1"/>
  <c r="Q61" i="2"/>
  <c r="AI60" i="2"/>
  <c r="AJ60" i="2" s="1"/>
  <c r="AK60" i="2" s="1"/>
  <c r="AY60" i="2"/>
  <c r="AZ60" i="2" s="1"/>
  <c r="S316" i="2"/>
  <c r="Z315" i="2"/>
  <c r="Q315" i="2"/>
  <c r="AX314" i="2"/>
  <c r="AY314" i="2" s="1"/>
  <c r="AZ314" i="2" s="1"/>
  <c r="AS314" i="2"/>
  <c r="AT314" i="2" s="1"/>
  <c r="AU314" i="2" s="1"/>
  <c r="AN314" i="2"/>
  <c r="AO314" i="2" s="1"/>
  <c r="AP314" i="2" s="1"/>
  <c r="X314" i="2"/>
  <c r="V60" i="2"/>
  <c r="O61" i="2"/>
  <c r="AI314" i="2"/>
  <c r="AI315" i="2" s="1"/>
  <c r="T60" i="2"/>
  <c r="M61" i="2"/>
  <c r="M317" i="2"/>
  <c r="T316" i="2"/>
  <c r="AJ314" i="2" l="1"/>
  <c r="AK314" i="2" s="1"/>
  <c r="O316" i="2"/>
  <c r="V315" i="2"/>
  <c r="T61" i="2"/>
  <c r="M62" i="2"/>
  <c r="T317" i="2"/>
  <c r="M318" i="2"/>
  <c r="Z61" i="2"/>
  <c r="S62" i="2"/>
  <c r="AX61" i="2"/>
  <c r="AY61" i="2" s="1"/>
  <c r="AZ61" i="2" s="1"/>
  <c r="X61" i="2"/>
  <c r="AS61" i="2"/>
  <c r="AT61" i="2" s="1"/>
  <c r="AU61" i="2" s="1"/>
  <c r="AN61" i="2"/>
  <c r="AO61" i="2" s="1"/>
  <c r="AP61" i="2" s="1"/>
  <c r="Q62" i="2"/>
  <c r="AI61" i="2"/>
  <c r="AJ61" i="2" s="1"/>
  <c r="AK61" i="2" s="1"/>
  <c r="AN315" i="2"/>
  <c r="AO315" i="2" s="1"/>
  <c r="AP315" i="2" s="1"/>
  <c r="Q316" i="2"/>
  <c r="AJ315" i="2"/>
  <c r="AK315" i="2" s="1"/>
  <c r="AX315" i="2"/>
  <c r="AY315" i="2" s="1"/>
  <c r="AZ315" i="2" s="1"/>
  <c r="X315" i="2"/>
  <c r="AS315" i="2"/>
  <c r="AT315" i="2" s="1"/>
  <c r="AU315" i="2" s="1"/>
  <c r="V61" i="2"/>
  <c r="O62" i="2"/>
  <c r="S317" i="2"/>
  <c r="Z316" i="2"/>
  <c r="O317" i="2" l="1"/>
  <c r="V316" i="2"/>
  <c r="AN316" i="2"/>
  <c r="AO316" i="2" s="1"/>
  <c r="AP316" i="2" s="1"/>
  <c r="Q317" i="2"/>
  <c r="AX316" i="2"/>
  <c r="AY316" i="2" s="1"/>
  <c r="AZ316" i="2" s="1"/>
  <c r="AS316" i="2"/>
  <c r="AT316" i="2" s="1"/>
  <c r="AU316" i="2" s="1"/>
  <c r="X316" i="2"/>
  <c r="V62" i="2"/>
  <c r="O63" i="2"/>
  <c r="AX62" i="2"/>
  <c r="AY62" i="2" s="1"/>
  <c r="AZ62" i="2" s="1"/>
  <c r="X62" i="2"/>
  <c r="AS62" i="2"/>
  <c r="AT62" i="2" s="1"/>
  <c r="AU62" i="2" s="1"/>
  <c r="AN62" i="2"/>
  <c r="AO62" i="2" s="1"/>
  <c r="AP62" i="2" s="1"/>
  <c r="Q63" i="2"/>
  <c r="AI62" i="2"/>
  <c r="AJ62" i="2"/>
  <c r="AK62" i="2" s="1"/>
  <c r="S318" i="2"/>
  <c r="Z317" i="2"/>
  <c r="AI316" i="2"/>
  <c r="AJ316" i="2" s="1"/>
  <c r="AK316" i="2" s="1"/>
  <c r="Z62" i="2"/>
  <c r="S63" i="2"/>
  <c r="T318" i="2"/>
  <c r="M319" i="2"/>
  <c r="T62" i="2"/>
  <c r="M63" i="2"/>
  <c r="AI317" i="2" l="1"/>
  <c r="O318" i="2"/>
  <c r="V317" i="2"/>
  <c r="AI63" i="2"/>
  <c r="AX63" i="2"/>
  <c r="AY63" i="2" s="1"/>
  <c r="AZ63" i="2" s="1"/>
  <c r="X63" i="2"/>
  <c r="AS63" i="2"/>
  <c r="AT63" i="2" s="1"/>
  <c r="AU63" i="2" s="1"/>
  <c r="AN63" i="2"/>
  <c r="AO63" i="2" s="1"/>
  <c r="AP63" i="2" s="1"/>
  <c r="AJ63" i="2"/>
  <c r="AK63" i="2" s="1"/>
  <c r="Q64" i="2"/>
  <c r="V63" i="2"/>
  <c r="O64" i="2"/>
  <c r="Z63" i="2"/>
  <c r="S64" i="2"/>
  <c r="S319" i="2"/>
  <c r="Z318" i="2"/>
  <c r="T319" i="2"/>
  <c r="M320" i="2"/>
  <c r="AS317" i="2"/>
  <c r="AT317" i="2" s="1"/>
  <c r="AU317" i="2" s="1"/>
  <c r="AN317" i="2"/>
  <c r="AO317" i="2" s="1"/>
  <c r="AP317" i="2" s="1"/>
  <c r="Q318" i="2"/>
  <c r="AJ317" i="2"/>
  <c r="AK317" i="2" s="1"/>
  <c r="AI318" i="2"/>
  <c r="AX317" i="2"/>
  <c r="AY317" i="2" s="1"/>
  <c r="AZ317" i="2" s="1"/>
  <c r="X317" i="2"/>
  <c r="M64" i="2"/>
  <c r="T63" i="2"/>
  <c r="O319" i="2" l="1"/>
  <c r="V318" i="2"/>
  <c r="O65" i="2"/>
  <c r="V64" i="2"/>
  <c r="AI64" i="2"/>
  <c r="AJ64" i="2" s="1"/>
  <c r="AK64" i="2" s="1"/>
  <c r="AX64" i="2"/>
  <c r="AY64" i="2" s="1"/>
  <c r="AZ64" i="2" s="1"/>
  <c r="X64" i="2"/>
  <c r="AS64" i="2"/>
  <c r="AT64" i="2" s="1"/>
  <c r="AU64" i="2" s="1"/>
  <c r="Q65" i="2"/>
  <c r="AN64" i="2"/>
  <c r="AO64" i="2" s="1"/>
  <c r="AP64" i="2" s="1"/>
  <c r="T320" i="2"/>
  <c r="M321" i="2"/>
  <c r="M65" i="2"/>
  <c r="T64" i="2"/>
  <c r="Z64" i="2"/>
  <c r="S65" i="2"/>
  <c r="X318" i="2"/>
  <c r="AS318" i="2"/>
  <c r="AT318" i="2" s="1"/>
  <c r="AU318" i="2" s="1"/>
  <c r="AN318" i="2"/>
  <c r="AO318" i="2" s="1"/>
  <c r="AP318" i="2" s="1"/>
  <c r="Q319" i="2"/>
  <c r="AI319" i="2" s="1"/>
  <c r="AJ318" i="2"/>
  <c r="AK318" i="2" s="1"/>
  <c r="AX318" i="2"/>
  <c r="AY318" i="2" s="1"/>
  <c r="AZ318" i="2" s="1"/>
  <c r="Z319" i="2"/>
  <c r="S320" i="2"/>
  <c r="V319" i="2" l="1"/>
  <c r="O320" i="2"/>
  <c r="Z320" i="2"/>
  <c r="S321" i="2"/>
  <c r="M66" i="2"/>
  <c r="T65" i="2"/>
  <c r="Q66" i="2"/>
  <c r="AI65" i="2"/>
  <c r="AJ65" i="2" s="1"/>
  <c r="AK65" i="2" s="1"/>
  <c r="AX65" i="2"/>
  <c r="AY65" i="2" s="1"/>
  <c r="AZ65" i="2" s="1"/>
  <c r="X65" i="2"/>
  <c r="AS65" i="2"/>
  <c r="AT65" i="2" s="1"/>
  <c r="AU65" i="2" s="1"/>
  <c r="AN65" i="2"/>
  <c r="AO65" i="2" s="1"/>
  <c r="AP65" i="2" s="1"/>
  <c r="Z65" i="2"/>
  <c r="S66" i="2"/>
  <c r="X319" i="2"/>
  <c r="AS319" i="2"/>
  <c r="AT319" i="2" s="1"/>
  <c r="AU319" i="2" s="1"/>
  <c r="AN319" i="2"/>
  <c r="AO319" i="2" s="1"/>
  <c r="AP319" i="2" s="1"/>
  <c r="Q320" i="2"/>
  <c r="AJ319" i="2"/>
  <c r="AK319" i="2" s="1"/>
  <c r="AI320" i="2"/>
  <c r="AX319" i="2"/>
  <c r="AY319" i="2" s="1"/>
  <c r="AZ319" i="2" s="1"/>
  <c r="T321" i="2"/>
  <c r="M322" i="2"/>
  <c r="O66" i="2"/>
  <c r="V65" i="2"/>
  <c r="O321" i="2" l="1"/>
  <c r="V320" i="2"/>
  <c r="O67" i="2"/>
  <c r="V66" i="2"/>
  <c r="AX320" i="2"/>
  <c r="X320" i="2"/>
  <c r="AS320" i="2"/>
  <c r="AT320" i="2" s="1"/>
  <c r="AU320" i="2" s="1"/>
  <c r="AN320" i="2"/>
  <c r="AO320" i="2" s="1"/>
  <c r="AP320" i="2" s="1"/>
  <c r="Q321" i="2"/>
  <c r="AJ320" i="2"/>
  <c r="AK320" i="2" s="1"/>
  <c r="AI321" i="2"/>
  <c r="AY320" i="2"/>
  <c r="AZ320" i="2" s="1"/>
  <c r="M67" i="2"/>
  <c r="T66" i="2"/>
  <c r="T322" i="2"/>
  <c r="M323" i="2"/>
  <c r="S67" i="2"/>
  <c r="Z66" i="2"/>
  <c r="Z321" i="2"/>
  <c r="S322" i="2"/>
  <c r="AN66" i="2"/>
  <c r="AO66" i="2" s="1"/>
  <c r="AP66" i="2" s="1"/>
  <c r="Q67" i="2"/>
  <c r="AI66" i="2"/>
  <c r="AJ66" i="2" s="1"/>
  <c r="AK66" i="2" s="1"/>
  <c r="AX66" i="2"/>
  <c r="AY66" i="2" s="1"/>
  <c r="AZ66" i="2" s="1"/>
  <c r="X66" i="2"/>
  <c r="AS66" i="2"/>
  <c r="AT66" i="2" s="1"/>
  <c r="AU66" i="2" s="1"/>
  <c r="V321" i="2" l="1"/>
  <c r="O322" i="2"/>
  <c r="Z322" i="2"/>
  <c r="S323" i="2"/>
  <c r="S68" i="2"/>
  <c r="Z67" i="2"/>
  <c r="AX321" i="2"/>
  <c r="AY321" i="2" s="1"/>
  <c r="AZ321" i="2" s="1"/>
  <c r="X321" i="2"/>
  <c r="AS321" i="2"/>
  <c r="AT321" i="2" s="1"/>
  <c r="AU321" i="2" s="1"/>
  <c r="AN321" i="2"/>
  <c r="AO321" i="2" s="1"/>
  <c r="AP321" i="2" s="1"/>
  <c r="AJ321" i="2"/>
  <c r="AK321" i="2" s="1"/>
  <c r="Q322" i="2"/>
  <c r="AI322" i="2" s="1"/>
  <c r="M68" i="2"/>
  <c r="T67" i="2"/>
  <c r="M324" i="2"/>
  <c r="T323" i="2"/>
  <c r="AN67" i="2"/>
  <c r="AO67" i="2" s="1"/>
  <c r="AP67" i="2" s="1"/>
  <c r="Q68" i="2"/>
  <c r="AI67" i="2"/>
  <c r="AJ67" i="2" s="1"/>
  <c r="AK67" i="2" s="1"/>
  <c r="AX67" i="2"/>
  <c r="AY67" i="2" s="1"/>
  <c r="AZ67" i="2" s="1"/>
  <c r="X67" i="2"/>
  <c r="AS67" i="2"/>
  <c r="AT67" i="2" s="1"/>
  <c r="AU67" i="2" s="1"/>
  <c r="O68" i="2"/>
  <c r="V67" i="2"/>
  <c r="V322" i="2" l="1"/>
  <c r="O323" i="2"/>
  <c r="M325" i="2"/>
  <c r="T324" i="2"/>
  <c r="S69" i="2"/>
  <c r="Z68" i="2"/>
  <c r="AN68" i="2"/>
  <c r="AO68" i="2" s="1"/>
  <c r="AP68" i="2" s="1"/>
  <c r="Q69" i="2"/>
  <c r="AI68" i="2"/>
  <c r="AJ68" i="2" s="1"/>
  <c r="AK68" i="2" s="1"/>
  <c r="AY68" i="2"/>
  <c r="AZ68" i="2" s="1"/>
  <c r="AX68" i="2"/>
  <c r="AS68" i="2"/>
  <c r="AT68" i="2"/>
  <c r="AU68" i="2" s="1"/>
  <c r="X68" i="2"/>
  <c r="O69" i="2"/>
  <c r="V68" i="2"/>
  <c r="Z323" i="2"/>
  <c r="S324" i="2"/>
  <c r="T68" i="2"/>
  <c r="M69" i="2"/>
  <c r="AI323" i="2"/>
  <c r="AY322" i="2"/>
  <c r="AZ322" i="2" s="1"/>
  <c r="AX322" i="2"/>
  <c r="X322" i="2"/>
  <c r="AS322" i="2"/>
  <c r="AT322" i="2" s="1"/>
  <c r="AU322" i="2" s="1"/>
  <c r="Q323" i="2"/>
  <c r="AN322" i="2"/>
  <c r="AO322" i="2" s="1"/>
  <c r="AP322" i="2" s="1"/>
  <c r="AJ322" i="2"/>
  <c r="AK322" i="2" s="1"/>
  <c r="V323" i="2" l="1"/>
  <c r="O324" i="2"/>
  <c r="T69" i="2"/>
  <c r="M70" i="2"/>
  <c r="AX323" i="2"/>
  <c r="AY323" i="2" s="1"/>
  <c r="AZ323" i="2" s="1"/>
  <c r="X323" i="2"/>
  <c r="AS323" i="2"/>
  <c r="AT323" i="2" s="1"/>
  <c r="AU323" i="2" s="1"/>
  <c r="AN323" i="2"/>
  <c r="AJ323" i="2"/>
  <c r="AK323" i="2" s="1"/>
  <c r="Q324" i="2"/>
  <c r="AO323" i="2"/>
  <c r="AP323" i="2" s="1"/>
  <c r="Z324" i="2"/>
  <c r="S325" i="2"/>
  <c r="V69" i="2"/>
  <c r="O70" i="2"/>
  <c r="M326" i="2"/>
  <c r="T325" i="2"/>
  <c r="AS69" i="2"/>
  <c r="AT69" i="2" s="1"/>
  <c r="AU69" i="2" s="1"/>
  <c r="AN69" i="2"/>
  <c r="AO69" i="2" s="1"/>
  <c r="AP69" i="2" s="1"/>
  <c r="Q70" i="2"/>
  <c r="AI69" i="2"/>
  <c r="AJ69" i="2" s="1"/>
  <c r="AK69" i="2" s="1"/>
  <c r="AX69" i="2"/>
  <c r="AY69" i="2" s="1"/>
  <c r="AZ69" i="2" s="1"/>
  <c r="X69" i="2"/>
  <c r="S70" i="2"/>
  <c r="Z69" i="2"/>
  <c r="O325" i="2" l="1"/>
  <c r="V324" i="2"/>
  <c r="AX324" i="2"/>
  <c r="AY324" i="2" s="1"/>
  <c r="AZ324" i="2" s="1"/>
  <c r="X324" i="2"/>
  <c r="AS324" i="2"/>
  <c r="AT324" i="2" s="1"/>
  <c r="AU324" i="2" s="1"/>
  <c r="Q325" i="2"/>
  <c r="AN324" i="2"/>
  <c r="AO324" i="2" s="1"/>
  <c r="AP324" i="2" s="1"/>
  <c r="V70" i="2"/>
  <c r="O71" i="2"/>
  <c r="X70" i="2"/>
  <c r="AS70" i="2"/>
  <c r="AT70" i="2" s="1"/>
  <c r="AU70" i="2" s="1"/>
  <c r="AN70" i="2"/>
  <c r="AO70" i="2" s="1"/>
  <c r="AP70" i="2" s="1"/>
  <c r="Q71" i="2"/>
  <c r="AI70" i="2"/>
  <c r="AJ70" i="2" s="1"/>
  <c r="AK70" i="2" s="1"/>
  <c r="AX70" i="2"/>
  <c r="AY70" i="2" s="1"/>
  <c r="AZ70" i="2" s="1"/>
  <c r="M327" i="2"/>
  <c r="T326" i="2"/>
  <c r="T70" i="2"/>
  <c r="M71" i="2"/>
  <c r="S71" i="2"/>
  <c r="Z70" i="2"/>
  <c r="AI324" i="2"/>
  <c r="AJ324" i="2" s="1"/>
  <c r="AK324" i="2" s="1"/>
  <c r="Z325" i="2"/>
  <c r="S326" i="2"/>
  <c r="O326" i="2" l="1"/>
  <c r="V325" i="2"/>
  <c r="T71" i="2"/>
  <c r="M72" i="2"/>
  <c r="S327" i="2"/>
  <c r="Z326" i="2"/>
  <c r="V71" i="2"/>
  <c r="O72" i="2"/>
  <c r="Q326" i="2"/>
  <c r="AY325" i="2"/>
  <c r="AZ325" i="2" s="1"/>
  <c r="AX325" i="2"/>
  <c r="X325" i="2"/>
  <c r="AS325" i="2"/>
  <c r="AT325" i="2" s="1"/>
  <c r="AU325" i="2" s="1"/>
  <c r="AN325" i="2"/>
  <c r="AO325" i="2" s="1"/>
  <c r="AP325" i="2" s="1"/>
  <c r="Z71" i="2"/>
  <c r="S72" i="2"/>
  <c r="AI325" i="2"/>
  <c r="AJ325" i="2" s="1"/>
  <c r="AK325" i="2" s="1"/>
  <c r="X71" i="2"/>
  <c r="AS71" i="2"/>
  <c r="AT71" i="2" s="1"/>
  <c r="AU71" i="2" s="1"/>
  <c r="AN71" i="2"/>
  <c r="AO71" i="2" s="1"/>
  <c r="AP71" i="2" s="1"/>
  <c r="Q72" i="2"/>
  <c r="AI71" i="2"/>
  <c r="AJ71" i="2" s="1"/>
  <c r="AK71" i="2" s="1"/>
  <c r="AX71" i="2"/>
  <c r="AY71" i="2"/>
  <c r="AZ71" i="2" s="1"/>
  <c r="M328" i="2"/>
  <c r="T327" i="2"/>
  <c r="V326" i="2" l="1"/>
  <c r="O327" i="2"/>
  <c r="AN326" i="2"/>
  <c r="Q327" i="2"/>
  <c r="AX326" i="2"/>
  <c r="AY326" i="2" s="1"/>
  <c r="AZ326" i="2" s="1"/>
  <c r="AS326" i="2"/>
  <c r="AT326" i="2" s="1"/>
  <c r="AU326" i="2" s="1"/>
  <c r="X326" i="2"/>
  <c r="AO326" i="2"/>
  <c r="AP326" i="2" s="1"/>
  <c r="Z72" i="2"/>
  <c r="S73" i="2"/>
  <c r="S328" i="2"/>
  <c r="Z327" i="2"/>
  <c r="AX72" i="2"/>
  <c r="X72" i="2"/>
  <c r="AS72" i="2"/>
  <c r="AT72" i="2" s="1"/>
  <c r="AU72" i="2" s="1"/>
  <c r="AN72" i="2"/>
  <c r="AO72" i="2" s="1"/>
  <c r="AP72" i="2" s="1"/>
  <c r="Q73" i="2"/>
  <c r="AI72" i="2"/>
  <c r="AJ72" i="2" s="1"/>
  <c r="AK72" i="2" s="1"/>
  <c r="AY72" i="2"/>
  <c r="AZ72" i="2" s="1"/>
  <c r="T72" i="2"/>
  <c r="M73" i="2"/>
  <c r="AI326" i="2"/>
  <c r="AJ326" i="2" s="1"/>
  <c r="AK326" i="2" s="1"/>
  <c r="T328" i="2"/>
  <c r="M329" i="2"/>
  <c r="V72" i="2"/>
  <c r="O73" i="2"/>
  <c r="V327" i="2" l="1"/>
  <c r="O328" i="2"/>
  <c r="AX73" i="2"/>
  <c r="AY73" i="2" s="1"/>
  <c r="AZ73" i="2" s="1"/>
  <c r="X73" i="2"/>
  <c r="AS73" i="2"/>
  <c r="AT73" i="2" s="1"/>
  <c r="AU73" i="2" s="1"/>
  <c r="AN73" i="2"/>
  <c r="AO73" i="2" s="1"/>
  <c r="AP73" i="2" s="1"/>
  <c r="Q74" i="2"/>
  <c r="AI73" i="2"/>
  <c r="AJ73" i="2" s="1"/>
  <c r="AK73" i="2" s="1"/>
  <c r="T329" i="2"/>
  <c r="M330" i="2"/>
  <c r="AI327" i="2"/>
  <c r="AJ327" i="2" s="1"/>
  <c r="AK327" i="2" s="1"/>
  <c r="Z73" i="2"/>
  <c r="S74" i="2"/>
  <c r="V73" i="2"/>
  <c r="O74" i="2"/>
  <c r="T73" i="2"/>
  <c r="M74" i="2"/>
  <c r="AN327" i="2"/>
  <c r="AO327" i="2" s="1"/>
  <c r="AP327" i="2" s="1"/>
  <c r="Q328" i="2"/>
  <c r="AX327" i="2"/>
  <c r="AY327" i="2" s="1"/>
  <c r="AZ327" i="2" s="1"/>
  <c r="X327" i="2"/>
  <c r="AS327" i="2"/>
  <c r="AT327" i="2" s="1"/>
  <c r="AU327" i="2" s="1"/>
  <c r="S329" i="2"/>
  <c r="Z328" i="2"/>
  <c r="O329" i="2" l="1"/>
  <c r="V328" i="2"/>
  <c r="AI328" i="2"/>
  <c r="AN328" i="2"/>
  <c r="AO328" i="2" s="1"/>
  <c r="AP328" i="2" s="1"/>
  <c r="Q329" i="2"/>
  <c r="AJ328" i="2"/>
  <c r="AK328" i="2" s="1"/>
  <c r="AI329" i="2"/>
  <c r="AX328" i="2"/>
  <c r="AY328" i="2" s="1"/>
  <c r="AZ328" i="2" s="1"/>
  <c r="AS328" i="2"/>
  <c r="AT328" i="2" s="1"/>
  <c r="AU328" i="2" s="1"/>
  <c r="X328" i="2"/>
  <c r="AX74" i="2"/>
  <c r="AY74" i="2" s="1"/>
  <c r="AZ74" i="2" s="1"/>
  <c r="X74" i="2"/>
  <c r="AS74" i="2"/>
  <c r="AT74" i="2" s="1"/>
  <c r="AU74" i="2" s="1"/>
  <c r="AN74" i="2"/>
  <c r="AO74" i="2" s="1"/>
  <c r="AP74" i="2" s="1"/>
  <c r="Q75" i="2"/>
  <c r="AI74" i="2"/>
  <c r="AJ74" i="2" s="1"/>
  <c r="AK74" i="2" s="1"/>
  <c r="T330" i="2"/>
  <c r="M331" i="2"/>
  <c r="S330" i="2"/>
  <c r="Z329" i="2"/>
  <c r="Z74" i="2"/>
  <c r="S75" i="2"/>
  <c r="T74" i="2"/>
  <c r="M75" i="2"/>
  <c r="V74" i="2"/>
  <c r="O75" i="2"/>
  <c r="V329" i="2" l="1"/>
  <c r="O330" i="2"/>
  <c r="AS329" i="2"/>
  <c r="AT329" i="2" s="1"/>
  <c r="AU329" i="2" s="1"/>
  <c r="AN329" i="2"/>
  <c r="AO329" i="2" s="1"/>
  <c r="AP329" i="2" s="1"/>
  <c r="Q330" i="2"/>
  <c r="AJ329" i="2"/>
  <c r="AK329" i="2" s="1"/>
  <c r="AI330" i="2"/>
  <c r="AX329" i="2"/>
  <c r="AY329" i="2" s="1"/>
  <c r="AZ329" i="2" s="1"/>
  <c r="X329" i="2"/>
  <c r="S331" i="2"/>
  <c r="Z330" i="2"/>
  <c r="AI75" i="2"/>
  <c r="AX75" i="2"/>
  <c r="AY75" i="2" s="1"/>
  <c r="AZ75" i="2" s="1"/>
  <c r="X75" i="2"/>
  <c r="AS75" i="2"/>
  <c r="AT75" i="2" s="1"/>
  <c r="AU75" i="2" s="1"/>
  <c r="AN75" i="2"/>
  <c r="AO75" i="2" s="1"/>
  <c r="AP75" i="2" s="1"/>
  <c r="AJ75" i="2"/>
  <c r="AK75" i="2" s="1"/>
  <c r="Q76" i="2"/>
  <c r="Z75" i="2"/>
  <c r="S76" i="2"/>
  <c r="T331" i="2"/>
  <c r="M332" i="2"/>
  <c r="V75" i="2"/>
  <c r="O76" i="2"/>
  <c r="M76" i="2"/>
  <c r="T75" i="2"/>
  <c r="O331" i="2" l="1"/>
  <c r="V330" i="2"/>
  <c r="AI76" i="2"/>
  <c r="AJ76" i="2" s="1"/>
  <c r="AK76" i="2" s="1"/>
  <c r="AX76" i="2"/>
  <c r="AY76" i="2" s="1"/>
  <c r="AZ76" i="2" s="1"/>
  <c r="X76" i="2"/>
  <c r="AS76" i="2"/>
  <c r="AT76" i="2" s="1"/>
  <c r="AU76" i="2" s="1"/>
  <c r="Q77" i="2"/>
  <c r="AN76" i="2"/>
  <c r="AO76" i="2" s="1"/>
  <c r="AP76" i="2" s="1"/>
  <c r="O77" i="2"/>
  <c r="V76" i="2"/>
  <c r="Z76" i="2"/>
  <c r="S77" i="2"/>
  <c r="M77" i="2"/>
  <c r="T76" i="2"/>
  <c r="X330" i="2"/>
  <c r="AS330" i="2"/>
  <c r="AT330" i="2" s="1"/>
  <c r="AU330" i="2" s="1"/>
  <c r="AN330" i="2"/>
  <c r="AO330" i="2" s="1"/>
  <c r="AP330" i="2" s="1"/>
  <c r="Q331" i="2"/>
  <c r="AI331" i="2" s="1"/>
  <c r="AJ330" i="2"/>
  <c r="AK330" i="2" s="1"/>
  <c r="AX330" i="2"/>
  <c r="AY330" i="2" s="1"/>
  <c r="AZ330" i="2" s="1"/>
  <c r="T332" i="2"/>
  <c r="M333" i="2"/>
  <c r="Z331" i="2"/>
  <c r="S332" i="2"/>
  <c r="V331" i="2" l="1"/>
  <c r="O332" i="2"/>
  <c r="Q78" i="2"/>
  <c r="AI77" i="2"/>
  <c r="AJ77" i="2" s="1"/>
  <c r="AK77" i="2" s="1"/>
  <c r="AX77" i="2"/>
  <c r="AY77" i="2" s="1"/>
  <c r="AZ77" i="2" s="1"/>
  <c r="X77" i="2"/>
  <c r="AS77" i="2"/>
  <c r="AT77" i="2" s="1"/>
  <c r="AU77" i="2" s="1"/>
  <c r="AN77" i="2"/>
  <c r="AO77" i="2" s="1"/>
  <c r="AP77" i="2" s="1"/>
  <c r="O78" i="2"/>
  <c r="V77" i="2"/>
  <c r="M334" i="2"/>
  <c r="T333" i="2"/>
  <c r="Z77" i="2"/>
  <c r="S78" i="2"/>
  <c r="X331" i="2"/>
  <c r="AS331" i="2"/>
  <c r="AT331" i="2" s="1"/>
  <c r="AU331" i="2" s="1"/>
  <c r="AN331" i="2"/>
  <c r="AO331" i="2" s="1"/>
  <c r="AP331" i="2" s="1"/>
  <c r="Q332" i="2"/>
  <c r="AJ331" i="2"/>
  <c r="AK331" i="2" s="1"/>
  <c r="AI332" i="2"/>
  <c r="AX331" i="2"/>
  <c r="AY331" i="2" s="1"/>
  <c r="AZ331" i="2" s="1"/>
  <c r="Z332" i="2"/>
  <c r="S333" i="2"/>
  <c r="M78" i="2"/>
  <c r="T77" i="2"/>
  <c r="V332" i="2" l="1"/>
  <c r="O333" i="2"/>
  <c r="S79" i="2"/>
  <c r="Z78" i="2"/>
  <c r="AX332" i="2"/>
  <c r="AY332" i="2" s="1"/>
  <c r="AZ332" i="2" s="1"/>
  <c r="X332" i="2"/>
  <c r="AS332" i="2"/>
  <c r="AT332" i="2" s="1"/>
  <c r="AU332" i="2" s="1"/>
  <c r="AN332" i="2"/>
  <c r="AO332" i="2" s="1"/>
  <c r="AP332" i="2" s="1"/>
  <c r="Q333" i="2"/>
  <c r="AJ332" i="2"/>
  <c r="AK332" i="2" s="1"/>
  <c r="O79" i="2"/>
  <c r="V78" i="2"/>
  <c r="M79" i="2"/>
  <c r="T78" i="2"/>
  <c r="Z333" i="2"/>
  <c r="S334" i="2"/>
  <c r="M335" i="2"/>
  <c r="T334" i="2"/>
  <c r="AN78" i="2"/>
  <c r="AO78" i="2" s="1"/>
  <c r="AP78" i="2" s="1"/>
  <c r="Q79" i="2"/>
  <c r="AI78" i="2"/>
  <c r="AJ78" i="2" s="1"/>
  <c r="AK78" i="2" s="1"/>
  <c r="AX78" i="2"/>
  <c r="AY78" i="2" s="1"/>
  <c r="AZ78" i="2" s="1"/>
  <c r="X78" i="2"/>
  <c r="AS78" i="2"/>
  <c r="AT78" i="2" s="1"/>
  <c r="AU78" i="2" s="1"/>
  <c r="V333" i="2" l="1"/>
  <c r="O334" i="2"/>
  <c r="AX333" i="2"/>
  <c r="AY333" i="2" s="1"/>
  <c r="AZ333" i="2" s="1"/>
  <c r="X333" i="2"/>
  <c r="AS333" i="2"/>
  <c r="AT333" i="2" s="1"/>
  <c r="AU333" i="2" s="1"/>
  <c r="Q334" i="2"/>
  <c r="AI334" i="2" s="1"/>
  <c r="AN333" i="2"/>
  <c r="AO333" i="2" s="1"/>
  <c r="AP333" i="2" s="1"/>
  <c r="AJ333" i="2"/>
  <c r="AK333" i="2" s="1"/>
  <c r="S335" i="2"/>
  <c r="Z334" i="2"/>
  <c r="O80" i="2"/>
  <c r="V79" i="2"/>
  <c r="S80" i="2"/>
  <c r="Z79" i="2"/>
  <c r="AI333" i="2"/>
  <c r="AN79" i="2"/>
  <c r="AO79" i="2" s="1"/>
  <c r="AP79" i="2" s="1"/>
  <c r="Q80" i="2"/>
  <c r="AI79" i="2"/>
  <c r="AJ79" i="2" s="1"/>
  <c r="AK79" i="2" s="1"/>
  <c r="AX79" i="2"/>
  <c r="AY79" i="2" s="1"/>
  <c r="AZ79" i="2" s="1"/>
  <c r="X79" i="2"/>
  <c r="AS79" i="2"/>
  <c r="AT79" i="2" s="1"/>
  <c r="AU79" i="2" s="1"/>
  <c r="M336" i="2"/>
  <c r="T335" i="2"/>
  <c r="M80" i="2"/>
  <c r="T79" i="2"/>
  <c r="O335" i="2" l="1"/>
  <c r="V334" i="2"/>
  <c r="S336" i="2"/>
  <c r="Z335" i="2"/>
  <c r="AN80" i="2"/>
  <c r="AO80" i="2" s="1"/>
  <c r="AP80" i="2" s="1"/>
  <c r="Q81" i="2"/>
  <c r="AI80" i="2"/>
  <c r="AJ80" i="2" s="1"/>
  <c r="AK80" i="2" s="1"/>
  <c r="AX80" i="2"/>
  <c r="AY80" i="2" s="1"/>
  <c r="AZ80" i="2" s="1"/>
  <c r="AS80" i="2"/>
  <c r="AT80" i="2"/>
  <c r="AU80" i="2" s="1"/>
  <c r="X80" i="2"/>
  <c r="T80" i="2"/>
  <c r="M81" i="2"/>
  <c r="S81" i="2"/>
  <c r="Z80" i="2"/>
  <c r="M337" i="2"/>
  <c r="T336" i="2"/>
  <c r="AJ334" i="2"/>
  <c r="AK334" i="2" s="1"/>
  <c r="AN334" i="2"/>
  <c r="AO334" i="2" s="1"/>
  <c r="AP334" i="2" s="1"/>
  <c r="Q335" i="2"/>
  <c r="AX334" i="2"/>
  <c r="AY334" i="2" s="1"/>
  <c r="AZ334" i="2" s="1"/>
  <c r="X334" i="2"/>
  <c r="AS334" i="2"/>
  <c r="AT334" i="2"/>
  <c r="AU334" i="2" s="1"/>
  <c r="O81" i="2"/>
  <c r="V80" i="2"/>
  <c r="V335" i="2" l="1"/>
  <c r="O336" i="2"/>
  <c r="Q336" i="2"/>
  <c r="AS335" i="2"/>
  <c r="AT335" i="2" s="1"/>
  <c r="AU335" i="2" s="1"/>
  <c r="AN335" i="2"/>
  <c r="AO335" i="2" s="1"/>
  <c r="AP335" i="2" s="1"/>
  <c r="AX335" i="2"/>
  <c r="AY335" i="2" s="1"/>
  <c r="AZ335" i="2" s="1"/>
  <c r="X335" i="2"/>
  <c r="M338" i="2"/>
  <c r="T337" i="2"/>
  <c r="AI335" i="2"/>
  <c r="AJ335" i="2" s="1"/>
  <c r="AK335" i="2" s="1"/>
  <c r="S82" i="2"/>
  <c r="Z81" i="2"/>
  <c r="V81" i="2"/>
  <c r="O82" i="2"/>
  <c r="T81" i="2"/>
  <c r="M82" i="2"/>
  <c r="AS81" i="2"/>
  <c r="AT81" i="2" s="1"/>
  <c r="AU81" i="2" s="1"/>
  <c r="AN81" i="2"/>
  <c r="AO81" i="2" s="1"/>
  <c r="AP81" i="2" s="1"/>
  <c r="Q82" i="2"/>
  <c r="AJ81" i="2"/>
  <c r="AK81" i="2" s="1"/>
  <c r="AI81" i="2"/>
  <c r="AX81" i="2"/>
  <c r="AY81" i="2" s="1"/>
  <c r="AZ81" i="2" s="1"/>
  <c r="X81" i="2"/>
  <c r="S337" i="2"/>
  <c r="Z336" i="2"/>
  <c r="AI336" i="2" l="1"/>
  <c r="O337" i="2"/>
  <c r="V336" i="2"/>
  <c r="T338" i="2"/>
  <c r="M339" i="2"/>
  <c r="T82" i="2"/>
  <c r="M83" i="2"/>
  <c r="S83" i="2"/>
  <c r="Z82" i="2"/>
  <c r="V82" i="2"/>
  <c r="O83" i="2"/>
  <c r="S338" i="2"/>
  <c r="Z337" i="2"/>
  <c r="X82" i="2"/>
  <c r="AS82" i="2"/>
  <c r="AT82" i="2" s="1"/>
  <c r="AU82" i="2" s="1"/>
  <c r="AN82" i="2"/>
  <c r="AO82" i="2" s="1"/>
  <c r="AP82" i="2" s="1"/>
  <c r="Q83" i="2"/>
  <c r="AI82" i="2"/>
  <c r="AJ82" i="2" s="1"/>
  <c r="AK82" i="2" s="1"/>
  <c r="AX82" i="2"/>
  <c r="AY82" i="2" s="1"/>
  <c r="AZ82" i="2" s="1"/>
  <c r="AN336" i="2"/>
  <c r="AO336" i="2" s="1"/>
  <c r="AP336" i="2" s="1"/>
  <c r="AJ336" i="2"/>
  <c r="AK336" i="2" s="1"/>
  <c r="Q337" i="2"/>
  <c r="AI337" i="2" s="1"/>
  <c r="AX336" i="2"/>
  <c r="AY336" i="2" s="1"/>
  <c r="AZ336" i="2" s="1"/>
  <c r="X336" i="2"/>
  <c r="AS336" i="2"/>
  <c r="AT336" i="2" s="1"/>
  <c r="AU336" i="2" s="1"/>
  <c r="O338" i="2" l="1"/>
  <c r="V337" i="2"/>
  <c r="V83" i="2"/>
  <c r="O84" i="2"/>
  <c r="T83" i="2"/>
  <c r="M84" i="2"/>
  <c r="X83" i="2"/>
  <c r="AS83" i="2"/>
  <c r="AT83" i="2" s="1"/>
  <c r="AU83" i="2" s="1"/>
  <c r="AN83" i="2"/>
  <c r="AO83" i="2" s="1"/>
  <c r="AP83" i="2" s="1"/>
  <c r="Q84" i="2"/>
  <c r="AI83" i="2"/>
  <c r="AJ83" i="2" s="1"/>
  <c r="AK83" i="2" s="1"/>
  <c r="AX83" i="2"/>
  <c r="AY83" i="2" s="1"/>
  <c r="AZ83" i="2" s="1"/>
  <c r="Z83" i="2"/>
  <c r="S84" i="2"/>
  <c r="M340" i="2"/>
  <c r="T339" i="2"/>
  <c r="S339" i="2"/>
  <c r="Z338" i="2"/>
  <c r="AO337" i="2"/>
  <c r="AP337" i="2" s="1"/>
  <c r="Q338" i="2"/>
  <c r="AS337" i="2"/>
  <c r="AT337" i="2" s="1"/>
  <c r="AU337" i="2" s="1"/>
  <c r="AN337" i="2"/>
  <c r="AJ337" i="2"/>
  <c r="AK337" i="2" s="1"/>
  <c r="AX337" i="2"/>
  <c r="X337" i="2"/>
  <c r="AY337" i="2"/>
  <c r="AZ337" i="2" s="1"/>
  <c r="V338" i="2" l="1"/>
  <c r="O339" i="2"/>
  <c r="AN338" i="2"/>
  <c r="AX338" i="2"/>
  <c r="AY338" i="2" s="1"/>
  <c r="AZ338" i="2" s="1"/>
  <c r="X338" i="2"/>
  <c r="AS338" i="2"/>
  <c r="AT338" i="2" s="1"/>
  <c r="AU338" i="2" s="1"/>
  <c r="AO338" i="2"/>
  <c r="AP338" i="2" s="1"/>
  <c r="Q339" i="2"/>
  <c r="AX84" i="2"/>
  <c r="AY84" i="2" s="1"/>
  <c r="AZ84" i="2" s="1"/>
  <c r="X84" i="2"/>
  <c r="AS84" i="2"/>
  <c r="AT84" i="2" s="1"/>
  <c r="AU84" i="2" s="1"/>
  <c r="AN84" i="2"/>
  <c r="AO84" i="2" s="1"/>
  <c r="AP84" i="2" s="1"/>
  <c r="Q85" i="2"/>
  <c r="AI84" i="2"/>
  <c r="AJ84" i="2" s="1"/>
  <c r="AK84" i="2" s="1"/>
  <c r="T84" i="2"/>
  <c r="M85" i="2"/>
  <c r="Z84" i="2"/>
  <c r="S85" i="2"/>
  <c r="V84" i="2"/>
  <c r="O85" i="2"/>
  <c r="S340" i="2"/>
  <c r="Z339" i="2"/>
  <c r="T340" i="2"/>
  <c r="M341" i="2"/>
  <c r="AI338" i="2"/>
  <c r="AJ338" i="2" s="1"/>
  <c r="AK338" i="2" s="1"/>
  <c r="O340" i="2" l="1"/>
  <c r="V339" i="2"/>
  <c r="AS339" i="2"/>
  <c r="Q340" i="2"/>
  <c r="AI340" i="2"/>
  <c r="AX339" i="2"/>
  <c r="AY339" i="2" s="1"/>
  <c r="AZ339" i="2" s="1"/>
  <c r="X339" i="2"/>
  <c r="AT339" i="2"/>
  <c r="AU339" i="2" s="1"/>
  <c r="AN339" i="2"/>
  <c r="AO339" i="2" s="1"/>
  <c r="AP339" i="2" s="1"/>
  <c r="S341" i="2"/>
  <c r="Z340" i="2"/>
  <c r="AI339" i="2"/>
  <c r="AJ339" i="2" s="1"/>
  <c r="AK339" i="2" s="1"/>
  <c r="M342" i="2"/>
  <c r="T341" i="2"/>
  <c r="Z85" i="2"/>
  <c r="S86" i="2"/>
  <c r="T85" i="2"/>
  <c r="M86" i="2"/>
  <c r="AX85" i="2"/>
  <c r="AY85" i="2" s="1"/>
  <c r="AZ85" i="2" s="1"/>
  <c r="X85" i="2"/>
  <c r="AS85" i="2"/>
  <c r="AT85" i="2" s="1"/>
  <c r="AU85" i="2" s="1"/>
  <c r="AN85" i="2"/>
  <c r="AO85" i="2" s="1"/>
  <c r="AP85" i="2" s="1"/>
  <c r="Q86" i="2"/>
  <c r="AI85" i="2"/>
  <c r="AJ85" i="2" s="1"/>
  <c r="AK85" i="2" s="1"/>
  <c r="V85" i="2"/>
  <c r="O86" i="2"/>
  <c r="V340" i="2" l="1"/>
  <c r="O341" i="2"/>
  <c r="Z341" i="2"/>
  <c r="S342" i="2"/>
  <c r="T86" i="2"/>
  <c r="M87" i="2"/>
  <c r="T342" i="2"/>
  <c r="M343" i="2"/>
  <c r="V86" i="2"/>
  <c r="O87" i="2"/>
  <c r="Z86" i="2"/>
  <c r="S87" i="2"/>
  <c r="AX86" i="2"/>
  <c r="AY86" i="2" s="1"/>
  <c r="AZ86" i="2" s="1"/>
  <c r="X86" i="2"/>
  <c r="AS86" i="2"/>
  <c r="AT86" i="2" s="1"/>
  <c r="AU86" i="2" s="1"/>
  <c r="AN86" i="2"/>
  <c r="AO86" i="2" s="1"/>
  <c r="AP86" i="2" s="1"/>
  <c r="Q87" i="2"/>
  <c r="AI86" i="2"/>
  <c r="AJ86" i="2" s="1"/>
  <c r="AK86" i="2" s="1"/>
  <c r="AT340" i="2"/>
  <c r="AU340" i="2" s="1"/>
  <c r="X340" i="2"/>
  <c r="AI341" i="2"/>
  <c r="AX340" i="2"/>
  <c r="AY340" i="2" s="1"/>
  <c r="AZ340" i="2" s="1"/>
  <c r="AS340" i="2"/>
  <c r="AN340" i="2"/>
  <c r="AO340" i="2" s="1"/>
  <c r="AP340" i="2" s="1"/>
  <c r="AJ340" i="2"/>
  <c r="AK340" i="2" s="1"/>
  <c r="Q341" i="2"/>
  <c r="O342" i="2" l="1"/>
  <c r="V341" i="2"/>
  <c r="Z87" i="2"/>
  <c r="S88" i="2"/>
  <c r="AX341" i="2"/>
  <c r="AS341" i="2"/>
  <c r="AJ341" i="2"/>
  <c r="AK341" i="2" s="1"/>
  <c r="Q342" i="2"/>
  <c r="X341" i="2"/>
  <c r="AI342" i="2"/>
  <c r="AY341" i="2"/>
  <c r="AZ341" i="2" s="1"/>
  <c r="AT341" i="2"/>
  <c r="AU341" i="2" s="1"/>
  <c r="AN341" i="2"/>
  <c r="AO341" i="2" s="1"/>
  <c r="AP341" i="2" s="1"/>
  <c r="M88" i="2"/>
  <c r="T87" i="2"/>
  <c r="V87" i="2"/>
  <c r="O88" i="2"/>
  <c r="M344" i="2"/>
  <c r="T343" i="2"/>
  <c r="S343" i="2"/>
  <c r="Z342" i="2"/>
  <c r="AI87" i="2"/>
  <c r="AJ87" i="2" s="1"/>
  <c r="AK87" i="2" s="1"/>
  <c r="AX87" i="2"/>
  <c r="AY87" i="2" s="1"/>
  <c r="AZ87" i="2" s="1"/>
  <c r="X87" i="2"/>
  <c r="AS87" i="2"/>
  <c r="AT87" i="2" s="1"/>
  <c r="AU87" i="2" s="1"/>
  <c r="AN87" i="2"/>
  <c r="AO87" i="2" s="1"/>
  <c r="AP87" i="2" s="1"/>
  <c r="Q88" i="2"/>
  <c r="V342" i="2" l="1"/>
  <c r="O343" i="2"/>
  <c r="AI88" i="2"/>
  <c r="AJ88" i="2" s="1"/>
  <c r="AK88" i="2" s="1"/>
  <c r="AX88" i="2"/>
  <c r="AY88" i="2" s="1"/>
  <c r="AZ88" i="2" s="1"/>
  <c r="X88" i="2"/>
  <c r="AS88" i="2"/>
  <c r="AT88" i="2" s="1"/>
  <c r="AU88" i="2" s="1"/>
  <c r="Q89" i="2"/>
  <c r="AN88" i="2"/>
  <c r="AO88" i="2" s="1"/>
  <c r="AP88" i="2" s="1"/>
  <c r="Z343" i="2"/>
  <c r="S344" i="2"/>
  <c r="AX342" i="2"/>
  <c r="AY342" i="2" s="1"/>
  <c r="AZ342" i="2" s="1"/>
  <c r="X342" i="2"/>
  <c r="AS342" i="2"/>
  <c r="AT342" i="2" s="1"/>
  <c r="AU342" i="2" s="1"/>
  <c r="AN342" i="2"/>
  <c r="AO342" i="2" s="1"/>
  <c r="AP342" i="2" s="1"/>
  <c r="AJ342" i="2"/>
  <c r="AK342" i="2" s="1"/>
  <c r="Q343" i="2"/>
  <c r="AI343" i="2"/>
  <c r="Z88" i="2"/>
  <c r="S89" i="2"/>
  <c r="M345" i="2"/>
  <c r="T344" i="2"/>
  <c r="O89" i="2"/>
  <c r="V88" i="2"/>
  <c r="M89" i="2"/>
  <c r="T88" i="2"/>
  <c r="O344" i="2" l="1"/>
  <c r="V343" i="2"/>
  <c r="Q90" i="2"/>
  <c r="AI89" i="2"/>
  <c r="AJ89" i="2" s="1"/>
  <c r="AK89" i="2" s="1"/>
  <c r="AX89" i="2"/>
  <c r="AY89" i="2" s="1"/>
  <c r="AZ89" i="2" s="1"/>
  <c r="X89" i="2"/>
  <c r="AS89" i="2"/>
  <c r="AT89" i="2" s="1"/>
  <c r="AU89" i="2" s="1"/>
  <c r="AN89" i="2"/>
  <c r="AO89" i="2" s="1"/>
  <c r="AP89" i="2" s="1"/>
  <c r="O90" i="2"/>
  <c r="V89" i="2"/>
  <c r="M90" i="2"/>
  <c r="T89" i="2"/>
  <c r="S345" i="2"/>
  <c r="Z344" i="2"/>
  <c r="Q344" i="2"/>
  <c r="AX343" i="2"/>
  <c r="AY343" i="2" s="1"/>
  <c r="AZ343" i="2" s="1"/>
  <c r="X343" i="2"/>
  <c r="AS343" i="2"/>
  <c r="AT343" i="2" s="1"/>
  <c r="AU343" i="2" s="1"/>
  <c r="AO343" i="2"/>
  <c r="AP343" i="2" s="1"/>
  <c r="AN343" i="2"/>
  <c r="AJ343" i="2"/>
  <c r="AK343" i="2" s="1"/>
  <c r="Z89" i="2"/>
  <c r="S90" i="2"/>
  <c r="M346" i="2"/>
  <c r="T345" i="2"/>
  <c r="O345" i="2" l="1"/>
  <c r="V344" i="2"/>
  <c r="AX344" i="2"/>
  <c r="AN344" i="2"/>
  <c r="AO344" i="2" s="1"/>
  <c r="AP344" i="2" s="1"/>
  <c r="Q345" i="2"/>
  <c r="AY344" i="2"/>
  <c r="AZ344" i="2" s="1"/>
  <c r="X344" i="2"/>
  <c r="AS344" i="2"/>
  <c r="AT344" i="2" s="1"/>
  <c r="AU344" i="2" s="1"/>
  <c r="O91" i="2"/>
  <c r="V90" i="2"/>
  <c r="M347" i="2"/>
  <c r="T346" i="2"/>
  <c r="AI344" i="2"/>
  <c r="AJ344" i="2" s="1"/>
  <c r="AK344" i="2" s="1"/>
  <c r="Z345" i="2"/>
  <c r="S346" i="2"/>
  <c r="S91" i="2"/>
  <c r="Z90" i="2"/>
  <c r="M91" i="2"/>
  <c r="T90" i="2"/>
  <c r="AN90" i="2"/>
  <c r="AO90" i="2" s="1"/>
  <c r="AP90" i="2" s="1"/>
  <c r="Q91" i="2"/>
  <c r="AI90" i="2"/>
  <c r="AJ90" i="2" s="1"/>
  <c r="AK90" i="2" s="1"/>
  <c r="AX90" i="2"/>
  <c r="AY90" i="2" s="1"/>
  <c r="AZ90" i="2" s="1"/>
  <c r="X90" i="2"/>
  <c r="AS90" i="2"/>
  <c r="AT90" i="2" s="1"/>
  <c r="AU90" i="2" s="1"/>
  <c r="V345" i="2" l="1"/>
  <c r="O346" i="2"/>
  <c r="O92" i="2"/>
  <c r="V91" i="2"/>
  <c r="M92" i="2"/>
  <c r="T91" i="2"/>
  <c r="S347" i="2"/>
  <c r="Z346" i="2"/>
  <c r="AX345" i="2"/>
  <c r="AY345" i="2" s="1"/>
  <c r="AZ345" i="2" s="1"/>
  <c r="X345" i="2"/>
  <c r="AI346" i="2"/>
  <c r="AT345" i="2"/>
  <c r="AU345" i="2" s="1"/>
  <c r="AS345" i="2"/>
  <c r="AN345" i="2"/>
  <c r="AO345" i="2" s="1"/>
  <c r="AP345" i="2" s="1"/>
  <c r="Q346" i="2"/>
  <c r="S92" i="2"/>
  <c r="Z91" i="2"/>
  <c r="AN91" i="2"/>
  <c r="AO91" i="2" s="1"/>
  <c r="AP91" i="2" s="1"/>
  <c r="Q92" i="2"/>
  <c r="AI91" i="2"/>
  <c r="AJ91" i="2" s="1"/>
  <c r="AK91" i="2" s="1"/>
  <c r="AX91" i="2"/>
  <c r="AY91" i="2" s="1"/>
  <c r="AZ91" i="2" s="1"/>
  <c r="X91" i="2"/>
  <c r="AS91" i="2"/>
  <c r="AT91" i="2" s="1"/>
  <c r="AU91" i="2" s="1"/>
  <c r="M348" i="2"/>
  <c r="T347" i="2"/>
  <c r="AI345" i="2"/>
  <c r="AJ345" i="2" s="1"/>
  <c r="AK345" i="2" s="1"/>
  <c r="O347" i="2" l="1"/>
  <c r="V346" i="2"/>
  <c r="M349" i="2"/>
  <c r="T348" i="2"/>
  <c r="T92" i="2"/>
  <c r="M93" i="2"/>
  <c r="S348" i="2"/>
  <c r="Z347" i="2"/>
  <c r="Q347" i="2"/>
  <c r="AI347" i="2" s="1"/>
  <c r="AJ346" i="2"/>
  <c r="AK346" i="2" s="1"/>
  <c r="AN346" i="2"/>
  <c r="AO346" i="2" s="1"/>
  <c r="AP346" i="2" s="1"/>
  <c r="AX346" i="2"/>
  <c r="AY346" i="2" s="1"/>
  <c r="AZ346" i="2" s="1"/>
  <c r="X346" i="2"/>
  <c r="AS346" i="2"/>
  <c r="AT346" i="2" s="1"/>
  <c r="AU346" i="2" s="1"/>
  <c r="AN92" i="2"/>
  <c r="AO92" i="2" s="1"/>
  <c r="AP92" i="2" s="1"/>
  <c r="Q93" i="2"/>
  <c r="AI92" i="2"/>
  <c r="AJ92" i="2" s="1"/>
  <c r="AK92" i="2" s="1"/>
  <c r="AX92" i="2"/>
  <c r="AY92" i="2" s="1"/>
  <c r="AZ92" i="2" s="1"/>
  <c r="AS92" i="2"/>
  <c r="AT92" i="2" s="1"/>
  <c r="AU92" i="2" s="1"/>
  <c r="X92" i="2"/>
  <c r="S93" i="2"/>
  <c r="Z92" i="2"/>
  <c r="O93" i="2"/>
  <c r="V92" i="2"/>
  <c r="V347" i="2" l="1"/>
  <c r="O348" i="2"/>
  <c r="AN347" i="2"/>
  <c r="Q348" i="2"/>
  <c r="X347" i="2"/>
  <c r="AX347" i="2"/>
  <c r="AY347" i="2" s="1"/>
  <c r="AZ347" i="2" s="1"/>
  <c r="AI348" i="2"/>
  <c r="AS347" i="2"/>
  <c r="AT347" i="2" s="1"/>
  <c r="AU347" i="2" s="1"/>
  <c r="AO347" i="2"/>
  <c r="AP347" i="2" s="1"/>
  <c r="AJ347" i="2"/>
  <c r="AK347" i="2" s="1"/>
  <c r="S349" i="2"/>
  <c r="Z348" i="2"/>
  <c r="V93" i="2"/>
  <c r="O94" i="2"/>
  <c r="AS93" i="2"/>
  <c r="AT93" i="2" s="1"/>
  <c r="AU93" i="2" s="1"/>
  <c r="AN93" i="2"/>
  <c r="AO93" i="2" s="1"/>
  <c r="AP93" i="2" s="1"/>
  <c r="Q94" i="2"/>
  <c r="AI93" i="2"/>
  <c r="AJ93" i="2" s="1"/>
  <c r="AK93" i="2" s="1"/>
  <c r="AX93" i="2"/>
  <c r="AY93" i="2" s="1"/>
  <c r="AZ93" i="2" s="1"/>
  <c r="X93" i="2"/>
  <c r="S94" i="2"/>
  <c r="Z93" i="2"/>
  <c r="T93" i="2"/>
  <c r="M94" i="2"/>
  <c r="T349" i="2"/>
  <c r="M350" i="2"/>
  <c r="V348" i="2" l="1"/>
  <c r="O349" i="2"/>
  <c r="T94" i="2"/>
  <c r="M95" i="2"/>
  <c r="X94" i="2"/>
  <c r="AS94" i="2"/>
  <c r="AT94" i="2" s="1"/>
  <c r="AU94" i="2" s="1"/>
  <c r="AN94" i="2"/>
  <c r="AO94" i="2" s="1"/>
  <c r="AP94" i="2" s="1"/>
  <c r="Q95" i="2"/>
  <c r="AI94" i="2"/>
  <c r="AJ94" i="2" s="1"/>
  <c r="AK94" i="2" s="1"/>
  <c r="AX94" i="2"/>
  <c r="AY94" i="2" s="1"/>
  <c r="AZ94" i="2" s="1"/>
  <c r="S95" i="2"/>
  <c r="Z94" i="2"/>
  <c r="V94" i="2"/>
  <c r="O95" i="2"/>
  <c r="AN348" i="2"/>
  <c r="AO348" i="2" s="1"/>
  <c r="AP348" i="2" s="1"/>
  <c r="AJ348" i="2"/>
  <c r="AK348" i="2" s="1"/>
  <c r="AS348" i="2"/>
  <c r="AT348" i="2" s="1"/>
  <c r="AU348" i="2" s="1"/>
  <c r="Q349" i="2"/>
  <c r="AX348" i="2"/>
  <c r="AY348" i="2" s="1"/>
  <c r="AZ348" i="2" s="1"/>
  <c r="X348" i="2"/>
  <c r="Z349" i="2"/>
  <c r="S350" i="2"/>
  <c r="T350" i="2"/>
  <c r="M351" i="2"/>
  <c r="O350" i="2" l="1"/>
  <c r="V349" i="2"/>
  <c r="S351" i="2"/>
  <c r="Z350" i="2"/>
  <c r="X95" i="2"/>
  <c r="AS95" i="2"/>
  <c r="AT95" i="2" s="1"/>
  <c r="AU95" i="2" s="1"/>
  <c r="AN95" i="2"/>
  <c r="AO95" i="2" s="1"/>
  <c r="AP95" i="2" s="1"/>
  <c r="Q96" i="2"/>
  <c r="AI95" i="2"/>
  <c r="AJ95" i="2" s="1"/>
  <c r="AK95" i="2" s="1"/>
  <c r="AX95" i="2"/>
  <c r="AY95" i="2" s="1"/>
  <c r="AZ95" i="2" s="1"/>
  <c r="Q350" i="2"/>
  <c r="AI350" i="2" s="1"/>
  <c r="X349" i="2"/>
  <c r="AX349" i="2"/>
  <c r="AY349" i="2" s="1"/>
  <c r="AZ349" i="2" s="1"/>
  <c r="AS349" i="2"/>
  <c r="AT349" i="2" s="1"/>
  <c r="AU349" i="2" s="1"/>
  <c r="AN349" i="2"/>
  <c r="AO349" i="2" s="1"/>
  <c r="AP349" i="2" s="1"/>
  <c r="AI349" i="2"/>
  <c r="AJ349" i="2" s="1"/>
  <c r="AK349" i="2" s="1"/>
  <c r="T95" i="2"/>
  <c r="M96" i="2"/>
  <c r="M352" i="2"/>
  <c r="T351" i="2"/>
  <c r="V95" i="2"/>
  <c r="O96" i="2"/>
  <c r="Z95" i="2"/>
  <c r="S96" i="2"/>
  <c r="V350" i="2" l="1"/>
  <c r="O351" i="2"/>
  <c r="Z96" i="2"/>
  <c r="S97" i="2"/>
  <c r="V96" i="2"/>
  <c r="O97" i="2"/>
  <c r="T352" i="2"/>
  <c r="M353" i="2"/>
  <c r="AS350" i="2"/>
  <c r="AN350" i="2"/>
  <c r="AO350" i="2" s="1"/>
  <c r="AP350" i="2" s="1"/>
  <c r="AI351" i="2"/>
  <c r="AT350" i="2"/>
  <c r="AU350" i="2" s="1"/>
  <c r="AJ350" i="2"/>
  <c r="AK350" i="2" s="1"/>
  <c r="Q351" i="2"/>
  <c r="AX350" i="2"/>
  <c r="X350" i="2"/>
  <c r="AY350" i="2"/>
  <c r="AZ350" i="2" s="1"/>
  <c r="AX96" i="2"/>
  <c r="AY96" i="2" s="1"/>
  <c r="AZ96" i="2" s="1"/>
  <c r="X96" i="2"/>
  <c r="AS96" i="2"/>
  <c r="AT96" i="2" s="1"/>
  <c r="AU96" i="2" s="1"/>
  <c r="AN96" i="2"/>
  <c r="AO96" i="2" s="1"/>
  <c r="AP96" i="2" s="1"/>
  <c r="Q97" i="2"/>
  <c r="AI96" i="2"/>
  <c r="AJ96" i="2" s="1"/>
  <c r="AK96" i="2" s="1"/>
  <c r="T96" i="2"/>
  <c r="M97" i="2"/>
  <c r="S352" i="2"/>
  <c r="Z351" i="2"/>
  <c r="V351" i="2" l="1"/>
  <c r="O352" i="2"/>
  <c r="Z352" i="2"/>
  <c r="S353" i="2"/>
  <c r="M354" i="2"/>
  <c r="T353" i="2"/>
  <c r="V97" i="2"/>
  <c r="O98" i="2"/>
  <c r="T97" i="2"/>
  <c r="M98" i="2"/>
  <c r="Z97" i="2"/>
  <c r="S98" i="2"/>
  <c r="AX97" i="2"/>
  <c r="AY97" i="2" s="1"/>
  <c r="AZ97" i="2" s="1"/>
  <c r="X97" i="2"/>
  <c r="AS97" i="2"/>
  <c r="AT97" i="2" s="1"/>
  <c r="AU97" i="2" s="1"/>
  <c r="AN97" i="2"/>
  <c r="AO97" i="2" s="1"/>
  <c r="AP97" i="2" s="1"/>
  <c r="Q98" i="2"/>
  <c r="AI97" i="2"/>
  <c r="AJ97" i="2" s="1"/>
  <c r="AK97" i="2" s="1"/>
  <c r="X351" i="2"/>
  <c r="AS351" i="2"/>
  <c r="AT351" i="2" s="1"/>
  <c r="AU351" i="2" s="1"/>
  <c r="Q352" i="2"/>
  <c r="AI352" i="2" s="1"/>
  <c r="AX351" i="2"/>
  <c r="AY351" i="2" s="1"/>
  <c r="AZ351" i="2" s="1"/>
  <c r="AN351" i="2"/>
  <c r="AO351" i="2" s="1"/>
  <c r="AP351" i="2" s="1"/>
  <c r="AJ351" i="2"/>
  <c r="AK351" i="2" s="1"/>
  <c r="O353" i="2" l="1"/>
  <c r="V352" i="2"/>
  <c r="AX98" i="2"/>
  <c r="AY98" i="2" s="1"/>
  <c r="AZ98" i="2" s="1"/>
  <c r="X98" i="2"/>
  <c r="AS98" i="2"/>
  <c r="AT98" i="2" s="1"/>
  <c r="AU98" i="2" s="1"/>
  <c r="AN98" i="2"/>
  <c r="AO98" i="2" s="1"/>
  <c r="AP98" i="2" s="1"/>
  <c r="Q99" i="2"/>
  <c r="AI98" i="2"/>
  <c r="AJ98" i="2" s="1"/>
  <c r="AK98" i="2" s="1"/>
  <c r="Z98" i="2"/>
  <c r="S99" i="2"/>
  <c r="T354" i="2"/>
  <c r="M355" i="2"/>
  <c r="T98" i="2"/>
  <c r="M99" i="2"/>
  <c r="Z353" i="2"/>
  <c r="S354" i="2"/>
  <c r="V98" i="2"/>
  <c r="O99" i="2"/>
  <c r="AT352" i="2"/>
  <c r="AU352" i="2" s="1"/>
  <c r="X352" i="2"/>
  <c r="AN352" i="2"/>
  <c r="AO352" i="2" s="1"/>
  <c r="AP352" i="2" s="1"/>
  <c r="AX352" i="2"/>
  <c r="AY352" i="2" s="1"/>
  <c r="AZ352" i="2" s="1"/>
  <c r="AS352" i="2"/>
  <c r="AJ352" i="2"/>
  <c r="AK352" i="2" s="1"/>
  <c r="Q353" i="2"/>
  <c r="AI353" i="2" s="1"/>
  <c r="V353" i="2" l="1"/>
  <c r="O354" i="2"/>
  <c r="AI99" i="2"/>
  <c r="AX99" i="2"/>
  <c r="AY99" i="2" s="1"/>
  <c r="AZ99" i="2" s="1"/>
  <c r="X99" i="2"/>
  <c r="AS99" i="2"/>
  <c r="AT99" i="2" s="1"/>
  <c r="AU99" i="2" s="1"/>
  <c r="AN99" i="2"/>
  <c r="AO99" i="2" s="1"/>
  <c r="AP99" i="2" s="1"/>
  <c r="AJ99" i="2"/>
  <c r="AK99" i="2" s="1"/>
  <c r="Q100" i="2"/>
  <c r="Z99" i="2"/>
  <c r="S100" i="2"/>
  <c r="S355" i="2"/>
  <c r="Z354" i="2"/>
  <c r="M100" i="2"/>
  <c r="T99" i="2"/>
  <c r="M356" i="2"/>
  <c r="T355" i="2"/>
  <c r="V99" i="2"/>
  <c r="O100" i="2"/>
  <c r="AX353" i="2"/>
  <c r="AS353" i="2"/>
  <c r="AT353" i="2" s="1"/>
  <c r="AU353" i="2" s="1"/>
  <c r="AY353" i="2"/>
  <c r="AZ353" i="2" s="1"/>
  <c r="AN353" i="2"/>
  <c r="AO353" i="2" s="1"/>
  <c r="AP353" i="2" s="1"/>
  <c r="AJ353" i="2"/>
  <c r="AK353" i="2" s="1"/>
  <c r="Q354" i="2"/>
  <c r="X353" i="2"/>
  <c r="O355" i="2" l="1"/>
  <c r="V354" i="2"/>
  <c r="AI100" i="2"/>
  <c r="AJ100" i="2" s="1"/>
  <c r="AK100" i="2" s="1"/>
  <c r="AX100" i="2"/>
  <c r="AY100" i="2" s="1"/>
  <c r="AZ100" i="2" s="1"/>
  <c r="X100" i="2"/>
  <c r="AS100" i="2"/>
  <c r="AT100" i="2" s="1"/>
  <c r="AU100" i="2" s="1"/>
  <c r="Q101" i="2"/>
  <c r="AN100" i="2"/>
  <c r="AO100" i="2" s="1"/>
  <c r="AP100" i="2" s="1"/>
  <c r="Z100" i="2"/>
  <c r="S101" i="2"/>
  <c r="O101" i="2"/>
  <c r="V100" i="2"/>
  <c r="T356" i="2"/>
  <c r="M357" i="2"/>
  <c r="Q355" i="2"/>
  <c r="AI355" i="2"/>
  <c r="AX354" i="2"/>
  <c r="AY354" i="2" s="1"/>
  <c r="AZ354" i="2" s="1"/>
  <c r="X354" i="2"/>
  <c r="AS354" i="2"/>
  <c r="AT354" i="2" s="1"/>
  <c r="AU354" i="2" s="1"/>
  <c r="AN354" i="2"/>
  <c r="AO354" i="2"/>
  <c r="AP354" i="2" s="1"/>
  <c r="M101" i="2"/>
  <c r="T100" i="2"/>
  <c r="AI354" i="2"/>
  <c r="AJ354" i="2" s="1"/>
  <c r="AK354" i="2" s="1"/>
  <c r="S356" i="2"/>
  <c r="Z355" i="2"/>
  <c r="O356" i="2" l="1"/>
  <c r="V355" i="2"/>
  <c r="Q102" i="2"/>
  <c r="AI101" i="2"/>
  <c r="AJ101" i="2" s="1"/>
  <c r="AK101" i="2" s="1"/>
  <c r="AX101" i="2"/>
  <c r="AY101" i="2" s="1"/>
  <c r="AZ101" i="2" s="1"/>
  <c r="X101" i="2"/>
  <c r="AS101" i="2"/>
  <c r="AT101" i="2" s="1"/>
  <c r="AU101" i="2" s="1"/>
  <c r="AN101" i="2"/>
  <c r="AO101" i="2"/>
  <c r="AP101" i="2" s="1"/>
  <c r="T357" i="2"/>
  <c r="M358" i="2"/>
  <c r="S357" i="2"/>
  <c r="Z356" i="2"/>
  <c r="Z101" i="2"/>
  <c r="S102" i="2"/>
  <c r="AN355" i="2"/>
  <c r="AO355" i="2" s="1"/>
  <c r="AP355" i="2" s="1"/>
  <c r="Q356" i="2"/>
  <c r="AX355" i="2"/>
  <c r="AY355" i="2" s="1"/>
  <c r="AZ355" i="2" s="1"/>
  <c r="X355" i="2"/>
  <c r="AJ355" i="2"/>
  <c r="AK355" i="2" s="1"/>
  <c r="AS355" i="2"/>
  <c r="AT355" i="2" s="1"/>
  <c r="AU355" i="2" s="1"/>
  <c r="M102" i="2"/>
  <c r="T101" i="2"/>
  <c r="O102" i="2"/>
  <c r="V101" i="2"/>
  <c r="V356" i="2" l="1"/>
  <c r="O357" i="2"/>
  <c r="AS356" i="2"/>
  <c r="AT356" i="2" s="1"/>
  <c r="AU356" i="2" s="1"/>
  <c r="AJ356" i="2"/>
  <c r="AK356" i="2" s="1"/>
  <c r="Q357" i="2"/>
  <c r="X356" i="2"/>
  <c r="AX356" i="2"/>
  <c r="AY356" i="2" s="1"/>
  <c r="AZ356" i="2" s="1"/>
  <c r="AI357" i="2"/>
  <c r="AN356" i="2"/>
  <c r="AO356" i="2" s="1"/>
  <c r="AP356" i="2" s="1"/>
  <c r="O103" i="2"/>
  <c r="V102" i="2"/>
  <c r="S103" i="2"/>
  <c r="Z102" i="2"/>
  <c r="AI356" i="2"/>
  <c r="AN102" i="2"/>
  <c r="AO102" i="2" s="1"/>
  <c r="AP102" i="2" s="1"/>
  <c r="Q103" i="2"/>
  <c r="AI102" i="2"/>
  <c r="AJ102" i="2" s="1"/>
  <c r="AK102" i="2" s="1"/>
  <c r="AX102" i="2"/>
  <c r="AY102" i="2" s="1"/>
  <c r="AZ102" i="2" s="1"/>
  <c r="X102" i="2"/>
  <c r="AS102" i="2"/>
  <c r="AT102" i="2" s="1"/>
  <c r="AU102" i="2" s="1"/>
  <c r="M103" i="2"/>
  <c r="T102" i="2"/>
  <c r="M359" i="2"/>
  <c r="T358" i="2"/>
  <c r="Z357" i="2"/>
  <c r="S358" i="2"/>
  <c r="O358" i="2" l="1"/>
  <c r="V357" i="2"/>
  <c r="O104" i="2"/>
  <c r="V103" i="2"/>
  <c r="AN103" i="2"/>
  <c r="AO103" i="2" s="1"/>
  <c r="AP103" i="2" s="1"/>
  <c r="Q104" i="2"/>
  <c r="AI103" i="2"/>
  <c r="AJ103" i="2" s="1"/>
  <c r="AK103" i="2" s="1"/>
  <c r="AX103" i="2"/>
  <c r="AY103" i="2" s="1"/>
  <c r="AZ103" i="2" s="1"/>
  <c r="X103" i="2"/>
  <c r="AS103" i="2"/>
  <c r="AT103" i="2" s="1"/>
  <c r="AU103" i="2" s="1"/>
  <c r="AS357" i="2"/>
  <c r="AX357" i="2"/>
  <c r="X357" i="2"/>
  <c r="AT357" i="2"/>
  <c r="AU357" i="2" s="1"/>
  <c r="Q358" i="2"/>
  <c r="AY357" i="2"/>
  <c r="AZ357" i="2" s="1"/>
  <c r="AN357" i="2"/>
  <c r="AO357" i="2" s="1"/>
  <c r="AP357" i="2" s="1"/>
  <c r="AJ357" i="2"/>
  <c r="AK357" i="2" s="1"/>
  <c r="T359" i="2"/>
  <c r="M360" i="2"/>
  <c r="M104" i="2"/>
  <c r="T103" i="2"/>
  <c r="Z358" i="2"/>
  <c r="S359" i="2"/>
  <c r="S104" i="2"/>
  <c r="Z103" i="2"/>
  <c r="V358" i="2" l="1"/>
  <c r="O359" i="2"/>
  <c r="X358" i="2"/>
  <c r="AS358" i="2"/>
  <c r="AT358" i="2" s="1"/>
  <c r="AU358" i="2" s="1"/>
  <c r="AN358" i="2"/>
  <c r="Q359" i="2"/>
  <c r="AO358" i="2"/>
  <c r="AP358" i="2" s="1"/>
  <c r="AX358" i="2"/>
  <c r="AY358" i="2" s="1"/>
  <c r="AZ358" i="2" s="1"/>
  <c r="S105" i="2"/>
  <c r="Z104" i="2"/>
  <c r="Z359" i="2"/>
  <c r="S360" i="2"/>
  <c r="AN104" i="2"/>
  <c r="AO104" i="2" s="1"/>
  <c r="AP104" i="2" s="1"/>
  <c r="Q105" i="2"/>
  <c r="AI104" i="2"/>
  <c r="AJ104" i="2" s="1"/>
  <c r="AK104" i="2" s="1"/>
  <c r="AX104" i="2"/>
  <c r="AY104" i="2" s="1"/>
  <c r="AZ104" i="2" s="1"/>
  <c r="AS104" i="2"/>
  <c r="AT104" i="2" s="1"/>
  <c r="AU104" i="2" s="1"/>
  <c r="X104" i="2"/>
  <c r="AI358" i="2"/>
  <c r="AJ358" i="2" s="1"/>
  <c r="AK358" i="2" s="1"/>
  <c r="T104" i="2"/>
  <c r="M105" i="2"/>
  <c r="M361" i="2"/>
  <c r="T360" i="2"/>
  <c r="O105" i="2"/>
  <c r="V104" i="2"/>
  <c r="AI359" i="2" l="1"/>
  <c r="V359" i="2"/>
  <c r="O360" i="2"/>
  <c r="V105" i="2"/>
  <c r="O106" i="2"/>
  <c r="S106" i="2"/>
  <c r="Z105" i="2"/>
  <c r="M362" i="2"/>
  <c r="T361" i="2"/>
  <c r="AT359" i="2"/>
  <c r="AU359" i="2" s="1"/>
  <c r="X359" i="2"/>
  <c r="AI360" i="2"/>
  <c r="AX359" i="2"/>
  <c r="AY359" i="2" s="1"/>
  <c r="AZ359" i="2" s="1"/>
  <c r="AN359" i="2"/>
  <c r="AO359" i="2" s="1"/>
  <c r="AP359" i="2" s="1"/>
  <c r="Q360" i="2"/>
  <c r="AS359" i="2"/>
  <c r="AJ359" i="2"/>
  <c r="AK359" i="2" s="1"/>
  <c r="AS105" i="2"/>
  <c r="AT105" i="2" s="1"/>
  <c r="AU105" i="2" s="1"/>
  <c r="AN105" i="2"/>
  <c r="AO105" i="2" s="1"/>
  <c r="AP105" i="2" s="1"/>
  <c r="Q106" i="2"/>
  <c r="AI105" i="2"/>
  <c r="AJ105" i="2" s="1"/>
  <c r="AK105" i="2" s="1"/>
  <c r="AX105" i="2"/>
  <c r="AY105" i="2" s="1"/>
  <c r="AZ105" i="2" s="1"/>
  <c r="X105" i="2"/>
  <c r="T105" i="2"/>
  <c r="M106" i="2"/>
  <c r="Z360" i="2"/>
  <c r="S361" i="2"/>
  <c r="O361" i="2" l="1"/>
  <c r="V360" i="2"/>
  <c r="X106" i="2"/>
  <c r="AS106" i="2"/>
  <c r="AT106" i="2" s="1"/>
  <c r="AU106" i="2" s="1"/>
  <c r="AN106" i="2"/>
  <c r="AO106" i="2" s="1"/>
  <c r="AP106" i="2" s="1"/>
  <c r="Q107" i="2"/>
  <c r="AI106" i="2"/>
  <c r="AJ106" i="2" s="1"/>
  <c r="AK106" i="2" s="1"/>
  <c r="AX106" i="2"/>
  <c r="AY106" i="2" s="1"/>
  <c r="AZ106" i="2" s="1"/>
  <c r="S362" i="2"/>
  <c r="Z361" i="2"/>
  <c r="AX360" i="2"/>
  <c r="AY360" i="2" s="1"/>
  <c r="AZ360" i="2" s="1"/>
  <c r="Q361" i="2"/>
  <c r="AI361" i="2" s="1"/>
  <c r="X360" i="2"/>
  <c r="AS360" i="2"/>
  <c r="AT360" i="2" s="1"/>
  <c r="AU360" i="2" s="1"/>
  <c r="AJ360" i="2"/>
  <c r="AK360" i="2" s="1"/>
  <c r="AN360" i="2"/>
  <c r="AO360" i="2" s="1"/>
  <c r="AP360" i="2" s="1"/>
  <c r="V106" i="2"/>
  <c r="O107" i="2"/>
  <c r="T106" i="2"/>
  <c r="M107" i="2"/>
  <c r="T362" i="2"/>
  <c r="M363" i="2"/>
  <c r="S107" i="2"/>
  <c r="Z106" i="2"/>
  <c r="O362" i="2" l="1"/>
  <c r="V361" i="2"/>
  <c r="V107" i="2"/>
  <c r="O108" i="2"/>
  <c r="M364" i="2"/>
  <c r="T363" i="2"/>
  <c r="Z107" i="2"/>
  <c r="S108" i="2"/>
  <c r="T107" i="2"/>
  <c r="M108" i="2"/>
  <c r="AX361" i="2"/>
  <c r="AY361" i="2" s="1"/>
  <c r="AZ361" i="2" s="1"/>
  <c r="AN361" i="2"/>
  <c r="AJ361" i="2"/>
  <c r="AK361" i="2" s="1"/>
  <c r="Q362" i="2"/>
  <c r="AI362" i="2"/>
  <c r="AO361" i="2"/>
  <c r="AP361" i="2" s="1"/>
  <c r="X361" i="2"/>
  <c r="AS361" i="2"/>
  <c r="AT361" i="2" s="1"/>
  <c r="AU361" i="2" s="1"/>
  <c r="S363" i="2"/>
  <c r="Z362" i="2"/>
  <c r="AT107" i="2"/>
  <c r="AU107" i="2" s="1"/>
  <c r="X107" i="2"/>
  <c r="AS107" i="2"/>
  <c r="AN107" i="2"/>
  <c r="AO107" i="2" s="1"/>
  <c r="AP107" i="2" s="1"/>
  <c r="Q108" i="2"/>
  <c r="AI107" i="2"/>
  <c r="AJ107" i="2" s="1"/>
  <c r="AK107" i="2" s="1"/>
  <c r="AX107" i="2"/>
  <c r="AY107" i="2"/>
  <c r="AZ107" i="2" s="1"/>
  <c r="V362" i="2" l="1"/>
  <c r="O363" i="2"/>
  <c r="Z363" i="2"/>
  <c r="S364" i="2"/>
  <c r="T108" i="2"/>
  <c r="M109" i="2"/>
  <c r="Q109" i="2"/>
  <c r="AX108" i="2"/>
  <c r="AY108" i="2" s="1"/>
  <c r="AZ108" i="2" s="1"/>
  <c r="X108" i="2"/>
  <c r="AS108" i="2"/>
  <c r="AT108" i="2" s="1"/>
  <c r="AU108" i="2" s="1"/>
  <c r="AN108" i="2"/>
  <c r="AO108" i="2" s="1"/>
  <c r="AP108" i="2" s="1"/>
  <c r="AI108" i="2"/>
  <c r="AJ108" i="2" s="1"/>
  <c r="AK108" i="2" s="1"/>
  <c r="S109" i="2"/>
  <c r="Z108" i="2"/>
  <c r="AS362" i="2"/>
  <c r="AT362" i="2" s="1"/>
  <c r="AU362" i="2" s="1"/>
  <c r="AN362" i="2"/>
  <c r="AO362" i="2" s="1"/>
  <c r="AP362" i="2" s="1"/>
  <c r="AJ362" i="2"/>
  <c r="AK362" i="2" s="1"/>
  <c r="Q363" i="2"/>
  <c r="AI363" i="2" s="1"/>
  <c r="X362" i="2"/>
  <c r="AX362" i="2"/>
  <c r="AY362" i="2" s="1"/>
  <c r="AZ362" i="2" s="1"/>
  <c r="M365" i="2"/>
  <c r="T364" i="2"/>
  <c r="O109" i="2"/>
  <c r="V108" i="2"/>
  <c r="V363" i="2" l="1"/>
  <c r="O364" i="2"/>
  <c r="S110" i="2"/>
  <c r="Z109" i="2"/>
  <c r="AN109" i="2"/>
  <c r="AO109" i="2" s="1"/>
  <c r="AP109" i="2" s="1"/>
  <c r="Q110" i="2"/>
  <c r="AX109" i="2"/>
  <c r="AY109" i="2" s="1"/>
  <c r="AZ109" i="2" s="1"/>
  <c r="AS109" i="2"/>
  <c r="AT109" i="2" s="1"/>
  <c r="AU109" i="2" s="1"/>
  <c r="AI109" i="2"/>
  <c r="AJ109" i="2" s="1"/>
  <c r="AK109" i="2" s="1"/>
  <c r="X109" i="2"/>
  <c r="M110" i="2"/>
  <c r="T109" i="2"/>
  <c r="T365" i="2"/>
  <c r="M366" i="2"/>
  <c r="S365" i="2"/>
  <c r="Z364" i="2"/>
  <c r="O110" i="2"/>
  <c r="V109" i="2"/>
  <c r="AI364" i="2"/>
  <c r="AX363" i="2"/>
  <c r="AY363" i="2" s="1"/>
  <c r="AZ363" i="2" s="1"/>
  <c r="X363" i="2"/>
  <c r="AS363" i="2"/>
  <c r="AT363" i="2" s="1"/>
  <c r="AU363" i="2" s="1"/>
  <c r="Q364" i="2"/>
  <c r="AN363" i="2"/>
  <c r="AO363" i="2" s="1"/>
  <c r="AP363" i="2" s="1"/>
  <c r="AJ363" i="2"/>
  <c r="AK363" i="2" s="1"/>
  <c r="V364" i="2" l="1"/>
  <c r="O365" i="2"/>
  <c r="AJ364" i="2"/>
  <c r="AK364" i="2" s="1"/>
  <c r="AN364" i="2"/>
  <c r="Q365" i="2"/>
  <c r="AI365" i="2"/>
  <c r="AX364" i="2"/>
  <c r="AY364" i="2" s="1"/>
  <c r="AZ364" i="2" s="1"/>
  <c r="X364" i="2"/>
  <c r="AO364" i="2"/>
  <c r="AP364" i="2" s="1"/>
  <c r="AS364" i="2"/>
  <c r="AT364" i="2" s="1"/>
  <c r="AU364" i="2" s="1"/>
  <c r="O111" i="2"/>
  <c r="V110" i="2"/>
  <c r="S366" i="2"/>
  <c r="Z365" i="2"/>
  <c r="AN110" i="2"/>
  <c r="AO110" i="2" s="1"/>
  <c r="AP110" i="2" s="1"/>
  <c r="AX110" i="2"/>
  <c r="AY110" i="2" s="1"/>
  <c r="AZ110" i="2" s="1"/>
  <c r="AI110" i="2"/>
  <c r="AJ110" i="2" s="1"/>
  <c r="AK110" i="2" s="1"/>
  <c r="Q111" i="2"/>
  <c r="X110" i="2"/>
  <c r="AS110" i="2"/>
  <c r="AT110" i="2"/>
  <c r="AU110" i="2" s="1"/>
  <c r="M367" i="2"/>
  <c r="T366" i="2"/>
  <c r="T110" i="2"/>
  <c r="M111" i="2"/>
  <c r="S111" i="2"/>
  <c r="Z110" i="2"/>
  <c r="O366" i="2" l="1"/>
  <c r="V365" i="2"/>
  <c r="S112" i="2"/>
  <c r="Z111" i="2"/>
  <c r="AS111" i="2"/>
  <c r="AI111" i="2"/>
  <c r="AJ111" i="2" s="1"/>
  <c r="AK111" i="2" s="1"/>
  <c r="Q112" i="2"/>
  <c r="X111" i="2"/>
  <c r="AX111" i="2"/>
  <c r="AY111" i="2" s="1"/>
  <c r="AZ111" i="2" s="1"/>
  <c r="AT111" i="2"/>
  <c r="AU111" i="2" s="1"/>
  <c r="AN111" i="2"/>
  <c r="AO111" i="2" s="1"/>
  <c r="AP111" i="2" s="1"/>
  <c r="Q366" i="2"/>
  <c r="AJ365" i="2"/>
  <c r="AK365" i="2" s="1"/>
  <c r="AS365" i="2"/>
  <c r="AT365" i="2" s="1"/>
  <c r="AU365" i="2" s="1"/>
  <c r="AN365" i="2"/>
  <c r="AO365" i="2" s="1"/>
  <c r="AP365" i="2" s="1"/>
  <c r="AI366" i="2"/>
  <c r="AX365" i="2"/>
  <c r="X365" i="2"/>
  <c r="AY365" i="2"/>
  <c r="AZ365" i="2" s="1"/>
  <c r="T111" i="2"/>
  <c r="M112" i="2"/>
  <c r="M368" i="2"/>
  <c r="T367" i="2"/>
  <c r="S367" i="2"/>
  <c r="Z366" i="2"/>
  <c r="V111" i="2"/>
  <c r="O112" i="2"/>
  <c r="O367" i="2" l="1"/>
  <c r="V366" i="2"/>
  <c r="X112" i="2"/>
  <c r="AS112" i="2"/>
  <c r="AT112" i="2" s="1"/>
  <c r="AU112" i="2" s="1"/>
  <c r="AI112" i="2"/>
  <c r="AJ112" i="2" s="1"/>
  <c r="AK112" i="2" s="1"/>
  <c r="Q113" i="2"/>
  <c r="AX112" i="2"/>
  <c r="AY112" i="2" s="1"/>
  <c r="AZ112" i="2" s="1"/>
  <c r="AN112" i="2"/>
  <c r="AO112" i="2" s="1"/>
  <c r="AP112" i="2" s="1"/>
  <c r="V112" i="2"/>
  <c r="O113" i="2"/>
  <c r="S368" i="2"/>
  <c r="Z367" i="2"/>
  <c r="T112" i="2"/>
  <c r="M113" i="2"/>
  <c r="T368" i="2"/>
  <c r="M369" i="2"/>
  <c r="AN366" i="2"/>
  <c r="AO366" i="2" s="1"/>
  <c r="AP366" i="2" s="1"/>
  <c r="Q367" i="2"/>
  <c r="AI367" i="2" s="1"/>
  <c r="AX366" i="2"/>
  <c r="AY366" i="2" s="1"/>
  <c r="AZ366" i="2" s="1"/>
  <c r="X366" i="2"/>
  <c r="AS366" i="2"/>
  <c r="AT366" i="2" s="1"/>
  <c r="AU366" i="2" s="1"/>
  <c r="AJ366" i="2"/>
  <c r="AK366" i="2" s="1"/>
  <c r="Z112" i="2"/>
  <c r="S113" i="2"/>
  <c r="O368" i="2" l="1"/>
  <c r="V367" i="2"/>
  <c r="Z113" i="2"/>
  <c r="S114" i="2"/>
  <c r="V113" i="2"/>
  <c r="O114" i="2"/>
  <c r="AN367" i="2"/>
  <c r="AO367" i="2" s="1"/>
  <c r="AP367" i="2" s="1"/>
  <c r="AS367" i="2"/>
  <c r="AJ367" i="2"/>
  <c r="AK367" i="2" s="1"/>
  <c r="Q368" i="2"/>
  <c r="AT367" i="2"/>
  <c r="AU367" i="2" s="1"/>
  <c r="AI368" i="2"/>
  <c r="X367" i="2"/>
  <c r="AX367" i="2"/>
  <c r="AY367" i="2" s="1"/>
  <c r="AZ367" i="2" s="1"/>
  <c r="T369" i="2"/>
  <c r="M370" i="2"/>
  <c r="M114" i="2"/>
  <c r="T113" i="2"/>
  <c r="Z368" i="2"/>
  <c r="S369" i="2"/>
  <c r="X113" i="2"/>
  <c r="AS113" i="2"/>
  <c r="AT113" i="2" s="1"/>
  <c r="AU113" i="2" s="1"/>
  <c r="Q114" i="2"/>
  <c r="AJ113" i="2"/>
  <c r="AK113" i="2" s="1"/>
  <c r="AI113" i="2"/>
  <c r="AX113" i="2"/>
  <c r="AY113" i="2" s="1"/>
  <c r="AZ113" i="2" s="1"/>
  <c r="AN113" i="2"/>
  <c r="AO113" i="2"/>
  <c r="AP113" i="2" s="1"/>
  <c r="O369" i="2" l="1"/>
  <c r="V368" i="2"/>
  <c r="O115" i="2"/>
  <c r="V114" i="2"/>
  <c r="Z369" i="2"/>
  <c r="S370" i="2"/>
  <c r="AT368" i="2"/>
  <c r="AU368" i="2" s="1"/>
  <c r="X368" i="2"/>
  <c r="AO368" i="2"/>
  <c r="AP368" i="2" s="1"/>
  <c r="AX368" i="2"/>
  <c r="AY368" i="2" s="1"/>
  <c r="AZ368" i="2" s="1"/>
  <c r="AS368" i="2"/>
  <c r="Q369" i="2"/>
  <c r="AI369" i="2" s="1"/>
  <c r="AN368" i="2"/>
  <c r="AJ368" i="2"/>
  <c r="AK368" i="2" s="1"/>
  <c r="M371" i="2"/>
  <c r="T370" i="2"/>
  <c r="Z114" i="2"/>
  <c r="S115" i="2"/>
  <c r="AX114" i="2"/>
  <c r="AY114" i="2" s="1"/>
  <c r="AZ114" i="2" s="1"/>
  <c r="AT114" i="2"/>
  <c r="AU114" i="2" s="1"/>
  <c r="X114" i="2"/>
  <c r="AN114" i="2"/>
  <c r="AO114" i="2" s="1"/>
  <c r="AP114" i="2" s="1"/>
  <c r="Q115" i="2"/>
  <c r="AS114" i="2"/>
  <c r="AI114" i="2"/>
  <c r="AJ114" i="2" s="1"/>
  <c r="AK114" i="2" s="1"/>
  <c r="T114" i="2"/>
  <c r="M115" i="2"/>
  <c r="V369" i="2" l="1"/>
  <c r="O370" i="2"/>
  <c r="M116" i="2"/>
  <c r="T115" i="2"/>
  <c r="O116" i="2"/>
  <c r="V115" i="2"/>
  <c r="Z115" i="2"/>
  <c r="S116" i="2"/>
  <c r="AS369" i="2"/>
  <c r="AT369" i="2" s="1"/>
  <c r="AU369" i="2" s="1"/>
  <c r="AN369" i="2"/>
  <c r="AO369" i="2" s="1"/>
  <c r="AP369" i="2" s="1"/>
  <c r="AJ369" i="2"/>
  <c r="AK369" i="2" s="1"/>
  <c r="Q370" i="2"/>
  <c r="AX369" i="2"/>
  <c r="AY369" i="2"/>
  <c r="AZ369" i="2" s="1"/>
  <c r="X369" i="2"/>
  <c r="S371" i="2"/>
  <c r="Z370" i="2"/>
  <c r="M372" i="2"/>
  <c r="T371" i="2"/>
  <c r="AX115" i="2"/>
  <c r="AY115" i="2" s="1"/>
  <c r="AZ115" i="2" s="1"/>
  <c r="AN115" i="2"/>
  <c r="AO115" i="2" s="1"/>
  <c r="AP115" i="2" s="1"/>
  <c r="Q116" i="2"/>
  <c r="X115" i="2"/>
  <c r="AS115" i="2"/>
  <c r="AT115" i="2" s="1"/>
  <c r="AU115" i="2" s="1"/>
  <c r="AI115" i="2"/>
  <c r="AJ115" i="2" s="1"/>
  <c r="AK115" i="2" s="1"/>
  <c r="V370" i="2" l="1"/>
  <c r="O371" i="2"/>
  <c r="AX370" i="2"/>
  <c r="X370" i="2"/>
  <c r="AS370" i="2"/>
  <c r="AT370" i="2" s="1"/>
  <c r="AU370" i="2" s="1"/>
  <c r="Q371" i="2"/>
  <c r="AY370" i="2"/>
  <c r="AZ370" i="2" s="1"/>
  <c r="AN370" i="2"/>
  <c r="AJ370" i="2"/>
  <c r="AK370" i="2" s="1"/>
  <c r="AO370" i="2"/>
  <c r="AP370" i="2" s="1"/>
  <c r="O117" i="2"/>
  <c r="V116" i="2"/>
  <c r="Z371" i="2"/>
  <c r="S372" i="2"/>
  <c r="AX116" i="2"/>
  <c r="AY116" i="2" s="1"/>
  <c r="AZ116" i="2" s="1"/>
  <c r="AN116" i="2"/>
  <c r="AO116" i="2" s="1"/>
  <c r="AP116" i="2" s="1"/>
  <c r="Q117" i="2"/>
  <c r="X116" i="2"/>
  <c r="AS116" i="2"/>
  <c r="AT116" i="2" s="1"/>
  <c r="AU116" i="2" s="1"/>
  <c r="AI116" i="2"/>
  <c r="AJ116" i="2" s="1"/>
  <c r="AK116" i="2" s="1"/>
  <c r="T372" i="2"/>
  <c r="M373" i="2"/>
  <c r="S117" i="2"/>
  <c r="Z116" i="2"/>
  <c r="AI370" i="2"/>
  <c r="T116" i="2"/>
  <c r="M117" i="2"/>
  <c r="AI371" i="2" l="1"/>
  <c r="O372" i="2"/>
  <c r="V371" i="2"/>
  <c r="V117" i="2"/>
  <c r="O118" i="2"/>
  <c r="S118" i="2"/>
  <c r="Z117" i="2"/>
  <c r="M118" i="2"/>
  <c r="T117" i="2"/>
  <c r="AI117" i="2"/>
  <c r="AJ117" i="2" s="1"/>
  <c r="AK117" i="2" s="1"/>
  <c r="AS117" i="2"/>
  <c r="AT117" i="2" s="1"/>
  <c r="AU117" i="2" s="1"/>
  <c r="AO117" i="2"/>
  <c r="AP117" i="2" s="1"/>
  <c r="AX117" i="2"/>
  <c r="AY117" i="2" s="1"/>
  <c r="AZ117" i="2" s="1"/>
  <c r="AN117" i="2"/>
  <c r="Q118" i="2"/>
  <c r="X117" i="2"/>
  <c r="AX371" i="2"/>
  <c r="AO371" i="2"/>
  <c r="AP371" i="2" s="1"/>
  <c r="AY371" i="2"/>
  <c r="AZ371" i="2" s="1"/>
  <c r="X371" i="2"/>
  <c r="AS371" i="2"/>
  <c r="Q372" i="2"/>
  <c r="AI372" i="2" s="1"/>
  <c r="AT371" i="2"/>
  <c r="AU371" i="2" s="1"/>
  <c r="AN371" i="2"/>
  <c r="AJ371" i="2"/>
  <c r="AK371" i="2" s="1"/>
  <c r="Z372" i="2"/>
  <c r="S373" i="2"/>
  <c r="T373" i="2"/>
  <c r="M374" i="2"/>
  <c r="V372" i="2" l="1"/>
  <c r="O373" i="2"/>
  <c r="M375" i="2"/>
  <c r="T374" i="2"/>
  <c r="Q373" i="2"/>
  <c r="AI373" i="2"/>
  <c r="AX372" i="2"/>
  <c r="AY372" i="2" s="1"/>
  <c r="AZ372" i="2" s="1"/>
  <c r="AS372" i="2"/>
  <c r="AT372" i="2" s="1"/>
  <c r="AU372" i="2" s="1"/>
  <c r="AN372" i="2"/>
  <c r="AO372" i="2" s="1"/>
  <c r="AP372" i="2" s="1"/>
  <c r="AJ372" i="2"/>
  <c r="AK372" i="2" s="1"/>
  <c r="X372" i="2"/>
  <c r="M119" i="2"/>
  <c r="T118" i="2"/>
  <c r="Z118" i="2"/>
  <c r="S119" i="2"/>
  <c r="S374" i="2"/>
  <c r="Z373" i="2"/>
  <c r="AI118" i="2"/>
  <c r="AJ118" i="2" s="1"/>
  <c r="AK118" i="2" s="1"/>
  <c r="X118" i="2"/>
  <c r="AS118" i="2"/>
  <c r="AT118" i="2" s="1"/>
  <c r="AU118" i="2" s="1"/>
  <c r="AY118" i="2"/>
  <c r="AZ118" i="2" s="1"/>
  <c r="AX118" i="2"/>
  <c r="AN118" i="2"/>
  <c r="AO118" i="2" s="1"/>
  <c r="AP118" i="2" s="1"/>
  <c r="Q119" i="2"/>
  <c r="O119" i="2"/>
  <c r="V118" i="2"/>
  <c r="O374" i="2" l="1"/>
  <c r="V373" i="2"/>
  <c r="Q120" i="2"/>
  <c r="AI119" i="2"/>
  <c r="AJ119" i="2" s="1"/>
  <c r="AK119" i="2" s="1"/>
  <c r="X119" i="2"/>
  <c r="AS119" i="2"/>
  <c r="AT119" i="2" s="1"/>
  <c r="AU119" i="2" s="1"/>
  <c r="AX119" i="2"/>
  <c r="AY119" i="2" s="1"/>
  <c r="AZ119" i="2" s="1"/>
  <c r="AN119" i="2"/>
  <c r="AO119" i="2" s="1"/>
  <c r="AP119" i="2" s="1"/>
  <c r="AI374" i="2"/>
  <c r="AS373" i="2"/>
  <c r="AT373" i="2" s="1"/>
  <c r="AU373" i="2" s="1"/>
  <c r="AN373" i="2"/>
  <c r="AO373" i="2" s="1"/>
  <c r="AP373" i="2" s="1"/>
  <c r="AJ373" i="2"/>
  <c r="AK373" i="2" s="1"/>
  <c r="Q374" i="2"/>
  <c r="AX373" i="2"/>
  <c r="AY373" i="2" s="1"/>
  <c r="AZ373" i="2" s="1"/>
  <c r="X373" i="2"/>
  <c r="M120" i="2"/>
  <c r="T119" i="2"/>
  <c r="M376" i="2"/>
  <c r="T375" i="2"/>
  <c r="O120" i="2"/>
  <c r="V119" i="2"/>
  <c r="Z374" i="2"/>
  <c r="S375" i="2"/>
  <c r="Z119" i="2"/>
  <c r="S120" i="2"/>
  <c r="O375" i="2" l="1"/>
  <c r="V374" i="2"/>
  <c r="M121" i="2"/>
  <c r="T120" i="2"/>
  <c r="T376" i="2"/>
  <c r="M377" i="2"/>
  <c r="X374" i="2"/>
  <c r="AI375" i="2"/>
  <c r="AX374" i="2"/>
  <c r="AY374" i="2" s="1"/>
  <c r="AZ374" i="2" s="1"/>
  <c r="AS374" i="2"/>
  <c r="AT374" i="2" s="1"/>
  <c r="AU374" i="2" s="1"/>
  <c r="AN374" i="2"/>
  <c r="AO374" i="2" s="1"/>
  <c r="AP374" i="2" s="1"/>
  <c r="AJ374" i="2"/>
  <c r="AK374" i="2" s="1"/>
  <c r="Q375" i="2"/>
  <c r="Z375" i="2"/>
  <c r="S376" i="2"/>
  <c r="S121" i="2"/>
  <c r="Z120" i="2"/>
  <c r="O121" i="2"/>
  <c r="V120" i="2"/>
  <c r="AN120" i="2"/>
  <c r="AO120" i="2" s="1"/>
  <c r="AP120" i="2" s="1"/>
  <c r="Q121" i="2"/>
  <c r="AX120" i="2"/>
  <c r="AY120" i="2" s="1"/>
  <c r="AZ120" i="2" s="1"/>
  <c r="X120" i="2"/>
  <c r="AS120" i="2"/>
  <c r="AT120" i="2" s="1"/>
  <c r="AU120" i="2" s="1"/>
  <c r="AI120" i="2"/>
  <c r="AJ120" i="2" s="1"/>
  <c r="AK120" i="2" s="1"/>
  <c r="O376" i="2" l="1"/>
  <c r="V375" i="2"/>
  <c r="AN121" i="2"/>
  <c r="AO121" i="2" s="1"/>
  <c r="AP121" i="2" s="1"/>
  <c r="Q122" i="2"/>
  <c r="AI121" i="2"/>
  <c r="AJ121" i="2" s="1"/>
  <c r="AK121" i="2" s="1"/>
  <c r="AX121" i="2"/>
  <c r="AY121" i="2" s="1"/>
  <c r="AZ121" i="2" s="1"/>
  <c r="AS121" i="2"/>
  <c r="X121" i="2"/>
  <c r="AT121" i="2"/>
  <c r="AU121" i="2" s="1"/>
  <c r="T377" i="2"/>
  <c r="M378" i="2"/>
  <c r="O122" i="2"/>
  <c r="V121" i="2"/>
  <c r="AJ375" i="2"/>
  <c r="AK375" i="2" s="1"/>
  <c r="AS375" i="2"/>
  <c r="AT375" i="2" s="1"/>
  <c r="AU375" i="2" s="1"/>
  <c r="AN375" i="2"/>
  <c r="AO375" i="2" s="1"/>
  <c r="AP375" i="2" s="1"/>
  <c r="AX375" i="2"/>
  <c r="AY375" i="2" s="1"/>
  <c r="AZ375" i="2" s="1"/>
  <c r="Q376" i="2"/>
  <c r="X375" i="2"/>
  <c r="S122" i="2"/>
  <c r="Z121" i="2"/>
  <c r="Z376" i="2"/>
  <c r="S377" i="2"/>
  <c r="M122" i="2"/>
  <c r="T121" i="2"/>
  <c r="O377" i="2" l="1"/>
  <c r="V376" i="2"/>
  <c r="Q377" i="2"/>
  <c r="AX376" i="2"/>
  <c r="X376" i="2"/>
  <c r="AS376" i="2"/>
  <c r="AN376" i="2"/>
  <c r="AJ376" i="2"/>
  <c r="AK376" i="2" s="1"/>
  <c r="AY376" i="2"/>
  <c r="AZ376" i="2" s="1"/>
  <c r="AT376" i="2"/>
  <c r="AU376" i="2" s="1"/>
  <c r="AO376" i="2"/>
  <c r="AP376" i="2" s="1"/>
  <c r="AI377" i="2"/>
  <c r="S378" i="2"/>
  <c r="Z377" i="2"/>
  <c r="M379" i="2"/>
  <c r="T378" i="2"/>
  <c r="T122" i="2"/>
  <c r="M123" i="2"/>
  <c r="AN122" i="2"/>
  <c r="AO122" i="2" s="1"/>
  <c r="AP122" i="2" s="1"/>
  <c r="Q123" i="2"/>
  <c r="AI122" i="2"/>
  <c r="AJ122" i="2" s="1"/>
  <c r="AK122" i="2" s="1"/>
  <c r="AX122" i="2"/>
  <c r="AY122" i="2" s="1"/>
  <c r="AZ122" i="2" s="1"/>
  <c r="AT122" i="2"/>
  <c r="AU122" i="2" s="1"/>
  <c r="X122" i="2"/>
  <c r="AS122" i="2"/>
  <c r="S123" i="2"/>
  <c r="Z122" i="2"/>
  <c r="AI376" i="2"/>
  <c r="O123" i="2"/>
  <c r="V122" i="2"/>
  <c r="V377" i="2" l="1"/>
  <c r="O378" i="2"/>
  <c r="S379" i="2"/>
  <c r="Z378" i="2"/>
  <c r="AS123" i="2"/>
  <c r="AN123" i="2"/>
  <c r="AO123" i="2" s="1"/>
  <c r="AP123" i="2" s="1"/>
  <c r="Q124" i="2"/>
  <c r="AI123" i="2"/>
  <c r="AJ123" i="2" s="1"/>
  <c r="AK123" i="2" s="1"/>
  <c r="AX123" i="2"/>
  <c r="AY123" i="2" s="1"/>
  <c r="AZ123" i="2" s="1"/>
  <c r="AT123" i="2"/>
  <c r="AU123" i="2" s="1"/>
  <c r="X123" i="2"/>
  <c r="S124" i="2"/>
  <c r="Z123" i="2"/>
  <c r="V123" i="2"/>
  <c r="O124" i="2"/>
  <c r="T123" i="2"/>
  <c r="M124" i="2"/>
  <c r="T379" i="2"/>
  <c r="M380" i="2"/>
  <c r="AN377" i="2"/>
  <c r="AO377" i="2" s="1"/>
  <c r="AP377" i="2" s="1"/>
  <c r="AX377" i="2"/>
  <c r="AY377" i="2" s="1"/>
  <c r="AZ377" i="2" s="1"/>
  <c r="AS377" i="2"/>
  <c r="AT377" i="2" s="1"/>
  <c r="AU377" i="2" s="1"/>
  <c r="AJ377" i="2"/>
  <c r="AK377" i="2" s="1"/>
  <c r="Q378" i="2"/>
  <c r="X377" i="2"/>
  <c r="O379" i="2" l="1"/>
  <c r="V378" i="2"/>
  <c r="X124" i="2"/>
  <c r="AS124" i="2"/>
  <c r="AT124" i="2" s="1"/>
  <c r="AU124" i="2" s="1"/>
  <c r="AN124" i="2"/>
  <c r="AO124" i="2" s="1"/>
  <c r="AP124" i="2" s="1"/>
  <c r="Q125" i="2"/>
  <c r="AI124" i="2"/>
  <c r="AJ124" i="2" s="1"/>
  <c r="AK124" i="2" s="1"/>
  <c r="AX124" i="2"/>
  <c r="AY124" i="2" s="1"/>
  <c r="AZ124" i="2" s="1"/>
  <c r="M381" i="2"/>
  <c r="T380" i="2"/>
  <c r="T124" i="2"/>
  <c r="M125" i="2"/>
  <c r="AN378" i="2"/>
  <c r="AO378" i="2" s="1"/>
  <c r="AP378" i="2" s="1"/>
  <c r="Q379" i="2"/>
  <c r="X378" i="2"/>
  <c r="AX378" i="2"/>
  <c r="AY378" i="2" s="1"/>
  <c r="AZ378" i="2" s="1"/>
  <c r="AS378" i="2"/>
  <c r="AT378" i="2" s="1"/>
  <c r="AU378" i="2" s="1"/>
  <c r="V124" i="2"/>
  <c r="O125" i="2"/>
  <c r="Z124" i="2"/>
  <c r="S125" i="2"/>
  <c r="AI378" i="2"/>
  <c r="AJ378" i="2" s="1"/>
  <c r="AK378" i="2" s="1"/>
  <c r="Z379" i="2"/>
  <c r="S380" i="2"/>
  <c r="AI379" i="2" l="1"/>
  <c r="O380" i="2"/>
  <c r="V379" i="2"/>
  <c r="T381" i="2"/>
  <c r="M382" i="2"/>
  <c r="AX125" i="2"/>
  <c r="AY125" i="2" s="1"/>
  <c r="AZ125" i="2" s="1"/>
  <c r="X125" i="2"/>
  <c r="AS125" i="2"/>
  <c r="AT125" i="2" s="1"/>
  <c r="AU125" i="2" s="1"/>
  <c r="AN125" i="2"/>
  <c r="AO125" i="2" s="1"/>
  <c r="AP125" i="2" s="1"/>
  <c r="Q126" i="2"/>
  <c r="AI125" i="2"/>
  <c r="AJ125" i="2" s="1"/>
  <c r="AK125" i="2" s="1"/>
  <c r="T125" i="2"/>
  <c r="M126" i="2"/>
  <c r="S381" i="2"/>
  <c r="Z380" i="2"/>
  <c r="AI380" i="2"/>
  <c r="AX379" i="2"/>
  <c r="AY379" i="2" s="1"/>
  <c r="AZ379" i="2" s="1"/>
  <c r="X379" i="2"/>
  <c r="AS379" i="2"/>
  <c r="AT379" i="2" s="1"/>
  <c r="AU379" i="2" s="1"/>
  <c r="AN379" i="2"/>
  <c r="AO379" i="2" s="1"/>
  <c r="AP379" i="2" s="1"/>
  <c r="AJ379" i="2"/>
  <c r="AK379" i="2" s="1"/>
  <c r="Q380" i="2"/>
  <c r="Z125" i="2"/>
  <c r="S126" i="2"/>
  <c r="V125" i="2"/>
  <c r="O126" i="2"/>
  <c r="V380" i="2" l="1"/>
  <c r="O381" i="2"/>
  <c r="V126" i="2"/>
  <c r="O127" i="2"/>
  <c r="AS380" i="2"/>
  <c r="AT380" i="2" s="1"/>
  <c r="AU380" i="2" s="1"/>
  <c r="AJ380" i="2"/>
  <c r="AK380" i="2" s="1"/>
  <c r="AI381" i="2"/>
  <c r="AX380" i="2"/>
  <c r="AY380" i="2" s="1"/>
  <c r="AZ380" i="2" s="1"/>
  <c r="X380" i="2"/>
  <c r="AN380" i="2"/>
  <c r="AO380" i="2" s="1"/>
  <c r="AP380" i="2" s="1"/>
  <c r="Q381" i="2"/>
  <c r="M383" i="2"/>
  <c r="T382" i="2"/>
  <c r="AX126" i="2"/>
  <c r="AY126" i="2" s="1"/>
  <c r="AZ126" i="2" s="1"/>
  <c r="X126" i="2"/>
  <c r="AS126" i="2"/>
  <c r="AT126" i="2" s="1"/>
  <c r="AU126" i="2" s="1"/>
  <c r="AN126" i="2"/>
  <c r="AO126" i="2" s="1"/>
  <c r="AP126" i="2" s="1"/>
  <c r="Q127" i="2"/>
  <c r="AI126" i="2"/>
  <c r="AJ126" i="2" s="1"/>
  <c r="AK126" i="2" s="1"/>
  <c r="Z126" i="2"/>
  <c r="S127" i="2"/>
  <c r="S382" i="2"/>
  <c r="Z381" i="2"/>
  <c r="T126" i="2"/>
  <c r="M127" i="2"/>
  <c r="V381" i="2" l="1"/>
  <c r="O382" i="2"/>
  <c r="AX127" i="2"/>
  <c r="AY127" i="2" s="1"/>
  <c r="AZ127" i="2" s="1"/>
  <c r="X127" i="2"/>
  <c r="AS127" i="2"/>
  <c r="AT127" i="2" s="1"/>
  <c r="AU127" i="2" s="1"/>
  <c r="AN127" i="2"/>
  <c r="AO127" i="2" s="1"/>
  <c r="AP127" i="2" s="1"/>
  <c r="Q128" i="2"/>
  <c r="AI127" i="2"/>
  <c r="AJ127" i="2" s="1"/>
  <c r="AK127" i="2" s="1"/>
  <c r="T127" i="2"/>
  <c r="M128" i="2"/>
  <c r="Z127" i="2"/>
  <c r="S128" i="2"/>
  <c r="M384" i="2"/>
  <c r="T383" i="2"/>
  <c r="X381" i="2"/>
  <c r="Q382" i="2"/>
  <c r="AS381" i="2"/>
  <c r="AT381" i="2" s="1"/>
  <c r="AU381" i="2" s="1"/>
  <c r="AN381" i="2"/>
  <c r="AO381" i="2" s="1"/>
  <c r="AP381" i="2" s="1"/>
  <c r="AJ381" i="2"/>
  <c r="AK381" i="2" s="1"/>
  <c r="AX381" i="2"/>
  <c r="AY381" i="2" s="1"/>
  <c r="AZ381" i="2" s="1"/>
  <c r="V127" i="2"/>
  <c r="O128" i="2"/>
  <c r="Z382" i="2"/>
  <c r="S383" i="2"/>
  <c r="V382" i="2" l="1"/>
  <c r="O383" i="2"/>
  <c r="Z383" i="2"/>
  <c r="S384" i="2"/>
  <c r="AN382" i="2"/>
  <c r="X382" i="2"/>
  <c r="AX382" i="2"/>
  <c r="AY382" i="2" s="1"/>
  <c r="AZ382" i="2" s="1"/>
  <c r="AS382" i="2"/>
  <c r="AT382" i="2" s="1"/>
  <c r="AU382" i="2" s="1"/>
  <c r="Q383" i="2"/>
  <c r="AO382" i="2"/>
  <c r="AP382" i="2" s="1"/>
  <c r="AJ382" i="2"/>
  <c r="AK382" i="2" s="1"/>
  <c r="T384" i="2"/>
  <c r="M385" i="2"/>
  <c r="M129" i="2"/>
  <c r="T128" i="2"/>
  <c r="AI128" i="2"/>
  <c r="AJ128" i="2" s="1"/>
  <c r="AK128" i="2" s="1"/>
  <c r="AX128" i="2"/>
  <c r="AY128" i="2" s="1"/>
  <c r="AZ128" i="2" s="1"/>
  <c r="X128" i="2"/>
  <c r="AS128" i="2"/>
  <c r="AT128" i="2" s="1"/>
  <c r="AU128" i="2" s="1"/>
  <c r="AN128" i="2"/>
  <c r="AO128" i="2" s="1"/>
  <c r="AP128" i="2" s="1"/>
  <c r="Q129" i="2"/>
  <c r="V128" i="2"/>
  <c r="O129" i="2"/>
  <c r="AI382" i="2"/>
  <c r="Z128" i="2"/>
  <c r="S129" i="2"/>
  <c r="O384" i="2" l="1"/>
  <c r="V383" i="2"/>
  <c r="AX383" i="2"/>
  <c r="Q384" i="2"/>
  <c r="AY383" i="2"/>
  <c r="AZ383" i="2" s="1"/>
  <c r="AS383" i="2"/>
  <c r="AT383" i="2" s="1"/>
  <c r="AU383" i="2" s="1"/>
  <c r="AN383" i="2"/>
  <c r="AO383" i="2" s="1"/>
  <c r="AP383" i="2" s="1"/>
  <c r="AJ383" i="2"/>
  <c r="AK383" i="2" s="1"/>
  <c r="X383" i="2"/>
  <c r="Z129" i="2"/>
  <c r="S130" i="2"/>
  <c r="AI129" i="2"/>
  <c r="AJ129" i="2" s="1"/>
  <c r="AK129" i="2" s="1"/>
  <c r="AX129" i="2"/>
  <c r="AY129" i="2" s="1"/>
  <c r="AZ129" i="2" s="1"/>
  <c r="X129" i="2"/>
  <c r="AS129" i="2"/>
  <c r="AT129" i="2" s="1"/>
  <c r="AU129" i="2" s="1"/>
  <c r="Q130" i="2"/>
  <c r="AN129" i="2"/>
  <c r="AO129" i="2" s="1"/>
  <c r="AP129" i="2" s="1"/>
  <c r="M386" i="2"/>
  <c r="T385" i="2"/>
  <c r="S385" i="2"/>
  <c r="Z384" i="2"/>
  <c r="O130" i="2"/>
  <c r="V129" i="2"/>
  <c r="AI383" i="2"/>
  <c r="M130" i="2"/>
  <c r="T129" i="2"/>
  <c r="AI384" i="2" l="1"/>
  <c r="O385" i="2"/>
  <c r="V384" i="2"/>
  <c r="Z130" i="2"/>
  <c r="S131" i="2"/>
  <c r="Q131" i="2"/>
  <c r="AI130" i="2"/>
  <c r="AJ130" i="2" s="1"/>
  <c r="AK130" i="2" s="1"/>
  <c r="AX130" i="2"/>
  <c r="AY130" i="2" s="1"/>
  <c r="AZ130" i="2" s="1"/>
  <c r="X130" i="2"/>
  <c r="AS130" i="2"/>
  <c r="AT130" i="2" s="1"/>
  <c r="AU130" i="2" s="1"/>
  <c r="AN130" i="2"/>
  <c r="AO130" i="2" s="1"/>
  <c r="AP130" i="2" s="1"/>
  <c r="AN384" i="2"/>
  <c r="AO384" i="2" s="1"/>
  <c r="AP384" i="2" s="1"/>
  <c r="AJ384" i="2"/>
  <c r="AK384" i="2" s="1"/>
  <c r="Q385" i="2"/>
  <c r="AX384" i="2"/>
  <c r="AY384" i="2" s="1"/>
  <c r="AZ384" i="2" s="1"/>
  <c r="AS384" i="2"/>
  <c r="AT384" i="2" s="1"/>
  <c r="AU384" i="2" s="1"/>
  <c r="X384" i="2"/>
  <c r="AI385" i="2"/>
  <c r="M387" i="2"/>
  <c r="T386" i="2"/>
  <c r="M131" i="2"/>
  <c r="T130" i="2"/>
  <c r="O131" i="2"/>
  <c r="V130" i="2"/>
  <c r="Z385" i="2"/>
  <c r="S386" i="2"/>
  <c r="O386" i="2" l="1"/>
  <c r="V385" i="2"/>
  <c r="AS385" i="2"/>
  <c r="AX385" i="2"/>
  <c r="X385" i="2"/>
  <c r="AT385" i="2"/>
  <c r="AU385" i="2" s="1"/>
  <c r="Q386" i="2"/>
  <c r="AI386" i="2" s="1"/>
  <c r="AY385" i="2"/>
  <c r="AZ385" i="2" s="1"/>
  <c r="AN385" i="2"/>
  <c r="AO385" i="2" s="1"/>
  <c r="AP385" i="2" s="1"/>
  <c r="AJ385" i="2"/>
  <c r="AK385" i="2" s="1"/>
  <c r="AN131" i="2"/>
  <c r="Q132" i="2"/>
  <c r="AI131" i="2"/>
  <c r="AJ131" i="2" s="1"/>
  <c r="AK131" i="2" s="1"/>
  <c r="AX131" i="2"/>
  <c r="AY131" i="2" s="1"/>
  <c r="AZ131" i="2" s="1"/>
  <c r="X131" i="2"/>
  <c r="AS131" i="2"/>
  <c r="AT131" i="2" s="1"/>
  <c r="AU131" i="2" s="1"/>
  <c r="AO131" i="2"/>
  <c r="AP131" i="2" s="1"/>
  <c r="S387" i="2"/>
  <c r="Z386" i="2"/>
  <c r="S132" i="2"/>
  <c r="Z131" i="2"/>
  <c r="T387" i="2"/>
  <c r="M388" i="2"/>
  <c r="O132" i="2"/>
  <c r="V131" i="2"/>
  <c r="M132" i="2"/>
  <c r="T131" i="2"/>
  <c r="O387" i="2" l="1"/>
  <c r="V386" i="2"/>
  <c r="Z387" i="2"/>
  <c r="S388" i="2"/>
  <c r="X386" i="2"/>
  <c r="AN386" i="2"/>
  <c r="AJ386" i="2"/>
  <c r="AK386" i="2" s="1"/>
  <c r="Q387" i="2"/>
  <c r="AX386" i="2"/>
  <c r="AY386" i="2" s="1"/>
  <c r="AZ386" i="2" s="1"/>
  <c r="AS386" i="2"/>
  <c r="AT386" i="2" s="1"/>
  <c r="AU386" i="2" s="1"/>
  <c r="AO386" i="2"/>
  <c r="AP386" i="2" s="1"/>
  <c r="AI387" i="2"/>
  <c r="M133" i="2"/>
  <c r="T132" i="2"/>
  <c r="O133" i="2"/>
  <c r="V132" i="2"/>
  <c r="AN132" i="2"/>
  <c r="AO132" i="2" s="1"/>
  <c r="AP132" i="2" s="1"/>
  <c r="Q133" i="2"/>
  <c r="AI132" i="2"/>
  <c r="AJ132" i="2" s="1"/>
  <c r="AK132" i="2" s="1"/>
  <c r="AX132" i="2"/>
  <c r="AY132" i="2" s="1"/>
  <c r="AZ132" i="2" s="1"/>
  <c r="X132" i="2"/>
  <c r="AS132" i="2"/>
  <c r="AT132" i="2" s="1"/>
  <c r="AU132" i="2" s="1"/>
  <c r="T388" i="2"/>
  <c r="M389" i="2"/>
  <c r="S133" i="2"/>
  <c r="Z132" i="2"/>
  <c r="V387" i="2" l="1"/>
  <c r="O388" i="2"/>
  <c r="AN133" i="2"/>
  <c r="AO133" i="2" s="1"/>
  <c r="AP133" i="2" s="1"/>
  <c r="Q134" i="2"/>
  <c r="AI133" i="2"/>
  <c r="AJ133" i="2" s="1"/>
  <c r="AK133" i="2" s="1"/>
  <c r="AX133" i="2"/>
  <c r="AY133" i="2" s="1"/>
  <c r="AZ133" i="2" s="1"/>
  <c r="AS133" i="2"/>
  <c r="AT133" i="2" s="1"/>
  <c r="AU133" i="2" s="1"/>
  <c r="X133" i="2"/>
  <c r="O134" i="2"/>
  <c r="V133" i="2"/>
  <c r="Z388" i="2"/>
  <c r="S389" i="2"/>
  <c r="AJ387" i="2"/>
  <c r="AK387" i="2" s="1"/>
  <c r="AX387" i="2"/>
  <c r="AS387" i="2"/>
  <c r="AT387" i="2" s="1"/>
  <c r="AU387" i="2" s="1"/>
  <c r="AN387" i="2"/>
  <c r="AO387" i="2" s="1"/>
  <c r="AP387" i="2" s="1"/>
  <c r="X387" i="2"/>
  <c r="Q388" i="2"/>
  <c r="AY387" i="2"/>
  <c r="AZ387" i="2" s="1"/>
  <c r="S134" i="2"/>
  <c r="Z133" i="2"/>
  <c r="M390" i="2"/>
  <c r="T389" i="2"/>
  <c r="T133" i="2"/>
  <c r="M134" i="2"/>
  <c r="O389" i="2" l="1"/>
  <c r="V388" i="2"/>
  <c r="T134" i="2"/>
  <c r="M135" i="2"/>
  <c r="V134" i="2"/>
  <c r="O135" i="2"/>
  <c r="T390" i="2"/>
  <c r="M391" i="2"/>
  <c r="Q389" i="2"/>
  <c r="AX388" i="2"/>
  <c r="AY388" i="2"/>
  <c r="AZ388" i="2" s="1"/>
  <c r="X388" i="2"/>
  <c r="AS388" i="2"/>
  <c r="AT388" i="2" s="1"/>
  <c r="AU388" i="2" s="1"/>
  <c r="AN388" i="2"/>
  <c r="AO388" i="2" s="1"/>
  <c r="AP388" i="2" s="1"/>
  <c r="S135" i="2"/>
  <c r="Z134" i="2"/>
  <c r="AS134" i="2"/>
  <c r="AT134" i="2" s="1"/>
  <c r="AU134" i="2" s="1"/>
  <c r="AN134" i="2"/>
  <c r="AO134" i="2" s="1"/>
  <c r="AP134" i="2" s="1"/>
  <c r="Q135" i="2"/>
  <c r="AI134" i="2"/>
  <c r="AJ134" i="2" s="1"/>
  <c r="AK134" i="2" s="1"/>
  <c r="AX134" i="2"/>
  <c r="AY134" i="2" s="1"/>
  <c r="AZ134" i="2" s="1"/>
  <c r="X134" i="2"/>
  <c r="S390" i="2"/>
  <c r="Z389" i="2"/>
  <c r="AI388" i="2"/>
  <c r="AJ388" i="2" s="1"/>
  <c r="AK388" i="2" s="1"/>
  <c r="O390" i="2" l="1"/>
  <c r="V389" i="2"/>
  <c r="X135" i="2"/>
  <c r="AS135" i="2"/>
  <c r="AT135" i="2" s="1"/>
  <c r="AU135" i="2" s="1"/>
  <c r="AN135" i="2"/>
  <c r="AO135" i="2" s="1"/>
  <c r="AP135" i="2" s="1"/>
  <c r="Q136" i="2"/>
  <c r="AI135" i="2"/>
  <c r="AJ135" i="2" s="1"/>
  <c r="AK135" i="2" s="1"/>
  <c r="AX135" i="2"/>
  <c r="AY135" i="2" s="1"/>
  <c r="AZ135" i="2" s="1"/>
  <c r="AI389" i="2"/>
  <c r="AJ389" i="2" s="1"/>
  <c r="AK389" i="2" s="1"/>
  <c r="AN389" i="2"/>
  <c r="AO389" i="2" s="1"/>
  <c r="AP389" i="2" s="1"/>
  <c r="Q390" i="2"/>
  <c r="X389" i="2"/>
  <c r="AX389" i="2"/>
  <c r="AY389" i="2" s="1"/>
  <c r="AZ389" i="2" s="1"/>
  <c r="AS389" i="2"/>
  <c r="AT389" i="2" s="1"/>
  <c r="AU389" i="2" s="1"/>
  <c r="T391" i="2"/>
  <c r="M392" i="2"/>
  <c r="S136" i="2"/>
  <c r="Z135" i="2"/>
  <c r="V135" i="2"/>
  <c r="O136" i="2"/>
  <c r="T135" i="2"/>
  <c r="M136" i="2"/>
  <c r="S391" i="2"/>
  <c r="Z390" i="2"/>
  <c r="AI390" i="2" l="1"/>
  <c r="O391" i="2"/>
  <c r="V390" i="2"/>
  <c r="V136" i="2"/>
  <c r="O137" i="2"/>
  <c r="X136" i="2"/>
  <c r="AS136" i="2"/>
  <c r="AT136" i="2" s="1"/>
  <c r="AU136" i="2" s="1"/>
  <c r="AN136" i="2"/>
  <c r="AO136" i="2" s="1"/>
  <c r="AP136" i="2" s="1"/>
  <c r="Q137" i="2"/>
  <c r="AI136" i="2"/>
  <c r="AJ136" i="2" s="1"/>
  <c r="AK136" i="2" s="1"/>
  <c r="AX136" i="2"/>
  <c r="AY136" i="2"/>
  <c r="AZ136" i="2" s="1"/>
  <c r="Z391" i="2"/>
  <c r="S392" i="2"/>
  <c r="T136" i="2"/>
  <c r="M137" i="2"/>
  <c r="X390" i="2"/>
  <c r="AS390" i="2"/>
  <c r="AT390" i="2" s="1"/>
  <c r="AU390" i="2" s="1"/>
  <c r="AN390" i="2"/>
  <c r="AO390" i="2" s="1"/>
  <c r="AP390" i="2" s="1"/>
  <c r="AJ390" i="2"/>
  <c r="AK390" i="2" s="1"/>
  <c r="Q391" i="2"/>
  <c r="AI391" i="2" s="1"/>
  <c r="AX390" i="2"/>
  <c r="AY390" i="2" s="1"/>
  <c r="AZ390" i="2" s="1"/>
  <c r="Z136" i="2"/>
  <c r="S137" i="2"/>
  <c r="M393" i="2"/>
  <c r="T392" i="2"/>
  <c r="O392" i="2" l="1"/>
  <c r="V391" i="2"/>
  <c r="AX137" i="2"/>
  <c r="X137" i="2"/>
  <c r="AS137" i="2"/>
  <c r="AT137" i="2" s="1"/>
  <c r="AU137" i="2" s="1"/>
  <c r="AN137" i="2"/>
  <c r="AO137" i="2" s="1"/>
  <c r="AP137" i="2" s="1"/>
  <c r="Q138" i="2"/>
  <c r="AI137" i="2"/>
  <c r="AJ137" i="2" s="1"/>
  <c r="AK137" i="2" s="1"/>
  <c r="AY137" i="2"/>
  <c r="AZ137" i="2" s="1"/>
  <c r="T393" i="2"/>
  <c r="M394" i="2"/>
  <c r="Z137" i="2"/>
  <c r="S138" i="2"/>
  <c r="V137" i="2"/>
  <c r="O138" i="2"/>
  <c r="S393" i="2"/>
  <c r="Z392" i="2"/>
  <c r="T137" i="2"/>
  <c r="M138" i="2"/>
  <c r="Q392" i="2"/>
  <c r="AX391" i="2"/>
  <c r="AY391" i="2" s="1"/>
  <c r="AZ391" i="2" s="1"/>
  <c r="X391" i="2"/>
  <c r="AS391" i="2"/>
  <c r="AT391" i="2" s="1"/>
  <c r="AU391" i="2" s="1"/>
  <c r="AJ391" i="2"/>
  <c r="AK391" i="2" s="1"/>
  <c r="AN391" i="2"/>
  <c r="AO391" i="2" s="1"/>
  <c r="AP391" i="2" s="1"/>
  <c r="O393" i="2" l="1"/>
  <c r="V392" i="2"/>
  <c r="AS392" i="2"/>
  <c r="AN392" i="2"/>
  <c r="AO392" i="2" s="1"/>
  <c r="AP392" i="2" s="1"/>
  <c r="Q393" i="2"/>
  <c r="AT392" i="2"/>
  <c r="AU392" i="2" s="1"/>
  <c r="X392" i="2"/>
  <c r="AX392" i="2"/>
  <c r="AY392" i="2" s="1"/>
  <c r="AZ392" i="2" s="1"/>
  <c r="T138" i="2"/>
  <c r="M139" i="2"/>
  <c r="Z393" i="2"/>
  <c r="S394" i="2"/>
  <c r="V138" i="2"/>
  <c r="O139" i="2"/>
  <c r="Z138" i="2"/>
  <c r="S139" i="2"/>
  <c r="M395" i="2"/>
  <c r="T394" i="2"/>
  <c r="AX138" i="2"/>
  <c r="AY138" i="2" s="1"/>
  <c r="AZ138" i="2" s="1"/>
  <c r="X138" i="2"/>
  <c r="AS138" i="2"/>
  <c r="AT138" i="2" s="1"/>
  <c r="AU138" i="2" s="1"/>
  <c r="AN138" i="2"/>
  <c r="AO138" i="2" s="1"/>
  <c r="AP138" i="2" s="1"/>
  <c r="Q139" i="2"/>
  <c r="AI138" i="2"/>
  <c r="AJ138" i="2" s="1"/>
  <c r="AK138" i="2" s="1"/>
  <c r="AI392" i="2"/>
  <c r="AJ392" i="2" s="1"/>
  <c r="AK392" i="2" s="1"/>
  <c r="V393" i="2" l="1"/>
  <c r="O394" i="2"/>
  <c r="AI393" i="2"/>
  <c r="AI394" i="2" s="1"/>
  <c r="T139" i="2"/>
  <c r="M140" i="2"/>
  <c r="AX139" i="2"/>
  <c r="AY139" i="2" s="1"/>
  <c r="AZ139" i="2" s="1"/>
  <c r="X139" i="2"/>
  <c r="AS139" i="2"/>
  <c r="AT139" i="2" s="1"/>
  <c r="AU139" i="2" s="1"/>
  <c r="AN139" i="2"/>
  <c r="AO139" i="2" s="1"/>
  <c r="AP139" i="2" s="1"/>
  <c r="Q140" i="2"/>
  <c r="AI139" i="2"/>
  <c r="AJ139" i="2" s="1"/>
  <c r="AK139" i="2" s="1"/>
  <c r="X393" i="2"/>
  <c r="Q394" i="2"/>
  <c r="AX393" i="2"/>
  <c r="AY393" i="2" s="1"/>
  <c r="AZ393" i="2" s="1"/>
  <c r="AS393" i="2"/>
  <c r="AT393" i="2" s="1"/>
  <c r="AU393" i="2" s="1"/>
  <c r="AN393" i="2"/>
  <c r="AO393" i="2" s="1"/>
  <c r="AP393" i="2" s="1"/>
  <c r="AJ393" i="2"/>
  <c r="AK393" i="2" s="1"/>
  <c r="T395" i="2"/>
  <c r="M396" i="2"/>
  <c r="Z139" i="2"/>
  <c r="S140" i="2"/>
  <c r="V139" i="2"/>
  <c r="O140" i="2"/>
  <c r="Z394" i="2"/>
  <c r="S395" i="2"/>
  <c r="V394" i="2" l="1"/>
  <c r="O395" i="2"/>
  <c r="AI140" i="2"/>
  <c r="AX140" i="2"/>
  <c r="AY140" i="2" s="1"/>
  <c r="AZ140" i="2" s="1"/>
  <c r="X140" i="2"/>
  <c r="AS140" i="2"/>
  <c r="AT140" i="2" s="1"/>
  <c r="AU140" i="2" s="1"/>
  <c r="AN140" i="2"/>
  <c r="AO140" i="2" s="1"/>
  <c r="AP140" i="2" s="1"/>
  <c r="AJ140" i="2"/>
  <c r="AK140" i="2" s="1"/>
  <c r="Q141" i="2"/>
  <c r="M141" i="2"/>
  <c r="T140" i="2"/>
  <c r="Z140" i="2"/>
  <c r="S141" i="2"/>
  <c r="S396" i="2"/>
  <c r="Z395" i="2"/>
  <c r="V140" i="2"/>
  <c r="O141" i="2"/>
  <c r="AN394" i="2"/>
  <c r="AO394" i="2" s="1"/>
  <c r="AP394" i="2" s="1"/>
  <c r="AJ394" i="2"/>
  <c r="AK394" i="2" s="1"/>
  <c r="Q395" i="2"/>
  <c r="X394" i="2"/>
  <c r="AX394" i="2"/>
  <c r="AY394" i="2" s="1"/>
  <c r="AZ394" i="2" s="1"/>
  <c r="AS394" i="2"/>
  <c r="AT394" i="2" s="1"/>
  <c r="AU394" i="2" s="1"/>
  <c r="T396" i="2"/>
  <c r="M397" i="2"/>
  <c r="O396" i="2" l="1"/>
  <c r="V395" i="2"/>
  <c r="AX395" i="2"/>
  <c r="AS395" i="2"/>
  <c r="AT395" i="2" s="1"/>
  <c r="AU395" i="2" s="1"/>
  <c r="AN395" i="2"/>
  <c r="AO395" i="2" s="1"/>
  <c r="AP395" i="2" s="1"/>
  <c r="AJ395" i="2"/>
  <c r="AK395" i="2" s="1"/>
  <c r="Q396" i="2"/>
  <c r="X395" i="2"/>
  <c r="AY395" i="2"/>
  <c r="AZ395" i="2" s="1"/>
  <c r="M398" i="2"/>
  <c r="T397" i="2"/>
  <c r="M142" i="2"/>
  <c r="T141" i="2"/>
  <c r="Z141" i="2"/>
  <c r="S142" i="2"/>
  <c r="AI395" i="2"/>
  <c r="AI141" i="2"/>
  <c r="AJ141" i="2" s="1"/>
  <c r="AK141" i="2" s="1"/>
  <c r="AX141" i="2"/>
  <c r="AY141" i="2" s="1"/>
  <c r="AZ141" i="2" s="1"/>
  <c r="X141" i="2"/>
  <c r="AS141" i="2"/>
  <c r="AT141" i="2" s="1"/>
  <c r="AU141" i="2" s="1"/>
  <c r="Q142" i="2"/>
  <c r="AN141" i="2"/>
  <c r="AO141" i="2" s="1"/>
  <c r="AP141" i="2" s="1"/>
  <c r="O142" i="2"/>
  <c r="V141" i="2"/>
  <c r="Z396" i="2"/>
  <c r="S397" i="2"/>
  <c r="V396" i="2" l="1"/>
  <c r="O397" i="2"/>
  <c r="T398" i="2"/>
  <c r="M399" i="2"/>
  <c r="AX396" i="2"/>
  <c r="AY396" i="2" s="1"/>
  <c r="AZ396" i="2" s="1"/>
  <c r="X396" i="2"/>
  <c r="AS396" i="2"/>
  <c r="AT396" i="2" s="1"/>
  <c r="AU396" i="2" s="1"/>
  <c r="AN396" i="2"/>
  <c r="AO396" i="2" s="1"/>
  <c r="AP396" i="2" s="1"/>
  <c r="Q397" i="2"/>
  <c r="AJ396" i="2"/>
  <c r="AK396" i="2" s="1"/>
  <c r="AI396" i="2"/>
  <c r="Z142" i="2"/>
  <c r="S143" i="2"/>
  <c r="Q143" i="2"/>
  <c r="AI142" i="2"/>
  <c r="AJ142" i="2" s="1"/>
  <c r="AK142" i="2" s="1"/>
  <c r="AX142" i="2"/>
  <c r="AY142" i="2" s="1"/>
  <c r="AZ142" i="2" s="1"/>
  <c r="X142" i="2"/>
  <c r="AS142" i="2"/>
  <c r="AT142" i="2" s="1"/>
  <c r="AU142" i="2" s="1"/>
  <c r="AN142" i="2"/>
  <c r="AO142" i="2"/>
  <c r="AP142" i="2" s="1"/>
  <c r="S398" i="2"/>
  <c r="Z397" i="2"/>
  <c r="O143" i="2"/>
  <c r="V142" i="2"/>
  <c r="M143" i="2"/>
  <c r="T142" i="2"/>
  <c r="V397" i="2" l="1"/>
  <c r="O398" i="2"/>
  <c r="M144" i="2"/>
  <c r="T143" i="2"/>
  <c r="AN143" i="2"/>
  <c r="Q144" i="2"/>
  <c r="AI143" i="2"/>
  <c r="AJ143" i="2" s="1"/>
  <c r="AK143" i="2" s="1"/>
  <c r="AX143" i="2"/>
  <c r="AY143" i="2" s="1"/>
  <c r="AZ143" i="2" s="1"/>
  <c r="X143" i="2"/>
  <c r="AS143" i="2"/>
  <c r="AT143" i="2" s="1"/>
  <c r="AU143" i="2" s="1"/>
  <c r="AO143" i="2"/>
  <c r="AP143" i="2" s="1"/>
  <c r="S399" i="2"/>
  <c r="Z398" i="2"/>
  <c r="M400" i="2"/>
  <c r="T399" i="2"/>
  <c r="AS397" i="2"/>
  <c r="Q398" i="2"/>
  <c r="AX397" i="2"/>
  <c r="AY397" i="2" s="1"/>
  <c r="AZ397" i="2" s="1"/>
  <c r="X397" i="2"/>
  <c r="AT397" i="2"/>
  <c r="AU397" i="2" s="1"/>
  <c r="AN397" i="2"/>
  <c r="AO397" i="2" s="1"/>
  <c r="AP397" i="2" s="1"/>
  <c r="O144" i="2"/>
  <c r="V143" i="2"/>
  <c r="S144" i="2"/>
  <c r="Z143" i="2"/>
  <c r="AI397" i="2"/>
  <c r="AJ397" i="2" s="1"/>
  <c r="AK397" i="2" s="1"/>
  <c r="O399" i="2" l="1"/>
  <c r="V398" i="2"/>
  <c r="X398" i="2"/>
  <c r="AX398" i="2"/>
  <c r="AS398" i="2"/>
  <c r="AT398" i="2" s="1"/>
  <c r="AU398" i="2" s="1"/>
  <c r="AN398" i="2"/>
  <c r="AO398" i="2" s="1"/>
  <c r="AP398" i="2" s="1"/>
  <c r="AJ398" i="2"/>
  <c r="AK398" i="2" s="1"/>
  <c r="Q399" i="2"/>
  <c r="AI399" i="2" s="1"/>
  <c r="AY398" i="2"/>
  <c r="AZ398" i="2" s="1"/>
  <c r="O145" i="2"/>
  <c r="V144" i="2"/>
  <c r="S145" i="2"/>
  <c r="Z144" i="2"/>
  <c r="AI398" i="2"/>
  <c r="AN144" i="2"/>
  <c r="AO144" i="2" s="1"/>
  <c r="AP144" i="2" s="1"/>
  <c r="Q145" i="2"/>
  <c r="AI144" i="2"/>
  <c r="AJ144" i="2" s="1"/>
  <c r="AK144" i="2" s="1"/>
  <c r="AX144" i="2"/>
  <c r="AY144" i="2" s="1"/>
  <c r="AZ144" i="2" s="1"/>
  <c r="X144" i="2"/>
  <c r="AS144" i="2"/>
  <c r="AT144" i="2" s="1"/>
  <c r="AU144" i="2" s="1"/>
  <c r="T400" i="2"/>
  <c r="M401" i="2"/>
  <c r="S400" i="2"/>
  <c r="Z399" i="2"/>
  <c r="M145" i="2"/>
  <c r="T144" i="2"/>
  <c r="V399" i="2" l="1"/>
  <c r="O400" i="2"/>
  <c r="AN145" i="2"/>
  <c r="AO145" i="2" s="1"/>
  <c r="AP145" i="2" s="1"/>
  <c r="Q146" i="2"/>
  <c r="AI145" i="2"/>
  <c r="AJ145" i="2" s="1"/>
  <c r="AK145" i="2" s="1"/>
  <c r="AX145" i="2"/>
  <c r="AY145" i="2" s="1"/>
  <c r="AZ145" i="2" s="1"/>
  <c r="AS145" i="2"/>
  <c r="X145" i="2"/>
  <c r="AT145" i="2"/>
  <c r="AU145" i="2" s="1"/>
  <c r="T145" i="2"/>
  <c r="M146" i="2"/>
  <c r="T401" i="2"/>
  <c r="M402" i="2"/>
  <c r="S401" i="2"/>
  <c r="Z400" i="2"/>
  <c r="AS399" i="2"/>
  <c r="AT399" i="2" s="1"/>
  <c r="AU399" i="2" s="1"/>
  <c r="AN399" i="2"/>
  <c r="AO399" i="2" s="1"/>
  <c r="AP399" i="2" s="1"/>
  <c r="Q400" i="2"/>
  <c r="AX399" i="2"/>
  <c r="AY399" i="2" s="1"/>
  <c r="AZ399" i="2" s="1"/>
  <c r="X399" i="2"/>
  <c r="AJ399" i="2"/>
  <c r="AK399" i="2" s="1"/>
  <c r="S146" i="2"/>
  <c r="Z145" i="2"/>
  <c r="O146" i="2"/>
  <c r="V145" i="2"/>
  <c r="O401" i="2" l="1"/>
  <c r="V400" i="2"/>
  <c r="M147" i="2"/>
  <c r="T146" i="2"/>
  <c r="O147" i="2"/>
  <c r="V146" i="2"/>
  <c r="X400" i="2"/>
  <c r="AS400" i="2"/>
  <c r="AT400" i="2" s="1"/>
  <c r="AU400" i="2" s="1"/>
  <c r="AN400" i="2"/>
  <c r="AO400" i="2" s="1"/>
  <c r="AP400" i="2" s="1"/>
  <c r="Q401" i="2"/>
  <c r="AX400" i="2"/>
  <c r="AY400" i="2" s="1"/>
  <c r="AZ400" i="2" s="1"/>
  <c r="Z401" i="2"/>
  <c r="S402" i="2"/>
  <c r="Q147" i="2"/>
  <c r="X146" i="2"/>
  <c r="AX146" i="2"/>
  <c r="AY146" i="2" s="1"/>
  <c r="AZ146" i="2" s="1"/>
  <c r="AS146" i="2"/>
  <c r="AT146" i="2" s="1"/>
  <c r="AU146" i="2" s="1"/>
  <c r="AN146" i="2"/>
  <c r="AO146" i="2" s="1"/>
  <c r="AP146" i="2" s="1"/>
  <c r="AI146" i="2"/>
  <c r="AJ146" i="2" s="1"/>
  <c r="AK146" i="2" s="1"/>
  <c r="M403" i="2"/>
  <c r="T402" i="2"/>
  <c r="Z146" i="2"/>
  <c r="S147" i="2"/>
  <c r="AI400" i="2"/>
  <c r="AJ400" i="2" s="1"/>
  <c r="AK400" i="2" s="1"/>
  <c r="V401" i="2" l="1"/>
  <c r="O402" i="2"/>
  <c r="Q148" i="2"/>
  <c r="AI147" i="2"/>
  <c r="AX147" i="2"/>
  <c r="AY147" i="2" s="1"/>
  <c r="AZ147" i="2" s="1"/>
  <c r="AS147" i="2"/>
  <c r="AT147" i="2" s="1"/>
  <c r="AU147" i="2" s="1"/>
  <c r="AN147" i="2"/>
  <c r="AO147" i="2" s="1"/>
  <c r="AP147" i="2" s="1"/>
  <c r="AJ147" i="2"/>
  <c r="AK147" i="2" s="1"/>
  <c r="X147" i="2"/>
  <c r="AY401" i="2"/>
  <c r="AZ401" i="2" s="1"/>
  <c r="AS401" i="2"/>
  <c r="AT401" i="2" s="1"/>
  <c r="AU401" i="2" s="1"/>
  <c r="Q402" i="2"/>
  <c r="AN401" i="2"/>
  <c r="AO401" i="2" s="1"/>
  <c r="AP401" i="2" s="1"/>
  <c r="X401" i="2"/>
  <c r="AX401" i="2"/>
  <c r="Z147" i="2"/>
  <c r="S148" i="2"/>
  <c r="AI401" i="2"/>
  <c r="Z402" i="2"/>
  <c r="S403" i="2"/>
  <c r="M404" i="2"/>
  <c r="T403" i="2"/>
  <c r="O148" i="2"/>
  <c r="V147" i="2"/>
  <c r="M148" i="2"/>
  <c r="T147" i="2"/>
  <c r="V402" i="2" l="1"/>
  <c r="O403" i="2"/>
  <c r="AI402" i="2"/>
  <c r="S149" i="2"/>
  <c r="Z148" i="2"/>
  <c r="T148" i="2"/>
  <c r="M149" i="2"/>
  <c r="O149" i="2"/>
  <c r="V148" i="2"/>
  <c r="AJ401" i="2"/>
  <c r="AK401" i="2" s="1"/>
  <c r="AX402" i="2"/>
  <c r="AY402" i="2" s="1"/>
  <c r="AZ402" i="2" s="1"/>
  <c r="AS402" i="2"/>
  <c r="AT402" i="2" s="1"/>
  <c r="AU402" i="2" s="1"/>
  <c r="AN402" i="2"/>
  <c r="AO402" i="2" s="1"/>
  <c r="AP402" i="2" s="1"/>
  <c r="Q403" i="2"/>
  <c r="X402" i="2"/>
  <c r="AI403" i="2"/>
  <c r="AJ402" i="2"/>
  <c r="AK402" i="2" s="1"/>
  <c r="AN148" i="2"/>
  <c r="AO148" i="2" s="1"/>
  <c r="AP148" i="2" s="1"/>
  <c r="AI148" i="2"/>
  <c r="AJ148" i="2" s="1"/>
  <c r="AK148" i="2" s="1"/>
  <c r="AS148" i="2"/>
  <c r="AT148" i="2" s="1"/>
  <c r="AU148" i="2" s="1"/>
  <c r="AX148" i="2"/>
  <c r="AY148" i="2" s="1"/>
  <c r="AZ148" i="2" s="1"/>
  <c r="X148" i="2"/>
  <c r="Q149" i="2"/>
  <c r="M405" i="2"/>
  <c r="T404" i="2"/>
  <c r="S404" i="2"/>
  <c r="Z403" i="2"/>
  <c r="O404" i="2" l="1"/>
  <c r="V403" i="2"/>
  <c r="Z404" i="2"/>
  <c r="S405" i="2"/>
  <c r="M150" i="2"/>
  <c r="T149" i="2"/>
  <c r="M406" i="2"/>
  <c r="T405" i="2"/>
  <c r="AS149" i="2"/>
  <c r="AT149" i="2" s="1"/>
  <c r="AU149" i="2" s="1"/>
  <c r="AO149" i="2"/>
  <c r="AP149" i="2" s="1"/>
  <c r="Q150" i="2"/>
  <c r="AI149" i="2"/>
  <c r="AJ149" i="2" s="1"/>
  <c r="AK149" i="2" s="1"/>
  <c r="X149" i="2"/>
  <c r="AX149" i="2"/>
  <c r="AY149" i="2" s="1"/>
  <c r="AZ149" i="2" s="1"/>
  <c r="AN149" i="2"/>
  <c r="V149" i="2"/>
  <c r="O150" i="2"/>
  <c r="AX403" i="2"/>
  <c r="AY403" i="2" s="1"/>
  <c r="AZ403" i="2" s="1"/>
  <c r="AJ403" i="2"/>
  <c r="AK403" i="2" s="1"/>
  <c r="AS403" i="2"/>
  <c r="AT403" i="2" s="1"/>
  <c r="AU403" i="2" s="1"/>
  <c r="AN403" i="2"/>
  <c r="AO403" i="2" s="1"/>
  <c r="AP403" i="2" s="1"/>
  <c r="X403" i="2"/>
  <c r="Q404" i="2"/>
  <c r="Z149" i="2"/>
  <c r="S150" i="2"/>
  <c r="V404" i="2" l="1"/>
  <c r="O405" i="2"/>
  <c r="O151" i="2"/>
  <c r="V150" i="2"/>
  <c r="T150" i="2"/>
  <c r="M151" i="2"/>
  <c r="S151" i="2"/>
  <c r="Z150" i="2"/>
  <c r="AT150" i="2"/>
  <c r="AU150" i="2" s="1"/>
  <c r="X150" i="2"/>
  <c r="AN150" i="2"/>
  <c r="AO150" i="2" s="1"/>
  <c r="AP150" i="2" s="1"/>
  <c r="Q151" i="2"/>
  <c r="AI150" i="2"/>
  <c r="AJ150" i="2" s="1"/>
  <c r="AK150" i="2" s="1"/>
  <c r="AX150" i="2"/>
  <c r="AY150" i="2" s="1"/>
  <c r="AZ150" i="2" s="1"/>
  <c r="AS150" i="2"/>
  <c r="AJ404" i="2"/>
  <c r="AK404" i="2" s="1"/>
  <c r="Q405" i="2"/>
  <c r="AS404" i="2"/>
  <c r="AT404" i="2" s="1"/>
  <c r="AU404" i="2" s="1"/>
  <c r="AN404" i="2"/>
  <c r="AO404" i="2" s="1"/>
  <c r="AP404" i="2" s="1"/>
  <c r="X404" i="2"/>
  <c r="AX404" i="2"/>
  <c r="AY404" i="2" s="1"/>
  <c r="AZ404" i="2" s="1"/>
  <c r="AI404" i="2"/>
  <c r="Z405" i="2"/>
  <c r="S406" i="2"/>
  <c r="M407" i="2"/>
  <c r="T406" i="2"/>
  <c r="O406" i="2" l="1"/>
  <c r="V405" i="2"/>
  <c r="T407" i="2"/>
  <c r="M408" i="2"/>
  <c r="S407" i="2"/>
  <c r="Z406" i="2"/>
  <c r="AS151" i="2"/>
  <c r="AT151" i="2" s="1"/>
  <c r="AU151" i="2" s="1"/>
  <c r="AN151" i="2"/>
  <c r="AO151" i="2" s="1"/>
  <c r="AP151" i="2" s="1"/>
  <c r="Q152" i="2"/>
  <c r="AJ151" i="2"/>
  <c r="AK151" i="2" s="1"/>
  <c r="AX151" i="2"/>
  <c r="AY151" i="2" s="1"/>
  <c r="AZ151" i="2" s="1"/>
  <c r="X151" i="2"/>
  <c r="AI151" i="2"/>
  <c r="AS405" i="2"/>
  <c r="AT405" i="2" s="1"/>
  <c r="AU405" i="2" s="1"/>
  <c r="AN405" i="2"/>
  <c r="AO405" i="2" s="1"/>
  <c r="AP405" i="2" s="1"/>
  <c r="X405" i="2"/>
  <c r="Q406" i="2"/>
  <c r="AX405" i="2"/>
  <c r="AY405" i="2" s="1"/>
  <c r="AZ405" i="2" s="1"/>
  <c r="Z151" i="2"/>
  <c r="S152" i="2"/>
  <c r="T151" i="2"/>
  <c r="M152" i="2"/>
  <c r="AI405" i="2"/>
  <c r="AJ405" i="2" s="1"/>
  <c r="AK405" i="2" s="1"/>
  <c r="V151" i="2"/>
  <c r="O152" i="2"/>
  <c r="V406" i="2" l="1"/>
  <c r="O407" i="2"/>
  <c r="Q407" i="2"/>
  <c r="AX406" i="2"/>
  <c r="AN406" i="2"/>
  <c r="AO406" i="2" s="1"/>
  <c r="AP406" i="2" s="1"/>
  <c r="X406" i="2"/>
  <c r="AY406" i="2"/>
  <c r="AZ406" i="2" s="1"/>
  <c r="AS406" i="2"/>
  <c r="AT406" i="2" s="1"/>
  <c r="AU406" i="2" s="1"/>
  <c r="V152" i="2"/>
  <c r="O153" i="2"/>
  <c r="AX152" i="2"/>
  <c r="AY152" i="2" s="1"/>
  <c r="AZ152" i="2" s="1"/>
  <c r="X152" i="2"/>
  <c r="AN152" i="2"/>
  <c r="AO152" i="2" s="1"/>
  <c r="AP152" i="2" s="1"/>
  <c r="Q153" i="2"/>
  <c r="AS152" i="2"/>
  <c r="AT152" i="2" s="1"/>
  <c r="AU152" i="2" s="1"/>
  <c r="AI152" i="2"/>
  <c r="AJ152" i="2" s="1"/>
  <c r="AK152" i="2" s="1"/>
  <c r="S408" i="2"/>
  <c r="Z407" i="2"/>
  <c r="S153" i="2"/>
  <c r="Z152" i="2"/>
  <c r="T408" i="2"/>
  <c r="M409" i="2"/>
  <c r="T152" i="2"/>
  <c r="M153" i="2"/>
  <c r="AI406" i="2"/>
  <c r="AI407" i="2" s="1"/>
  <c r="O408" i="2" l="1"/>
  <c r="V407" i="2"/>
  <c r="S409" i="2"/>
  <c r="Z408" i="2"/>
  <c r="T409" i="2"/>
  <c r="M410" i="2"/>
  <c r="V153" i="2"/>
  <c r="O154" i="2"/>
  <c r="AY153" i="2"/>
  <c r="AZ153" i="2" s="1"/>
  <c r="AS153" i="2"/>
  <c r="AT153" i="2" s="1"/>
  <c r="AU153" i="2" s="1"/>
  <c r="AN153" i="2"/>
  <c r="AO153" i="2" s="1"/>
  <c r="AP153" i="2" s="1"/>
  <c r="X153" i="2"/>
  <c r="Q154" i="2"/>
  <c r="AX153" i="2"/>
  <c r="AI153" i="2"/>
  <c r="AJ153" i="2" s="1"/>
  <c r="AK153" i="2" s="1"/>
  <c r="AJ406" i="2"/>
  <c r="AK406" i="2" s="1"/>
  <c r="T153" i="2"/>
  <c r="M154" i="2"/>
  <c r="Z153" i="2"/>
  <c r="S154" i="2"/>
  <c r="AN407" i="2"/>
  <c r="AO407" i="2" s="1"/>
  <c r="AP407" i="2" s="1"/>
  <c r="Q408" i="2"/>
  <c r="AI408" i="2" s="1"/>
  <c r="AJ407" i="2"/>
  <c r="AK407" i="2" s="1"/>
  <c r="X407" i="2"/>
  <c r="AX407" i="2"/>
  <c r="AY407" i="2" s="1"/>
  <c r="AZ407" i="2" s="1"/>
  <c r="AS407" i="2"/>
  <c r="AT407" i="2" s="1"/>
  <c r="AU407" i="2" s="1"/>
  <c r="O409" i="2" l="1"/>
  <c r="V408" i="2"/>
  <c r="T410" i="2"/>
  <c r="M411" i="2"/>
  <c r="AX154" i="2"/>
  <c r="AY154" i="2" s="1"/>
  <c r="AZ154" i="2" s="1"/>
  <c r="X154" i="2"/>
  <c r="AS154" i="2"/>
  <c r="AT154" i="2" s="1"/>
  <c r="AU154" i="2" s="1"/>
  <c r="AO154" i="2"/>
  <c r="AP154" i="2" s="1"/>
  <c r="AI154" i="2"/>
  <c r="AJ154" i="2" s="1"/>
  <c r="AK154" i="2" s="1"/>
  <c r="Q155" i="2"/>
  <c r="AN154" i="2"/>
  <c r="Z154" i="2"/>
  <c r="S155" i="2"/>
  <c r="T154" i="2"/>
  <c r="M155" i="2"/>
  <c r="V154" i="2"/>
  <c r="O155" i="2"/>
  <c r="AN408" i="2"/>
  <c r="AO408" i="2" s="1"/>
  <c r="AP408" i="2" s="1"/>
  <c r="Q409" i="2"/>
  <c r="AY408" i="2"/>
  <c r="AZ408" i="2" s="1"/>
  <c r="AS408" i="2"/>
  <c r="AT408" i="2" s="1"/>
  <c r="AU408" i="2" s="1"/>
  <c r="AJ408" i="2"/>
  <c r="AK408" i="2" s="1"/>
  <c r="X408" i="2"/>
  <c r="AX408" i="2"/>
  <c r="S410" i="2"/>
  <c r="Z409" i="2"/>
  <c r="V409" i="2" l="1"/>
  <c r="O410" i="2"/>
  <c r="Z410" i="2"/>
  <c r="S411" i="2"/>
  <c r="T411" i="2"/>
  <c r="M412" i="2"/>
  <c r="AN409" i="2"/>
  <c r="AO409" i="2" s="1"/>
  <c r="AP409" i="2" s="1"/>
  <c r="AX409" i="2"/>
  <c r="AY409" i="2" s="1"/>
  <c r="AZ409" i="2" s="1"/>
  <c r="Q410" i="2"/>
  <c r="AI410" i="2" s="1"/>
  <c r="X409" i="2"/>
  <c r="AS409" i="2"/>
  <c r="AT409" i="2" s="1"/>
  <c r="AU409" i="2" s="1"/>
  <c r="M156" i="2"/>
  <c r="T155" i="2"/>
  <c r="AI155" i="2"/>
  <c r="X155" i="2"/>
  <c r="AS155" i="2"/>
  <c r="AT155" i="2" s="1"/>
  <c r="AU155" i="2" s="1"/>
  <c r="AJ155" i="2"/>
  <c r="AK155" i="2" s="1"/>
  <c r="Q156" i="2"/>
  <c r="AX155" i="2"/>
  <c r="AY155" i="2" s="1"/>
  <c r="AZ155" i="2" s="1"/>
  <c r="AN155" i="2"/>
  <c r="AO155" i="2" s="1"/>
  <c r="AP155" i="2" s="1"/>
  <c r="V155" i="2"/>
  <c r="O156" i="2"/>
  <c r="Z155" i="2"/>
  <c r="S156" i="2"/>
  <c r="AI409" i="2"/>
  <c r="AJ409" i="2" s="1"/>
  <c r="AK409" i="2" s="1"/>
  <c r="V410" i="2" l="1"/>
  <c r="O411" i="2"/>
  <c r="O157" i="2"/>
  <c r="V156" i="2"/>
  <c r="AS410" i="2"/>
  <c r="Q411" i="2"/>
  <c r="X410" i="2"/>
  <c r="AJ410" i="2"/>
  <c r="AK410" i="2" s="1"/>
  <c r="AI411" i="2"/>
  <c r="AX410" i="2"/>
  <c r="AY410" i="2" s="1"/>
  <c r="AZ410" i="2" s="1"/>
  <c r="AT410" i="2"/>
  <c r="AU410" i="2" s="1"/>
  <c r="AN410" i="2"/>
  <c r="AO410" i="2" s="1"/>
  <c r="AP410" i="2" s="1"/>
  <c r="Z156" i="2"/>
  <c r="S157" i="2"/>
  <c r="AX156" i="2"/>
  <c r="X156" i="2"/>
  <c r="AS156" i="2"/>
  <c r="AT156" i="2" s="1"/>
  <c r="AU156" i="2" s="1"/>
  <c r="Q157" i="2"/>
  <c r="AI156" i="2"/>
  <c r="AJ156" i="2" s="1"/>
  <c r="AK156" i="2" s="1"/>
  <c r="AY156" i="2"/>
  <c r="AZ156" i="2" s="1"/>
  <c r="AN156" i="2"/>
  <c r="AO156" i="2"/>
  <c r="AP156" i="2" s="1"/>
  <c r="T156" i="2"/>
  <c r="M157" i="2"/>
  <c r="Z411" i="2"/>
  <c r="S412" i="2"/>
  <c r="M413" i="2"/>
  <c r="T412" i="2"/>
  <c r="V411" i="2" l="1"/>
  <c r="O412" i="2"/>
  <c r="Z412" i="2"/>
  <c r="S413" i="2"/>
  <c r="Q158" i="2"/>
  <c r="AI157" i="2"/>
  <c r="AX157" i="2"/>
  <c r="AY157" i="2" s="1"/>
  <c r="AZ157" i="2" s="1"/>
  <c r="X157" i="2"/>
  <c r="AN157" i="2"/>
  <c r="AJ157" i="2"/>
  <c r="AK157" i="2" s="1"/>
  <c r="AS157" i="2"/>
  <c r="AT157" i="2" s="1"/>
  <c r="AU157" i="2" s="1"/>
  <c r="AO157" i="2"/>
  <c r="AP157" i="2" s="1"/>
  <c r="Z157" i="2"/>
  <c r="S158" i="2"/>
  <c r="T413" i="2"/>
  <c r="M414" i="2"/>
  <c r="X411" i="2"/>
  <c r="AS411" i="2"/>
  <c r="AT411" i="2" s="1"/>
  <c r="AU411" i="2" s="1"/>
  <c r="AI412" i="2"/>
  <c r="AX411" i="2"/>
  <c r="AY411" i="2" s="1"/>
  <c r="AZ411" i="2" s="1"/>
  <c r="AN411" i="2"/>
  <c r="AO411" i="2" s="1"/>
  <c r="AP411" i="2" s="1"/>
  <c r="AJ411" i="2"/>
  <c r="AK411" i="2" s="1"/>
  <c r="Q412" i="2"/>
  <c r="M158" i="2"/>
  <c r="T157" i="2"/>
  <c r="V157" i="2"/>
  <c r="O158" i="2"/>
  <c r="V412" i="2" l="1"/>
  <c r="O413" i="2"/>
  <c r="AN158" i="2"/>
  <c r="AI158" i="2"/>
  <c r="AJ158" i="2" s="1"/>
  <c r="AK158" i="2" s="1"/>
  <c r="AX158" i="2"/>
  <c r="AY158" i="2" s="1"/>
  <c r="AZ158" i="2" s="1"/>
  <c r="AO158" i="2"/>
  <c r="AP158" i="2" s="1"/>
  <c r="X158" i="2"/>
  <c r="Q159" i="2"/>
  <c r="AS158" i="2"/>
  <c r="AT158" i="2" s="1"/>
  <c r="AU158" i="2" s="1"/>
  <c r="O159" i="2"/>
  <c r="V158" i="2"/>
  <c r="M159" i="2"/>
  <c r="T158" i="2"/>
  <c r="X412" i="2"/>
  <c r="AS412" i="2"/>
  <c r="AT412" i="2" s="1"/>
  <c r="AU412" i="2" s="1"/>
  <c r="AN412" i="2"/>
  <c r="Q413" i="2"/>
  <c r="AI413" i="2" s="1"/>
  <c r="AJ412" i="2"/>
  <c r="AK412" i="2" s="1"/>
  <c r="AX412" i="2"/>
  <c r="AY412" i="2" s="1"/>
  <c r="AZ412" i="2" s="1"/>
  <c r="AO412" i="2"/>
  <c r="AP412" i="2" s="1"/>
  <c r="S159" i="2"/>
  <c r="Z158" i="2"/>
  <c r="Z413" i="2"/>
  <c r="S414" i="2"/>
  <c r="T414" i="2"/>
  <c r="M415" i="2"/>
  <c r="O414" i="2" l="1"/>
  <c r="V413" i="2"/>
  <c r="O160" i="2"/>
  <c r="V159" i="2"/>
  <c r="AX413" i="2"/>
  <c r="X413" i="2"/>
  <c r="AJ413" i="2"/>
  <c r="AK413" i="2" s="1"/>
  <c r="AS413" i="2"/>
  <c r="AT413" i="2" s="1"/>
  <c r="AU413" i="2" s="1"/>
  <c r="AN413" i="2"/>
  <c r="Q414" i="2"/>
  <c r="AY413" i="2"/>
  <c r="AZ413" i="2" s="1"/>
  <c r="AO413" i="2"/>
  <c r="AP413" i="2" s="1"/>
  <c r="T415" i="2"/>
  <c r="M416" i="2"/>
  <c r="Z414" i="2"/>
  <c r="S415" i="2"/>
  <c r="Q160" i="2"/>
  <c r="AI159" i="2"/>
  <c r="AJ159" i="2" s="1"/>
  <c r="AK159" i="2" s="1"/>
  <c r="AX159" i="2"/>
  <c r="AY159" i="2" s="1"/>
  <c r="AZ159" i="2" s="1"/>
  <c r="AS159" i="2"/>
  <c r="AT159" i="2" s="1"/>
  <c r="AU159" i="2" s="1"/>
  <c r="AN159" i="2"/>
  <c r="AO159" i="2" s="1"/>
  <c r="AP159" i="2" s="1"/>
  <c r="X159" i="2"/>
  <c r="Z159" i="2"/>
  <c r="S160" i="2"/>
  <c r="M160" i="2"/>
  <c r="T159" i="2"/>
  <c r="V414" i="2" l="1"/>
  <c r="O415" i="2"/>
  <c r="AX414" i="2"/>
  <c r="AY414" i="2" s="1"/>
  <c r="AZ414" i="2" s="1"/>
  <c r="AS414" i="2"/>
  <c r="Q415" i="2"/>
  <c r="AT414" i="2"/>
  <c r="AU414" i="2" s="1"/>
  <c r="AN414" i="2"/>
  <c r="AO414" i="2" s="1"/>
  <c r="AP414" i="2" s="1"/>
  <c r="X414" i="2"/>
  <c r="AI414" i="2"/>
  <c r="AI415" i="2" s="1"/>
  <c r="S161" i="2"/>
  <c r="Z160" i="2"/>
  <c r="AN160" i="2"/>
  <c r="AO160" i="2" s="1"/>
  <c r="AP160" i="2" s="1"/>
  <c r="Q161" i="2"/>
  <c r="AI160" i="2"/>
  <c r="AJ160" i="2" s="1"/>
  <c r="AK160" i="2" s="1"/>
  <c r="AS160" i="2"/>
  <c r="AX160" i="2"/>
  <c r="AY160" i="2" s="1"/>
  <c r="AZ160" i="2" s="1"/>
  <c r="AT160" i="2"/>
  <c r="AU160" i="2" s="1"/>
  <c r="X160" i="2"/>
  <c r="S416" i="2"/>
  <c r="Z415" i="2"/>
  <c r="T160" i="2"/>
  <c r="M161" i="2"/>
  <c r="M417" i="2"/>
  <c r="T416" i="2"/>
  <c r="O161" i="2"/>
  <c r="V160" i="2"/>
  <c r="O416" i="2" l="1"/>
  <c r="V415" i="2"/>
  <c r="Z416" i="2"/>
  <c r="S417" i="2"/>
  <c r="V161" i="2"/>
  <c r="O162" i="2"/>
  <c r="AJ414" i="2"/>
  <c r="AK414" i="2" s="1"/>
  <c r="AI416" i="2"/>
  <c r="AX415" i="2"/>
  <c r="AY415" i="2" s="1"/>
  <c r="AZ415" i="2" s="1"/>
  <c r="AT415" i="2"/>
  <c r="AU415" i="2" s="1"/>
  <c r="X415" i="2"/>
  <c r="AN415" i="2"/>
  <c r="AO415" i="2" s="1"/>
  <c r="AP415" i="2" s="1"/>
  <c r="AJ415" i="2"/>
  <c r="AK415" i="2" s="1"/>
  <c r="Q416" i="2"/>
  <c r="AS415" i="2"/>
  <c r="M418" i="2"/>
  <c r="T417" i="2"/>
  <c r="T161" i="2"/>
  <c r="M162" i="2"/>
  <c r="S162" i="2"/>
  <c r="Z161" i="2"/>
  <c r="AS161" i="2"/>
  <c r="AT161" i="2" s="1"/>
  <c r="AU161" i="2" s="1"/>
  <c r="AN161" i="2"/>
  <c r="AO161" i="2" s="1"/>
  <c r="AP161" i="2" s="1"/>
  <c r="Q162" i="2"/>
  <c r="AI161" i="2"/>
  <c r="AJ161" i="2" s="1"/>
  <c r="AK161" i="2" s="1"/>
  <c r="X161" i="2"/>
  <c r="AX161" i="2"/>
  <c r="AY161" i="2" s="1"/>
  <c r="AZ161" i="2" s="1"/>
  <c r="O417" i="2" l="1"/>
  <c r="V416" i="2"/>
  <c r="T162" i="2"/>
  <c r="M163" i="2"/>
  <c r="V162" i="2"/>
  <c r="O163" i="2"/>
  <c r="Z417" i="2"/>
  <c r="S418" i="2"/>
  <c r="S163" i="2"/>
  <c r="Z162" i="2"/>
  <c r="M419" i="2"/>
  <c r="T418" i="2"/>
  <c r="X162" i="2"/>
  <c r="AS162" i="2"/>
  <c r="AT162" i="2" s="1"/>
  <c r="AU162" i="2" s="1"/>
  <c r="AN162" i="2"/>
  <c r="AO162" i="2" s="1"/>
  <c r="AP162" i="2" s="1"/>
  <c r="Q163" i="2"/>
  <c r="AI162" i="2"/>
  <c r="AJ162" i="2" s="1"/>
  <c r="AK162" i="2" s="1"/>
  <c r="AX162" i="2"/>
  <c r="AY162" i="2" s="1"/>
  <c r="AZ162" i="2" s="1"/>
  <c r="AY416" i="2"/>
  <c r="AZ416" i="2" s="1"/>
  <c r="Q417" i="2"/>
  <c r="AI417" i="2" s="1"/>
  <c r="X416" i="2"/>
  <c r="AX416" i="2"/>
  <c r="AS416" i="2"/>
  <c r="AT416" i="2" s="1"/>
  <c r="AU416" i="2" s="1"/>
  <c r="AN416" i="2"/>
  <c r="AO416" i="2" s="1"/>
  <c r="AP416" i="2" s="1"/>
  <c r="AJ416" i="2"/>
  <c r="AK416" i="2" s="1"/>
  <c r="O418" i="2" l="1"/>
  <c r="V417" i="2"/>
  <c r="Z163" i="2"/>
  <c r="S164" i="2"/>
  <c r="T419" i="2"/>
  <c r="M420" i="2"/>
  <c r="Z418" i="2"/>
  <c r="S419" i="2"/>
  <c r="X163" i="2"/>
  <c r="AS163" i="2"/>
  <c r="AT163" i="2" s="1"/>
  <c r="AU163" i="2" s="1"/>
  <c r="AN163" i="2"/>
  <c r="AO163" i="2" s="1"/>
  <c r="AP163" i="2" s="1"/>
  <c r="Q164" i="2"/>
  <c r="AX163" i="2"/>
  <c r="AY163" i="2"/>
  <c r="AZ163" i="2" s="1"/>
  <c r="AI163" i="2"/>
  <c r="AJ163" i="2" s="1"/>
  <c r="AK163" i="2" s="1"/>
  <c r="AJ417" i="2"/>
  <c r="AK417" i="2" s="1"/>
  <c r="AX417" i="2"/>
  <c r="Q418" i="2"/>
  <c r="AY417" i="2"/>
  <c r="AZ417" i="2" s="1"/>
  <c r="AS417" i="2"/>
  <c r="AT417" i="2" s="1"/>
  <c r="AU417" i="2" s="1"/>
  <c r="AN417" i="2"/>
  <c r="AO417" i="2" s="1"/>
  <c r="AP417" i="2" s="1"/>
  <c r="X417" i="2"/>
  <c r="T163" i="2"/>
  <c r="M164" i="2"/>
  <c r="V163" i="2"/>
  <c r="O164" i="2"/>
  <c r="V418" i="2" l="1"/>
  <c r="O419" i="2"/>
  <c r="Q419" i="2"/>
  <c r="AJ418" i="2"/>
  <c r="AK418" i="2" s="1"/>
  <c r="AX418" i="2"/>
  <c r="AY418" i="2" s="1"/>
  <c r="AZ418" i="2" s="1"/>
  <c r="AS418" i="2"/>
  <c r="AT418" i="2"/>
  <c r="AU418" i="2" s="1"/>
  <c r="AI419" i="2"/>
  <c r="AN418" i="2"/>
  <c r="AO418" i="2" s="1"/>
  <c r="AP418" i="2" s="1"/>
  <c r="X418" i="2"/>
  <c r="T164" i="2"/>
  <c r="M165" i="2"/>
  <c r="AI418" i="2"/>
  <c r="M421" i="2"/>
  <c r="T420" i="2"/>
  <c r="S420" i="2"/>
  <c r="Z419" i="2"/>
  <c r="AX164" i="2"/>
  <c r="AY164" i="2" s="1"/>
  <c r="AZ164" i="2" s="1"/>
  <c r="X164" i="2"/>
  <c r="AS164" i="2"/>
  <c r="AT164" i="2" s="1"/>
  <c r="AU164" i="2" s="1"/>
  <c r="AN164" i="2"/>
  <c r="AO164" i="2" s="1"/>
  <c r="AP164" i="2" s="1"/>
  <c r="Q165" i="2"/>
  <c r="AI164" i="2"/>
  <c r="AJ164" i="2" s="1"/>
  <c r="AK164" i="2" s="1"/>
  <c r="Z164" i="2"/>
  <c r="S165" i="2"/>
  <c r="V164" i="2"/>
  <c r="O165" i="2"/>
  <c r="V419" i="2" l="1"/>
  <c r="O420" i="2"/>
  <c r="V165" i="2"/>
  <c r="O166" i="2"/>
  <c r="Z165" i="2"/>
  <c r="S166" i="2"/>
  <c r="T165" i="2"/>
  <c r="M166" i="2"/>
  <c r="S421" i="2"/>
  <c r="Z420" i="2"/>
  <c r="T421" i="2"/>
  <c r="M422" i="2"/>
  <c r="AX165" i="2"/>
  <c r="AY165" i="2" s="1"/>
  <c r="AZ165" i="2" s="1"/>
  <c r="X165" i="2"/>
  <c r="AS165" i="2"/>
  <c r="AT165" i="2" s="1"/>
  <c r="AU165" i="2" s="1"/>
  <c r="AN165" i="2"/>
  <c r="AO165" i="2" s="1"/>
  <c r="AP165" i="2" s="1"/>
  <c r="Q166" i="2"/>
  <c r="AI165" i="2"/>
  <c r="AJ165" i="2" s="1"/>
  <c r="AK165" i="2" s="1"/>
  <c r="AN419" i="2"/>
  <c r="AO419" i="2" s="1"/>
  <c r="AP419" i="2" s="1"/>
  <c r="Q420" i="2"/>
  <c r="AJ419" i="2"/>
  <c r="AK419" i="2" s="1"/>
  <c r="X419" i="2"/>
  <c r="AS419" i="2"/>
  <c r="AT419" i="2" s="1"/>
  <c r="AU419" i="2" s="1"/>
  <c r="AX419" i="2"/>
  <c r="AY419" i="2" s="1"/>
  <c r="AZ419" i="2" s="1"/>
  <c r="V420" i="2" l="1"/>
  <c r="O421" i="2"/>
  <c r="AX166" i="2"/>
  <c r="AY166" i="2" s="1"/>
  <c r="AZ166" i="2" s="1"/>
  <c r="X166" i="2"/>
  <c r="AS166" i="2"/>
  <c r="AT166" i="2" s="1"/>
  <c r="AU166" i="2" s="1"/>
  <c r="AI166" i="2"/>
  <c r="Q167" i="2"/>
  <c r="AN166" i="2"/>
  <c r="AO166" i="2" s="1"/>
  <c r="AP166" i="2" s="1"/>
  <c r="AJ166" i="2"/>
  <c r="AK166" i="2" s="1"/>
  <c r="S422" i="2"/>
  <c r="Z421" i="2"/>
  <c r="AN420" i="2"/>
  <c r="AO420" i="2" s="1"/>
  <c r="AP420" i="2" s="1"/>
  <c r="Q421" i="2"/>
  <c r="AS420" i="2"/>
  <c r="X420" i="2"/>
  <c r="AX420" i="2"/>
  <c r="AY420" i="2" s="1"/>
  <c r="AZ420" i="2" s="1"/>
  <c r="AT420" i="2"/>
  <c r="AU420" i="2" s="1"/>
  <c r="T166" i="2"/>
  <c r="M167" i="2"/>
  <c r="Z166" i="2"/>
  <c r="S167" i="2"/>
  <c r="T422" i="2"/>
  <c r="M423" i="2"/>
  <c r="O167" i="2"/>
  <c r="V166" i="2"/>
  <c r="AI420" i="2"/>
  <c r="AI421" i="2" s="1"/>
  <c r="V421" i="2" l="1"/>
  <c r="O422" i="2"/>
  <c r="M168" i="2"/>
  <c r="T167" i="2"/>
  <c r="AX167" i="2"/>
  <c r="AY167" i="2" s="1"/>
  <c r="AZ167" i="2" s="1"/>
  <c r="AS167" i="2"/>
  <c r="AT167" i="2" s="1"/>
  <c r="AU167" i="2" s="1"/>
  <c r="Q168" i="2"/>
  <c r="AN167" i="2"/>
  <c r="AO167" i="2" s="1"/>
  <c r="AP167" i="2" s="1"/>
  <c r="AI167" i="2"/>
  <c r="AJ167" i="2" s="1"/>
  <c r="AK167" i="2" s="1"/>
  <c r="X167" i="2"/>
  <c r="V167" i="2"/>
  <c r="O168" i="2"/>
  <c r="T423" i="2"/>
  <c r="M424" i="2"/>
  <c r="S168" i="2"/>
  <c r="Z167" i="2"/>
  <c r="Z422" i="2"/>
  <c r="S423" i="2"/>
  <c r="AJ420" i="2"/>
  <c r="AK420" i="2" s="1"/>
  <c r="AN421" i="2"/>
  <c r="AO421" i="2" s="1"/>
  <c r="AP421" i="2" s="1"/>
  <c r="AJ421" i="2"/>
  <c r="AK421" i="2" s="1"/>
  <c r="AX421" i="2"/>
  <c r="AS421" i="2"/>
  <c r="X421" i="2"/>
  <c r="Q422" i="2"/>
  <c r="AY421" i="2"/>
  <c r="AZ421" i="2" s="1"/>
  <c r="AT421" i="2"/>
  <c r="AU421" i="2" s="1"/>
  <c r="V422" i="2" l="1"/>
  <c r="O423" i="2"/>
  <c r="Z168" i="2"/>
  <c r="S169" i="2"/>
  <c r="S424" i="2"/>
  <c r="Z423" i="2"/>
  <c r="AT168" i="2"/>
  <c r="AU168" i="2" s="1"/>
  <c r="X168" i="2"/>
  <c r="AN168" i="2"/>
  <c r="AO168" i="2" s="1"/>
  <c r="AP168" i="2" s="1"/>
  <c r="AI168" i="2"/>
  <c r="AJ168" i="2" s="1"/>
  <c r="AK168" i="2" s="1"/>
  <c r="Q169" i="2"/>
  <c r="AX168" i="2"/>
  <c r="AY168" i="2" s="1"/>
  <c r="AZ168" i="2" s="1"/>
  <c r="AS168" i="2"/>
  <c r="AS422" i="2"/>
  <c r="Q423" i="2"/>
  <c r="AN422" i="2"/>
  <c r="AO422" i="2" s="1"/>
  <c r="AP422" i="2" s="1"/>
  <c r="X422" i="2"/>
  <c r="AX422" i="2"/>
  <c r="AY422" i="2" s="1"/>
  <c r="AZ422" i="2" s="1"/>
  <c r="AT422" i="2"/>
  <c r="AU422" i="2" s="1"/>
  <c r="AI422" i="2"/>
  <c r="AJ422" i="2" s="1"/>
  <c r="AK422" i="2" s="1"/>
  <c r="M425" i="2"/>
  <c r="T424" i="2"/>
  <c r="O169" i="2"/>
  <c r="V168" i="2"/>
  <c r="T168" i="2"/>
  <c r="M169" i="2"/>
  <c r="AI423" i="2" l="1"/>
  <c r="O424" i="2"/>
  <c r="V423" i="2"/>
  <c r="M170" i="2"/>
  <c r="T169" i="2"/>
  <c r="AX169" i="2"/>
  <c r="AS169" i="2"/>
  <c r="AT169" i="2" s="1"/>
  <c r="AU169" i="2" s="1"/>
  <c r="Q170" i="2"/>
  <c r="X169" i="2"/>
  <c r="AY169" i="2"/>
  <c r="AZ169" i="2" s="1"/>
  <c r="AN169" i="2"/>
  <c r="AO169" i="2" s="1"/>
  <c r="AP169" i="2" s="1"/>
  <c r="AI169" i="2"/>
  <c r="AJ169" i="2" s="1"/>
  <c r="AK169" i="2" s="1"/>
  <c r="V169" i="2"/>
  <c r="O170" i="2"/>
  <c r="T425" i="2"/>
  <c r="M426" i="2"/>
  <c r="Z169" i="2"/>
  <c r="S170" i="2"/>
  <c r="X423" i="2"/>
  <c r="AS423" i="2"/>
  <c r="AT423" i="2" s="1"/>
  <c r="AU423" i="2" s="1"/>
  <c r="AN423" i="2"/>
  <c r="AO423" i="2" s="1"/>
  <c r="AP423" i="2" s="1"/>
  <c r="Q424" i="2"/>
  <c r="AI424" i="2"/>
  <c r="AJ423" i="2"/>
  <c r="AK423" i="2" s="1"/>
  <c r="AX423" i="2"/>
  <c r="AY423" i="2" s="1"/>
  <c r="AZ423" i="2" s="1"/>
  <c r="Z424" i="2"/>
  <c r="S425" i="2"/>
  <c r="O425" i="2" l="1"/>
  <c r="V424" i="2"/>
  <c r="AI170" i="2"/>
  <c r="AX170" i="2"/>
  <c r="AY170" i="2" s="1"/>
  <c r="AZ170" i="2" s="1"/>
  <c r="X170" i="2"/>
  <c r="AS170" i="2"/>
  <c r="AT170" i="2" s="1"/>
  <c r="AU170" i="2" s="1"/>
  <c r="AN170" i="2"/>
  <c r="AO170" i="2" s="1"/>
  <c r="AP170" i="2" s="1"/>
  <c r="AJ170" i="2"/>
  <c r="AK170" i="2" s="1"/>
  <c r="Q171" i="2"/>
  <c r="S171" i="2"/>
  <c r="Z170" i="2"/>
  <c r="O171" i="2"/>
  <c r="V170" i="2"/>
  <c r="Z425" i="2"/>
  <c r="S426" i="2"/>
  <c r="T426" i="2"/>
  <c r="M427" i="2"/>
  <c r="X424" i="2"/>
  <c r="AS424" i="2"/>
  <c r="AT424" i="2" s="1"/>
  <c r="AU424" i="2" s="1"/>
  <c r="AN424" i="2"/>
  <c r="AO424" i="2" s="1"/>
  <c r="AP424" i="2" s="1"/>
  <c r="AJ424" i="2"/>
  <c r="AK424" i="2" s="1"/>
  <c r="Q425" i="2"/>
  <c r="AI425" i="2" s="1"/>
  <c r="AX424" i="2"/>
  <c r="AY424" i="2" s="1"/>
  <c r="AZ424" i="2" s="1"/>
  <c r="M171" i="2"/>
  <c r="T170" i="2"/>
  <c r="V425" i="2" l="1"/>
  <c r="O426" i="2"/>
  <c r="AS171" i="2"/>
  <c r="AN171" i="2"/>
  <c r="AI171" i="2"/>
  <c r="AJ171" i="2" s="1"/>
  <c r="AK171" i="2" s="1"/>
  <c r="Q172" i="2"/>
  <c r="X171" i="2"/>
  <c r="AO171" i="2"/>
  <c r="AP171" i="2" s="1"/>
  <c r="AX171" i="2"/>
  <c r="AY171" i="2" s="1"/>
  <c r="AZ171" i="2" s="1"/>
  <c r="AT171" i="2"/>
  <c r="AU171" i="2" s="1"/>
  <c r="Z171" i="2"/>
  <c r="S172" i="2"/>
  <c r="T427" i="2"/>
  <c r="M428" i="2"/>
  <c r="Z426" i="2"/>
  <c r="S427" i="2"/>
  <c r="M172" i="2"/>
  <c r="T171" i="2"/>
  <c r="AX425" i="2"/>
  <c r="AY425" i="2" s="1"/>
  <c r="AZ425" i="2" s="1"/>
  <c r="AT425" i="2"/>
  <c r="AU425" i="2" s="1"/>
  <c r="X425" i="2"/>
  <c r="AO425" i="2"/>
  <c r="AP425" i="2" s="1"/>
  <c r="AJ425" i="2"/>
  <c r="AK425" i="2" s="1"/>
  <c r="Q426" i="2"/>
  <c r="AS425" i="2"/>
  <c r="AN425" i="2"/>
  <c r="O172" i="2"/>
  <c r="V171" i="2"/>
  <c r="O427" i="2" l="1"/>
  <c r="V426" i="2"/>
  <c r="M173" i="2"/>
  <c r="T172" i="2"/>
  <c r="Q173" i="2"/>
  <c r="AI172" i="2"/>
  <c r="AJ172" i="2" s="1"/>
  <c r="AK172" i="2" s="1"/>
  <c r="AX172" i="2"/>
  <c r="X172" i="2"/>
  <c r="AY172" i="2"/>
  <c r="AZ172" i="2" s="1"/>
  <c r="AS172" i="2"/>
  <c r="AT172" i="2" s="1"/>
  <c r="AU172" i="2" s="1"/>
  <c r="AN172" i="2"/>
  <c r="AO172" i="2" s="1"/>
  <c r="AP172" i="2" s="1"/>
  <c r="S173" i="2"/>
  <c r="Z172" i="2"/>
  <c r="O173" i="2"/>
  <c r="V172" i="2"/>
  <c r="AX426" i="2"/>
  <c r="AY426" i="2" s="1"/>
  <c r="AZ426" i="2" s="1"/>
  <c r="AS426" i="2"/>
  <c r="AT426" i="2" s="1"/>
  <c r="AU426" i="2" s="1"/>
  <c r="Q427" i="2"/>
  <c r="AI427" i="2"/>
  <c r="X426" i="2"/>
  <c r="AN426" i="2"/>
  <c r="AO426" i="2" s="1"/>
  <c r="AP426" i="2" s="1"/>
  <c r="AI426" i="2"/>
  <c r="AJ426" i="2" s="1"/>
  <c r="AK426" i="2" s="1"/>
  <c r="M429" i="2"/>
  <c r="T428" i="2"/>
  <c r="Z427" i="2"/>
  <c r="S428" i="2"/>
  <c r="V427" i="2" l="1"/>
  <c r="O428" i="2"/>
  <c r="AX427" i="2"/>
  <c r="AY427" i="2" s="1"/>
  <c r="AZ427" i="2" s="1"/>
  <c r="X427" i="2"/>
  <c r="AS427" i="2"/>
  <c r="AT427" i="2" s="1"/>
  <c r="AU427" i="2" s="1"/>
  <c r="AN427" i="2"/>
  <c r="AJ427" i="2"/>
  <c r="AK427" i="2" s="1"/>
  <c r="Q428" i="2"/>
  <c r="AO427" i="2"/>
  <c r="AP427" i="2" s="1"/>
  <c r="M430" i="2"/>
  <c r="T429" i="2"/>
  <c r="S174" i="2"/>
  <c r="Z173" i="2"/>
  <c r="O174" i="2"/>
  <c r="V173" i="2"/>
  <c r="Z428" i="2"/>
  <c r="S429" i="2"/>
  <c r="AN173" i="2"/>
  <c r="AO173" i="2" s="1"/>
  <c r="AP173" i="2" s="1"/>
  <c r="AI173" i="2"/>
  <c r="AJ173" i="2" s="1"/>
  <c r="AK173" i="2" s="1"/>
  <c r="Q174" i="2"/>
  <c r="AX173" i="2"/>
  <c r="AY173" i="2" s="1"/>
  <c r="AZ173" i="2" s="1"/>
  <c r="AS173" i="2"/>
  <c r="AT173" i="2" s="1"/>
  <c r="AU173" i="2" s="1"/>
  <c r="X173" i="2"/>
  <c r="M174" i="2"/>
  <c r="T173" i="2"/>
  <c r="V428" i="2" l="1"/>
  <c r="O429" i="2"/>
  <c r="M431" i="2"/>
  <c r="T430" i="2"/>
  <c r="AX428" i="2"/>
  <c r="AY428" i="2" s="1"/>
  <c r="AZ428" i="2" s="1"/>
  <c r="X428" i="2"/>
  <c r="AS428" i="2"/>
  <c r="AT428" i="2" s="1"/>
  <c r="AU428" i="2" s="1"/>
  <c r="AN428" i="2"/>
  <c r="AO428" i="2" s="1"/>
  <c r="AP428" i="2" s="1"/>
  <c r="AJ428" i="2"/>
  <c r="AK428" i="2" s="1"/>
  <c r="Q429" i="2"/>
  <c r="AI429" i="2" s="1"/>
  <c r="Z429" i="2"/>
  <c r="S430" i="2"/>
  <c r="T174" i="2"/>
  <c r="M175" i="2"/>
  <c r="O175" i="2"/>
  <c r="V174" i="2"/>
  <c r="Q175" i="2"/>
  <c r="AJ174" i="2"/>
  <c r="AK174" i="2" s="1"/>
  <c r="AX174" i="2"/>
  <c r="AY174" i="2" s="1"/>
  <c r="AZ174" i="2" s="1"/>
  <c r="AS174" i="2"/>
  <c r="AT174" i="2" s="1"/>
  <c r="AU174" i="2" s="1"/>
  <c r="AN174" i="2"/>
  <c r="AO174" i="2" s="1"/>
  <c r="AP174" i="2" s="1"/>
  <c r="AI174" i="2"/>
  <c r="X174" i="2"/>
  <c r="S175" i="2"/>
  <c r="Z174" i="2"/>
  <c r="AI428" i="2"/>
  <c r="O430" i="2" l="1"/>
  <c r="V429" i="2"/>
  <c r="AN175" i="2"/>
  <c r="Q176" i="2"/>
  <c r="AI175" i="2"/>
  <c r="AO175" i="2"/>
  <c r="AP175" i="2" s="1"/>
  <c r="AJ175" i="2"/>
  <c r="AK175" i="2" s="1"/>
  <c r="X175" i="2"/>
  <c r="AS175" i="2"/>
  <c r="AT175" i="2" s="1"/>
  <c r="AU175" i="2" s="1"/>
  <c r="AX175" i="2"/>
  <c r="AY175" i="2" s="1"/>
  <c r="AZ175" i="2" s="1"/>
  <c r="O176" i="2"/>
  <c r="V175" i="2"/>
  <c r="T175" i="2"/>
  <c r="M176" i="2"/>
  <c r="Z430" i="2"/>
  <c r="S431" i="2"/>
  <c r="AJ429" i="2"/>
  <c r="AK429" i="2" s="1"/>
  <c r="AI430" i="2"/>
  <c r="AX429" i="2"/>
  <c r="AY429" i="2" s="1"/>
  <c r="AZ429" i="2" s="1"/>
  <c r="X429" i="2"/>
  <c r="AS429" i="2"/>
  <c r="AT429" i="2" s="1"/>
  <c r="AU429" i="2" s="1"/>
  <c r="AN429" i="2"/>
  <c r="AO429" i="2" s="1"/>
  <c r="AP429" i="2" s="1"/>
  <c r="Q430" i="2"/>
  <c r="S176" i="2"/>
  <c r="Z175" i="2"/>
  <c r="M432" i="2"/>
  <c r="T431" i="2"/>
  <c r="V430" i="2" l="1"/>
  <c r="O431" i="2"/>
  <c r="V176" i="2"/>
  <c r="O177" i="2"/>
  <c r="M433" i="2"/>
  <c r="T432" i="2"/>
  <c r="S177" i="2"/>
  <c r="Z176" i="2"/>
  <c r="Q431" i="2"/>
  <c r="AI431" i="2" s="1"/>
  <c r="AJ430" i="2"/>
  <c r="AK430" i="2" s="1"/>
  <c r="AX430" i="2"/>
  <c r="AY430" i="2" s="1"/>
  <c r="AZ430" i="2" s="1"/>
  <c r="AS430" i="2"/>
  <c r="AT430" i="2"/>
  <c r="AU430" i="2" s="1"/>
  <c r="AN430" i="2"/>
  <c r="AO430" i="2" s="1"/>
  <c r="AP430" i="2" s="1"/>
  <c r="X430" i="2"/>
  <c r="M177" i="2"/>
  <c r="T176" i="2"/>
  <c r="AS176" i="2"/>
  <c r="AT176" i="2" s="1"/>
  <c r="AU176" i="2" s="1"/>
  <c r="AN176" i="2"/>
  <c r="AO176" i="2" s="1"/>
  <c r="AP176" i="2" s="1"/>
  <c r="AJ176" i="2"/>
  <c r="AK176" i="2" s="1"/>
  <c r="Q177" i="2"/>
  <c r="X176" i="2"/>
  <c r="AX176" i="2"/>
  <c r="AY176" i="2" s="1"/>
  <c r="AZ176" i="2" s="1"/>
  <c r="AI176" i="2"/>
  <c r="S432" i="2"/>
  <c r="Z431" i="2"/>
  <c r="O432" i="2" l="1"/>
  <c r="V431" i="2"/>
  <c r="S178" i="2"/>
  <c r="Z177" i="2"/>
  <c r="AN431" i="2"/>
  <c r="Q432" i="2"/>
  <c r="AJ431" i="2"/>
  <c r="AK431" i="2" s="1"/>
  <c r="AI432" i="2"/>
  <c r="AX431" i="2"/>
  <c r="AY431" i="2" s="1"/>
  <c r="AZ431" i="2" s="1"/>
  <c r="X431" i="2"/>
  <c r="AS431" i="2"/>
  <c r="AT431" i="2" s="1"/>
  <c r="AU431" i="2" s="1"/>
  <c r="AO431" i="2"/>
  <c r="AP431" i="2" s="1"/>
  <c r="T177" i="2"/>
  <c r="M178" i="2"/>
  <c r="O178" i="2"/>
  <c r="V177" i="2"/>
  <c r="S433" i="2"/>
  <c r="Z432" i="2"/>
  <c r="T433" i="2"/>
  <c r="M434" i="2"/>
  <c r="AT177" i="2"/>
  <c r="AU177" i="2" s="1"/>
  <c r="X177" i="2"/>
  <c r="Q178" i="2"/>
  <c r="AI177" i="2"/>
  <c r="AX177" i="2"/>
  <c r="AY177" i="2" s="1"/>
  <c r="AZ177" i="2" s="1"/>
  <c r="AS177" i="2"/>
  <c r="AJ177" i="2"/>
  <c r="AK177" i="2" s="1"/>
  <c r="AN177" i="2"/>
  <c r="AO177" i="2" s="1"/>
  <c r="AP177" i="2" s="1"/>
  <c r="O433" i="2" l="1"/>
  <c r="V432" i="2"/>
  <c r="T434" i="2"/>
  <c r="M435" i="2"/>
  <c r="AN432" i="2"/>
  <c r="AO432" i="2" s="1"/>
  <c r="AP432" i="2" s="1"/>
  <c r="Q433" i="2"/>
  <c r="AJ432" i="2"/>
  <c r="AK432" i="2" s="1"/>
  <c r="AI433" i="2"/>
  <c r="AX432" i="2"/>
  <c r="AY432" i="2" s="1"/>
  <c r="AZ432" i="2" s="1"/>
  <c r="X432" i="2"/>
  <c r="AS432" i="2"/>
  <c r="AT432" i="2" s="1"/>
  <c r="AU432" i="2" s="1"/>
  <c r="S434" i="2"/>
  <c r="Z433" i="2"/>
  <c r="V178" i="2"/>
  <c r="O179" i="2"/>
  <c r="T178" i="2"/>
  <c r="M179" i="2"/>
  <c r="AS178" i="2"/>
  <c r="AT178" i="2" s="1"/>
  <c r="AU178" i="2" s="1"/>
  <c r="AN178" i="2"/>
  <c r="AO178" i="2" s="1"/>
  <c r="AP178" i="2" s="1"/>
  <c r="AJ178" i="2"/>
  <c r="AK178" i="2" s="1"/>
  <c r="Q179" i="2"/>
  <c r="X178" i="2"/>
  <c r="AX178" i="2"/>
  <c r="AY178" i="2" s="1"/>
  <c r="AZ178" i="2" s="1"/>
  <c r="AI178" i="2"/>
  <c r="Z178" i="2"/>
  <c r="S179" i="2"/>
  <c r="V433" i="2" l="1"/>
  <c r="O434" i="2"/>
  <c r="AX179" i="2"/>
  <c r="X179" i="2"/>
  <c r="AS179" i="2"/>
  <c r="AT179" i="2" s="1"/>
  <c r="AU179" i="2" s="1"/>
  <c r="Q180" i="2"/>
  <c r="AY179" i="2"/>
  <c r="AZ179" i="2" s="1"/>
  <c r="AN179" i="2"/>
  <c r="AO179" i="2" s="1"/>
  <c r="AP179" i="2" s="1"/>
  <c r="AI179" i="2"/>
  <c r="AJ179" i="2" s="1"/>
  <c r="AK179" i="2" s="1"/>
  <c r="V179" i="2"/>
  <c r="O180" i="2"/>
  <c r="S180" i="2"/>
  <c r="Z179" i="2"/>
  <c r="T435" i="2"/>
  <c r="M436" i="2"/>
  <c r="M180" i="2"/>
  <c r="T179" i="2"/>
  <c r="AN433" i="2"/>
  <c r="AO433" i="2" s="1"/>
  <c r="AP433" i="2" s="1"/>
  <c r="Q434" i="2"/>
  <c r="AJ433" i="2"/>
  <c r="AK433" i="2" s="1"/>
  <c r="AX433" i="2"/>
  <c r="AY433" i="2" s="1"/>
  <c r="AZ433" i="2" s="1"/>
  <c r="X433" i="2"/>
  <c r="AS433" i="2"/>
  <c r="AT433" i="2" s="1"/>
  <c r="AU433" i="2" s="1"/>
  <c r="S435" i="2"/>
  <c r="Z434" i="2"/>
  <c r="V434" i="2" l="1"/>
  <c r="O435" i="2"/>
  <c r="O181" i="2"/>
  <c r="V180" i="2"/>
  <c r="S436" i="2"/>
  <c r="Z435" i="2"/>
  <c r="T180" i="2"/>
  <c r="M181" i="2"/>
  <c r="M437" i="2"/>
  <c r="T436" i="2"/>
  <c r="AS434" i="2"/>
  <c r="AT434" i="2" s="1"/>
  <c r="AU434" i="2" s="1"/>
  <c r="AN434" i="2"/>
  <c r="AO434" i="2" s="1"/>
  <c r="AP434" i="2" s="1"/>
  <c r="Q435" i="2"/>
  <c r="AX434" i="2"/>
  <c r="AY434" i="2" s="1"/>
  <c r="AZ434" i="2" s="1"/>
  <c r="X434" i="2"/>
  <c r="X180" i="2"/>
  <c r="AN180" i="2"/>
  <c r="AO180" i="2" s="1"/>
  <c r="AP180" i="2" s="1"/>
  <c r="AS180" i="2"/>
  <c r="AT180" i="2" s="1"/>
  <c r="AU180" i="2" s="1"/>
  <c r="AI180" i="2"/>
  <c r="AJ180" i="2" s="1"/>
  <c r="AK180" i="2" s="1"/>
  <c r="Q181" i="2"/>
  <c r="AX180" i="2"/>
  <c r="AY180" i="2" s="1"/>
  <c r="AZ180" i="2" s="1"/>
  <c r="AI434" i="2"/>
  <c r="AJ434" i="2" s="1"/>
  <c r="AK434" i="2" s="1"/>
  <c r="Z180" i="2"/>
  <c r="S181" i="2"/>
  <c r="V435" i="2" l="1"/>
  <c r="O436" i="2"/>
  <c r="Z181" i="2"/>
  <c r="S182" i="2"/>
  <c r="AX181" i="2"/>
  <c r="AS181" i="2"/>
  <c r="AI181" i="2"/>
  <c r="AJ181" i="2" s="1"/>
  <c r="AK181" i="2" s="1"/>
  <c r="Q182" i="2"/>
  <c r="X181" i="2"/>
  <c r="AY181" i="2"/>
  <c r="AZ181" i="2" s="1"/>
  <c r="AN181" i="2"/>
  <c r="AO181" i="2" s="1"/>
  <c r="AP181" i="2" s="1"/>
  <c r="AT181" i="2"/>
  <c r="AU181" i="2" s="1"/>
  <c r="Q436" i="2"/>
  <c r="X435" i="2"/>
  <c r="AS435" i="2"/>
  <c r="AT435" i="2" s="1"/>
  <c r="AU435" i="2" s="1"/>
  <c r="AN435" i="2"/>
  <c r="AO435" i="2" s="1"/>
  <c r="AP435" i="2" s="1"/>
  <c r="AX435" i="2"/>
  <c r="AY435" i="2" s="1"/>
  <c r="AZ435" i="2" s="1"/>
  <c r="M182" i="2"/>
  <c r="T181" i="2"/>
  <c r="AI435" i="2"/>
  <c r="AI436" i="2" s="1"/>
  <c r="T437" i="2"/>
  <c r="M438" i="2"/>
  <c r="Z436" i="2"/>
  <c r="S437" i="2"/>
  <c r="V181" i="2"/>
  <c r="O182" i="2"/>
  <c r="AJ435" i="2" l="1"/>
  <c r="AK435" i="2" s="1"/>
  <c r="O437" i="2"/>
  <c r="V436" i="2"/>
  <c r="S438" i="2"/>
  <c r="Z437" i="2"/>
  <c r="M439" i="2"/>
  <c r="T438" i="2"/>
  <c r="S183" i="2"/>
  <c r="Z182" i="2"/>
  <c r="O183" i="2"/>
  <c r="V182" i="2"/>
  <c r="AI182" i="2"/>
  <c r="AJ182" i="2" s="1"/>
  <c r="AK182" i="2" s="1"/>
  <c r="AX182" i="2"/>
  <c r="AY182" i="2" s="1"/>
  <c r="AZ182" i="2" s="1"/>
  <c r="X182" i="2"/>
  <c r="Q183" i="2"/>
  <c r="AS182" i="2"/>
  <c r="AT182" i="2" s="1"/>
  <c r="AU182" i="2" s="1"/>
  <c r="AN182" i="2"/>
  <c r="AO182" i="2" s="1"/>
  <c r="AP182" i="2" s="1"/>
  <c r="M183" i="2"/>
  <c r="T182" i="2"/>
  <c r="AY436" i="2"/>
  <c r="AZ436" i="2" s="1"/>
  <c r="AN436" i="2"/>
  <c r="AO436" i="2" s="1"/>
  <c r="AP436" i="2" s="1"/>
  <c r="Q437" i="2"/>
  <c r="X436" i="2"/>
  <c r="AX436" i="2"/>
  <c r="AI437" i="2"/>
  <c r="AS436" i="2"/>
  <c r="AT436" i="2" s="1"/>
  <c r="AU436" i="2" s="1"/>
  <c r="AJ436" i="2"/>
  <c r="AK436" i="2" s="1"/>
  <c r="O438" i="2" l="1"/>
  <c r="V437" i="2"/>
  <c r="O184" i="2"/>
  <c r="V183" i="2"/>
  <c r="Z183" i="2"/>
  <c r="S184" i="2"/>
  <c r="S439" i="2"/>
  <c r="Z438" i="2"/>
  <c r="M184" i="2"/>
  <c r="T183" i="2"/>
  <c r="AJ183" i="2"/>
  <c r="AK183" i="2" s="1"/>
  <c r="AS183" i="2"/>
  <c r="AT183" i="2" s="1"/>
  <c r="AU183" i="2" s="1"/>
  <c r="AX183" i="2"/>
  <c r="AY183" i="2" s="1"/>
  <c r="AZ183" i="2" s="1"/>
  <c r="AN183" i="2"/>
  <c r="AO183" i="2" s="1"/>
  <c r="AP183" i="2" s="1"/>
  <c r="AI183" i="2"/>
  <c r="Q184" i="2"/>
  <c r="X183" i="2"/>
  <c r="T439" i="2"/>
  <c r="M440" i="2"/>
  <c r="AI438" i="2"/>
  <c r="AX437" i="2"/>
  <c r="AY437" i="2" s="1"/>
  <c r="AZ437" i="2" s="1"/>
  <c r="AN437" i="2"/>
  <c r="AO437" i="2" s="1"/>
  <c r="AP437" i="2" s="1"/>
  <c r="AS437" i="2"/>
  <c r="AT437" i="2" s="1"/>
  <c r="AU437" i="2" s="1"/>
  <c r="AJ437" i="2"/>
  <c r="AK437" i="2" s="1"/>
  <c r="Q438" i="2"/>
  <c r="X437" i="2"/>
  <c r="V438" i="2" l="1"/>
  <c r="O439" i="2"/>
  <c r="M185" i="2"/>
  <c r="T184" i="2"/>
  <c r="Q185" i="2"/>
  <c r="AI184" i="2"/>
  <c r="AJ184" i="2" s="1"/>
  <c r="AK184" i="2" s="1"/>
  <c r="AX184" i="2"/>
  <c r="AY184" i="2" s="1"/>
  <c r="AZ184" i="2" s="1"/>
  <c r="AT184" i="2"/>
  <c r="AU184" i="2" s="1"/>
  <c r="X184" i="2"/>
  <c r="AN184" i="2"/>
  <c r="AO184" i="2" s="1"/>
  <c r="AP184" i="2" s="1"/>
  <c r="AS184" i="2"/>
  <c r="AJ438" i="2"/>
  <c r="AK438" i="2" s="1"/>
  <c r="Q439" i="2"/>
  <c r="X438" i="2"/>
  <c r="AX438" i="2"/>
  <c r="AY438" i="2" s="1"/>
  <c r="AZ438" i="2" s="1"/>
  <c r="AI439" i="2"/>
  <c r="AS438" i="2"/>
  <c r="AT438" i="2" s="1"/>
  <c r="AU438" i="2" s="1"/>
  <c r="AN438" i="2"/>
  <c r="AO438" i="2" s="1"/>
  <c r="AP438" i="2" s="1"/>
  <c r="S185" i="2"/>
  <c r="Z184" i="2"/>
  <c r="M441" i="2"/>
  <c r="T440" i="2"/>
  <c r="Z439" i="2"/>
  <c r="S440" i="2"/>
  <c r="O185" i="2"/>
  <c r="V184" i="2"/>
  <c r="V439" i="2" l="1"/>
  <c r="O440" i="2"/>
  <c r="S441" i="2"/>
  <c r="Z440" i="2"/>
  <c r="O186" i="2"/>
  <c r="V185" i="2"/>
  <c r="AN185" i="2"/>
  <c r="AO185" i="2" s="1"/>
  <c r="AP185" i="2" s="1"/>
  <c r="AI185" i="2"/>
  <c r="AJ185" i="2" s="1"/>
  <c r="AK185" i="2" s="1"/>
  <c r="X185" i="2"/>
  <c r="Q186" i="2"/>
  <c r="AX185" i="2"/>
  <c r="AY185" i="2" s="1"/>
  <c r="AZ185" i="2" s="1"/>
  <c r="AT185" i="2"/>
  <c r="AU185" i="2" s="1"/>
  <c r="AS185" i="2"/>
  <c r="M186" i="2"/>
  <c r="T185" i="2"/>
  <c r="AJ439" i="2"/>
  <c r="AK439" i="2" s="1"/>
  <c r="AS439" i="2"/>
  <c r="X439" i="2"/>
  <c r="AX439" i="2"/>
  <c r="AY439" i="2" s="1"/>
  <c r="AZ439" i="2" s="1"/>
  <c r="AT439" i="2"/>
  <c r="AU439" i="2" s="1"/>
  <c r="AN439" i="2"/>
  <c r="AO439" i="2" s="1"/>
  <c r="AP439" i="2" s="1"/>
  <c r="Q440" i="2"/>
  <c r="AI440" i="2" s="1"/>
  <c r="M442" i="2"/>
  <c r="T441" i="2"/>
  <c r="S186" i="2"/>
  <c r="Z185" i="2"/>
  <c r="V440" i="2" l="1"/>
  <c r="O441" i="2"/>
  <c r="M187" i="2"/>
  <c r="T186" i="2"/>
  <c r="Q187" i="2"/>
  <c r="AX186" i="2"/>
  <c r="X186" i="2"/>
  <c r="AY186" i="2"/>
  <c r="AZ186" i="2" s="1"/>
  <c r="AS186" i="2"/>
  <c r="AT186" i="2" s="1"/>
  <c r="AU186" i="2" s="1"/>
  <c r="AN186" i="2"/>
  <c r="AO186" i="2" s="1"/>
  <c r="AP186" i="2" s="1"/>
  <c r="AI186" i="2"/>
  <c r="AJ186" i="2" s="1"/>
  <c r="AK186" i="2" s="1"/>
  <c r="S187" i="2"/>
  <c r="Z186" i="2"/>
  <c r="M443" i="2"/>
  <c r="T442" i="2"/>
  <c r="O187" i="2"/>
  <c r="V186" i="2"/>
  <c r="Q441" i="2"/>
  <c r="X440" i="2"/>
  <c r="AS440" i="2"/>
  <c r="AT440" i="2" s="1"/>
  <c r="AU440" i="2" s="1"/>
  <c r="AN440" i="2"/>
  <c r="AO440" i="2" s="1"/>
  <c r="AP440" i="2" s="1"/>
  <c r="AJ440" i="2"/>
  <c r="AK440" i="2" s="1"/>
  <c r="AX440" i="2"/>
  <c r="AY440" i="2" s="1"/>
  <c r="AZ440" i="2" s="1"/>
  <c r="S442" i="2"/>
  <c r="Z441" i="2"/>
  <c r="O442" i="2" l="1"/>
  <c r="V441" i="2"/>
  <c r="AN441" i="2"/>
  <c r="X441" i="2"/>
  <c r="Q442" i="2"/>
  <c r="AX441" i="2"/>
  <c r="AY441" i="2" s="1"/>
  <c r="AZ441" i="2" s="1"/>
  <c r="AI442" i="2"/>
  <c r="AS441" i="2"/>
  <c r="AT441" i="2" s="1"/>
  <c r="AU441" i="2" s="1"/>
  <c r="AO441" i="2"/>
  <c r="AP441" i="2" s="1"/>
  <c r="V187" i="2"/>
  <c r="O188" i="2"/>
  <c r="Z442" i="2"/>
  <c r="S443" i="2"/>
  <c r="T443" i="2"/>
  <c r="M444" i="2"/>
  <c r="AN187" i="2"/>
  <c r="Q188" i="2"/>
  <c r="AI187" i="2"/>
  <c r="AJ187" i="2" s="1"/>
  <c r="AK187" i="2" s="1"/>
  <c r="AX187" i="2"/>
  <c r="AY187" i="2" s="1"/>
  <c r="AZ187" i="2" s="1"/>
  <c r="AS187" i="2"/>
  <c r="AT187" i="2" s="1"/>
  <c r="AU187" i="2" s="1"/>
  <c r="AO187" i="2"/>
  <c r="AP187" i="2" s="1"/>
  <c r="X187" i="2"/>
  <c r="AI441" i="2"/>
  <c r="AJ441" i="2" s="1"/>
  <c r="AK441" i="2" s="1"/>
  <c r="S188" i="2"/>
  <c r="Z187" i="2"/>
  <c r="T187" i="2"/>
  <c r="M188" i="2"/>
  <c r="O443" i="2" l="1"/>
  <c r="V442" i="2"/>
  <c r="O189" i="2"/>
  <c r="V188" i="2"/>
  <c r="M189" i="2"/>
  <c r="T188" i="2"/>
  <c r="AJ188" i="2"/>
  <c r="AK188" i="2" s="1"/>
  <c r="X188" i="2"/>
  <c r="AX188" i="2"/>
  <c r="AY188" i="2" s="1"/>
  <c r="AZ188" i="2" s="1"/>
  <c r="AS188" i="2"/>
  <c r="AT188" i="2" s="1"/>
  <c r="AU188" i="2" s="1"/>
  <c r="AO188" i="2"/>
  <c r="AP188" i="2" s="1"/>
  <c r="Q189" i="2"/>
  <c r="AN188" i="2"/>
  <c r="AI188" i="2"/>
  <c r="AO442" i="2"/>
  <c r="AP442" i="2" s="1"/>
  <c r="Q443" i="2"/>
  <c r="AX442" i="2"/>
  <c r="X442" i="2"/>
  <c r="AY442" i="2"/>
  <c r="AZ442" i="2" s="1"/>
  <c r="AI443" i="2"/>
  <c r="AS442" i="2"/>
  <c r="AT442" i="2" s="1"/>
  <c r="AU442" i="2" s="1"/>
  <c r="AN442" i="2"/>
  <c r="AJ442" i="2"/>
  <c r="AK442" i="2" s="1"/>
  <c r="S444" i="2"/>
  <c r="Z443" i="2"/>
  <c r="Z188" i="2"/>
  <c r="S189" i="2"/>
  <c r="M445" i="2"/>
  <c r="T444" i="2"/>
  <c r="V443" i="2" l="1"/>
  <c r="O444" i="2"/>
  <c r="AN443" i="2"/>
  <c r="AX443" i="2"/>
  <c r="AY443" i="2" s="1"/>
  <c r="AZ443" i="2" s="1"/>
  <c r="AS443" i="2"/>
  <c r="AO443" i="2"/>
  <c r="AP443" i="2" s="1"/>
  <c r="AJ443" i="2"/>
  <c r="AK443" i="2" s="1"/>
  <c r="Q444" i="2"/>
  <c r="AI444" i="2"/>
  <c r="AT443" i="2"/>
  <c r="AU443" i="2" s="1"/>
  <c r="X443" i="2"/>
  <c r="Q190" i="2"/>
  <c r="AX189" i="2"/>
  <c r="AY189" i="2" s="1"/>
  <c r="AZ189" i="2" s="1"/>
  <c r="AN189" i="2"/>
  <c r="AI189" i="2"/>
  <c r="AS189" i="2"/>
  <c r="AT189" i="2" s="1"/>
  <c r="AU189" i="2" s="1"/>
  <c r="AO189" i="2"/>
  <c r="AP189" i="2" s="1"/>
  <c r="AJ189" i="2"/>
  <c r="AK189" i="2" s="1"/>
  <c r="X189" i="2"/>
  <c r="Z189" i="2"/>
  <c r="S190" i="2"/>
  <c r="T445" i="2"/>
  <c r="M446" i="2"/>
  <c r="S445" i="2"/>
  <c r="Z444" i="2"/>
  <c r="M190" i="2"/>
  <c r="T189" i="2"/>
  <c r="O190" i="2"/>
  <c r="V189" i="2"/>
  <c r="V444" i="2" l="1"/>
  <c r="O445" i="2"/>
  <c r="AN190" i="2"/>
  <c r="AX190" i="2"/>
  <c r="AY190" i="2" s="1"/>
  <c r="AZ190" i="2" s="1"/>
  <c r="X190" i="2"/>
  <c r="AS190" i="2"/>
  <c r="AO190" i="2"/>
  <c r="AP190" i="2" s="1"/>
  <c r="AI190" i="2"/>
  <c r="Q191" i="2"/>
  <c r="AT190" i="2"/>
  <c r="AU190" i="2" s="1"/>
  <c r="AJ190" i="2"/>
  <c r="AK190" i="2" s="1"/>
  <c r="S191" i="2"/>
  <c r="Z190" i="2"/>
  <c r="O191" i="2"/>
  <c r="V190" i="2"/>
  <c r="T190" i="2"/>
  <c r="M191" i="2"/>
  <c r="S446" i="2"/>
  <c r="Z445" i="2"/>
  <c r="M447" i="2"/>
  <c r="T446" i="2"/>
  <c r="AS444" i="2"/>
  <c r="AT444" i="2" s="1"/>
  <c r="AU444" i="2" s="1"/>
  <c r="Q445" i="2"/>
  <c r="AX444" i="2"/>
  <c r="AY444" i="2" s="1"/>
  <c r="AZ444" i="2" s="1"/>
  <c r="X444" i="2"/>
  <c r="AN444" i="2"/>
  <c r="AO444" i="2" s="1"/>
  <c r="AP444" i="2" s="1"/>
  <c r="AJ444" i="2"/>
  <c r="AK444" i="2" s="1"/>
  <c r="V445" i="2" l="1"/>
  <c r="O446" i="2"/>
  <c r="M448" i="2"/>
  <c r="T447" i="2"/>
  <c r="AI191" i="2"/>
  <c r="AX191" i="2"/>
  <c r="AY191" i="2" s="1"/>
  <c r="AZ191" i="2" s="1"/>
  <c r="X191" i="2"/>
  <c r="AS191" i="2"/>
  <c r="AN191" i="2"/>
  <c r="AO191" i="2" s="1"/>
  <c r="AP191" i="2" s="1"/>
  <c r="Q192" i="2"/>
  <c r="AT191" i="2"/>
  <c r="AU191" i="2" s="1"/>
  <c r="AJ191" i="2"/>
  <c r="AK191" i="2" s="1"/>
  <c r="M192" i="2"/>
  <c r="T191" i="2"/>
  <c r="X445" i="2"/>
  <c r="AX445" i="2"/>
  <c r="AY445" i="2" s="1"/>
  <c r="AZ445" i="2" s="1"/>
  <c r="AS445" i="2"/>
  <c r="AT445" i="2" s="1"/>
  <c r="AU445" i="2" s="1"/>
  <c r="AN445" i="2"/>
  <c r="AO445" i="2" s="1"/>
  <c r="AP445" i="2" s="1"/>
  <c r="AJ445" i="2"/>
  <c r="AK445" i="2" s="1"/>
  <c r="Q446" i="2"/>
  <c r="Z446" i="2"/>
  <c r="S447" i="2"/>
  <c r="O192" i="2"/>
  <c r="V191" i="2"/>
  <c r="AI445" i="2"/>
  <c r="S192" i="2"/>
  <c r="Z191" i="2"/>
  <c r="O447" i="2" l="1"/>
  <c r="V446" i="2"/>
  <c r="AI446" i="2"/>
  <c r="AI192" i="2"/>
  <c r="AJ192" i="2" s="1"/>
  <c r="AK192" i="2" s="1"/>
  <c r="AN192" i="2"/>
  <c r="AO192" i="2" s="1"/>
  <c r="AP192" i="2" s="1"/>
  <c r="Q193" i="2"/>
  <c r="AS192" i="2"/>
  <c r="AT192" i="2" s="1"/>
  <c r="AU192" i="2" s="1"/>
  <c r="X192" i="2"/>
  <c r="AX192" i="2"/>
  <c r="AY192" i="2" s="1"/>
  <c r="AZ192" i="2" s="1"/>
  <c r="Z447" i="2"/>
  <c r="S448" i="2"/>
  <c r="Z192" i="2"/>
  <c r="S193" i="2"/>
  <c r="V192" i="2"/>
  <c r="O193" i="2"/>
  <c r="AS446" i="2"/>
  <c r="AT446" i="2" s="1"/>
  <c r="AU446" i="2" s="1"/>
  <c r="AJ446" i="2"/>
  <c r="AK446" i="2" s="1"/>
  <c r="AN446" i="2"/>
  <c r="AO446" i="2" s="1"/>
  <c r="AP446" i="2" s="1"/>
  <c r="Q447" i="2"/>
  <c r="AI447" i="2" s="1"/>
  <c r="X446" i="2"/>
  <c r="AX446" i="2"/>
  <c r="AY446" i="2" s="1"/>
  <c r="AZ446" i="2" s="1"/>
  <c r="T192" i="2"/>
  <c r="M193" i="2"/>
  <c r="T448" i="2"/>
  <c r="M449" i="2"/>
  <c r="O448" i="2" l="1"/>
  <c r="V447" i="2"/>
  <c r="Z448" i="2"/>
  <c r="S449" i="2"/>
  <c r="V193" i="2"/>
  <c r="O194" i="2"/>
  <c r="T449" i="2"/>
  <c r="M450" i="2"/>
  <c r="AS193" i="2"/>
  <c r="AT193" i="2" s="1"/>
  <c r="AU193" i="2" s="1"/>
  <c r="AI193" i="2"/>
  <c r="AJ193" i="2" s="1"/>
  <c r="AK193" i="2" s="1"/>
  <c r="Q194" i="2"/>
  <c r="AY193" i="2"/>
  <c r="AZ193" i="2" s="1"/>
  <c r="X193" i="2"/>
  <c r="AX193" i="2"/>
  <c r="AN193" i="2"/>
  <c r="AO193" i="2" s="1"/>
  <c r="AP193" i="2" s="1"/>
  <c r="AX447" i="2"/>
  <c r="X447" i="2"/>
  <c r="Q448" i="2"/>
  <c r="AJ447" i="2"/>
  <c r="AK447" i="2" s="1"/>
  <c r="AY447" i="2"/>
  <c r="AZ447" i="2" s="1"/>
  <c r="AS447" i="2"/>
  <c r="AT447" i="2" s="1"/>
  <c r="AU447" i="2" s="1"/>
  <c r="AI448" i="2"/>
  <c r="AN447" i="2"/>
  <c r="AO447" i="2" s="1"/>
  <c r="AP447" i="2" s="1"/>
  <c r="M194" i="2"/>
  <c r="T193" i="2"/>
  <c r="Z193" i="2"/>
  <c r="S194" i="2"/>
  <c r="V448" i="2" l="1"/>
  <c r="O449" i="2"/>
  <c r="O195" i="2"/>
  <c r="V194" i="2"/>
  <c r="X194" i="2"/>
  <c r="Q195" i="2"/>
  <c r="AJ194" i="2"/>
  <c r="AK194" i="2" s="1"/>
  <c r="AX194" i="2"/>
  <c r="AY194" i="2" s="1"/>
  <c r="AZ194" i="2" s="1"/>
  <c r="AS194" i="2"/>
  <c r="AT194" i="2" s="1"/>
  <c r="AU194" i="2" s="1"/>
  <c r="AN194" i="2"/>
  <c r="AO194" i="2" s="1"/>
  <c r="AP194" i="2" s="1"/>
  <c r="AI194" i="2"/>
  <c r="AX448" i="2"/>
  <c r="AY448" i="2" s="1"/>
  <c r="AZ448" i="2" s="1"/>
  <c r="AS448" i="2"/>
  <c r="AN448" i="2"/>
  <c r="Q449" i="2"/>
  <c r="AJ448" i="2"/>
  <c r="AK448" i="2" s="1"/>
  <c r="X448" i="2"/>
  <c r="AT448" i="2"/>
  <c r="AU448" i="2" s="1"/>
  <c r="AI449" i="2"/>
  <c r="AO448" i="2"/>
  <c r="AP448" i="2" s="1"/>
  <c r="M451" i="2"/>
  <c r="T450" i="2"/>
  <c r="S195" i="2"/>
  <c r="Z194" i="2"/>
  <c r="T194" i="2"/>
  <c r="M195" i="2"/>
  <c r="S450" i="2"/>
  <c r="Z449" i="2"/>
  <c r="V449" i="2" l="1"/>
  <c r="O450" i="2"/>
  <c r="AN195" i="2"/>
  <c r="Q196" i="2"/>
  <c r="X195" i="2"/>
  <c r="AX195" i="2"/>
  <c r="AS195" i="2"/>
  <c r="AY195" i="2"/>
  <c r="AZ195" i="2" s="1"/>
  <c r="AT195" i="2"/>
  <c r="AU195" i="2" s="1"/>
  <c r="AO195" i="2"/>
  <c r="AP195" i="2" s="1"/>
  <c r="AI195" i="2"/>
  <c r="AJ195" i="2" s="1"/>
  <c r="AK195" i="2" s="1"/>
  <c r="Z195" i="2"/>
  <c r="S196" i="2"/>
  <c r="O196" i="2"/>
  <c r="V195" i="2"/>
  <c r="AX449" i="2"/>
  <c r="AY449" i="2" s="1"/>
  <c r="AZ449" i="2" s="1"/>
  <c r="X449" i="2"/>
  <c r="AN449" i="2"/>
  <c r="AO449" i="2" s="1"/>
  <c r="AP449" i="2" s="1"/>
  <c r="Q450" i="2"/>
  <c r="AI450" i="2" s="1"/>
  <c r="AS449" i="2"/>
  <c r="AT449" i="2" s="1"/>
  <c r="AU449" i="2" s="1"/>
  <c r="AJ449" i="2"/>
  <c r="AK449" i="2" s="1"/>
  <c r="Z450" i="2"/>
  <c r="S451" i="2"/>
  <c r="M196" i="2"/>
  <c r="T195" i="2"/>
  <c r="M452" i="2"/>
  <c r="T451" i="2"/>
  <c r="V450" i="2" l="1"/>
  <c r="O451" i="2"/>
  <c r="M453" i="2"/>
  <c r="T452" i="2"/>
  <c r="T196" i="2"/>
  <c r="M197" i="2"/>
  <c r="Z451" i="2"/>
  <c r="S452" i="2"/>
  <c r="AX196" i="2"/>
  <c r="AN196" i="2"/>
  <c r="AO196" i="2" s="1"/>
  <c r="AP196" i="2" s="1"/>
  <c r="AY196" i="2"/>
  <c r="AZ196" i="2" s="1"/>
  <c r="X196" i="2"/>
  <c r="AS196" i="2"/>
  <c r="AT196" i="2" s="1"/>
  <c r="AU196" i="2" s="1"/>
  <c r="AI196" i="2"/>
  <c r="Q197" i="2"/>
  <c r="AJ196" i="2"/>
  <c r="AK196" i="2" s="1"/>
  <c r="S197" i="2"/>
  <c r="Z196" i="2"/>
  <c r="AN450" i="2"/>
  <c r="AO450" i="2" s="1"/>
  <c r="AP450" i="2" s="1"/>
  <c r="X450" i="2"/>
  <c r="Q451" i="2"/>
  <c r="AI451" i="2" s="1"/>
  <c r="AX450" i="2"/>
  <c r="AY450" i="2" s="1"/>
  <c r="AZ450" i="2" s="1"/>
  <c r="AJ450" i="2"/>
  <c r="AK450" i="2" s="1"/>
  <c r="AS450" i="2"/>
  <c r="AT450" i="2" s="1"/>
  <c r="AU450" i="2" s="1"/>
  <c r="O197" i="2"/>
  <c r="V196" i="2"/>
  <c r="O452" i="2" l="1"/>
  <c r="V451" i="2"/>
  <c r="T197" i="2"/>
  <c r="M198" i="2"/>
  <c r="Z197" i="2"/>
  <c r="S198" i="2"/>
  <c r="Z452" i="2"/>
  <c r="S453" i="2"/>
  <c r="AJ451" i="2"/>
  <c r="AK451" i="2" s="1"/>
  <c r="AI452" i="2"/>
  <c r="AX451" i="2"/>
  <c r="AY451" i="2" s="1"/>
  <c r="AZ451" i="2" s="1"/>
  <c r="AS451" i="2"/>
  <c r="AT451" i="2" s="1"/>
  <c r="AU451" i="2" s="1"/>
  <c r="X451" i="2"/>
  <c r="Q452" i="2"/>
  <c r="AN451" i="2"/>
  <c r="AO451" i="2" s="1"/>
  <c r="AP451" i="2" s="1"/>
  <c r="O198" i="2"/>
  <c r="V197" i="2"/>
  <c r="AY197" i="2"/>
  <c r="AZ197" i="2" s="1"/>
  <c r="AO197" i="2"/>
  <c r="AP197" i="2" s="1"/>
  <c r="AJ197" i="2"/>
  <c r="AK197" i="2" s="1"/>
  <c r="Q198" i="2"/>
  <c r="AS197" i="2"/>
  <c r="AT197" i="2" s="1"/>
  <c r="AU197" i="2" s="1"/>
  <c r="AN197" i="2"/>
  <c r="AI197" i="2"/>
  <c r="X197" i="2"/>
  <c r="AX197" i="2"/>
  <c r="T453" i="2"/>
  <c r="M454" i="2"/>
  <c r="O453" i="2" l="1"/>
  <c r="V452" i="2"/>
  <c r="S454" i="2"/>
  <c r="Z453" i="2"/>
  <c r="V198" i="2"/>
  <c r="O199" i="2"/>
  <c r="S199" i="2"/>
  <c r="Z198" i="2"/>
  <c r="T198" i="2"/>
  <c r="M199" i="2"/>
  <c r="AS198" i="2"/>
  <c r="AT198" i="2" s="1"/>
  <c r="AU198" i="2" s="1"/>
  <c r="AX198" i="2"/>
  <c r="AY198" i="2" s="1"/>
  <c r="AZ198" i="2" s="1"/>
  <c r="X198" i="2"/>
  <c r="AN198" i="2"/>
  <c r="AO198" i="2" s="1"/>
  <c r="AP198" i="2" s="1"/>
  <c r="AI198" i="2"/>
  <c r="Q199" i="2"/>
  <c r="AJ198" i="2"/>
  <c r="AK198" i="2" s="1"/>
  <c r="M455" i="2"/>
  <c r="T454" i="2"/>
  <c r="Q453" i="2"/>
  <c r="AJ452" i="2"/>
  <c r="AK452" i="2" s="1"/>
  <c r="AY452" i="2"/>
  <c r="AZ452" i="2" s="1"/>
  <c r="AT452" i="2"/>
  <c r="AU452" i="2" s="1"/>
  <c r="X452" i="2"/>
  <c r="AS452" i="2"/>
  <c r="AN452" i="2"/>
  <c r="AO452" i="2"/>
  <c r="AP452" i="2" s="1"/>
  <c r="AX452" i="2"/>
  <c r="O454" i="2" l="1"/>
  <c r="V453" i="2"/>
  <c r="AN453" i="2"/>
  <c r="Q454" i="2"/>
  <c r="X453" i="2"/>
  <c r="AS453" i="2"/>
  <c r="AT453" i="2" s="1"/>
  <c r="AU453" i="2" s="1"/>
  <c r="AO453" i="2"/>
  <c r="AP453" i="2" s="1"/>
  <c r="AX453" i="2"/>
  <c r="AY453" i="2" s="1"/>
  <c r="AZ453" i="2" s="1"/>
  <c r="M200" i="2"/>
  <c r="T199" i="2"/>
  <c r="T455" i="2"/>
  <c r="M456" i="2"/>
  <c r="V199" i="2"/>
  <c r="O200" i="2"/>
  <c r="S200" i="2"/>
  <c r="Z199" i="2"/>
  <c r="AI453" i="2"/>
  <c r="AI454" i="2" s="1"/>
  <c r="AI199" i="2"/>
  <c r="AJ199" i="2" s="1"/>
  <c r="AK199" i="2" s="1"/>
  <c r="AX199" i="2"/>
  <c r="AY199" i="2" s="1"/>
  <c r="AZ199" i="2" s="1"/>
  <c r="X199" i="2"/>
  <c r="AS199" i="2"/>
  <c r="AT199" i="2" s="1"/>
  <c r="AU199" i="2" s="1"/>
  <c r="AN199" i="2"/>
  <c r="AO199" i="2" s="1"/>
  <c r="AP199" i="2" s="1"/>
  <c r="Q200" i="2"/>
  <c r="S455" i="2"/>
  <c r="Z454" i="2"/>
  <c r="O455" i="2" l="1"/>
  <c r="V454" i="2"/>
  <c r="Z200" i="2"/>
  <c r="S201" i="2"/>
  <c r="T456" i="2"/>
  <c r="M457" i="2"/>
  <c r="T200" i="2"/>
  <c r="M201" i="2"/>
  <c r="O201" i="2"/>
  <c r="V200" i="2"/>
  <c r="AJ453" i="2"/>
  <c r="AK453" i="2" s="1"/>
  <c r="S456" i="2"/>
  <c r="Z455" i="2"/>
  <c r="AN454" i="2"/>
  <c r="AO454" i="2" s="1"/>
  <c r="AP454" i="2" s="1"/>
  <c r="Q455" i="2"/>
  <c r="AI455" i="2" s="1"/>
  <c r="AX454" i="2"/>
  <c r="AY454" i="2" s="1"/>
  <c r="AZ454" i="2" s="1"/>
  <c r="X454" i="2"/>
  <c r="AS454" i="2"/>
  <c r="AT454" i="2" s="1"/>
  <c r="AU454" i="2" s="1"/>
  <c r="AJ454" i="2"/>
  <c r="AK454" i="2" s="1"/>
  <c r="AJ200" i="2"/>
  <c r="AK200" i="2" s="1"/>
  <c r="AY200" i="2"/>
  <c r="AZ200" i="2" s="1"/>
  <c r="X200" i="2"/>
  <c r="AS200" i="2"/>
  <c r="AT200" i="2" s="1"/>
  <c r="AU200" i="2" s="1"/>
  <c r="Q201" i="2"/>
  <c r="AI200" i="2"/>
  <c r="AX200" i="2"/>
  <c r="AN200" i="2"/>
  <c r="AO200" i="2" s="1"/>
  <c r="AP200" i="2" s="1"/>
  <c r="O456" i="2" l="1"/>
  <c r="V455" i="2"/>
  <c r="T457" i="2"/>
  <c r="M458" i="2"/>
  <c r="S457" i="2"/>
  <c r="Z456" i="2"/>
  <c r="M202" i="2"/>
  <c r="T201" i="2"/>
  <c r="Q202" i="2"/>
  <c r="AI201" i="2"/>
  <c r="AJ201" i="2" s="1"/>
  <c r="AK201" i="2" s="1"/>
  <c r="AX201" i="2"/>
  <c r="AY201" i="2" s="1"/>
  <c r="AZ201" i="2" s="1"/>
  <c r="AS201" i="2"/>
  <c r="AT201" i="2" s="1"/>
  <c r="AU201" i="2" s="1"/>
  <c r="X201" i="2"/>
  <c r="AN201" i="2"/>
  <c r="AO201" i="2" s="1"/>
  <c r="AP201" i="2" s="1"/>
  <c r="AN455" i="2"/>
  <c r="AO455" i="2" s="1"/>
  <c r="AP455" i="2" s="1"/>
  <c r="Q456" i="2"/>
  <c r="AJ455" i="2"/>
  <c r="AK455" i="2" s="1"/>
  <c r="AX455" i="2"/>
  <c r="AY455" i="2" s="1"/>
  <c r="AZ455" i="2" s="1"/>
  <c r="AS455" i="2"/>
  <c r="AT455" i="2" s="1"/>
  <c r="AU455" i="2" s="1"/>
  <c r="X455" i="2"/>
  <c r="Z201" i="2"/>
  <c r="S202" i="2"/>
  <c r="V201" i="2"/>
  <c r="O202" i="2"/>
  <c r="V456" i="2" l="1"/>
  <c r="O457" i="2"/>
  <c r="S203" i="2"/>
  <c r="Z202" i="2"/>
  <c r="AS456" i="2"/>
  <c r="AN456" i="2"/>
  <c r="AO456" i="2" s="1"/>
  <c r="AP456" i="2" s="1"/>
  <c r="Q457" i="2"/>
  <c r="AJ456" i="2"/>
  <c r="AK456" i="2" s="1"/>
  <c r="AI457" i="2"/>
  <c r="AX456" i="2"/>
  <c r="AY456" i="2" s="1"/>
  <c r="AZ456" i="2" s="1"/>
  <c r="X456" i="2"/>
  <c r="AT456" i="2"/>
  <c r="AU456" i="2" s="1"/>
  <c r="O203" i="2"/>
  <c r="V202" i="2"/>
  <c r="Z457" i="2"/>
  <c r="S458" i="2"/>
  <c r="AI456" i="2"/>
  <c r="AN202" i="2"/>
  <c r="AO202" i="2" s="1"/>
  <c r="AP202" i="2" s="1"/>
  <c r="AI202" i="2"/>
  <c r="AJ202" i="2" s="1"/>
  <c r="AK202" i="2" s="1"/>
  <c r="AX202" i="2"/>
  <c r="AY202" i="2" s="1"/>
  <c r="AZ202" i="2" s="1"/>
  <c r="X202" i="2"/>
  <c r="Q203" i="2"/>
  <c r="AS202" i="2"/>
  <c r="AT202" i="2" s="1"/>
  <c r="AU202" i="2" s="1"/>
  <c r="M203" i="2"/>
  <c r="T202" i="2"/>
  <c r="T458" i="2"/>
  <c r="M459" i="2"/>
  <c r="V457" i="2" l="1"/>
  <c r="O458" i="2"/>
  <c r="AX457" i="2"/>
  <c r="X457" i="2"/>
  <c r="AS457" i="2"/>
  <c r="AT457" i="2" s="1"/>
  <c r="AU457" i="2" s="1"/>
  <c r="AN457" i="2"/>
  <c r="AO457" i="2" s="1"/>
  <c r="AP457" i="2" s="1"/>
  <c r="Q458" i="2"/>
  <c r="AJ457" i="2"/>
  <c r="AK457" i="2" s="1"/>
  <c r="AY457" i="2"/>
  <c r="AZ457" i="2" s="1"/>
  <c r="AI458" i="2"/>
  <c r="Z458" i="2"/>
  <c r="S459" i="2"/>
  <c r="M460" i="2"/>
  <c r="T459" i="2"/>
  <c r="M204" i="2"/>
  <c r="T203" i="2"/>
  <c r="AO203" i="2"/>
  <c r="AP203" i="2" s="1"/>
  <c r="Q204" i="2"/>
  <c r="AJ203" i="2"/>
  <c r="AK203" i="2" s="1"/>
  <c r="X203" i="2"/>
  <c r="AX203" i="2"/>
  <c r="AY203" i="2" s="1"/>
  <c r="AZ203" i="2" s="1"/>
  <c r="AS203" i="2"/>
  <c r="AT203" i="2" s="1"/>
  <c r="AU203" i="2" s="1"/>
  <c r="AN203" i="2"/>
  <c r="AI203" i="2"/>
  <c r="O204" i="2"/>
  <c r="V203" i="2"/>
  <c r="Z203" i="2"/>
  <c r="S204" i="2"/>
  <c r="V458" i="2" l="1"/>
  <c r="O459" i="2"/>
  <c r="Z459" i="2"/>
  <c r="S460" i="2"/>
  <c r="AX458" i="2"/>
  <c r="AY458" i="2"/>
  <c r="AZ458" i="2" s="1"/>
  <c r="X458" i="2"/>
  <c r="AS458" i="2"/>
  <c r="AT458" i="2" s="1"/>
  <c r="AU458" i="2" s="1"/>
  <c r="AN458" i="2"/>
  <c r="Q459" i="2"/>
  <c r="AI459" i="2" s="1"/>
  <c r="AJ458" i="2"/>
  <c r="AK458" i="2" s="1"/>
  <c r="AO458" i="2"/>
  <c r="AP458" i="2" s="1"/>
  <c r="O205" i="2"/>
  <c r="V204" i="2"/>
  <c r="AN204" i="2"/>
  <c r="Q205" i="2"/>
  <c r="AI204" i="2"/>
  <c r="AX204" i="2"/>
  <c r="AS204" i="2"/>
  <c r="AT204" i="2" s="1"/>
  <c r="AU204" i="2" s="1"/>
  <c r="AO204" i="2"/>
  <c r="AP204" i="2" s="1"/>
  <c r="AY204" i="2"/>
  <c r="AZ204" i="2" s="1"/>
  <c r="AJ204" i="2"/>
  <c r="AK204" i="2" s="1"/>
  <c r="X204" i="2"/>
  <c r="S205" i="2"/>
  <c r="Z204" i="2"/>
  <c r="T204" i="2"/>
  <c r="M205" i="2"/>
  <c r="M461" i="2"/>
  <c r="T460" i="2"/>
  <c r="O460" i="2" l="1"/>
  <c r="V459" i="2"/>
  <c r="AS205" i="2"/>
  <c r="AN205" i="2"/>
  <c r="AO205" i="2" s="1"/>
  <c r="AP205" i="2" s="1"/>
  <c r="AI205" i="2"/>
  <c r="AJ205" i="2" s="1"/>
  <c r="AK205" i="2" s="1"/>
  <c r="AT205" i="2"/>
  <c r="AU205" i="2" s="1"/>
  <c r="X205" i="2"/>
  <c r="Q206" i="2"/>
  <c r="AX205" i="2"/>
  <c r="AY205" i="2" s="1"/>
  <c r="AZ205" i="2" s="1"/>
  <c r="S461" i="2"/>
  <c r="Z460" i="2"/>
  <c r="AX459" i="2"/>
  <c r="AY459" i="2" s="1"/>
  <c r="AZ459" i="2" s="1"/>
  <c r="X459" i="2"/>
  <c r="AN459" i="2"/>
  <c r="AO459" i="2" s="1"/>
  <c r="AP459" i="2" s="1"/>
  <c r="AJ459" i="2"/>
  <c r="AK459" i="2" s="1"/>
  <c r="AS459" i="2"/>
  <c r="AT459" i="2" s="1"/>
  <c r="AU459" i="2" s="1"/>
  <c r="Q460" i="2"/>
  <c r="M462" i="2"/>
  <c r="T461" i="2"/>
  <c r="M206" i="2"/>
  <c r="T205" i="2"/>
  <c r="S206" i="2"/>
  <c r="Z205" i="2"/>
  <c r="V205" i="2"/>
  <c r="O206" i="2"/>
  <c r="O461" i="2" l="1"/>
  <c r="V460" i="2"/>
  <c r="X206" i="2"/>
  <c r="Q207" i="2"/>
  <c r="AS206" i="2"/>
  <c r="AT206" i="2" s="1"/>
  <c r="AU206" i="2" s="1"/>
  <c r="AN206" i="2"/>
  <c r="AO206" i="2" s="1"/>
  <c r="AP206" i="2" s="1"/>
  <c r="AI206" i="2"/>
  <c r="AJ206" i="2" s="1"/>
  <c r="AK206" i="2" s="1"/>
  <c r="AX206" i="2"/>
  <c r="AY206" i="2" s="1"/>
  <c r="AZ206" i="2" s="1"/>
  <c r="Q461" i="2"/>
  <c r="AX460" i="2"/>
  <c r="AY460" i="2" s="1"/>
  <c r="AZ460" i="2" s="1"/>
  <c r="X460" i="2"/>
  <c r="AS460" i="2"/>
  <c r="AT460" i="2" s="1"/>
  <c r="AU460" i="2" s="1"/>
  <c r="AN460" i="2"/>
  <c r="AO460" i="2" s="1"/>
  <c r="AP460" i="2" s="1"/>
  <c r="O207" i="2"/>
  <c r="V206" i="2"/>
  <c r="Z206" i="2"/>
  <c r="S207" i="2"/>
  <c r="AI460" i="2"/>
  <c r="AJ460" i="2" s="1"/>
  <c r="AK460" i="2" s="1"/>
  <c r="T206" i="2"/>
  <c r="M207" i="2"/>
  <c r="T462" i="2"/>
  <c r="M463" i="2"/>
  <c r="S462" i="2"/>
  <c r="Z461" i="2"/>
  <c r="V461" i="2" l="1"/>
  <c r="O462" i="2"/>
  <c r="AN461" i="2"/>
  <c r="AO461" i="2" s="1"/>
  <c r="AP461" i="2" s="1"/>
  <c r="Q462" i="2"/>
  <c r="AX461" i="2"/>
  <c r="AY461" i="2" s="1"/>
  <c r="AZ461" i="2" s="1"/>
  <c r="X461" i="2"/>
  <c r="AS461" i="2"/>
  <c r="AT461" i="2" s="1"/>
  <c r="AU461" i="2" s="1"/>
  <c r="AI461" i="2"/>
  <c r="AJ461" i="2" s="1"/>
  <c r="AK461" i="2" s="1"/>
  <c r="Z207" i="2"/>
  <c r="S208" i="2"/>
  <c r="T207" i="2"/>
  <c r="M208" i="2"/>
  <c r="V207" i="2"/>
  <c r="O208" i="2"/>
  <c r="Z462" i="2"/>
  <c r="S463" i="2"/>
  <c r="M464" i="2"/>
  <c r="T463" i="2"/>
  <c r="AS207" i="2"/>
  <c r="AT207" i="2" s="1"/>
  <c r="AU207" i="2" s="1"/>
  <c r="AN207" i="2"/>
  <c r="AO207" i="2" s="1"/>
  <c r="AP207" i="2" s="1"/>
  <c r="Q208" i="2"/>
  <c r="AI207" i="2"/>
  <c r="AJ207" i="2" s="1"/>
  <c r="AK207" i="2" s="1"/>
  <c r="AX207" i="2"/>
  <c r="X207" i="2"/>
  <c r="AY207" i="2"/>
  <c r="AZ207" i="2" s="1"/>
  <c r="O463" i="2" l="1"/>
  <c r="V462" i="2"/>
  <c r="AI462" i="2"/>
  <c r="AJ462" i="2" s="1"/>
  <c r="AK462" i="2" s="1"/>
  <c r="V208" i="2"/>
  <c r="O209" i="2"/>
  <c r="Z463" i="2"/>
  <c r="S464" i="2"/>
  <c r="M209" i="2"/>
  <c r="T208" i="2"/>
  <c r="S209" i="2"/>
  <c r="Z208" i="2"/>
  <c r="X462" i="2"/>
  <c r="AS462" i="2"/>
  <c r="AT462" i="2" s="1"/>
  <c r="AU462" i="2" s="1"/>
  <c r="AN462" i="2"/>
  <c r="AO462" i="2" s="1"/>
  <c r="AP462" i="2" s="1"/>
  <c r="Q463" i="2"/>
  <c r="AX462" i="2"/>
  <c r="AY462" i="2"/>
  <c r="AZ462" i="2" s="1"/>
  <c r="M465" i="2"/>
  <c r="T464" i="2"/>
  <c r="AX208" i="2"/>
  <c r="AY208" i="2" s="1"/>
  <c r="AZ208" i="2" s="1"/>
  <c r="X208" i="2"/>
  <c r="AS208" i="2"/>
  <c r="AT208" i="2" s="1"/>
  <c r="AU208" i="2" s="1"/>
  <c r="AN208" i="2"/>
  <c r="AO208" i="2" s="1"/>
  <c r="AP208" i="2" s="1"/>
  <c r="AI208" i="2"/>
  <c r="AJ208" i="2" s="1"/>
  <c r="AK208" i="2" s="1"/>
  <c r="Q209" i="2"/>
  <c r="O464" i="2" l="1"/>
  <c r="V463" i="2"/>
  <c r="V209" i="2"/>
  <c r="O210" i="2"/>
  <c r="T209" i="2"/>
  <c r="M210" i="2"/>
  <c r="S465" i="2"/>
  <c r="Z464" i="2"/>
  <c r="M466" i="2"/>
  <c r="T465" i="2"/>
  <c r="Z209" i="2"/>
  <c r="S210" i="2"/>
  <c r="X209" i="2"/>
  <c r="Q210" i="2"/>
  <c r="AS209" i="2"/>
  <c r="AT209" i="2" s="1"/>
  <c r="AU209" i="2" s="1"/>
  <c r="AN209" i="2"/>
  <c r="AO209" i="2" s="1"/>
  <c r="AP209" i="2" s="1"/>
  <c r="AI209" i="2"/>
  <c r="AJ209" i="2" s="1"/>
  <c r="AK209" i="2" s="1"/>
  <c r="AX209" i="2"/>
  <c r="AY209" i="2" s="1"/>
  <c r="AZ209" i="2" s="1"/>
  <c r="Q464" i="2"/>
  <c r="AI464" i="2" s="1"/>
  <c r="AX463" i="2"/>
  <c r="AY463" i="2" s="1"/>
  <c r="AZ463" i="2" s="1"/>
  <c r="X463" i="2"/>
  <c r="AN463" i="2"/>
  <c r="AO463" i="2" s="1"/>
  <c r="AP463" i="2" s="1"/>
  <c r="AS463" i="2"/>
  <c r="AT463" i="2" s="1"/>
  <c r="AU463" i="2" s="1"/>
  <c r="AI463" i="2"/>
  <c r="AJ463" i="2" s="1"/>
  <c r="AK463" i="2" s="1"/>
  <c r="O465" i="2" l="1"/>
  <c r="V464" i="2"/>
  <c r="AN464" i="2"/>
  <c r="Q465" i="2"/>
  <c r="AI465" i="2" s="1"/>
  <c r="AJ464" i="2"/>
  <c r="AK464" i="2" s="1"/>
  <c r="AS464" i="2"/>
  <c r="AO464" i="2"/>
  <c r="AP464" i="2" s="1"/>
  <c r="X464" i="2"/>
  <c r="AX464" i="2"/>
  <c r="AY464" i="2" s="1"/>
  <c r="AZ464" i="2" s="1"/>
  <c r="AT464" i="2"/>
  <c r="AU464" i="2" s="1"/>
  <c r="S466" i="2"/>
  <c r="Z465" i="2"/>
  <c r="T210" i="2"/>
  <c r="M211" i="2"/>
  <c r="Z210" i="2"/>
  <c r="S211" i="2"/>
  <c r="T466" i="2"/>
  <c r="M467" i="2"/>
  <c r="AX210" i="2"/>
  <c r="AY210" i="2" s="1"/>
  <c r="AZ210" i="2" s="1"/>
  <c r="AS210" i="2"/>
  <c r="AN210" i="2"/>
  <c r="AO210" i="2" s="1"/>
  <c r="AP210" i="2" s="1"/>
  <c r="AT210" i="2"/>
  <c r="AU210" i="2" s="1"/>
  <c r="AJ210" i="2"/>
  <c r="AK210" i="2" s="1"/>
  <c r="AI210" i="2"/>
  <c r="Q211" i="2"/>
  <c r="X210" i="2"/>
  <c r="V210" i="2"/>
  <c r="O211" i="2"/>
  <c r="V465" i="2" l="1"/>
  <c r="O466" i="2"/>
  <c r="S212" i="2"/>
  <c r="Z211" i="2"/>
  <c r="M212" i="2"/>
  <c r="T211" i="2"/>
  <c r="AN465" i="2"/>
  <c r="AO465" i="2" s="1"/>
  <c r="AP465" i="2" s="1"/>
  <c r="Q466" i="2"/>
  <c r="AI466" i="2" s="1"/>
  <c r="X465" i="2"/>
  <c r="AY465" i="2"/>
  <c r="AZ465" i="2" s="1"/>
  <c r="AS465" i="2"/>
  <c r="AT465" i="2" s="1"/>
  <c r="AU465" i="2" s="1"/>
  <c r="AX465" i="2"/>
  <c r="AJ465" i="2"/>
  <c r="AK465" i="2" s="1"/>
  <c r="S467" i="2"/>
  <c r="Z466" i="2"/>
  <c r="V211" i="2"/>
  <c r="O212" i="2"/>
  <c r="T467" i="2"/>
  <c r="M468" i="2"/>
  <c r="AI211" i="2"/>
  <c r="AJ211" i="2" s="1"/>
  <c r="AK211" i="2" s="1"/>
  <c r="AY211" i="2"/>
  <c r="AZ211" i="2" s="1"/>
  <c r="AX211" i="2"/>
  <c r="X211" i="2"/>
  <c r="AS211" i="2"/>
  <c r="AT211" i="2" s="1"/>
  <c r="AU211" i="2" s="1"/>
  <c r="AN211" i="2"/>
  <c r="AO211" i="2" s="1"/>
  <c r="AP211" i="2" s="1"/>
  <c r="Q212" i="2"/>
  <c r="O467" i="2" l="1"/>
  <c r="V466" i="2"/>
  <c r="X212" i="2"/>
  <c r="AS212" i="2"/>
  <c r="AT212" i="2" s="1"/>
  <c r="AU212" i="2" s="1"/>
  <c r="Q213" i="2"/>
  <c r="AI212" i="2"/>
  <c r="AJ212" i="2" s="1"/>
  <c r="AK212" i="2" s="1"/>
  <c r="AX212" i="2"/>
  <c r="AY212" i="2" s="1"/>
  <c r="AZ212" i="2" s="1"/>
  <c r="AN212" i="2"/>
  <c r="AO212" i="2" s="1"/>
  <c r="AP212" i="2" s="1"/>
  <c r="AN466" i="2"/>
  <c r="AO466" i="2" s="1"/>
  <c r="AP466" i="2" s="1"/>
  <c r="AJ466" i="2"/>
  <c r="AK466" i="2" s="1"/>
  <c r="X466" i="2"/>
  <c r="AX466" i="2"/>
  <c r="AY466" i="2" s="1"/>
  <c r="AZ466" i="2" s="1"/>
  <c r="AS466" i="2"/>
  <c r="AT466" i="2" s="1"/>
  <c r="AU466" i="2" s="1"/>
  <c r="Q467" i="2"/>
  <c r="Z212" i="2"/>
  <c r="S213" i="2"/>
  <c r="O213" i="2"/>
  <c r="V212" i="2"/>
  <c r="T212" i="2"/>
  <c r="M213" i="2"/>
  <c r="T468" i="2"/>
  <c r="M469" i="2"/>
  <c r="S468" i="2"/>
  <c r="Z467" i="2"/>
  <c r="O468" i="2" l="1"/>
  <c r="V467" i="2"/>
  <c r="Z213" i="2"/>
  <c r="S214" i="2"/>
  <c r="S469" i="2"/>
  <c r="Z468" i="2"/>
  <c r="V213" i="2"/>
  <c r="O214" i="2"/>
  <c r="AS467" i="2"/>
  <c r="AT467" i="2" s="1"/>
  <c r="AU467" i="2" s="1"/>
  <c r="AO467" i="2"/>
  <c r="AP467" i="2" s="1"/>
  <c r="Q468" i="2"/>
  <c r="AI468" i="2" s="1"/>
  <c r="AX467" i="2"/>
  <c r="AY467" i="2" s="1"/>
  <c r="AZ467" i="2" s="1"/>
  <c r="AN467" i="2"/>
  <c r="X467" i="2"/>
  <c r="Q214" i="2"/>
  <c r="AI213" i="2"/>
  <c r="AJ213" i="2" s="1"/>
  <c r="AK213" i="2" s="1"/>
  <c r="AX213" i="2"/>
  <c r="AS213" i="2"/>
  <c r="X213" i="2"/>
  <c r="AT213" i="2"/>
  <c r="AU213" i="2" s="1"/>
  <c r="AO213" i="2"/>
  <c r="AP213" i="2" s="1"/>
  <c r="AY213" i="2"/>
  <c r="AZ213" i="2" s="1"/>
  <c r="AN213" i="2"/>
  <c r="M214" i="2"/>
  <c r="T213" i="2"/>
  <c r="M470" i="2"/>
  <c r="T469" i="2"/>
  <c r="AI467" i="2"/>
  <c r="AJ467" i="2" s="1"/>
  <c r="AK467" i="2" s="1"/>
  <c r="O469" i="2" l="1"/>
  <c r="V468" i="2"/>
  <c r="X468" i="2"/>
  <c r="AS468" i="2"/>
  <c r="AT468" i="2" s="1"/>
  <c r="AU468" i="2" s="1"/>
  <c r="AN468" i="2"/>
  <c r="AJ468" i="2"/>
  <c r="AK468" i="2" s="1"/>
  <c r="Q469" i="2"/>
  <c r="AX468" i="2"/>
  <c r="AY468" i="2" s="1"/>
  <c r="AZ468" i="2" s="1"/>
  <c r="AI469" i="2"/>
  <c r="AO468" i="2"/>
  <c r="AP468" i="2" s="1"/>
  <c r="O215" i="2"/>
  <c r="V214" i="2"/>
  <c r="AN214" i="2"/>
  <c r="AI214" i="2"/>
  <c r="AJ214" i="2" s="1"/>
  <c r="AK214" i="2" s="1"/>
  <c r="AX214" i="2"/>
  <c r="AY214" i="2" s="1"/>
  <c r="AZ214" i="2" s="1"/>
  <c r="X214" i="2"/>
  <c r="Q215" i="2"/>
  <c r="AS214" i="2"/>
  <c r="AT214" i="2" s="1"/>
  <c r="AU214" i="2" s="1"/>
  <c r="AO214" i="2"/>
  <c r="AP214" i="2" s="1"/>
  <c r="Z469" i="2"/>
  <c r="S470" i="2"/>
  <c r="S215" i="2"/>
  <c r="Z214" i="2"/>
  <c r="T470" i="2"/>
  <c r="M471" i="2"/>
  <c r="M215" i="2"/>
  <c r="T214" i="2"/>
  <c r="V469" i="2" l="1"/>
  <c r="O470" i="2"/>
  <c r="X469" i="2"/>
  <c r="AS469" i="2"/>
  <c r="AT469" i="2" s="1"/>
  <c r="AU469" i="2" s="1"/>
  <c r="Q470" i="2"/>
  <c r="AI470" i="2"/>
  <c r="AN469" i="2"/>
  <c r="AO469" i="2" s="1"/>
  <c r="AP469" i="2" s="1"/>
  <c r="AX469" i="2"/>
  <c r="AY469" i="2" s="1"/>
  <c r="AZ469" i="2" s="1"/>
  <c r="AJ469" i="2"/>
  <c r="AK469" i="2" s="1"/>
  <c r="O216" i="2"/>
  <c r="V215" i="2"/>
  <c r="Q216" i="2"/>
  <c r="X215" i="2"/>
  <c r="AX215" i="2"/>
  <c r="AY215" i="2" s="1"/>
  <c r="AZ215" i="2" s="1"/>
  <c r="AS215" i="2"/>
  <c r="AT215" i="2" s="1"/>
  <c r="AU215" i="2" s="1"/>
  <c r="AN215" i="2"/>
  <c r="AO215" i="2" s="1"/>
  <c r="AP215" i="2" s="1"/>
  <c r="AI215" i="2"/>
  <c r="AJ215" i="2" s="1"/>
  <c r="AK215" i="2" s="1"/>
  <c r="Z470" i="2"/>
  <c r="S471" i="2"/>
  <c r="M216" i="2"/>
  <c r="T215" i="2"/>
  <c r="T471" i="2"/>
  <c r="M472" i="2"/>
  <c r="Z215" i="2"/>
  <c r="S216" i="2"/>
  <c r="V470" i="2" l="1"/>
  <c r="O471" i="2"/>
  <c r="AN216" i="2"/>
  <c r="Q217" i="2"/>
  <c r="AI216" i="2"/>
  <c r="AX216" i="2"/>
  <c r="AS216" i="2"/>
  <c r="AT216" i="2" s="1"/>
  <c r="AU216" i="2" s="1"/>
  <c r="AO216" i="2"/>
  <c r="AP216" i="2" s="1"/>
  <c r="AY216" i="2"/>
  <c r="AZ216" i="2" s="1"/>
  <c r="AJ216" i="2"/>
  <c r="AK216" i="2" s="1"/>
  <c r="X216" i="2"/>
  <c r="M473" i="2"/>
  <c r="T472" i="2"/>
  <c r="S217" i="2"/>
  <c r="Z216" i="2"/>
  <c r="AX470" i="2"/>
  <c r="X470" i="2"/>
  <c r="AY470" i="2"/>
  <c r="AZ470" i="2" s="1"/>
  <c r="AS470" i="2"/>
  <c r="AT470" i="2" s="1"/>
  <c r="AU470" i="2" s="1"/>
  <c r="AN470" i="2"/>
  <c r="AO470" i="2" s="1"/>
  <c r="AP470" i="2" s="1"/>
  <c r="Q471" i="2"/>
  <c r="AI471" i="2" s="1"/>
  <c r="AJ470" i="2"/>
  <c r="AK470" i="2" s="1"/>
  <c r="T216" i="2"/>
  <c r="M217" i="2"/>
  <c r="Z471" i="2"/>
  <c r="S472" i="2"/>
  <c r="O217" i="2"/>
  <c r="V216" i="2"/>
  <c r="O472" i="2" l="1"/>
  <c r="V471" i="2"/>
  <c r="Z472" i="2"/>
  <c r="S473" i="2"/>
  <c r="M218" i="2"/>
  <c r="T217" i="2"/>
  <c r="AS217" i="2"/>
  <c r="AN217" i="2"/>
  <c r="AO217" i="2" s="1"/>
  <c r="AP217" i="2" s="1"/>
  <c r="AI217" i="2"/>
  <c r="AJ217" i="2" s="1"/>
  <c r="AK217" i="2" s="1"/>
  <c r="AY217" i="2"/>
  <c r="AZ217" i="2" s="1"/>
  <c r="AT217" i="2"/>
  <c r="AU217" i="2" s="1"/>
  <c r="X217" i="2"/>
  <c r="Q218" i="2"/>
  <c r="AX217" i="2"/>
  <c r="V217" i="2"/>
  <c r="O218" i="2"/>
  <c r="S218" i="2"/>
  <c r="Z217" i="2"/>
  <c r="AX471" i="2"/>
  <c r="AY471" i="2" s="1"/>
  <c r="AZ471" i="2" s="1"/>
  <c r="AS471" i="2"/>
  <c r="AT471" i="2" s="1"/>
  <c r="AU471" i="2" s="1"/>
  <c r="AJ471" i="2"/>
  <c r="AK471" i="2" s="1"/>
  <c r="Q472" i="2"/>
  <c r="AI472" i="2"/>
  <c r="AN471" i="2"/>
  <c r="AO471" i="2" s="1"/>
  <c r="AP471" i="2" s="1"/>
  <c r="X471" i="2"/>
  <c r="M474" i="2"/>
  <c r="T473" i="2"/>
  <c r="O473" i="2" l="1"/>
  <c r="V472" i="2"/>
  <c r="Z218" i="2"/>
  <c r="S219" i="2"/>
  <c r="T218" i="2"/>
  <c r="M219" i="2"/>
  <c r="Z473" i="2"/>
  <c r="S474" i="2"/>
  <c r="AI473" i="2"/>
  <c r="AX472" i="2"/>
  <c r="AY472" i="2" s="1"/>
  <c r="AZ472" i="2" s="1"/>
  <c r="X472" i="2"/>
  <c r="AS472" i="2"/>
  <c r="AT472" i="2" s="1"/>
  <c r="AU472" i="2" s="1"/>
  <c r="AN472" i="2"/>
  <c r="AO472" i="2" s="1"/>
  <c r="AP472" i="2" s="1"/>
  <c r="AJ472" i="2"/>
  <c r="AK472" i="2" s="1"/>
  <c r="Q473" i="2"/>
  <c r="M475" i="2"/>
  <c r="T474" i="2"/>
  <c r="O219" i="2"/>
  <c r="V218" i="2"/>
  <c r="AT218" i="2"/>
  <c r="AU218" i="2" s="1"/>
  <c r="X218" i="2"/>
  <c r="Q219" i="2"/>
  <c r="AS218" i="2"/>
  <c r="AN218" i="2"/>
  <c r="AO218" i="2" s="1"/>
  <c r="AP218" i="2" s="1"/>
  <c r="AI218" i="2"/>
  <c r="AJ218" i="2" s="1"/>
  <c r="AK218" i="2" s="1"/>
  <c r="AX218" i="2"/>
  <c r="AY218" i="2" s="1"/>
  <c r="AZ218" i="2" s="1"/>
  <c r="O474" i="2" l="1"/>
  <c r="V473" i="2"/>
  <c r="T219" i="2"/>
  <c r="M220" i="2"/>
  <c r="V219" i="2"/>
  <c r="O220" i="2"/>
  <c r="AS219" i="2"/>
  <c r="AN219" i="2"/>
  <c r="AO219" i="2" s="1"/>
  <c r="AP219" i="2" s="1"/>
  <c r="Q220" i="2"/>
  <c r="AI219" i="2"/>
  <c r="AJ219" i="2" s="1"/>
  <c r="AK219" i="2" s="1"/>
  <c r="AX219" i="2"/>
  <c r="AY219" i="2" s="1"/>
  <c r="AZ219" i="2" s="1"/>
  <c r="AT219" i="2"/>
  <c r="AU219" i="2" s="1"/>
  <c r="X219" i="2"/>
  <c r="Z219" i="2"/>
  <c r="S220" i="2"/>
  <c r="Z474" i="2"/>
  <c r="S475" i="2"/>
  <c r="M476" i="2"/>
  <c r="T475" i="2"/>
  <c r="AI474" i="2"/>
  <c r="AY473" i="2"/>
  <c r="AZ473" i="2" s="1"/>
  <c r="AJ473" i="2"/>
  <c r="AK473" i="2" s="1"/>
  <c r="AN473" i="2"/>
  <c r="AO473" i="2" s="1"/>
  <c r="AP473" i="2" s="1"/>
  <c r="X473" i="2"/>
  <c r="Q474" i="2"/>
  <c r="AX473" i="2"/>
  <c r="AS473" i="2"/>
  <c r="AT473" i="2" s="1"/>
  <c r="AU473" i="2" s="1"/>
  <c r="V474" i="2" l="1"/>
  <c r="O475" i="2"/>
  <c r="S476" i="2"/>
  <c r="Z475" i="2"/>
  <c r="V220" i="2"/>
  <c r="O221" i="2"/>
  <c r="T476" i="2"/>
  <c r="M477" i="2"/>
  <c r="M221" i="2"/>
  <c r="T220" i="2"/>
  <c r="AX220" i="2"/>
  <c r="AY220" i="2" s="1"/>
  <c r="AZ220" i="2" s="1"/>
  <c r="X220" i="2"/>
  <c r="AS220" i="2"/>
  <c r="AT220" i="2" s="1"/>
  <c r="AU220" i="2" s="1"/>
  <c r="AN220" i="2"/>
  <c r="AO220" i="2" s="1"/>
  <c r="AP220" i="2" s="1"/>
  <c r="AI220" i="2"/>
  <c r="AJ220" i="2" s="1"/>
  <c r="AK220" i="2" s="1"/>
  <c r="Q221" i="2"/>
  <c r="S221" i="2"/>
  <c r="Z220" i="2"/>
  <c r="AJ474" i="2"/>
  <c r="AK474" i="2" s="1"/>
  <c r="AI475" i="2"/>
  <c r="AX474" i="2"/>
  <c r="AY474" i="2" s="1"/>
  <c r="AZ474" i="2" s="1"/>
  <c r="Q475" i="2"/>
  <c r="X474" i="2"/>
  <c r="AS474" i="2"/>
  <c r="AT474" i="2" s="1"/>
  <c r="AU474" i="2" s="1"/>
  <c r="AN474" i="2"/>
  <c r="AO474" i="2" s="1"/>
  <c r="AP474" i="2" s="1"/>
  <c r="O476" i="2" l="1"/>
  <c r="V475" i="2"/>
  <c r="X221" i="2"/>
  <c r="Q222" i="2"/>
  <c r="AS221" i="2"/>
  <c r="AT221" i="2" s="1"/>
  <c r="AU221" i="2" s="1"/>
  <c r="AN221" i="2"/>
  <c r="AO221" i="2" s="1"/>
  <c r="AP221" i="2" s="1"/>
  <c r="AI221" i="2"/>
  <c r="AJ221" i="2" s="1"/>
  <c r="AK221" i="2" s="1"/>
  <c r="AX221" i="2"/>
  <c r="AY221" i="2" s="1"/>
  <c r="AZ221" i="2" s="1"/>
  <c r="M478" i="2"/>
  <c r="T477" i="2"/>
  <c r="T221" i="2"/>
  <c r="M222" i="2"/>
  <c r="V221" i="2"/>
  <c r="O222" i="2"/>
  <c r="Z221" i="2"/>
  <c r="S222" i="2"/>
  <c r="Q476" i="2"/>
  <c r="AJ475" i="2"/>
  <c r="AK475" i="2" s="1"/>
  <c r="AN475" i="2"/>
  <c r="AO475" i="2" s="1"/>
  <c r="AP475" i="2" s="1"/>
  <c r="X475" i="2"/>
  <c r="AX475" i="2"/>
  <c r="AY475" i="2" s="1"/>
  <c r="AZ475" i="2" s="1"/>
  <c r="AS475" i="2"/>
  <c r="AT475" i="2" s="1"/>
  <c r="AU475" i="2" s="1"/>
  <c r="S477" i="2"/>
  <c r="Z476" i="2"/>
  <c r="O477" i="2" l="1"/>
  <c r="V476" i="2"/>
  <c r="AN476" i="2"/>
  <c r="Q477" i="2"/>
  <c r="AO476" i="2"/>
  <c r="AP476" i="2" s="1"/>
  <c r="AX476" i="2"/>
  <c r="AY476" i="2" s="1"/>
  <c r="AZ476" i="2" s="1"/>
  <c r="AS476" i="2"/>
  <c r="AT476" i="2" s="1"/>
  <c r="AU476" i="2" s="1"/>
  <c r="X476" i="2"/>
  <c r="S478" i="2"/>
  <c r="Z477" i="2"/>
  <c r="AX222" i="2"/>
  <c r="AS222" i="2"/>
  <c r="AN222" i="2"/>
  <c r="AT222" i="2"/>
  <c r="AU222" i="2" s="1"/>
  <c r="AI222" i="2"/>
  <c r="AJ222" i="2" s="1"/>
  <c r="AK222" i="2" s="1"/>
  <c r="Q223" i="2"/>
  <c r="AY222" i="2"/>
  <c r="AZ222" i="2" s="1"/>
  <c r="AO222" i="2"/>
  <c r="AP222" i="2" s="1"/>
  <c r="X222" i="2"/>
  <c r="Z222" i="2"/>
  <c r="S223" i="2"/>
  <c r="AI476" i="2"/>
  <c r="AI477" i="2" s="1"/>
  <c r="V222" i="2"/>
  <c r="O223" i="2"/>
  <c r="T478" i="2"/>
  <c r="M479" i="2"/>
  <c r="T222" i="2"/>
  <c r="M223" i="2"/>
  <c r="AJ476" i="2" l="1"/>
  <c r="AK476" i="2" s="1"/>
  <c r="O478" i="2"/>
  <c r="V477" i="2"/>
  <c r="S224" i="2"/>
  <c r="Z223" i="2"/>
  <c r="AI223" i="2"/>
  <c r="AX223" i="2"/>
  <c r="AY223" i="2" s="1"/>
  <c r="AZ223" i="2" s="1"/>
  <c r="X223" i="2"/>
  <c r="AS223" i="2"/>
  <c r="AT223" i="2" s="1"/>
  <c r="AU223" i="2" s="1"/>
  <c r="AN223" i="2"/>
  <c r="AO223" i="2" s="1"/>
  <c r="AP223" i="2" s="1"/>
  <c r="AJ223" i="2"/>
  <c r="AK223" i="2" s="1"/>
  <c r="Q224" i="2"/>
  <c r="M224" i="2"/>
  <c r="T223" i="2"/>
  <c r="T479" i="2"/>
  <c r="M480" i="2"/>
  <c r="AN477" i="2"/>
  <c r="AO477" i="2" s="1"/>
  <c r="AP477" i="2" s="1"/>
  <c r="Q478" i="2"/>
  <c r="AX477" i="2"/>
  <c r="AY477" i="2" s="1"/>
  <c r="AZ477" i="2" s="1"/>
  <c r="AI478" i="2"/>
  <c r="AS477" i="2"/>
  <c r="AT477" i="2" s="1"/>
  <c r="AU477" i="2" s="1"/>
  <c r="AJ477" i="2"/>
  <c r="AK477" i="2" s="1"/>
  <c r="X477" i="2"/>
  <c r="S479" i="2"/>
  <c r="Z478" i="2"/>
  <c r="V223" i="2"/>
  <c r="O224" i="2"/>
  <c r="V478" i="2" l="1"/>
  <c r="O479" i="2"/>
  <c r="X224" i="2"/>
  <c r="AS224" i="2"/>
  <c r="AT224" i="2" s="1"/>
  <c r="AU224" i="2" s="1"/>
  <c r="Q225" i="2"/>
  <c r="AI224" i="2"/>
  <c r="AJ224" i="2" s="1"/>
  <c r="AK224" i="2" s="1"/>
  <c r="AN224" i="2"/>
  <c r="AO224" i="2" s="1"/>
  <c r="AP224" i="2" s="1"/>
  <c r="AX224" i="2"/>
  <c r="AY224" i="2" s="1"/>
  <c r="AZ224" i="2" s="1"/>
  <c r="AN478" i="2"/>
  <c r="AO478" i="2" s="1"/>
  <c r="AP478" i="2" s="1"/>
  <c r="AJ478" i="2"/>
  <c r="AK478" i="2" s="1"/>
  <c r="AS478" i="2"/>
  <c r="AT478" i="2" s="1"/>
  <c r="AU478" i="2" s="1"/>
  <c r="Q479" i="2"/>
  <c r="X478" i="2"/>
  <c r="AX478" i="2"/>
  <c r="AY478" i="2" s="1"/>
  <c r="AZ478" i="2" s="1"/>
  <c r="S480" i="2"/>
  <c r="Z479" i="2"/>
  <c r="O225" i="2"/>
  <c r="V224" i="2"/>
  <c r="T480" i="2"/>
  <c r="M481" i="2"/>
  <c r="T224" i="2"/>
  <c r="M225" i="2"/>
  <c r="Z224" i="2"/>
  <c r="S225" i="2"/>
  <c r="V479" i="2" l="1"/>
  <c r="O480" i="2"/>
  <c r="V225" i="2"/>
  <c r="O226" i="2"/>
  <c r="Q226" i="2"/>
  <c r="AI225" i="2"/>
  <c r="AJ225" i="2" s="1"/>
  <c r="AK225" i="2" s="1"/>
  <c r="AX225" i="2"/>
  <c r="AS225" i="2"/>
  <c r="X225" i="2"/>
  <c r="AT225" i="2"/>
  <c r="AU225" i="2" s="1"/>
  <c r="AY225" i="2"/>
  <c r="AZ225" i="2" s="1"/>
  <c r="AN225" i="2"/>
  <c r="AO225" i="2" s="1"/>
  <c r="AP225" i="2" s="1"/>
  <c r="S481" i="2"/>
  <c r="Z480" i="2"/>
  <c r="AS479" i="2"/>
  <c r="Q480" i="2"/>
  <c r="AT479" i="2"/>
  <c r="AU479" i="2" s="1"/>
  <c r="X479" i="2"/>
  <c r="AN479" i="2"/>
  <c r="AO479" i="2" s="1"/>
  <c r="AP479" i="2" s="1"/>
  <c r="AJ479" i="2"/>
  <c r="AK479" i="2" s="1"/>
  <c r="AX479" i="2"/>
  <c r="AY479" i="2" s="1"/>
  <c r="AZ479" i="2" s="1"/>
  <c r="Z225" i="2"/>
  <c r="S226" i="2"/>
  <c r="T481" i="2"/>
  <c r="M482" i="2"/>
  <c r="M226" i="2"/>
  <c r="T225" i="2"/>
  <c r="AI479" i="2"/>
  <c r="AI480" i="2" s="1"/>
  <c r="O481" i="2" l="1"/>
  <c r="V480" i="2"/>
  <c r="AN226" i="2"/>
  <c r="AI226" i="2"/>
  <c r="AJ226" i="2" s="1"/>
  <c r="AK226" i="2" s="1"/>
  <c r="AX226" i="2"/>
  <c r="AY226" i="2" s="1"/>
  <c r="AZ226" i="2" s="1"/>
  <c r="X226" i="2"/>
  <c r="Q227" i="2"/>
  <c r="AS226" i="2"/>
  <c r="AT226" i="2" s="1"/>
  <c r="AU226" i="2" s="1"/>
  <c r="AO226" i="2"/>
  <c r="AP226" i="2" s="1"/>
  <c r="X480" i="2"/>
  <c r="AS480" i="2"/>
  <c r="AT480" i="2" s="1"/>
  <c r="AU480" i="2" s="1"/>
  <c r="AN480" i="2"/>
  <c r="AJ480" i="2"/>
  <c r="AK480" i="2" s="1"/>
  <c r="Q481" i="2"/>
  <c r="AX480" i="2"/>
  <c r="AY480" i="2" s="1"/>
  <c r="AZ480" i="2" s="1"/>
  <c r="AI481" i="2"/>
  <c r="AO480" i="2"/>
  <c r="AP480" i="2" s="1"/>
  <c r="S227" i="2"/>
  <c r="Z226" i="2"/>
  <c r="O227" i="2"/>
  <c r="V226" i="2"/>
  <c r="M227" i="2"/>
  <c r="T226" i="2"/>
  <c r="T482" i="2"/>
  <c r="M483" i="2"/>
  <c r="Z481" i="2"/>
  <c r="S482" i="2"/>
  <c r="V481" i="2" l="1"/>
  <c r="O482" i="2"/>
  <c r="Z227" i="2"/>
  <c r="S228" i="2"/>
  <c r="Z482" i="2"/>
  <c r="S483" i="2"/>
  <c r="X481" i="2"/>
  <c r="AS481" i="2"/>
  <c r="AT481" i="2" s="1"/>
  <c r="AU481" i="2" s="1"/>
  <c r="AX481" i="2"/>
  <c r="AY481" i="2" s="1"/>
  <c r="AZ481" i="2" s="1"/>
  <c r="Q482" i="2"/>
  <c r="AI482" i="2"/>
  <c r="AN481" i="2"/>
  <c r="AO481" i="2" s="1"/>
  <c r="AP481" i="2" s="1"/>
  <c r="AJ481" i="2"/>
  <c r="AK481" i="2" s="1"/>
  <c r="Q228" i="2"/>
  <c r="X227" i="2"/>
  <c r="AX227" i="2"/>
  <c r="AY227" i="2" s="1"/>
  <c r="AZ227" i="2" s="1"/>
  <c r="AS227" i="2"/>
  <c r="AT227" i="2" s="1"/>
  <c r="AU227" i="2" s="1"/>
  <c r="AN227" i="2"/>
  <c r="AO227" i="2" s="1"/>
  <c r="AP227" i="2" s="1"/>
  <c r="AI227" i="2"/>
  <c r="AJ227" i="2" s="1"/>
  <c r="AK227" i="2" s="1"/>
  <c r="T483" i="2"/>
  <c r="M484" i="2"/>
  <c r="M228" i="2"/>
  <c r="T227" i="2"/>
  <c r="O228" i="2"/>
  <c r="V227" i="2"/>
  <c r="O483" i="2" l="1"/>
  <c r="V482" i="2"/>
  <c r="AN228" i="2"/>
  <c r="Q229" i="2"/>
  <c r="AI228" i="2"/>
  <c r="AX228" i="2"/>
  <c r="AS228" i="2"/>
  <c r="AT228" i="2" s="1"/>
  <c r="AU228" i="2" s="1"/>
  <c r="AO228" i="2"/>
  <c r="AP228" i="2" s="1"/>
  <c r="AJ228" i="2"/>
  <c r="AK228" i="2" s="1"/>
  <c r="AY228" i="2"/>
  <c r="AZ228" i="2" s="1"/>
  <c r="X228" i="2"/>
  <c r="Z483" i="2"/>
  <c r="S484" i="2"/>
  <c r="AX482" i="2"/>
  <c r="X482" i="2"/>
  <c r="AY482" i="2"/>
  <c r="AZ482" i="2" s="1"/>
  <c r="AS482" i="2"/>
  <c r="AT482" i="2" s="1"/>
  <c r="AU482" i="2" s="1"/>
  <c r="AN482" i="2"/>
  <c r="AO482" i="2" s="1"/>
  <c r="AP482" i="2" s="1"/>
  <c r="AJ482" i="2"/>
  <c r="AK482" i="2" s="1"/>
  <c r="Q483" i="2"/>
  <c r="O229" i="2"/>
  <c r="V228" i="2"/>
  <c r="T228" i="2"/>
  <c r="M229" i="2"/>
  <c r="M485" i="2"/>
  <c r="T484" i="2"/>
  <c r="S229" i="2"/>
  <c r="Z228" i="2"/>
  <c r="V483" i="2" l="1"/>
  <c r="O484" i="2"/>
  <c r="Z484" i="2"/>
  <c r="S485" i="2"/>
  <c r="AX483" i="2"/>
  <c r="AY483" i="2" s="1"/>
  <c r="AZ483" i="2" s="1"/>
  <c r="AS483" i="2"/>
  <c r="AT483" i="2" s="1"/>
  <c r="AU483" i="2" s="1"/>
  <c r="AN483" i="2"/>
  <c r="AO483" i="2" s="1"/>
  <c r="AP483" i="2" s="1"/>
  <c r="AJ483" i="2"/>
  <c r="AK483" i="2" s="1"/>
  <c r="Q484" i="2"/>
  <c r="X483" i="2"/>
  <c r="S230" i="2"/>
  <c r="Z229" i="2"/>
  <c r="AI483" i="2"/>
  <c r="M486" i="2"/>
  <c r="T485" i="2"/>
  <c r="AS229" i="2"/>
  <c r="AT229" i="2" s="1"/>
  <c r="AU229" i="2" s="1"/>
  <c r="AN229" i="2"/>
  <c r="AO229" i="2" s="1"/>
  <c r="AP229" i="2" s="1"/>
  <c r="AI229" i="2"/>
  <c r="AJ229" i="2" s="1"/>
  <c r="AK229" i="2" s="1"/>
  <c r="X229" i="2"/>
  <c r="AX229" i="2"/>
  <c r="AY229" i="2" s="1"/>
  <c r="AZ229" i="2" s="1"/>
  <c r="Q230" i="2"/>
  <c r="M230" i="2"/>
  <c r="T229" i="2"/>
  <c r="V229" i="2"/>
  <c r="O230" i="2"/>
  <c r="V484" i="2" l="1"/>
  <c r="O485" i="2"/>
  <c r="AX484" i="2"/>
  <c r="AY484" i="2" s="1"/>
  <c r="AZ484" i="2" s="1"/>
  <c r="X484" i="2"/>
  <c r="AS484" i="2"/>
  <c r="AT484" i="2" s="1"/>
  <c r="AU484" i="2" s="1"/>
  <c r="Q485" i="2"/>
  <c r="AN484" i="2"/>
  <c r="AO484" i="2" s="1"/>
  <c r="AP484" i="2" s="1"/>
  <c r="M487" i="2"/>
  <c r="T486" i="2"/>
  <c r="AI484" i="2"/>
  <c r="AJ484" i="2" s="1"/>
  <c r="AK484" i="2" s="1"/>
  <c r="O231" i="2"/>
  <c r="V230" i="2"/>
  <c r="T230" i="2"/>
  <c r="M231" i="2"/>
  <c r="Z485" i="2"/>
  <c r="S486" i="2"/>
  <c r="X230" i="2"/>
  <c r="Q231" i="2"/>
  <c r="AJ230" i="2"/>
  <c r="AK230" i="2" s="1"/>
  <c r="AS230" i="2"/>
  <c r="AT230" i="2" s="1"/>
  <c r="AU230" i="2" s="1"/>
  <c r="AN230" i="2"/>
  <c r="AO230" i="2" s="1"/>
  <c r="AP230" i="2" s="1"/>
  <c r="AI230" i="2"/>
  <c r="AX230" i="2"/>
  <c r="AY230" i="2" s="1"/>
  <c r="AZ230" i="2" s="1"/>
  <c r="Z230" i="2"/>
  <c r="S231" i="2"/>
  <c r="O486" i="2" l="1"/>
  <c r="V485" i="2"/>
  <c r="S487" i="2"/>
  <c r="Z486" i="2"/>
  <c r="M488" i="2"/>
  <c r="T487" i="2"/>
  <c r="Z231" i="2"/>
  <c r="S232" i="2"/>
  <c r="AX485" i="2"/>
  <c r="AY485" i="2" s="1"/>
  <c r="AZ485" i="2" s="1"/>
  <c r="X485" i="2"/>
  <c r="Q486" i="2"/>
  <c r="AN485" i="2"/>
  <c r="AO485" i="2" s="1"/>
  <c r="AP485" i="2" s="1"/>
  <c r="AS485" i="2"/>
  <c r="AT485" i="2" s="1"/>
  <c r="AU485" i="2" s="1"/>
  <c r="T231" i="2"/>
  <c r="M232" i="2"/>
  <c r="AS231" i="2"/>
  <c r="AT231" i="2" s="1"/>
  <c r="AU231" i="2" s="1"/>
  <c r="AN231" i="2"/>
  <c r="AO231" i="2" s="1"/>
  <c r="AP231" i="2" s="1"/>
  <c r="Q232" i="2"/>
  <c r="AI231" i="2"/>
  <c r="AJ231" i="2" s="1"/>
  <c r="AK231" i="2" s="1"/>
  <c r="AX231" i="2"/>
  <c r="X231" i="2"/>
  <c r="AY231" i="2"/>
  <c r="AZ231" i="2" s="1"/>
  <c r="V231" i="2"/>
  <c r="O232" i="2"/>
  <c r="AI485" i="2"/>
  <c r="AJ485" i="2" s="1"/>
  <c r="AK485" i="2" s="1"/>
  <c r="O487" i="2" l="1"/>
  <c r="V486" i="2"/>
  <c r="AX232" i="2"/>
  <c r="X232" i="2"/>
  <c r="AS232" i="2"/>
  <c r="AT232" i="2" s="1"/>
  <c r="AU232" i="2" s="1"/>
  <c r="AN232" i="2"/>
  <c r="AO232" i="2" s="1"/>
  <c r="AP232" i="2" s="1"/>
  <c r="AI232" i="2"/>
  <c r="AJ232" i="2" s="1"/>
  <c r="AK232" i="2" s="1"/>
  <c r="Q233" i="2"/>
  <c r="AY232" i="2"/>
  <c r="AZ232" i="2" s="1"/>
  <c r="V232" i="2"/>
  <c r="O233" i="2"/>
  <c r="M489" i="2"/>
  <c r="T488" i="2"/>
  <c r="S233" i="2"/>
  <c r="Z232" i="2"/>
  <c r="AX486" i="2"/>
  <c r="AY486" i="2" s="1"/>
  <c r="AZ486" i="2" s="1"/>
  <c r="Q487" i="2"/>
  <c r="AI487" i="2" s="1"/>
  <c r="X486" i="2"/>
  <c r="AS486" i="2"/>
  <c r="AT486" i="2" s="1"/>
  <c r="AU486" i="2" s="1"/>
  <c r="AN486" i="2"/>
  <c r="AO486" i="2"/>
  <c r="AP486" i="2" s="1"/>
  <c r="M233" i="2"/>
  <c r="T232" i="2"/>
  <c r="AI486" i="2"/>
  <c r="AJ486" i="2" s="1"/>
  <c r="AK486" i="2" s="1"/>
  <c r="S488" i="2"/>
  <c r="Z487" i="2"/>
  <c r="V487" i="2" l="1"/>
  <c r="O488" i="2"/>
  <c r="S489" i="2"/>
  <c r="Z488" i="2"/>
  <c r="T233" i="2"/>
  <c r="M234" i="2"/>
  <c r="V233" i="2"/>
  <c r="O234" i="2"/>
  <c r="Z233" i="2"/>
  <c r="S234" i="2"/>
  <c r="Q488" i="2"/>
  <c r="AI488" i="2" s="1"/>
  <c r="AJ487" i="2"/>
  <c r="AK487" i="2" s="1"/>
  <c r="AN487" i="2"/>
  <c r="AX487" i="2"/>
  <c r="AY487" i="2" s="1"/>
  <c r="AZ487" i="2" s="1"/>
  <c r="AS487" i="2"/>
  <c r="AT487" i="2" s="1"/>
  <c r="AU487" i="2" s="1"/>
  <c r="AO487" i="2"/>
  <c r="AP487" i="2" s="1"/>
  <c r="X487" i="2"/>
  <c r="AY233" i="2"/>
  <c r="AZ233" i="2" s="1"/>
  <c r="X233" i="2"/>
  <c r="AO233" i="2"/>
  <c r="AP233" i="2" s="1"/>
  <c r="Q234" i="2"/>
  <c r="AS233" i="2"/>
  <c r="AT233" i="2" s="1"/>
  <c r="AU233" i="2" s="1"/>
  <c r="AN233" i="2"/>
  <c r="AI233" i="2"/>
  <c r="AJ233" i="2" s="1"/>
  <c r="AK233" i="2" s="1"/>
  <c r="AX233" i="2"/>
  <c r="M490" i="2"/>
  <c r="T489" i="2"/>
  <c r="V488" i="2" l="1"/>
  <c r="O489" i="2"/>
  <c r="AN488" i="2"/>
  <c r="Q489" i="2"/>
  <c r="AJ488" i="2"/>
  <c r="AK488" i="2" s="1"/>
  <c r="AI489" i="2"/>
  <c r="AO488" i="2"/>
  <c r="AP488" i="2" s="1"/>
  <c r="AX488" i="2"/>
  <c r="AS488" i="2"/>
  <c r="AT488" i="2" s="1"/>
  <c r="AU488" i="2" s="1"/>
  <c r="X488" i="2"/>
  <c r="AY488" i="2"/>
  <c r="AZ488" i="2" s="1"/>
  <c r="V234" i="2"/>
  <c r="O235" i="2"/>
  <c r="T234" i="2"/>
  <c r="M235" i="2"/>
  <c r="AX234" i="2"/>
  <c r="AS234" i="2"/>
  <c r="AN234" i="2"/>
  <c r="AO234" i="2" s="1"/>
  <c r="AP234" i="2" s="1"/>
  <c r="AT234" i="2"/>
  <c r="AU234" i="2" s="1"/>
  <c r="AI234" i="2"/>
  <c r="AJ234" i="2" s="1"/>
  <c r="AK234" i="2" s="1"/>
  <c r="Q235" i="2"/>
  <c r="AY234" i="2"/>
  <c r="AZ234" i="2" s="1"/>
  <c r="X234" i="2"/>
  <c r="T490" i="2"/>
  <c r="M491" i="2"/>
  <c r="Z234" i="2"/>
  <c r="S235" i="2"/>
  <c r="S490" i="2"/>
  <c r="Z489" i="2"/>
  <c r="V489" i="2" l="1"/>
  <c r="O490" i="2"/>
  <c r="AI235" i="2"/>
  <c r="AX235" i="2"/>
  <c r="AY235" i="2" s="1"/>
  <c r="AZ235" i="2" s="1"/>
  <c r="X235" i="2"/>
  <c r="AS235" i="2"/>
  <c r="AT235" i="2" s="1"/>
  <c r="AU235" i="2" s="1"/>
  <c r="AN235" i="2"/>
  <c r="AO235" i="2" s="1"/>
  <c r="AP235" i="2" s="1"/>
  <c r="AJ235" i="2"/>
  <c r="AK235" i="2" s="1"/>
  <c r="Q236" i="2"/>
  <c r="S491" i="2"/>
  <c r="Z490" i="2"/>
  <c r="M236" i="2"/>
  <c r="T235" i="2"/>
  <c r="V235" i="2"/>
  <c r="O236" i="2"/>
  <c r="AN489" i="2"/>
  <c r="AO489" i="2" s="1"/>
  <c r="AP489" i="2" s="1"/>
  <c r="Q490" i="2"/>
  <c r="AJ489" i="2"/>
  <c r="AK489" i="2" s="1"/>
  <c r="AX489" i="2"/>
  <c r="AY489" i="2" s="1"/>
  <c r="AZ489" i="2" s="1"/>
  <c r="AS489" i="2"/>
  <c r="AT489" i="2" s="1"/>
  <c r="AU489" i="2" s="1"/>
  <c r="X489" i="2"/>
  <c r="S236" i="2"/>
  <c r="Z235" i="2"/>
  <c r="T491" i="2"/>
  <c r="M492" i="2"/>
  <c r="V490" i="2" l="1"/>
  <c r="O491" i="2"/>
  <c r="X236" i="2"/>
  <c r="Q237" i="2"/>
  <c r="AS236" i="2"/>
  <c r="AT236" i="2" s="1"/>
  <c r="AU236" i="2" s="1"/>
  <c r="AN236" i="2"/>
  <c r="AO236" i="2" s="1"/>
  <c r="AP236" i="2" s="1"/>
  <c r="AI236" i="2"/>
  <c r="AJ236" i="2" s="1"/>
  <c r="AK236" i="2" s="1"/>
  <c r="AX236" i="2"/>
  <c r="AY236" i="2" s="1"/>
  <c r="AZ236" i="2" s="1"/>
  <c r="Z236" i="2"/>
  <c r="S237" i="2"/>
  <c r="AN490" i="2"/>
  <c r="AO490" i="2" s="1"/>
  <c r="AP490" i="2" s="1"/>
  <c r="Q491" i="2"/>
  <c r="AI491" i="2" s="1"/>
  <c r="AS490" i="2"/>
  <c r="AX490" i="2"/>
  <c r="AY490" i="2" s="1"/>
  <c r="AZ490" i="2" s="1"/>
  <c r="AT490" i="2"/>
  <c r="AU490" i="2" s="1"/>
  <c r="X490" i="2"/>
  <c r="S492" i="2"/>
  <c r="Z491" i="2"/>
  <c r="T492" i="2"/>
  <c r="M493" i="2"/>
  <c r="AI490" i="2"/>
  <c r="AJ490" i="2" s="1"/>
  <c r="AK490" i="2" s="1"/>
  <c r="O237" i="2"/>
  <c r="V236" i="2"/>
  <c r="T236" i="2"/>
  <c r="M237" i="2"/>
  <c r="O492" i="2" l="1"/>
  <c r="V491" i="2"/>
  <c r="Z237" i="2"/>
  <c r="S238" i="2"/>
  <c r="S493" i="2"/>
  <c r="Z492" i="2"/>
  <c r="M238" i="2"/>
  <c r="T237" i="2"/>
  <c r="Q238" i="2"/>
  <c r="AI237" i="2"/>
  <c r="AJ237" i="2" s="1"/>
  <c r="AK237" i="2" s="1"/>
  <c r="AX237" i="2"/>
  <c r="AY237" i="2" s="1"/>
  <c r="AZ237" i="2" s="1"/>
  <c r="AS237" i="2"/>
  <c r="AT237" i="2" s="1"/>
  <c r="AU237" i="2" s="1"/>
  <c r="X237" i="2"/>
  <c r="AN237" i="2"/>
  <c r="AO237" i="2" s="1"/>
  <c r="AP237" i="2" s="1"/>
  <c r="AS491" i="2"/>
  <c r="AN491" i="2"/>
  <c r="AO491" i="2" s="1"/>
  <c r="AP491" i="2" s="1"/>
  <c r="Q492" i="2"/>
  <c r="AT491" i="2"/>
  <c r="AU491" i="2" s="1"/>
  <c r="X491" i="2"/>
  <c r="AX491" i="2"/>
  <c r="AY491" i="2" s="1"/>
  <c r="AZ491" i="2" s="1"/>
  <c r="AJ491" i="2"/>
  <c r="AK491" i="2" s="1"/>
  <c r="V237" i="2"/>
  <c r="O238" i="2"/>
  <c r="T493" i="2"/>
  <c r="M494" i="2"/>
  <c r="O493" i="2" l="1"/>
  <c r="V492" i="2"/>
  <c r="X492" i="2"/>
  <c r="AS492" i="2"/>
  <c r="AT492" i="2" s="1"/>
  <c r="AU492" i="2" s="1"/>
  <c r="AN492" i="2"/>
  <c r="AO492" i="2" s="1"/>
  <c r="AP492" i="2" s="1"/>
  <c r="AX492" i="2"/>
  <c r="AY492" i="2" s="1"/>
  <c r="AZ492" i="2" s="1"/>
  <c r="Q493" i="2"/>
  <c r="T494" i="2"/>
  <c r="M495" i="2"/>
  <c r="AN238" i="2"/>
  <c r="AO238" i="2" s="1"/>
  <c r="AP238" i="2" s="1"/>
  <c r="AI238" i="2"/>
  <c r="AJ238" i="2" s="1"/>
  <c r="AK238" i="2" s="1"/>
  <c r="AX238" i="2"/>
  <c r="AY238" i="2" s="1"/>
  <c r="AZ238" i="2" s="1"/>
  <c r="X238" i="2"/>
  <c r="Q239" i="2"/>
  <c r="AS238" i="2"/>
  <c r="AT238" i="2" s="1"/>
  <c r="AU238" i="2" s="1"/>
  <c r="Z493" i="2"/>
  <c r="S494" i="2"/>
  <c r="O239" i="2"/>
  <c r="V238" i="2"/>
  <c r="M239" i="2"/>
  <c r="T238" i="2"/>
  <c r="AI492" i="2"/>
  <c r="AJ492" i="2" s="1"/>
  <c r="AK492" i="2" s="1"/>
  <c r="S239" i="2"/>
  <c r="Z238" i="2"/>
  <c r="O494" i="2" l="1"/>
  <c r="V493" i="2"/>
  <c r="X493" i="2"/>
  <c r="AS493" i="2"/>
  <c r="AT493" i="2" s="1"/>
  <c r="AU493" i="2" s="1"/>
  <c r="AX493" i="2"/>
  <c r="AY493" i="2"/>
  <c r="AZ493" i="2" s="1"/>
  <c r="AN493" i="2"/>
  <c r="AO493" i="2" s="1"/>
  <c r="AP493" i="2" s="1"/>
  <c r="Q494" i="2"/>
  <c r="Z494" i="2"/>
  <c r="S495" i="2"/>
  <c r="Q240" i="2"/>
  <c r="X239" i="2"/>
  <c r="AX239" i="2"/>
  <c r="AY239" i="2" s="1"/>
  <c r="AZ239" i="2" s="1"/>
  <c r="AS239" i="2"/>
  <c r="AT239" i="2" s="1"/>
  <c r="AU239" i="2" s="1"/>
  <c r="AN239" i="2"/>
  <c r="AO239" i="2" s="1"/>
  <c r="AP239" i="2" s="1"/>
  <c r="AI239" i="2"/>
  <c r="AJ239" i="2" s="1"/>
  <c r="AK239" i="2" s="1"/>
  <c r="M496" i="2"/>
  <c r="T495" i="2"/>
  <c r="AI493" i="2"/>
  <c r="AJ493" i="2" s="1"/>
  <c r="AK493" i="2" s="1"/>
  <c r="Z239" i="2"/>
  <c r="S240" i="2"/>
  <c r="M240" i="2"/>
  <c r="T239" i="2"/>
  <c r="O240" i="2"/>
  <c r="V239" i="2"/>
  <c r="O495" i="2" l="1"/>
  <c r="V494" i="2"/>
  <c r="M497" i="2"/>
  <c r="T496" i="2"/>
  <c r="AX494" i="2"/>
  <c r="X494" i="2"/>
  <c r="AS494" i="2"/>
  <c r="AT494" i="2" s="1"/>
  <c r="AU494" i="2" s="1"/>
  <c r="AY494" i="2"/>
  <c r="AZ494" i="2" s="1"/>
  <c r="AN494" i="2"/>
  <c r="AO494" i="2" s="1"/>
  <c r="AP494" i="2" s="1"/>
  <c r="AJ494" i="2"/>
  <c r="AK494" i="2" s="1"/>
  <c r="Q495" i="2"/>
  <c r="AI495" i="2" s="1"/>
  <c r="Z495" i="2"/>
  <c r="S496" i="2"/>
  <c r="T240" i="2"/>
  <c r="M241" i="2"/>
  <c r="AI494" i="2"/>
  <c r="O241" i="2"/>
  <c r="V240" i="2"/>
  <c r="S241" i="2"/>
  <c r="Z240" i="2"/>
  <c r="AN240" i="2"/>
  <c r="AO240" i="2" s="1"/>
  <c r="AP240" i="2" s="1"/>
  <c r="Q241" i="2"/>
  <c r="AI240" i="2"/>
  <c r="AX240" i="2"/>
  <c r="AS240" i="2"/>
  <c r="AT240" i="2" s="1"/>
  <c r="AU240" i="2" s="1"/>
  <c r="AJ240" i="2"/>
  <c r="AK240" i="2" s="1"/>
  <c r="AY240" i="2"/>
  <c r="AZ240" i="2" s="1"/>
  <c r="X240" i="2"/>
  <c r="V495" i="2" l="1"/>
  <c r="O496" i="2"/>
  <c r="V241" i="2"/>
  <c r="O242" i="2"/>
  <c r="M242" i="2"/>
  <c r="T241" i="2"/>
  <c r="S242" i="2"/>
  <c r="Z241" i="2"/>
  <c r="AX495" i="2"/>
  <c r="AY495" i="2" s="1"/>
  <c r="AZ495" i="2" s="1"/>
  <c r="X495" i="2"/>
  <c r="AS495" i="2"/>
  <c r="AT495" i="2" s="1"/>
  <c r="AU495" i="2" s="1"/>
  <c r="AI496" i="2"/>
  <c r="AN495" i="2"/>
  <c r="AO495" i="2" s="1"/>
  <c r="AP495" i="2" s="1"/>
  <c r="AJ495" i="2"/>
  <c r="AK495" i="2" s="1"/>
  <c r="Q496" i="2"/>
  <c r="Z496" i="2"/>
  <c r="S497" i="2"/>
  <c r="AS241" i="2"/>
  <c r="AT241" i="2" s="1"/>
  <c r="AU241" i="2" s="1"/>
  <c r="AN241" i="2"/>
  <c r="AO241" i="2" s="1"/>
  <c r="AP241" i="2" s="1"/>
  <c r="AI241" i="2"/>
  <c r="AJ241" i="2" s="1"/>
  <c r="AK241" i="2" s="1"/>
  <c r="Q242" i="2"/>
  <c r="AX241" i="2"/>
  <c r="AY241" i="2" s="1"/>
  <c r="AZ241" i="2" s="1"/>
  <c r="X241" i="2"/>
  <c r="M498" i="2"/>
  <c r="T497" i="2"/>
  <c r="O497" i="2" l="1"/>
  <c r="V496" i="2"/>
  <c r="Z242" i="2"/>
  <c r="S243" i="2"/>
  <c r="M499" i="2"/>
  <c r="T498" i="2"/>
  <c r="AI497" i="2"/>
  <c r="AX496" i="2"/>
  <c r="AY496" i="2" s="1"/>
  <c r="AZ496" i="2" s="1"/>
  <c r="AT496" i="2"/>
  <c r="AU496" i="2" s="1"/>
  <c r="X496" i="2"/>
  <c r="AJ496" i="2"/>
  <c r="AK496" i="2" s="1"/>
  <c r="AN496" i="2"/>
  <c r="AO496" i="2" s="1"/>
  <c r="AP496" i="2" s="1"/>
  <c r="Q497" i="2"/>
  <c r="AS496" i="2"/>
  <c r="T242" i="2"/>
  <c r="M243" i="2"/>
  <c r="Z497" i="2"/>
  <c r="S498" i="2"/>
  <c r="O243" i="2"/>
  <c r="V242" i="2"/>
  <c r="AT242" i="2"/>
  <c r="AU242" i="2" s="1"/>
  <c r="X242" i="2"/>
  <c r="Q243" i="2"/>
  <c r="AS242" i="2"/>
  <c r="AN242" i="2"/>
  <c r="AO242" i="2" s="1"/>
  <c r="AP242" i="2" s="1"/>
  <c r="AI242" i="2"/>
  <c r="AJ242" i="2" s="1"/>
  <c r="AK242" i="2" s="1"/>
  <c r="AX242" i="2"/>
  <c r="AY242" i="2" s="1"/>
  <c r="AZ242" i="2" s="1"/>
  <c r="O498" i="2" l="1"/>
  <c r="V497" i="2"/>
  <c r="S499" i="2"/>
  <c r="Z498" i="2"/>
  <c r="M500" i="2"/>
  <c r="T499" i="2"/>
  <c r="V243" i="2"/>
  <c r="O244" i="2"/>
  <c r="Z243" i="2"/>
  <c r="S244" i="2"/>
  <c r="T243" i="2"/>
  <c r="M244" i="2"/>
  <c r="AS243" i="2"/>
  <c r="AN243" i="2"/>
  <c r="Q244" i="2"/>
  <c r="AI243" i="2"/>
  <c r="AX243" i="2"/>
  <c r="AT243" i="2"/>
  <c r="AU243" i="2" s="1"/>
  <c r="AO243" i="2"/>
  <c r="AP243" i="2" s="1"/>
  <c r="AJ243" i="2"/>
  <c r="AK243" i="2" s="1"/>
  <c r="X243" i="2"/>
  <c r="AY243" i="2"/>
  <c r="AZ243" i="2" s="1"/>
  <c r="AX497" i="2"/>
  <c r="AY497" i="2" s="1"/>
  <c r="AZ497" i="2" s="1"/>
  <c r="Q498" i="2"/>
  <c r="AI498" i="2" s="1"/>
  <c r="AJ497" i="2"/>
  <c r="AK497" i="2" s="1"/>
  <c r="AN497" i="2"/>
  <c r="AO497" i="2" s="1"/>
  <c r="AP497" i="2" s="1"/>
  <c r="X497" i="2"/>
  <c r="AS497" i="2"/>
  <c r="AT497" i="2" s="1"/>
  <c r="AU497" i="2" s="1"/>
  <c r="O499" i="2" l="1"/>
  <c r="V498" i="2"/>
  <c r="T244" i="2"/>
  <c r="M245" i="2"/>
  <c r="S245" i="2"/>
  <c r="Z244" i="2"/>
  <c r="V244" i="2"/>
  <c r="O245" i="2"/>
  <c r="M501" i="2"/>
  <c r="T500" i="2"/>
  <c r="AX244" i="2"/>
  <c r="AY244" i="2" s="1"/>
  <c r="AZ244" i="2" s="1"/>
  <c r="X244" i="2"/>
  <c r="AS244" i="2"/>
  <c r="AT244" i="2" s="1"/>
  <c r="AU244" i="2" s="1"/>
  <c r="AN244" i="2"/>
  <c r="AO244" i="2" s="1"/>
  <c r="AP244" i="2" s="1"/>
  <c r="AI244" i="2"/>
  <c r="AJ244" i="2" s="1"/>
  <c r="AK244" i="2" s="1"/>
  <c r="Q245" i="2"/>
  <c r="AJ498" i="2"/>
  <c r="AK498" i="2" s="1"/>
  <c r="AX498" i="2"/>
  <c r="AY498" i="2" s="1"/>
  <c r="AZ498" i="2" s="1"/>
  <c r="AN498" i="2"/>
  <c r="AO498" i="2" s="1"/>
  <c r="AP498" i="2" s="1"/>
  <c r="Q499" i="2"/>
  <c r="AI499" i="2" s="1"/>
  <c r="AS498" i="2"/>
  <c r="AT498" i="2" s="1"/>
  <c r="AU498" i="2" s="1"/>
  <c r="X498" i="2"/>
  <c r="S500" i="2"/>
  <c r="Z499" i="2"/>
  <c r="O500" i="2" l="1"/>
  <c r="V499" i="2"/>
  <c r="X245" i="2"/>
  <c r="Q246" i="2"/>
  <c r="AS245" i="2"/>
  <c r="AT245" i="2" s="1"/>
  <c r="AU245" i="2" s="1"/>
  <c r="AN245" i="2"/>
  <c r="AO245" i="2" s="1"/>
  <c r="AP245" i="2" s="1"/>
  <c r="AI245" i="2"/>
  <c r="AJ245" i="2" s="1"/>
  <c r="AK245" i="2" s="1"/>
  <c r="AX245" i="2"/>
  <c r="AY245" i="2" s="1"/>
  <c r="AZ245" i="2" s="1"/>
  <c r="M502" i="2"/>
  <c r="T501" i="2"/>
  <c r="S501" i="2"/>
  <c r="Z500" i="2"/>
  <c r="Z245" i="2"/>
  <c r="S246" i="2"/>
  <c r="T245" i="2"/>
  <c r="M246" i="2"/>
  <c r="V245" i="2"/>
  <c r="O246" i="2"/>
  <c r="Q500" i="2"/>
  <c r="AJ499" i="2"/>
  <c r="AK499" i="2" s="1"/>
  <c r="AN499" i="2"/>
  <c r="AO499" i="2" s="1"/>
  <c r="AP499" i="2" s="1"/>
  <c r="AS499" i="2"/>
  <c r="AT499" i="2" s="1"/>
  <c r="AU499" i="2" s="1"/>
  <c r="AX499" i="2"/>
  <c r="AY499" i="2" s="1"/>
  <c r="AZ499" i="2" s="1"/>
  <c r="X499" i="2"/>
  <c r="V500" i="2" l="1"/>
  <c r="O501" i="2"/>
  <c r="T246" i="2"/>
  <c r="M247" i="2"/>
  <c r="AN500" i="2"/>
  <c r="Q501" i="2"/>
  <c r="AO500" i="2"/>
  <c r="AP500" i="2" s="1"/>
  <c r="AS500" i="2"/>
  <c r="AT500" i="2" s="1"/>
  <c r="AU500" i="2" s="1"/>
  <c r="X500" i="2"/>
  <c r="AX500" i="2"/>
  <c r="AY500" i="2" s="1"/>
  <c r="AZ500" i="2" s="1"/>
  <c r="Z246" i="2"/>
  <c r="S247" i="2"/>
  <c r="S502" i="2"/>
  <c r="Z501" i="2"/>
  <c r="V246" i="2"/>
  <c r="O247" i="2"/>
  <c r="AX246" i="2"/>
  <c r="AY246" i="2" s="1"/>
  <c r="AZ246" i="2" s="1"/>
  <c r="AS246" i="2"/>
  <c r="AN246" i="2"/>
  <c r="AO246" i="2" s="1"/>
  <c r="AP246" i="2" s="1"/>
  <c r="AT246" i="2"/>
  <c r="AU246" i="2" s="1"/>
  <c r="AI246" i="2"/>
  <c r="AJ246" i="2" s="1"/>
  <c r="AK246" i="2" s="1"/>
  <c r="X246" i="2"/>
  <c r="Q247" i="2"/>
  <c r="T502" i="2"/>
  <c r="M503" i="2"/>
  <c r="AI500" i="2"/>
  <c r="AI501" i="2" l="1"/>
  <c r="V501" i="2"/>
  <c r="O502" i="2"/>
  <c r="AJ500" i="2"/>
  <c r="AK500" i="2" s="1"/>
  <c r="AN501" i="2"/>
  <c r="AO501" i="2" s="1"/>
  <c r="AP501" i="2" s="1"/>
  <c r="Q502" i="2"/>
  <c r="AJ501" i="2"/>
  <c r="AK501" i="2" s="1"/>
  <c r="AS501" i="2"/>
  <c r="AT501" i="2" s="1"/>
  <c r="AU501" i="2" s="1"/>
  <c r="AX501" i="2"/>
  <c r="AY501" i="2" s="1"/>
  <c r="AZ501" i="2" s="1"/>
  <c r="AI502" i="2"/>
  <c r="X501" i="2"/>
  <c r="S503" i="2"/>
  <c r="Z502" i="2"/>
  <c r="T503" i="2"/>
  <c r="M504" i="2"/>
  <c r="M248" i="2"/>
  <c r="T247" i="2"/>
  <c r="V247" i="2"/>
  <c r="O248" i="2"/>
  <c r="AI247" i="2"/>
  <c r="AJ247" i="2" s="1"/>
  <c r="AK247" i="2" s="1"/>
  <c r="AX247" i="2"/>
  <c r="AY247" i="2" s="1"/>
  <c r="AZ247" i="2" s="1"/>
  <c r="X247" i="2"/>
  <c r="AS247" i="2"/>
  <c r="AT247" i="2" s="1"/>
  <c r="AU247" i="2" s="1"/>
  <c r="AN247" i="2"/>
  <c r="AO247" i="2" s="1"/>
  <c r="AP247" i="2" s="1"/>
  <c r="Q248" i="2"/>
  <c r="S248" i="2"/>
  <c r="Z247" i="2"/>
  <c r="O503" i="2" l="1"/>
  <c r="V502" i="2"/>
  <c r="AN502" i="2"/>
  <c r="AO502" i="2" s="1"/>
  <c r="AP502" i="2" s="1"/>
  <c r="Q503" i="2"/>
  <c r="AJ502" i="2"/>
  <c r="AK502" i="2" s="1"/>
  <c r="X502" i="2"/>
  <c r="AS502" i="2"/>
  <c r="AT502" i="2" s="1"/>
  <c r="AU502" i="2" s="1"/>
  <c r="AX502" i="2"/>
  <c r="AY502" i="2" s="1"/>
  <c r="AZ502" i="2" s="1"/>
  <c r="AI503" i="2"/>
  <c r="T504" i="2"/>
  <c r="M505" i="2"/>
  <c r="O249" i="2"/>
  <c r="V248" i="2"/>
  <c r="Z248" i="2"/>
  <c r="S249" i="2"/>
  <c r="AJ248" i="2"/>
  <c r="AK248" i="2" s="1"/>
  <c r="X248" i="2"/>
  <c r="Q249" i="2"/>
  <c r="AS248" i="2"/>
  <c r="AT248" i="2" s="1"/>
  <c r="AU248" i="2" s="1"/>
  <c r="AX248" i="2"/>
  <c r="AY248" i="2" s="1"/>
  <c r="AZ248" i="2" s="1"/>
  <c r="AN248" i="2"/>
  <c r="AO248" i="2" s="1"/>
  <c r="AP248" i="2" s="1"/>
  <c r="AI248" i="2"/>
  <c r="T248" i="2"/>
  <c r="M249" i="2"/>
  <c r="S504" i="2"/>
  <c r="Z503" i="2"/>
  <c r="V503" i="2" l="1"/>
  <c r="O504" i="2"/>
  <c r="T505" i="2"/>
  <c r="M506" i="2"/>
  <c r="Q250" i="2"/>
  <c r="AI249" i="2"/>
  <c r="AJ249" i="2" s="1"/>
  <c r="AK249" i="2" s="1"/>
  <c r="AX249" i="2"/>
  <c r="AS249" i="2"/>
  <c r="X249" i="2"/>
  <c r="AY249" i="2"/>
  <c r="AZ249" i="2" s="1"/>
  <c r="AT249" i="2"/>
  <c r="AU249" i="2" s="1"/>
  <c r="AN249" i="2"/>
  <c r="AO249" i="2" s="1"/>
  <c r="AP249" i="2" s="1"/>
  <c r="Z249" i="2"/>
  <c r="S250" i="2"/>
  <c r="AS503" i="2"/>
  <c r="AN503" i="2"/>
  <c r="AO503" i="2" s="1"/>
  <c r="AP503" i="2" s="1"/>
  <c r="Q504" i="2"/>
  <c r="AT503" i="2"/>
  <c r="AU503" i="2" s="1"/>
  <c r="X503" i="2"/>
  <c r="AI504" i="2"/>
  <c r="AX503" i="2"/>
  <c r="AY503" i="2" s="1"/>
  <c r="AZ503" i="2" s="1"/>
  <c r="AJ503" i="2"/>
  <c r="AK503" i="2" s="1"/>
  <c r="S505" i="2"/>
  <c r="Z504" i="2"/>
  <c r="M250" i="2"/>
  <c r="T249" i="2"/>
  <c r="V249" i="2"/>
  <c r="O250" i="2"/>
  <c r="V504" i="2" l="1"/>
  <c r="O505" i="2"/>
  <c r="O251" i="2"/>
  <c r="V250" i="2"/>
  <c r="T506" i="2"/>
  <c r="M507" i="2"/>
  <c r="X504" i="2"/>
  <c r="AS504" i="2"/>
  <c r="AT504" i="2" s="1"/>
  <c r="AU504" i="2" s="1"/>
  <c r="AN504" i="2"/>
  <c r="AO504" i="2" s="1"/>
  <c r="AP504" i="2" s="1"/>
  <c r="AX504" i="2"/>
  <c r="AY504" i="2" s="1"/>
  <c r="AZ504" i="2" s="1"/>
  <c r="Q505" i="2"/>
  <c r="AJ504" i="2"/>
  <c r="AK504" i="2" s="1"/>
  <c r="M251" i="2"/>
  <c r="T250" i="2"/>
  <c r="AN250" i="2"/>
  <c r="AO250" i="2" s="1"/>
  <c r="AP250" i="2" s="1"/>
  <c r="AI250" i="2"/>
  <c r="AJ250" i="2" s="1"/>
  <c r="AK250" i="2" s="1"/>
  <c r="AX250" i="2"/>
  <c r="AY250" i="2" s="1"/>
  <c r="AZ250" i="2" s="1"/>
  <c r="X250" i="2"/>
  <c r="Q251" i="2"/>
  <c r="AS250" i="2"/>
  <c r="AT250" i="2" s="1"/>
  <c r="AU250" i="2" s="1"/>
  <c r="S251" i="2"/>
  <c r="Z250" i="2"/>
  <c r="Z505" i="2"/>
  <c r="S506" i="2"/>
  <c r="V505" i="2" l="1"/>
  <c r="O506" i="2"/>
  <c r="M508" i="2"/>
  <c r="T508" i="2" s="1"/>
  <c r="U257" i="2" s="1"/>
  <c r="T507" i="2"/>
  <c r="Z506" i="2"/>
  <c r="S507" i="2"/>
  <c r="M252" i="2"/>
  <c r="T251" i="2"/>
  <c r="Z251" i="2"/>
  <c r="S252" i="2"/>
  <c r="X505" i="2"/>
  <c r="AS505" i="2"/>
  <c r="AT505" i="2" s="1"/>
  <c r="AU505" i="2" s="1"/>
  <c r="AX505" i="2"/>
  <c r="AY505" i="2" s="1"/>
  <c r="AZ505" i="2" s="1"/>
  <c r="Q506" i="2"/>
  <c r="AI506" i="2" s="1"/>
  <c r="AN505" i="2"/>
  <c r="AO505" i="2" s="1"/>
  <c r="AP505" i="2" s="1"/>
  <c r="AO251" i="2"/>
  <c r="AP251" i="2" s="1"/>
  <c r="Q252" i="2"/>
  <c r="AJ251" i="2"/>
  <c r="AK251" i="2" s="1"/>
  <c r="X251" i="2"/>
  <c r="AX251" i="2"/>
  <c r="AY251" i="2" s="1"/>
  <c r="AZ251" i="2" s="1"/>
  <c r="AS251" i="2"/>
  <c r="AT251" i="2" s="1"/>
  <c r="AU251" i="2" s="1"/>
  <c r="AN251" i="2"/>
  <c r="AI251" i="2"/>
  <c r="AI505" i="2"/>
  <c r="AJ505" i="2" s="1"/>
  <c r="AK505" i="2" s="1"/>
  <c r="O252" i="2"/>
  <c r="V251" i="2"/>
  <c r="O507" i="2" l="1"/>
  <c r="V506" i="2"/>
  <c r="S253" i="2"/>
  <c r="Z253" i="2" s="1"/>
  <c r="AA2" i="2" s="1"/>
  <c r="Z252" i="2"/>
  <c r="Z507" i="2"/>
  <c r="S508" i="2"/>
  <c r="Z508" i="2" s="1"/>
  <c r="AA257" i="2" s="1"/>
  <c r="AN252" i="2"/>
  <c r="Q253" i="2"/>
  <c r="AI252" i="2"/>
  <c r="AJ252" i="2" s="1"/>
  <c r="AK252" i="2" s="1"/>
  <c r="AX252" i="2"/>
  <c r="AY252" i="2" s="1"/>
  <c r="AZ252" i="2" s="1"/>
  <c r="AS252" i="2"/>
  <c r="AT252" i="2" s="1"/>
  <c r="AU252" i="2" s="1"/>
  <c r="AO252" i="2"/>
  <c r="AP252" i="2" s="1"/>
  <c r="X252" i="2"/>
  <c r="T252" i="2"/>
  <c r="M253" i="2"/>
  <c r="T253" i="2" s="1"/>
  <c r="U2" i="2" s="1"/>
  <c r="O253" i="2"/>
  <c r="V253" i="2" s="1"/>
  <c r="W2" i="2" s="1"/>
  <c r="V252" i="2"/>
  <c r="AX506" i="2"/>
  <c r="X506" i="2"/>
  <c r="AS506" i="2"/>
  <c r="AT506" i="2" s="1"/>
  <c r="AU506" i="2" s="1"/>
  <c r="AI507" i="2"/>
  <c r="AY506" i="2"/>
  <c r="AZ506" i="2" s="1"/>
  <c r="AJ506" i="2"/>
  <c r="AK506" i="2" s="1"/>
  <c r="Q507" i="2"/>
  <c r="AN506" i="2"/>
  <c r="AO506" i="2" s="1"/>
  <c r="AP506" i="2" s="1"/>
  <c r="O508" i="2" l="1"/>
  <c r="V508" i="2" s="1"/>
  <c r="W257" i="2" s="1"/>
  <c r="V507" i="2"/>
  <c r="AS253" i="2"/>
  <c r="AN253" i="2"/>
  <c r="AO253" i="2" s="1"/>
  <c r="AP253" i="2" s="1"/>
  <c r="AQ2" i="2" s="1"/>
  <c r="AI253" i="2"/>
  <c r="AJ253" i="2" s="1"/>
  <c r="AK253" i="2" s="1"/>
  <c r="AL2" i="2" s="1"/>
  <c r="AT253" i="2"/>
  <c r="AU253" i="2" s="1"/>
  <c r="AV2" i="2" s="1"/>
  <c r="AX253" i="2"/>
  <c r="AY253" i="2" s="1"/>
  <c r="AZ253" i="2" s="1"/>
  <c r="BA2" i="2" s="1"/>
  <c r="X253" i="2"/>
  <c r="Y2" i="2" s="1"/>
  <c r="AX507" i="2"/>
  <c r="AY507" i="2" s="1"/>
  <c r="AZ507" i="2" s="1"/>
  <c r="X507" i="2"/>
  <c r="AS507" i="2"/>
  <c r="AT507" i="2" s="1"/>
  <c r="AU507" i="2" s="1"/>
  <c r="AJ507" i="2"/>
  <c r="AK507" i="2" s="1"/>
  <c r="Q508" i="2"/>
  <c r="AN507" i="2"/>
  <c r="AO507" i="2" s="1"/>
  <c r="AP507" i="2" s="1"/>
  <c r="AX508" i="2" l="1"/>
  <c r="AY508" i="2" s="1"/>
  <c r="AZ508" i="2" s="1"/>
  <c r="BA257" i="2" s="1"/>
  <c r="X508" i="2"/>
  <c r="Y257" i="2" s="1"/>
  <c r="AS508" i="2"/>
  <c r="AT508" i="2" s="1"/>
  <c r="AU508" i="2" s="1"/>
  <c r="AV257" i="2" s="1"/>
  <c r="AN508" i="2"/>
  <c r="AO508" i="2" s="1"/>
  <c r="AP508" i="2" s="1"/>
  <c r="AQ257" i="2" s="1"/>
  <c r="AI508" i="2"/>
  <c r="AJ508" i="2" s="1"/>
  <c r="AK508" i="2" s="1"/>
  <c r="AL25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<sst xmlns="http://schemas.openxmlformats.org/spreadsheetml/2006/main" count="174" uniqueCount="66">
  <si>
    <t>Date</t>
  </si>
  <si>
    <t>Period</t>
  </si>
  <si>
    <t>Amazon</t>
  </si>
  <si>
    <t>Netflix</t>
  </si>
  <si>
    <t>Part 1 - Amazon</t>
  </si>
  <si>
    <t>(ii)</t>
  </si>
  <si>
    <t xml:space="preserve"> α</t>
  </si>
  <si>
    <t>Forecasting</t>
  </si>
  <si>
    <t>MAPD (0.20)</t>
  </si>
  <si>
    <t>MAPD</t>
  </si>
  <si>
    <t>MAPD (0.40)</t>
  </si>
  <si>
    <t>MAPD (0.60)</t>
  </si>
  <si>
    <t>MAPD (0.80)</t>
  </si>
  <si>
    <t>(iii)</t>
  </si>
  <si>
    <t>β</t>
  </si>
  <si>
    <t>Tt</t>
  </si>
  <si>
    <t>AForecasting</t>
  </si>
  <si>
    <t>MAPE</t>
  </si>
  <si>
    <t>(i)</t>
  </si>
  <si>
    <t>Part 1 - Netflix</t>
  </si>
  <si>
    <t>FT</t>
  </si>
  <si>
    <t xml:space="preserve">MAPE </t>
  </si>
  <si>
    <t>Predicted</t>
    <phoneticPr fontId="0" type="noConversion"/>
  </si>
  <si>
    <t>ABS % Error</t>
  </si>
  <si>
    <t>ABS % Error</t>
    <phoneticPr fontId="0" type="noConversion"/>
  </si>
  <si>
    <t>Residual(Amazon)</t>
  </si>
  <si>
    <t>Residual(Netflix)</t>
  </si>
  <si>
    <t>Sorting(Amazon)</t>
  </si>
  <si>
    <t>Sorting(Netflix)</t>
  </si>
  <si>
    <t>Standardize(Amazon)</t>
  </si>
  <si>
    <t>Standardize(Netflix)</t>
  </si>
  <si>
    <t>Rank(Amazon)</t>
  </si>
  <si>
    <t>Rank(Netflix)</t>
  </si>
  <si>
    <t>Cummulative Area(Amazon)</t>
  </si>
  <si>
    <t>Cummulative Area(Netflix)</t>
  </si>
  <si>
    <t>Standard_Z_Value(Amazon)</t>
  </si>
  <si>
    <t>Standard_Z_Value(Netflix)</t>
  </si>
  <si>
    <t>4) Chi - Square</t>
  </si>
  <si>
    <t>Slope</t>
  </si>
  <si>
    <t>Class left</t>
  </si>
  <si>
    <t>Class right</t>
  </si>
  <si>
    <t>Class midpoint</t>
  </si>
  <si>
    <t xml:space="preserve">Class Frequency </t>
  </si>
  <si>
    <t>Theotetical probability</t>
  </si>
  <si>
    <t>Expected frequency</t>
  </si>
  <si>
    <t>(Observed - Expected)2 / Expected</t>
  </si>
  <si>
    <t>min</t>
  </si>
  <si>
    <t>Chi-squared Test Statistic:</t>
  </si>
  <si>
    <t xml:space="preserve">Intercept </t>
  </si>
  <si>
    <t>max</t>
  </si>
  <si>
    <t xml:space="preserve">Chi-squared P-value: </t>
  </si>
  <si>
    <t>range</t>
  </si>
  <si>
    <t>Degree of Freedom:</t>
  </si>
  <si>
    <t>classes</t>
  </si>
  <si>
    <t>class width</t>
  </si>
  <si>
    <t>Determination</t>
  </si>
  <si>
    <t>mean</t>
  </si>
  <si>
    <t>Std. Dev.</t>
  </si>
  <si>
    <t>Mean of Residual</t>
  </si>
  <si>
    <t>SD of Residual</t>
  </si>
  <si>
    <t xml:space="preserve"> 1) Not Independent </t>
  </si>
  <si>
    <t>2) Homoscedastic</t>
  </si>
  <si>
    <t xml:space="preserve">3) Not  Normal Distribution </t>
  </si>
  <si>
    <t>MAPE (Amazon)</t>
  </si>
  <si>
    <t>MAPE (Netflix)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</si>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</sst>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0.000"/>
    <numFmt numFmtId="166" formatCode="0.00000"/>
    <numFmt numFmtId="167" formatCode="0.0000"/>
    <numFmt numFmtId="168" formatCode="0.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rgb="FFFF0000"/>
      <name val="Calibri (Body)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14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0" fillId="33" borderId="0" xfId="0" applyFill="1"/>
    <xf numFmtId="10" fontId="0" fillId="34" borderId="0" xfId="1" applyNumberFormat="1" applyFont="1" applyFill="1"/>
    <xf numFmtId="0" fontId="0" fillId="0" borderId="0" xfId="0" applyAlignment="1">
      <alignment horizontal="center"/>
    </xf>
    <xf numFmtId="2" fontId="0" fillId="0" borderId="0" xfId="0" applyNumberFormat="1"/>
    <xf numFmtId="164" fontId="0" fillId="35" borderId="0" xfId="1" applyNumberFormat="1" applyFont="1" applyFill="1"/>
    <xf numFmtId="2" fontId="0" fillId="0" borderId="0" xfId="0" applyNumberFormat="1" applyAlignment="1">
      <alignment horizontal="center"/>
    </xf>
    <xf numFmtId="10" fontId="0" fillId="35" borderId="0" xfId="1" applyNumberFormat="1" applyFont="1" applyFill="1"/>
    <xf numFmtId="9" fontId="0" fillId="0" borderId="0" xfId="1" applyFont="1"/>
    <xf numFmtId="164" fontId="0" fillId="36" borderId="0" xfId="1" applyNumberFormat="1" applyFont="1" applyFill="1"/>
    <xf numFmtId="10" fontId="0" fillId="36" borderId="0" xfId="1" applyNumberFormat="1" applyFont="1" applyFill="1"/>
    <xf numFmtId="0" fontId="18" fillId="37" borderId="0" xfId="0" applyFont="1" applyFill="1" applyAlignment="1">
      <alignment horizontal="center"/>
    </xf>
    <xf numFmtId="0" fontId="18" fillId="38" borderId="0" xfId="0" applyFont="1" applyFill="1" applyAlignment="1">
      <alignment horizontal="center"/>
    </xf>
    <xf numFmtId="0" fontId="22" fillId="0" borderId="0" xfId="0" applyFont="1" applyAlignment="1">
      <alignment wrapText="1"/>
    </xf>
    <xf numFmtId="0" fontId="23" fillId="40" borderId="0" xfId="0" applyFont="1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18" fillId="37" borderId="0" xfId="0" applyFont="1" applyFill="1"/>
    <xf numFmtId="165" fontId="0" fillId="0" borderId="0" xfId="0" applyNumberFormat="1"/>
    <xf numFmtId="0" fontId="0" fillId="46" borderId="0" xfId="0" applyFill="1"/>
    <xf numFmtId="0" fontId="0" fillId="33" borderId="10" xfId="0" applyFill="1" applyBorder="1"/>
    <xf numFmtId="2" fontId="0" fillId="0" borderId="10" xfId="0" applyNumberFormat="1" applyBorder="1"/>
    <xf numFmtId="166" fontId="0" fillId="0" borderId="0" xfId="0" applyNumberFormat="1"/>
    <xf numFmtId="1" fontId="0" fillId="0" borderId="0" xfId="0" applyNumberFormat="1"/>
    <xf numFmtId="167" fontId="0" fillId="0" borderId="0" xfId="0" applyNumberFormat="1"/>
    <xf numFmtId="0" fontId="18" fillId="45" borderId="10" xfId="0" applyFont="1" applyFill="1" applyBorder="1"/>
    <xf numFmtId="167" fontId="18" fillId="45" borderId="10" xfId="0" applyNumberFormat="1" applyFont="1" applyFill="1" applyBorder="1"/>
    <xf numFmtId="0" fontId="0" fillId="45" borderId="10" xfId="0" applyFill="1" applyBorder="1"/>
    <xf numFmtId="0" fontId="0" fillId="0" borderId="10" xfId="0" applyBorder="1"/>
    <xf numFmtId="2" fontId="18" fillId="37" borderId="0" xfId="0" applyNumberFormat="1" applyFont="1" applyFill="1"/>
    <xf numFmtId="9" fontId="18" fillId="37" borderId="0" xfId="1" applyFont="1" applyFill="1" applyAlignment="1">
      <alignment horizontal="center"/>
    </xf>
    <xf numFmtId="168" fontId="18" fillId="0" borderId="0" xfId="1" applyNumberFormat="1" applyFont="1" applyAlignment="1">
      <alignment horizontal="center"/>
    </xf>
    <xf numFmtId="9" fontId="18" fillId="0" borderId="0" xfId="1" applyFont="1" applyAlignment="1">
      <alignment horizontal="center"/>
    </xf>
    <xf numFmtId="0" fontId="0" fillId="47" borderId="0" xfId="0" applyFill="1"/>
    <xf numFmtId="0" fontId="24" fillId="37" borderId="0" xfId="0" applyFont="1" applyFill="1" applyAlignment="1">
      <alignment horizontal="center"/>
    </xf>
    <xf numFmtId="0" fontId="18" fillId="39" borderId="0" xfId="0" applyFont="1" applyFill="1"/>
    <xf numFmtId="0" fontId="18" fillId="33" borderId="10" xfId="0" applyFont="1" applyFill="1" applyBorder="1"/>
    <xf numFmtId="167" fontId="18" fillId="33" borderId="10" xfId="0" applyNumberFormat="1" applyFont="1" applyFill="1" applyBorder="1"/>
    <xf numFmtId="0" fontId="0" fillId="34" borderId="0" xfId="0" applyFill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2" fillId="39" borderId="0" xfId="0" applyFont="1" applyFill="1" applyAlignment="1">
      <alignment horizontal="center" wrapText="1"/>
    </xf>
    <xf numFmtId="0" fontId="22" fillId="0" borderId="0" xfId="0" applyFont="1" applyAlignment="1">
      <alignment horizontal="center" wrapText="1"/>
    </xf>
    <xf numFmtId="0" fontId="0" fillId="39" borderId="0" xfId="0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Amazon</a:t>
            </a:r>
            <a:r>
              <a:rPr lang="en-IN" b="1" baseline="0"/>
              <a:t> Stock Time Series</a:t>
            </a:r>
          </a:p>
        </c:rich>
      </c:tx>
      <c:layout>
        <c:manualLayout>
          <c:xMode val="edge"/>
          <c:yMode val="edge"/>
          <c:x val="0.30211266752123467"/>
          <c:y val="3.24074937923761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57626591799284"/>
          <c:y val="0.10452095054347042"/>
          <c:w val="0.81987911522266999"/>
          <c:h val="0.7475674568702886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'[1]Part 1'!$J$2:$J$253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'[1]Part 1'!$K$2:$K$253</c:f>
              <c:numCache>
                <c:formatCode>General</c:formatCode>
                <c:ptCount val="252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C6-4FAC-94A6-EC81FE55A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203248"/>
        <c:axId val="562201968"/>
      </c:scatterChart>
      <c:valAx>
        <c:axId val="56220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Stock 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01968"/>
        <c:crosses val="autoZero"/>
        <c:crossBetween val="midCat"/>
      </c:valAx>
      <c:valAx>
        <c:axId val="562201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0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1400"/>
              <a:t>Netlfi</a:t>
            </a:r>
            <a:r>
              <a:rPr lang="en-IN" sz="1400" baseline="0"/>
              <a:t>x Stocks 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'[1]Part 1'!$J$257:$J$508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'[1]Part 1'!$K$257:$K$508</c:f>
              <c:numCache>
                <c:formatCode>General</c:formatCode>
                <c:ptCount val="252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F9-4351-B316-AE8B6083C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322128"/>
        <c:axId val="673322768"/>
      </c:scatterChart>
      <c:valAx>
        <c:axId val="673322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aseline="0">
                    <a:solidFill>
                      <a:schemeClr val="tx1"/>
                    </a:solidFill>
                  </a:rPr>
                  <a:t>Stock 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322768"/>
        <c:crosses val="autoZero"/>
        <c:crossBetween val="midCat"/>
      </c:valAx>
      <c:valAx>
        <c:axId val="673322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aseline="0">
                    <a:solidFill>
                      <a:schemeClr val="tx1"/>
                    </a:solidFill>
                  </a:rPr>
                  <a:t> 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32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Amazon 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'Part 3'!$M$3:$M$264</c:f>
              <c:numCache>
                <c:formatCode>0.00</c:formatCode>
                <c:ptCount val="262"/>
                <c:pt idx="0">
                  <c:v>3.9893103213724004</c:v>
                </c:pt>
                <c:pt idx="1">
                  <c:v>2.4945428248955892</c:v>
                </c:pt>
                <c:pt idx="2">
                  <c:v>3.547275938418764</c:v>
                </c:pt>
                <c:pt idx="3">
                  <c:v>3.4035140019419572</c:v>
                </c:pt>
                <c:pt idx="4">
                  <c:v>2.3162477254651321</c:v>
                </c:pt>
                <c:pt idx="5">
                  <c:v>2.4274754089883288</c:v>
                </c:pt>
                <c:pt idx="6">
                  <c:v>1.1902076125115002</c:v>
                </c:pt>
                <c:pt idx="7">
                  <c:v>1.2544458560346925</c:v>
                </c:pt>
                <c:pt idx="8">
                  <c:v>-0.18132353044212834</c:v>
                </c:pt>
                <c:pt idx="9">
                  <c:v>-0.89509279691895927</c:v>
                </c:pt>
                <c:pt idx="10">
                  <c:v>-0.44185461339576193</c:v>
                </c:pt>
                <c:pt idx="11">
                  <c:v>-1.4456247898725962</c:v>
                </c:pt>
                <c:pt idx="12">
                  <c:v>-0.42439344634939857</c:v>
                </c:pt>
                <c:pt idx="13">
                  <c:v>-0.99415788282622941</c:v>
                </c:pt>
                <c:pt idx="14">
                  <c:v>-1.4809297693030317</c:v>
                </c:pt>
                <c:pt idx="15">
                  <c:v>-2.9706923857798557</c:v>
                </c:pt>
                <c:pt idx="16">
                  <c:v>-4.9784603622566692</c:v>
                </c:pt>
                <c:pt idx="17">
                  <c:v>-4.0757287787334917</c:v>
                </c:pt>
                <c:pt idx="18">
                  <c:v>-4.1809927852103215</c:v>
                </c:pt>
                <c:pt idx="19">
                  <c:v>-3.8897648016871358</c:v>
                </c:pt>
                <c:pt idx="20">
                  <c:v>2.6694685518360473</c:v>
                </c:pt>
                <c:pt idx="21">
                  <c:v>2.1007035853592413</c:v>
                </c:pt>
                <c:pt idx="22">
                  <c:v>4.0314350188824193</c:v>
                </c:pt>
                <c:pt idx="23">
                  <c:v>3.1986701524055974</c:v>
                </c:pt>
                <c:pt idx="24">
                  <c:v>3.3739007859287824</c:v>
                </c:pt>
                <c:pt idx="25">
                  <c:v>4.4836331194519659</c:v>
                </c:pt>
                <c:pt idx="26">
                  <c:v>6.8723723529751481</c:v>
                </c:pt>
                <c:pt idx="27">
                  <c:v>7.3741029864983147</c:v>
                </c:pt>
                <c:pt idx="28">
                  <c:v>7.4913350200215092</c:v>
                </c:pt>
                <c:pt idx="29">
                  <c:v>6.6420677535446799</c:v>
                </c:pt>
                <c:pt idx="30">
                  <c:v>5.5493006870678698</c:v>
                </c:pt>
                <c:pt idx="31">
                  <c:v>6.2465345205910552</c:v>
                </c:pt>
                <c:pt idx="32">
                  <c:v>6.6312683541142405</c:v>
                </c:pt>
                <c:pt idx="33">
                  <c:v>5.4324984876374174</c:v>
                </c:pt>
                <c:pt idx="34">
                  <c:v>2.2332327211606042</c:v>
                </c:pt>
                <c:pt idx="35">
                  <c:v>-2.4435340453162127</c:v>
                </c:pt>
                <c:pt idx="36">
                  <c:v>-4.6138004717930414</c:v>
                </c:pt>
                <c:pt idx="37">
                  <c:v>-4.6140687582698519</c:v>
                </c:pt>
                <c:pt idx="38">
                  <c:v>-9.7213393047466781</c:v>
                </c:pt>
                <c:pt idx="39">
                  <c:v>-10.091602711223487</c:v>
                </c:pt>
                <c:pt idx="40">
                  <c:v>-6.924367637700314</c:v>
                </c:pt>
                <c:pt idx="41">
                  <c:v>-9.5151358041771346</c:v>
                </c:pt>
                <c:pt idx="42">
                  <c:v>-6.5159076306539419</c:v>
                </c:pt>
                <c:pt idx="43">
                  <c:v>-9.4486710371307652</c:v>
                </c:pt>
                <c:pt idx="44">
                  <c:v>-10.93844127360758</c:v>
                </c:pt>
                <c:pt idx="45">
                  <c:v>-16.305202790084408</c:v>
                </c:pt>
                <c:pt idx="46">
                  <c:v>-12.087468756561208</c:v>
                </c:pt>
                <c:pt idx="47">
                  <c:v>-15.978239973038043</c:v>
                </c:pt>
                <c:pt idx="48">
                  <c:v>-23.533508569514851</c:v>
                </c:pt>
                <c:pt idx="49">
                  <c:v>-18.456773375991673</c:v>
                </c:pt>
                <c:pt idx="50">
                  <c:v>-23.592043802468496</c:v>
                </c:pt>
                <c:pt idx="51">
                  <c:v>-18.000309218945304</c:v>
                </c:pt>
                <c:pt idx="52">
                  <c:v>-17.235074575422118</c:v>
                </c:pt>
                <c:pt idx="53">
                  <c:v>-15.031340481898937</c:v>
                </c:pt>
                <c:pt idx="54">
                  <c:v>-17.116111938375766</c:v>
                </c:pt>
                <c:pt idx="55">
                  <c:v>-14.621873394852571</c:v>
                </c:pt>
                <c:pt idx="56">
                  <c:v>-13.101145591329399</c:v>
                </c:pt>
                <c:pt idx="57">
                  <c:v>-16.15691008780621</c:v>
                </c:pt>
                <c:pt idx="58">
                  <c:v>-13.017178984283035</c:v>
                </c:pt>
                <c:pt idx="59">
                  <c:v>-16.129446790759857</c:v>
                </c:pt>
                <c:pt idx="60">
                  <c:v>-13.279708967236672</c:v>
                </c:pt>
                <c:pt idx="61">
                  <c:v>-14.333978113713499</c:v>
                </c:pt>
                <c:pt idx="62">
                  <c:v>-16.777743100190307</c:v>
                </c:pt>
                <c:pt idx="63">
                  <c:v>-16.564014506667135</c:v>
                </c:pt>
                <c:pt idx="64">
                  <c:v>-17.518781083143935</c:v>
                </c:pt>
                <c:pt idx="65">
                  <c:v>-13.311545099620758</c:v>
                </c:pt>
                <c:pt idx="66">
                  <c:v>-12.953811706097568</c:v>
                </c:pt>
                <c:pt idx="67">
                  <c:v>-11.726579072574395</c:v>
                </c:pt>
                <c:pt idx="68">
                  <c:v>-12.081347139051218</c:v>
                </c:pt>
                <c:pt idx="69">
                  <c:v>-6.1186180055280346</c:v>
                </c:pt>
                <c:pt idx="70">
                  <c:v>-0.7388813720048546</c:v>
                </c:pt>
                <c:pt idx="71">
                  <c:v>0.13635386151833018</c:v>
                </c:pt>
                <c:pt idx="72">
                  <c:v>4.819084195041512</c:v>
                </c:pt>
                <c:pt idx="73">
                  <c:v>2.8168170285646994</c:v>
                </c:pt>
                <c:pt idx="74">
                  <c:v>3.4045461620878683</c:v>
                </c:pt>
                <c:pt idx="75">
                  <c:v>-0.21271890438893593</c:v>
                </c:pt>
                <c:pt idx="76">
                  <c:v>1.2130153291342367</c:v>
                </c:pt>
                <c:pt idx="77">
                  <c:v>2.6682524626574207</c:v>
                </c:pt>
                <c:pt idx="78">
                  <c:v>2.8639832961806064</c:v>
                </c:pt>
                <c:pt idx="79">
                  <c:v>0.81021772970377981</c:v>
                </c:pt>
                <c:pt idx="80">
                  <c:v>-2.628550036773035</c:v>
                </c:pt>
                <c:pt idx="81">
                  <c:v>-3.9821503249854118E-2</c:v>
                </c:pt>
                <c:pt idx="82">
                  <c:v>4.6819103302733396</c:v>
                </c:pt>
                <c:pt idx="83">
                  <c:v>-5.0588516362034852</c:v>
                </c:pt>
                <c:pt idx="84">
                  <c:v>-3.9041212026803009</c:v>
                </c:pt>
                <c:pt idx="85">
                  <c:v>-4.1563883691571277</c:v>
                </c:pt>
                <c:pt idx="86">
                  <c:v>-2.826151335633952</c:v>
                </c:pt>
                <c:pt idx="87">
                  <c:v>-2.3514211021107627</c:v>
                </c:pt>
                <c:pt idx="88">
                  <c:v>-2.0941896685875747</c:v>
                </c:pt>
                <c:pt idx="89">
                  <c:v>-0.96745913506438797</c:v>
                </c:pt>
                <c:pt idx="90">
                  <c:v>-3.9127194015412101</c:v>
                </c:pt>
                <c:pt idx="91">
                  <c:v>-3.7069864680180444</c:v>
                </c:pt>
                <c:pt idx="92">
                  <c:v>-3.0032599344948494</c:v>
                </c:pt>
                <c:pt idx="93">
                  <c:v>-2.2995259009716591</c:v>
                </c:pt>
                <c:pt idx="94">
                  <c:v>-1.8182878674484897</c:v>
                </c:pt>
                <c:pt idx="95">
                  <c:v>-1.0075591339253123</c:v>
                </c:pt>
                <c:pt idx="96">
                  <c:v>1.0801776995978827</c:v>
                </c:pt>
                <c:pt idx="97">
                  <c:v>-1.8225945668789336</c:v>
                </c:pt>
                <c:pt idx="98">
                  <c:v>-2.6583578333557512</c:v>
                </c:pt>
                <c:pt idx="99">
                  <c:v>-3.7521243998325815</c:v>
                </c:pt>
                <c:pt idx="100">
                  <c:v>-4.668393066309406</c:v>
                </c:pt>
                <c:pt idx="101">
                  <c:v>-5.4756605327862076</c:v>
                </c:pt>
                <c:pt idx="102">
                  <c:v>-3.7549280992630258</c:v>
                </c:pt>
                <c:pt idx="103">
                  <c:v>-2.6641929657398435</c:v>
                </c:pt>
                <c:pt idx="104">
                  <c:v>-2.9384633322166707</c:v>
                </c:pt>
                <c:pt idx="105">
                  <c:v>-2.9817308986934847</c:v>
                </c:pt>
                <c:pt idx="106">
                  <c:v>-4.2144973651703026</c:v>
                </c:pt>
                <c:pt idx="107">
                  <c:v>-3.4372617316471121</c:v>
                </c:pt>
                <c:pt idx="108">
                  <c:v>-1.727027398123937</c:v>
                </c:pt>
                <c:pt idx="109">
                  <c:v>1.7702019353992284</c:v>
                </c:pt>
                <c:pt idx="110">
                  <c:v>3.7569331689224157</c:v>
                </c:pt>
                <c:pt idx="111">
                  <c:v>-1.0603288975543848</c:v>
                </c:pt>
                <c:pt idx="112">
                  <c:v>-2.0500990640312011</c:v>
                </c:pt>
                <c:pt idx="113">
                  <c:v>-1.0098629305080351</c:v>
                </c:pt>
                <c:pt idx="114">
                  <c:v>0.77687130301518437</c:v>
                </c:pt>
                <c:pt idx="115">
                  <c:v>1.7195962365383366</c:v>
                </c:pt>
                <c:pt idx="116">
                  <c:v>2.0268382700615177</c:v>
                </c:pt>
                <c:pt idx="117">
                  <c:v>2.7355696035847075</c:v>
                </c:pt>
                <c:pt idx="118">
                  <c:v>4.3332933371078752</c:v>
                </c:pt>
                <c:pt idx="119">
                  <c:v>6.5200367706310374</c:v>
                </c:pt>
                <c:pt idx="120">
                  <c:v>4.6767661041542681</c:v>
                </c:pt>
                <c:pt idx="121">
                  <c:v>5.3430017376774401</c:v>
                </c:pt>
                <c:pt idx="122">
                  <c:v>1.9147244712006</c:v>
                </c:pt>
                <c:pt idx="123">
                  <c:v>0.94746090472378341</c:v>
                </c:pt>
                <c:pt idx="124">
                  <c:v>4.5266909382469862</c:v>
                </c:pt>
                <c:pt idx="125">
                  <c:v>10.177927171770165</c:v>
                </c:pt>
                <c:pt idx="126">
                  <c:v>10.415161905293331</c:v>
                </c:pt>
                <c:pt idx="127">
                  <c:v>18.409400438816505</c:v>
                </c:pt>
                <c:pt idx="128">
                  <c:v>15.220625072339686</c:v>
                </c:pt>
                <c:pt idx="129">
                  <c:v>18.927357505862886</c:v>
                </c:pt>
                <c:pt idx="130">
                  <c:v>23.660594439386074</c:v>
                </c:pt>
                <c:pt idx="131">
                  <c:v>24.186327172909245</c:v>
                </c:pt>
                <c:pt idx="132">
                  <c:v>19.043557006432422</c:v>
                </c:pt>
                <c:pt idx="133">
                  <c:v>17.700789939955627</c:v>
                </c:pt>
                <c:pt idx="134">
                  <c:v>13.601522673478797</c:v>
                </c:pt>
                <c:pt idx="135">
                  <c:v>12.810254007001987</c:v>
                </c:pt>
                <c:pt idx="136">
                  <c:v>10.570987340525164</c:v>
                </c:pt>
                <c:pt idx="137">
                  <c:v>21.971719974048341</c:v>
                </c:pt>
                <c:pt idx="138">
                  <c:v>18.701462707571523</c:v>
                </c:pt>
                <c:pt idx="139">
                  <c:v>16.43968934109472</c:v>
                </c:pt>
                <c:pt idx="140">
                  <c:v>10.428922974617876</c:v>
                </c:pt>
                <c:pt idx="141">
                  <c:v>11.204152108141045</c:v>
                </c:pt>
                <c:pt idx="142">
                  <c:v>13.176387441664275</c:v>
                </c:pt>
                <c:pt idx="143">
                  <c:v>10.089617175187442</c:v>
                </c:pt>
                <c:pt idx="144">
                  <c:v>11.406853708710628</c:v>
                </c:pt>
                <c:pt idx="145">
                  <c:v>11.981582342233793</c:v>
                </c:pt>
                <c:pt idx="146">
                  <c:v>17.278814675756962</c:v>
                </c:pt>
                <c:pt idx="147">
                  <c:v>14.296551809280174</c:v>
                </c:pt>
                <c:pt idx="148">
                  <c:v>15.300784842803353</c:v>
                </c:pt>
                <c:pt idx="149">
                  <c:v>18.268015376326531</c:v>
                </c:pt>
                <c:pt idx="150">
                  <c:v>18.923752909849696</c:v>
                </c:pt>
                <c:pt idx="151">
                  <c:v>15.703986943372911</c:v>
                </c:pt>
                <c:pt idx="152">
                  <c:v>14.396223576896062</c:v>
                </c:pt>
                <c:pt idx="153">
                  <c:v>10.678944710419245</c:v>
                </c:pt>
                <c:pt idx="154">
                  <c:v>14.414684143942424</c:v>
                </c:pt>
                <c:pt idx="155">
                  <c:v>14.01091247746561</c:v>
                </c:pt>
                <c:pt idx="156">
                  <c:v>13.018151510988815</c:v>
                </c:pt>
                <c:pt idx="157">
                  <c:v>14.394882144511996</c:v>
                </c:pt>
                <c:pt idx="158">
                  <c:v>20.556112878035151</c:v>
                </c:pt>
                <c:pt idx="159">
                  <c:v>17.612851411558324</c:v>
                </c:pt>
                <c:pt idx="160">
                  <c:v>19.114582045081534</c:v>
                </c:pt>
                <c:pt idx="161">
                  <c:v>18.139307578604701</c:v>
                </c:pt>
                <c:pt idx="162">
                  <c:v>18.9335492121279</c:v>
                </c:pt>
                <c:pt idx="163">
                  <c:v>20.54227444565106</c:v>
                </c:pt>
                <c:pt idx="164">
                  <c:v>24.967512779174228</c:v>
                </c:pt>
                <c:pt idx="165">
                  <c:v>22.532246912697445</c:v>
                </c:pt>
                <c:pt idx="166">
                  <c:v>22.279476146220617</c:v>
                </c:pt>
                <c:pt idx="167">
                  <c:v>24.394716979743805</c:v>
                </c:pt>
                <c:pt idx="168">
                  <c:v>26.459939413266966</c:v>
                </c:pt>
                <c:pt idx="169">
                  <c:v>27.733673146790181</c:v>
                </c:pt>
                <c:pt idx="170">
                  <c:v>19.218405480313351</c:v>
                </c:pt>
                <c:pt idx="171">
                  <c:v>15.206647313836527</c:v>
                </c:pt>
                <c:pt idx="172">
                  <c:v>7.6248818473597169</c:v>
                </c:pt>
                <c:pt idx="173">
                  <c:v>13.220606580882873</c:v>
                </c:pt>
                <c:pt idx="174">
                  <c:v>8.2028365144060444</c:v>
                </c:pt>
                <c:pt idx="175">
                  <c:v>4.9155808479292489</c:v>
                </c:pt>
                <c:pt idx="176">
                  <c:v>3.9103076814524229</c:v>
                </c:pt>
                <c:pt idx="177">
                  <c:v>6.2255454149756133</c:v>
                </c:pt>
                <c:pt idx="178">
                  <c:v>1.9812738484988017</c:v>
                </c:pt>
                <c:pt idx="179">
                  <c:v>-1.8299991179780193</c:v>
                </c:pt>
                <c:pt idx="180">
                  <c:v>-4.863760384454821</c:v>
                </c:pt>
                <c:pt idx="181">
                  <c:v>-4.9285276509316702</c:v>
                </c:pt>
                <c:pt idx="182">
                  <c:v>3.1547001825915117</c:v>
                </c:pt>
                <c:pt idx="183">
                  <c:v>-3.6445640838853137</c:v>
                </c:pt>
                <c:pt idx="184">
                  <c:v>-2.9908253503621154</c:v>
                </c:pt>
                <c:pt idx="185">
                  <c:v>0.43340578316107781</c:v>
                </c:pt>
                <c:pt idx="186">
                  <c:v>4.0366379166842705</c:v>
                </c:pt>
                <c:pt idx="187">
                  <c:v>2.2353747502074555</c:v>
                </c:pt>
                <c:pt idx="188">
                  <c:v>2.0850972837306188</c:v>
                </c:pt>
                <c:pt idx="189">
                  <c:v>5.3688408172538118</c:v>
                </c:pt>
                <c:pt idx="190">
                  <c:v>0.21307025077697972</c:v>
                </c:pt>
                <c:pt idx="191">
                  <c:v>3.5803098843001635</c:v>
                </c:pt>
                <c:pt idx="192">
                  <c:v>-1.7244627821766585</c:v>
                </c:pt>
                <c:pt idx="193">
                  <c:v>2.7192691513465377</c:v>
                </c:pt>
                <c:pt idx="194">
                  <c:v>2.1194982848697066</c:v>
                </c:pt>
                <c:pt idx="195">
                  <c:v>6.5817392183929257</c:v>
                </c:pt>
                <c:pt idx="196">
                  <c:v>14.052967451916089</c:v>
                </c:pt>
                <c:pt idx="197">
                  <c:v>13.745204085439269</c:v>
                </c:pt>
                <c:pt idx="198">
                  <c:v>9.4064348189624525</c:v>
                </c:pt>
                <c:pt idx="199">
                  <c:v>7.810661752485629</c:v>
                </c:pt>
                <c:pt idx="200">
                  <c:v>4.170897586008806</c:v>
                </c:pt>
                <c:pt idx="201">
                  <c:v>0.55313671953197741</c:v>
                </c:pt>
                <c:pt idx="202">
                  <c:v>0.70035985305517556</c:v>
                </c:pt>
                <c:pt idx="203">
                  <c:v>-1.2459076134216502</c:v>
                </c:pt>
                <c:pt idx="204">
                  <c:v>-2.0156613798984893</c:v>
                </c:pt>
                <c:pt idx="205">
                  <c:v>-0.95843454637525838</c:v>
                </c:pt>
                <c:pt idx="206">
                  <c:v>-1.1691978128521043</c:v>
                </c:pt>
                <c:pt idx="207">
                  <c:v>2.4525279206710877</c:v>
                </c:pt>
                <c:pt idx="208">
                  <c:v>-4.0677293458057306</c:v>
                </c:pt>
                <c:pt idx="209">
                  <c:v>-1.9989974122825629</c:v>
                </c:pt>
                <c:pt idx="210">
                  <c:v>-11.084775978759382</c:v>
                </c:pt>
                <c:pt idx="211">
                  <c:v>-13.011039145236197</c:v>
                </c:pt>
                <c:pt idx="212">
                  <c:v>-11.157303511713025</c:v>
                </c:pt>
                <c:pt idx="213">
                  <c:v>-1.8625735781898243</c:v>
                </c:pt>
                <c:pt idx="214">
                  <c:v>1.8366667553333684</c:v>
                </c:pt>
                <c:pt idx="215">
                  <c:v>0.96239028885653966</c:v>
                </c:pt>
                <c:pt idx="216">
                  <c:v>-7.7618769776202896</c:v>
                </c:pt>
                <c:pt idx="217">
                  <c:v>-13.540633444097097</c:v>
                </c:pt>
                <c:pt idx="218">
                  <c:v>-8.7649008105739199</c:v>
                </c:pt>
                <c:pt idx="219">
                  <c:v>-10.463167077050741</c:v>
                </c:pt>
                <c:pt idx="220">
                  <c:v>-9.8794357435275515</c:v>
                </c:pt>
                <c:pt idx="221">
                  <c:v>-10.109715010004379</c:v>
                </c:pt>
                <c:pt idx="222">
                  <c:v>-10.222471076481213</c:v>
                </c:pt>
                <c:pt idx="223">
                  <c:v>-12.075247942957986</c:v>
                </c:pt>
                <c:pt idx="224">
                  <c:v>-11.840012109434809</c:v>
                </c:pt>
                <c:pt idx="225">
                  <c:v>-13.063775875911631</c:v>
                </c:pt>
                <c:pt idx="226">
                  <c:v>-13.457049542388461</c:v>
                </c:pt>
                <c:pt idx="227">
                  <c:v>-12.816311308865295</c:v>
                </c:pt>
                <c:pt idx="228">
                  <c:v>-9.8085839753421169</c:v>
                </c:pt>
                <c:pt idx="229">
                  <c:v>-9.6378470418189011</c:v>
                </c:pt>
                <c:pt idx="230">
                  <c:v>-11.345619608295749</c:v>
                </c:pt>
                <c:pt idx="231">
                  <c:v>-9.0863816747725537</c:v>
                </c:pt>
                <c:pt idx="232">
                  <c:v>-10.256648141249343</c:v>
                </c:pt>
                <c:pt idx="233">
                  <c:v>-11.439411507726192</c:v>
                </c:pt>
                <c:pt idx="234">
                  <c:v>-12.989682874202998</c:v>
                </c:pt>
                <c:pt idx="235">
                  <c:v>-13.561453840679832</c:v>
                </c:pt>
                <c:pt idx="236">
                  <c:v>-12.939712807156667</c:v>
                </c:pt>
                <c:pt idx="237">
                  <c:v>-16.936975173633471</c:v>
                </c:pt>
                <c:pt idx="238">
                  <c:v>-17.415255540110309</c:v>
                </c:pt>
                <c:pt idx="239">
                  <c:v>-17.011516906587104</c:v>
                </c:pt>
                <c:pt idx="240">
                  <c:v>-15.32678757306391</c:v>
                </c:pt>
                <c:pt idx="241">
                  <c:v>-15.262053439540722</c:v>
                </c:pt>
                <c:pt idx="242">
                  <c:v>-11.812813006017535</c:v>
                </c:pt>
                <c:pt idx="243">
                  <c:v>-12.399583372494362</c:v>
                </c:pt>
                <c:pt idx="244">
                  <c:v>-14.463847038971181</c:v>
                </c:pt>
                <c:pt idx="245">
                  <c:v>-14.580112705448016</c:v>
                </c:pt>
                <c:pt idx="246">
                  <c:v>-14.905881471924829</c:v>
                </c:pt>
                <c:pt idx="247">
                  <c:v>-16.311148538401653</c:v>
                </c:pt>
                <c:pt idx="248">
                  <c:v>-17.282913404878457</c:v>
                </c:pt>
                <c:pt idx="249">
                  <c:v>-12.062188671355273</c:v>
                </c:pt>
                <c:pt idx="250">
                  <c:v>-10.502947637832079</c:v>
                </c:pt>
                <c:pt idx="251">
                  <c:v>-12.653225104308916</c:v>
                </c:pt>
                <c:pt idx="252">
                  <c:v>-0.59997407403409397</c:v>
                </c:pt>
                <c:pt idx="253">
                  <c:v>-0.60941730295076013</c:v>
                </c:pt>
                <c:pt idx="254">
                  <c:v>-0.61886053186742629</c:v>
                </c:pt>
                <c:pt idx="255">
                  <c:v>-0.62830376078409245</c:v>
                </c:pt>
                <c:pt idx="256">
                  <c:v>-0.6377469897007586</c:v>
                </c:pt>
                <c:pt idx="257">
                  <c:v>-0.64719021861739634</c:v>
                </c:pt>
                <c:pt idx="258">
                  <c:v>-0.6566334475340625</c:v>
                </c:pt>
                <c:pt idx="259">
                  <c:v>-0.66607667645070023</c:v>
                </c:pt>
                <c:pt idx="260">
                  <c:v>-0.67551990536736639</c:v>
                </c:pt>
                <c:pt idx="261">
                  <c:v>-0.68496313428403255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42-43C6-A5FB-172A840E0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587360"/>
        <c:axId val="2057593600"/>
      </c:scatterChart>
      <c:valAx>
        <c:axId val="205758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593600"/>
        <c:crosses val="autoZero"/>
        <c:crossBetween val="midCat"/>
      </c:valAx>
      <c:valAx>
        <c:axId val="205759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58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Netflix</a:t>
            </a:r>
            <a:r>
              <a:rPr lang="en-US" baseline="0"/>
              <a:t> - 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'Part 3'!$N$3:$N$264</c:f>
              <c:numCache>
                <c:formatCode>0.00</c:formatCode>
                <c:ptCount val="262"/>
                <c:pt idx="0">
                  <c:v>-16.193690705470999</c:v>
                </c:pt>
                <c:pt idx="1">
                  <c:v>-20.904100099628295</c:v>
                </c:pt>
                <c:pt idx="2">
                  <c:v>-11.774513093785743</c:v>
                </c:pt>
                <c:pt idx="3">
                  <c:v>-17.654905387943074</c:v>
                </c:pt>
                <c:pt idx="4">
                  <c:v>-9.9453012821005018</c:v>
                </c:pt>
                <c:pt idx="5">
                  <c:v>-14.34571307625788</c:v>
                </c:pt>
                <c:pt idx="6">
                  <c:v>-21.756134670415236</c:v>
                </c:pt>
                <c:pt idx="7">
                  <c:v>-12.686514764572621</c:v>
                </c:pt>
                <c:pt idx="8">
                  <c:v>-13.71693145872996</c:v>
                </c:pt>
                <c:pt idx="9">
                  <c:v>-14.137332252887404</c:v>
                </c:pt>
                <c:pt idx="10">
                  <c:v>-15.387750147044756</c:v>
                </c:pt>
                <c:pt idx="11">
                  <c:v>-15.138137541202127</c:v>
                </c:pt>
                <c:pt idx="12">
                  <c:v>-17.49857123535952</c:v>
                </c:pt>
                <c:pt idx="13">
                  <c:v>-30.408962329516896</c:v>
                </c:pt>
                <c:pt idx="14">
                  <c:v>-7.609361923674328</c:v>
                </c:pt>
                <c:pt idx="15">
                  <c:v>-4.849770017831645</c:v>
                </c:pt>
                <c:pt idx="16">
                  <c:v>-15.930174511989037</c:v>
                </c:pt>
                <c:pt idx="17">
                  <c:v>-11.09059610614645</c:v>
                </c:pt>
                <c:pt idx="18">
                  <c:v>-17.250987100303803</c:v>
                </c:pt>
                <c:pt idx="19">
                  <c:v>-13.47140629446119</c:v>
                </c:pt>
                <c:pt idx="20">
                  <c:v>-16.921805888618564</c:v>
                </c:pt>
                <c:pt idx="21">
                  <c:v>-4.8122078827759651</c:v>
                </c:pt>
                <c:pt idx="22">
                  <c:v>5.3973962230666643</c:v>
                </c:pt>
                <c:pt idx="23">
                  <c:v>5.2569941289092981</c:v>
                </c:pt>
                <c:pt idx="24">
                  <c:v>1.7365872347518803</c:v>
                </c:pt>
                <c:pt idx="25">
                  <c:v>0.75615834059453846</c:v>
                </c:pt>
                <c:pt idx="26">
                  <c:v>4.2557709464371101</c:v>
                </c:pt>
                <c:pt idx="27">
                  <c:v>6.0753603522798016</c:v>
                </c:pt>
                <c:pt idx="28">
                  <c:v>11.594962058122348</c:v>
                </c:pt>
                <c:pt idx="29">
                  <c:v>12.184540463964993</c:v>
                </c:pt>
                <c:pt idx="30">
                  <c:v>10.384134769807645</c:v>
                </c:pt>
                <c:pt idx="31">
                  <c:v>16.9637339756502</c:v>
                </c:pt>
                <c:pt idx="32">
                  <c:v>14.573331881492891</c:v>
                </c:pt>
                <c:pt idx="33">
                  <c:v>13.58292378733546</c:v>
                </c:pt>
                <c:pt idx="34">
                  <c:v>6.8525253931780412</c:v>
                </c:pt>
                <c:pt idx="35">
                  <c:v>-5.3178754009792897</c:v>
                </c:pt>
                <c:pt idx="36">
                  <c:v>-14.728296995136702</c:v>
                </c:pt>
                <c:pt idx="37">
                  <c:v>3.6212912107059765</c:v>
                </c:pt>
                <c:pt idx="38">
                  <c:v>-4.7091131834514499</c:v>
                </c:pt>
                <c:pt idx="39">
                  <c:v>-8.1895115776088119</c:v>
                </c:pt>
                <c:pt idx="40">
                  <c:v>3.0300717282337928</c:v>
                </c:pt>
                <c:pt idx="41">
                  <c:v>-10.050332765923599</c:v>
                </c:pt>
                <c:pt idx="42">
                  <c:v>4.1692810399190421</c:v>
                </c:pt>
                <c:pt idx="43">
                  <c:v>-7.6411343542383747</c:v>
                </c:pt>
                <c:pt idx="44">
                  <c:v>-12.251537648395754</c:v>
                </c:pt>
                <c:pt idx="45">
                  <c:v>-35.531954342553092</c:v>
                </c:pt>
                <c:pt idx="46">
                  <c:v>-18.692345336710503</c:v>
                </c:pt>
                <c:pt idx="47">
                  <c:v>-33.702742530867852</c:v>
                </c:pt>
                <c:pt idx="48">
                  <c:v>-69.173161625025273</c:v>
                </c:pt>
                <c:pt idx="49">
                  <c:v>-48.923579519182624</c:v>
                </c:pt>
                <c:pt idx="50">
                  <c:v>-87.18397671334003</c:v>
                </c:pt>
                <c:pt idx="51">
                  <c:v>-67.074378707497431</c:v>
                </c:pt>
                <c:pt idx="52">
                  <c:v>-72.154783201654766</c:v>
                </c:pt>
                <c:pt idx="53">
                  <c:v>-56.395191295812197</c:v>
                </c:pt>
                <c:pt idx="54">
                  <c:v>-56.395609189969548</c:v>
                </c:pt>
                <c:pt idx="55">
                  <c:v>-29.756012484126927</c:v>
                </c:pt>
                <c:pt idx="56">
                  <c:v>-33.506399878284299</c:v>
                </c:pt>
                <c:pt idx="57">
                  <c:v>-49.236798272441717</c:v>
                </c:pt>
                <c:pt idx="58">
                  <c:v>-29.437228366599072</c:v>
                </c:pt>
                <c:pt idx="59">
                  <c:v>-36.10762916075646</c:v>
                </c:pt>
                <c:pt idx="60">
                  <c:v>-23.068038454913847</c:v>
                </c:pt>
                <c:pt idx="61">
                  <c:v>-19.328435649071253</c:v>
                </c:pt>
                <c:pt idx="62">
                  <c:v>-31.548854743228617</c:v>
                </c:pt>
                <c:pt idx="63">
                  <c:v>-26.349260437386022</c:v>
                </c:pt>
                <c:pt idx="64">
                  <c:v>-35.469642931543376</c:v>
                </c:pt>
                <c:pt idx="65">
                  <c:v>-18.070066925700758</c:v>
                </c:pt>
                <c:pt idx="66">
                  <c:v>-26.55046531985812</c:v>
                </c:pt>
                <c:pt idx="67">
                  <c:v>-28.510874714015529</c:v>
                </c:pt>
                <c:pt idx="68">
                  <c:v>-29.711274308172904</c:v>
                </c:pt>
                <c:pt idx="69">
                  <c:v>-4.5116800023302517</c:v>
                </c:pt>
                <c:pt idx="70">
                  <c:v>11.517900903512327</c:v>
                </c:pt>
                <c:pt idx="71">
                  <c:v>23.917507409354982</c:v>
                </c:pt>
                <c:pt idx="72">
                  <c:v>35.537115115197594</c:v>
                </c:pt>
                <c:pt idx="73">
                  <c:v>18.52668752104023</c:v>
                </c:pt>
                <c:pt idx="74">
                  <c:v>32.256280526882847</c:v>
                </c:pt>
                <c:pt idx="75">
                  <c:v>27.795871232725403</c:v>
                </c:pt>
                <c:pt idx="76">
                  <c:v>14.585492338568088</c:v>
                </c:pt>
                <c:pt idx="77">
                  <c:v>19.06508544441067</c:v>
                </c:pt>
                <c:pt idx="78">
                  <c:v>16.554657750253284</c:v>
                </c:pt>
                <c:pt idx="79">
                  <c:v>12.144266756095931</c:v>
                </c:pt>
                <c:pt idx="80">
                  <c:v>-6.2061572380614507</c:v>
                </c:pt>
                <c:pt idx="81">
                  <c:v>1.0534650677811328</c:v>
                </c:pt>
                <c:pt idx="82">
                  <c:v>8.2130508736237289</c:v>
                </c:pt>
                <c:pt idx="83">
                  <c:v>2.8326280794664171</c:v>
                </c:pt>
                <c:pt idx="84">
                  <c:v>14.912227285309029</c:v>
                </c:pt>
                <c:pt idx="85">
                  <c:v>10.641820391151612</c:v>
                </c:pt>
                <c:pt idx="86">
                  <c:v>19.421431796994227</c:v>
                </c:pt>
                <c:pt idx="87">
                  <c:v>20.891015102836832</c:v>
                </c:pt>
                <c:pt idx="88">
                  <c:v>19.110598408679493</c:v>
                </c:pt>
                <c:pt idx="89">
                  <c:v>23.280193914522101</c:v>
                </c:pt>
                <c:pt idx="90">
                  <c:v>13.77980652036473</c:v>
                </c:pt>
                <c:pt idx="91">
                  <c:v>19.429382526207348</c:v>
                </c:pt>
                <c:pt idx="92">
                  <c:v>22.309000032049937</c:v>
                </c:pt>
                <c:pt idx="93">
                  <c:v>33.748584537892611</c:v>
                </c:pt>
                <c:pt idx="94">
                  <c:v>31.338163043735165</c:v>
                </c:pt>
                <c:pt idx="95">
                  <c:v>28.997779249577775</c:v>
                </c:pt>
                <c:pt idx="96">
                  <c:v>24.827378455420444</c:v>
                </c:pt>
                <c:pt idx="97">
                  <c:v>12.60695936126308</c:v>
                </c:pt>
                <c:pt idx="98">
                  <c:v>4.8765609671056609</c:v>
                </c:pt>
                <c:pt idx="99">
                  <c:v>-10.473863027051721</c:v>
                </c:pt>
                <c:pt idx="100">
                  <c:v>-6.154243121209106</c:v>
                </c:pt>
                <c:pt idx="101">
                  <c:v>-13.404661015366457</c:v>
                </c:pt>
                <c:pt idx="102">
                  <c:v>-7.9150581095238977</c:v>
                </c:pt>
                <c:pt idx="103">
                  <c:v>-2.52546140368122</c:v>
                </c:pt>
                <c:pt idx="104">
                  <c:v>-1.9358828978386668</c:v>
                </c:pt>
                <c:pt idx="105">
                  <c:v>-8.0762849919959763</c:v>
                </c:pt>
                <c:pt idx="106">
                  <c:v>-16.51670528615341</c:v>
                </c:pt>
                <c:pt idx="107">
                  <c:v>-12.047091480310769</c:v>
                </c:pt>
                <c:pt idx="108">
                  <c:v>-12.957513074468125</c:v>
                </c:pt>
                <c:pt idx="109">
                  <c:v>0.80207883137444469</c:v>
                </c:pt>
                <c:pt idx="110">
                  <c:v>0.43169633721709033</c:v>
                </c:pt>
                <c:pt idx="111">
                  <c:v>-9.2887227569403308</c:v>
                </c:pt>
                <c:pt idx="112">
                  <c:v>-17.579118751097724</c:v>
                </c:pt>
                <c:pt idx="113">
                  <c:v>-10.949531745255058</c:v>
                </c:pt>
                <c:pt idx="114">
                  <c:v>-1.1199325394123889</c:v>
                </c:pt>
                <c:pt idx="115">
                  <c:v>9.7196458664301986</c:v>
                </c:pt>
                <c:pt idx="116">
                  <c:v>11.019246272272767</c:v>
                </c:pt>
                <c:pt idx="117">
                  <c:v>14.068846678115449</c:v>
                </c:pt>
                <c:pt idx="118">
                  <c:v>27.58844828395803</c:v>
                </c:pt>
                <c:pt idx="119">
                  <c:v>25.008043889800604</c:v>
                </c:pt>
                <c:pt idx="120">
                  <c:v>15.797634495643251</c:v>
                </c:pt>
                <c:pt idx="121">
                  <c:v>23.057226401485877</c:v>
                </c:pt>
                <c:pt idx="122">
                  <c:v>-0.25318909267144818</c:v>
                </c:pt>
                <c:pt idx="123">
                  <c:v>2.7864015131711426</c:v>
                </c:pt>
                <c:pt idx="124">
                  <c:v>9.7860141190137711</c:v>
                </c:pt>
                <c:pt idx="125">
                  <c:v>39.585614524856339</c:v>
                </c:pt>
                <c:pt idx="126">
                  <c:v>30.035208830698934</c:v>
                </c:pt>
                <c:pt idx="127">
                  <c:v>46.154786136541588</c:v>
                </c:pt>
                <c:pt idx="128">
                  <c:v>44.704386542384213</c:v>
                </c:pt>
                <c:pt idx="129">
                  <c:v>53.523975948226791</c:v>
                </c:pt>
                <c:pt idx="130">
                  <c:v>57.703581254069434</c:v>
                </c:pt>
                <c:pt idx="131">
                  <c:v>97.873146259912119</c:v>
                </c:pt>
                <c:pt idx="132">
                  <c:v>73.842760065754703</c:v>
                </c:pt>
                <c:pt idx="133">
                  <c:v>72.422359271597315</c:v>
                </c:pt>
                <c:pt idx="134">
                  <c:v>70.001958477439985</c:v>
                </c:pt>
                <c:pt idx="135">
                  <c:v>73.331557583282517</c:v>
                </c:pt>
                <c:pt idx="136">
                  <c:v>38.131127489125163</c:v>
                </c:pt>
                <c:pt idx="137">
                  <c:v>46.750735294967797</c:v>
                </c:pt>
                <c:pt idx="138">
                  <c:v>33.640332000810361</c:v>
                </c:pt>
                <c:pt idx="139">
                  <c:v>32.559927506653025</c:v>
                </c:pt>
                <c:pt idx="140">
                  <c:v>19.519501112495618</c:v>
                </c:pt>
                <c:pt idx="141">
                  <c:v>21.58912101833829</c:v>
                </c:pt>
                <c:pt idx="142">
                  <c:v>35.988697024180908</c:v>
                </c:pt>
                <c:pt idx="143">
                  <c:v>28.048307230023454</c:v>
                </c:pt>
                <c:pt idx="144">
                  <c:v>23.217902735866119</c:v>
                </c:pt>
                <c:pt idx="145">
                  <c:v>23.73747384170872</c:v>
                </c:pt>
                <c:pt idx="146">
                  <c:v>26.017085247551336</c:v>
                </c:pt>
                <c:pt idx="147">
                  <c:v>34.956669753393953</c:v>
                </c:pt>
                <c:pt idx="148">
                  <c:v>45.176283559236595</c:v>
                </c:pt>
                <c:pt idx="149">
                  <c:v>36.845848665079245</c:v>
                </c:pt>
                <c:pt idx="150">
                  <c:v>43.015444170921796</c:v>
                </c:pt>
                <c:pt idx="151">
                  <c:v>27.865062876764455</c:v>
                </c:pt>
                <c:pt idx="152">
                  <c:v>15.714651082607077</c:v>
                </c:pt>
                <c:pt idx="153">
                  <c:v>-1.5357668115503316</c:v>
                </c:pt>
                <c:pt idx="154">
                  <c:v>6.2038359942923194</c:v>
                </c:pt>
                <c:pt idx="155">
                  <c:v>11.263415700134885</c:v>
                </c:pt>
                <c:pt idx="156">
                  <c:v>11.813016105977567</c:v>
                </c:pt>
                <c:pt idx="157">
                  <c:v>10.682623811820122</c:v>
                </c:pt>
                <c:pt idx="158">
                  <c:v>19.402207117662783</c:v>
                </c:pt>
                <c:pt idx="159">
                  <c:v>11.261805123505383</c:v>
                </c:pt>
                <c:pt idx="160">
                  <c:v>23.831394529348017</c:v>
                </c:pt>
                <c:pt idx="161">
                  <c:v>17.440992535190617</c:v>
                </c:pt>
                <c:pt idx="162">
                  <c:v>13.140586841033212</c:v>
                </c:pt>
                <c:pt idx="163">
                  <c:v>14.110170146875816</c:v>
                </c:pt>
                <c:pt idx="164">
                  <c:v>70.259807152718508</c:v>
                </c:pt>
                <c:pt idx="165">
                  <c:v>48.199391658561126</c:v>
                </c:pt>
                <c:pt idx="166">
                  <c:v>45.018981064403704</c:v>
                </c:pt>
                <c:pt idx="167">
                  <c:v>49.888558370246301</c:v>
                </c:pt>
                <c:pt idx="168">
                  <c:v>76.078142876089032</c:v>
                </c:pt>
                <c:pt idx="169">
                  <c:v>71.567776281931572</c:v>
                </c:pt>
                <c:pt idx="170">
                  <c:v>43.677343687774169</c:v>
                </c:pt>
                <c:pt idx="171">
                  <c:v>33.176925793616874</c:v>
                </c:pt>
                <c:pt idx="172">
                  <c:v>23.346521299459482</c:v>
                </c:pt>
                <c:pt idx="173">
                  <c:v>15.716129005302037</c:v>
                </c:pt>
                <c:pt idx="174">
                  <c:v>-4.6042656888553211</c:v>
                </c:pt>
                <c:pt idx="175">
                  <c:v>-4.0446859830126982</c:v>
                </c:pt>
                <c:pt idx="176">
                  <c:v>-10.615080677170113</c:v>
                </c:pt>
                <c:pt idx="177">
                  <c:v>8.3144940286725273</c:v>
                </c:pt>
                <c:pt idx="178">
                  <c:v>-4.6159164654848155</c:v>
                </c:pt>
                <c:pt idx="179">
                  <c:v>-19.076295359642245</c:v>
                </c:pt>
                <c:pt idx="180">
                  <c:v>-20.116721753799652</c:v>
                </c:pt>
                <c:pt idx="181">
                  <c:v>-3.527112847957028</c:v>
                </c:pt>
                <c:pt idx="182">
                  <c:v>-0.50751124211433307</c:v>
                </c:pt>
                <c:pt idx="183">
                  <c:v>-21.867944936271726</c:v>
                </c:pt>
                <c:pt idx="184">
                  <c:v>-20.198349430429175</c:v>
                </c:pt>
                <c:pt idx="185">
                  <c:v>-11.19873682458649</c:v>
                </c:pt>
                <c:pt idx="186">
                  <c:v>-4.2291535187438853</c:v>
                </c:pt>
                <c:pt idx="187">
                  <c:v>-2.1995421129013266</c:v>
                </c:pt>
                <c:pt idx="188">
                  <c:v>3.550039992941322</c:v>
                </c:pt>
                <c:pt idx="189">
                  <c:v>30.229645298784021</c:v>
                </c:pt>
                <c:pt idx="190">
                  <c:v>4.9792274046264993</c:v>
                </c:pt>
                <c:pt idx="191">
                  <c:v>21.768848510469184</c:v>
                </c:pt>
                <c:pt idx="192">
                  <c:v>6.1884135163118117</c:v>
                </c:pt>
                <c:pt idx="193">
                  <c:v>34.177985822154426</c:v>
                </c:pt>
                <c:pt idx="194">
                  <c:v>30.507585027997038</c:v>
                </c:pt>
                <c:pt idx="195">
                  <c:v>37.357203733839697</c:v>
                </c:pt>
                <c:pt idx="196">
                  <c:v>36.92679323968224</c:v>
                </c:pt>
                <c:pt idx="197">
                  <c:v>50.406416845524859</c:v>
                </c:pt>
                <c:pt idx="198">
                  <c:v>36.965996451367459</c:v>
                </c:pt>
                <c:pt idx="199">
                  <c:v>36.655580957210191</c:v>
                </c:pt>
                <c:pt idx="200">
                  <c:v>24.705150863052779</c:v>
                </c:pt>
                <c:pt idx="201">
                  <c:v>23.834737868895331</c:v>
                </c:pt>
                <c:pt idx="202">
                  <c:v>17.734344374738043</c:v>
                </c:pt>
                <c:pt idx="203">
                  <c:v>-19.436056419419401</c:v>
                </c:pt>
                <c:pt idx="204">
                  <c:v>-24.056438913576812</c:v>
                </c:pt>
                <c:pt idx="205">
                  <c:v>-21.806856807734164</c:v>
                </c:pt>
                <c:pt idx="206">
                  <c:v>-22.647271101891477</c:v>
                </c:pt>
                <c:pt idx="207">
                  <c:v>-22.757674296048947</c:v>
                </c:pt>
                <c:pt idx="208">
                  <c:v>-26.248082490206286</c:v>
                </c:pt>
                <c:pt idx="209">
                  <c:v>-9.0784868843636559</c:v>
                </c:pt>
                <c:pt idx="210">
                  <c:v>-38.348893878520983</c:v>
                </c:pt>
                <c:pt idx="211">
                  <c:v>-30.769294672678484</c:v>
                </c:pt>
                <c:pt idx="212">
                  <c:v>-28.469694266835802</c:v>
                </c:pt>
                <c:pt idx="213">
                  <c:v>-19.54008896099316</c:v>
                </c:pt>
                <c:pt idx="214">
                  <c:v>-3.5304970551505903</c:v>
                </c:pt>
                <c:pt idx="215">
                  <c:v>-3.3609320493079622</c:v>
                </c:pt>
                <c:pt idx="216">
                  <c:v>-48.391318243465321</c:v>
                </c:pt>
                <c:pt idx="217">
                  <c:v>-39.45173373762276</c:v>
                </c:pt>
                <c:pt idx="218">
                  <c:v>-29.732119831780153</c:v>
                </c:pt>
                <c:pt idx="219">
                  <c:v>-34.522546325937469</c:v>
                </c:pt>
                <c:pt idx="220">
                  <c:v>-39.252944720094945</c:v>
                </c:pt>
                <c:pt idx="221">
                  <c:v>-43.793340614252315</c:v>
                </c:pt>
                <c:pt idx="222">
                  <c:v>-43.06374750840962</c:v>
                </c:pt>
                <c:pt idx="223">
                  <c:v>-42.704149602566986</c:v>
                </c:pt>
                <c:pt idx="224">
                  <c:v>-40.62455039672443</c:v>
                </c:pt>
                <c:pt idx="225">
                  <c:v>-37.854979290881772</c:v>
                </c:pt>
                <c:pt idx="226">
                  <c:v>-50.27538008503916</c:v>
                </c:pt>
                <c:pt idx="227">
                  <c:v>-44.815775979196474</c:v>
                </c:pt>
                <c:pt idx="228">
                  <c:v>-43.496186573353953</c:v>
                </c:pt>
                <c:pt idx="229">
                  <c:v>-37.936606867511273</c:v>
                </c:pt>
                <c:pt idx="230">
                  <c:v>-39.396985761668645</c:v>
                </c:pt>
                <c:pt idx="231">
                  <c:v>-26.317417055826127</c:v>
                </c:pt>
                <c:pt idx="232">
                  <c:v>-28.317804449983441</c:v>
                </c:pt>
                <c:pt idx="233">
                  <c:v>-34.978226044140797</c:v>
                </c:pt>
                <c:pt idx="234">
                  <c:v>-34.988623138298294</c:v>
                </c:pt>
                <c:pt idx="235">
                  <c:v>-18.318997132455593</c:v>
                </c:pt>
                <c:pt idx="236">
                  <c:v>-22.239459026612963</c:v>
                </c:pt>
                <c:pt idx="237">
                  <c:v>-42.099831720770453</c:v>
                </c:pt>
                <c:pt idx="238">
                  <c:v>-35.410247214927779</c:v>
                </c:pt>
                <c:pt idx="239">
                  <c:v>-34.08064800908511</c:v>
                </c:pt>
                <c:pt idx="240">
                  <c:v>-15.681072003242434</c:v>
                </c:pt>
                <c:pt idx="241">
                  <c:v>-19.121431297399909</c:v>
                </c:pt>
                <c:pt idx="242">
                  <c:v>-14.871849191557317</c:v>
                </c:pt>
                <c:pt idx="243">
                  <c:v>-7.6022475857146219</c:v>
                </c:pt>
                <c:pt idx="244">
                  <c:v>-6.8526654798720301</c:v>
                </c:pt>
                <c:pt idx="245">
                  <c:v>-13.193110274029436</c:v>
                </c:pt>
                <c:pt idx="246">
                  <c:v>-15.573471968186823</c:v>
                </c:pt>
                <c:pt idx="247">
                  <c:v>-29.223914262344124</c:v>
                </c:pt>
                <c:pt idx="248">
                  <c:v>-30.53432975650162</c:v>
                </c:pt>
                <c:pt idx="249">
                  <c:v>-26.184711050658962</c:v>
                </c:pt>
                <c:pt idx="250">
                  <c:v>-15.23511674481631</c:v>
                </c:pt>
                <c:pt idx="251">
                  <c:v>-22.315490638973756</c:v>
                </c:pt>
                <c:pt idx="252">
                  <c:v>-5.8241943061937036</c:v>
                </c:pt>
                <c:pt idx="253">
                  <c:v>-5.9017249376122436</c:v>
                </c:pt>
                <c:pt idx="254">
                  <c:v>-5.979255569031011</c:v>
                </c:pt>
                <c:pt idx="255">
                  <c:v>-6.0567862004496646</c:v>
                </c:pt>
                <c:pt idx="256">
                  <c:v>-6.1343168318682046</c:v>
                </c:pt>
                <c:pt idx="257">
                  <c:v>-6.2118474632868583</c:v>
                </c:pt>
                <c:pt idx="258">
                  <c:v>-6.289378094705512</c:v>
                </c:pt>
                <c:pt idx="259">
                  <c:v>-6.3669087261241657</c:v>
                </c:pt>
                <c:pt idx="260">
                  <c:v>-6.4444393575428194</c:v>
                </c:pt>
                <c:pt idx="261">
                  <c:v>-6.5219699889614731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97-4496-9700-4293D1CF6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580288"/>
        <c:axId val="2057579456"/>
      </c:scatterChart>
      <c:valAx>
        <c:axId val="205758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579456"/>
        <c:crosses val="autoZero"/>
        <c:crossBetween val="midCat"/>
      </c:valAx>
      <c:valAx>
        <c:axId val="205757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58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Amazon</a:t>
            </a:r>
            <a:r>
              <a:rPr lang="en-US" baseline="0"/>
              <a:t>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 3'!$B$3:$B$264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'Part 3'!$C$3:$C$264</c:f>
              <c:numCache>
                <c:formatCode>General</c:formatCode>
                <c:ptCount val="262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  <c:pt idx="252">
                  <c:v>176.68851379675164</c:v>
                </c:pt>
                <c:pt idx="253">
                  <c:v>177.02183763431179</c:v>
                </c:pt>
                <c:pt idx="254">
                  <c:v>177.35516147187195</c:v>
                </c:pt>
                <c:pt idx="255">
                  <c:v>177.68848530943211</c:v>
                </c:pt>
                <c:pt idx="256">
                  <c:v>178.02180914699227</c:v>
                </c:pt>
                <c:pt idx="257">
                  <c:v>178.35513298455243</c:v>
                </c:pt>
                <c:pt idx="258">
                  <c:v>178.68845682211258</c:v>
                </c:pt>
                <c:pt idx="259">
                  <c:v>179.02178065967274</c:v>
                </c:pt>
                <c:pt idx="260">
                  <c:v>179.3551044972329</c:v>
                </c:pt>
                <c:pt idx="261">
                  <c:v>179.68842833479306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F4-47AE-8E1E-8B921139B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895968"/>
        <c:axId val="473889728"/>
      </c:scatterChart>
      <c:valAx>
        <c:axId val="47389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889728"/>
        <c:crosses val="autoZero"/>
        <c:crossBetween val="midCat"/>
      </c:valAx>
      <c:valAx>
        <c:axId val="4738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89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Netflix</a:t>
            </a:r>
            <a:r>
              <a:rPr lang="en-US" baseline="0"/>
              <a:t> Trend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 3'!$B$3:$B$264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'Part 3'!$D$3:$D$264</c:f>
              <c:numCache>
                <c:formatCode>General</c:formatCode>
                <c:ptCount val="262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  <c:pt idx="252">
                  <c:v>541.8817289269374</c:v>
                </c:pt>
                <c:pt idx="253">
                  <c:v>542.60460398967621</c:v>
                </c:pt>
                <c:pt idx="254">
                  <c:v>543.3274790524149</c:v>
                </c:pt>
                <c:pt idx="255">
                  <c:v>544.0503541151536</c:v>
                </c:pt>
                <c:pt idx="256">
                  <c:v>544.7732291778924</c:v>
                </c:pt>
                <c:pt idx="257">
                  <c:v>545.4961042406311</c:v>
                </c:pt>
                <c:pt idx="258">
                  <c:v>546.21897930336991</c:v>
                </c:pt>
                <c:pt idx="259">
                  <c:v>546.9418543661086</c:v>
                </c:pt>
                <c:pt idx="260">
                  <c:v>547.66472942884729</c:v>
                </c:pt>
                <c:pt idx="261">
                  <c:v>548.38760449158599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E8-48B1-93BA-EA83B6506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994608"/>
        <c:axId val="2107986288"/>
      </c:scatterChart>
      <c:valAx>
        <c:axId val="210799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986288"/>
        <c:crosses val="autoZero"/>
        <c:crossBetween val="midCat"/>
      </c:valAx>
      <c:valAx>
        <c:axId val="210798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99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Homoscedaticity</a:t>
            </a:r>
            <a:r>
              <a:rPr lang="en-US" baseline="0"/>
              <a:t> - Amazon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'Part 3'!$C$3:$C$264</c:f>
              <c:numCache>
                <c:formatCode>General</c:formatCode>
                <c:ptCount val="262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  <c:pt idx="252">
                  <c:v>176.68851379675164</c:v>
                </c:pt>
                <c:pt idx="253">
                  <c:v>177.02183763431179</c:v>
                </c:pt>
                <c:pt idx="254">
                  <c:v>177.35516147187195</c:v>
                </c:pt>
                <c:pt idx="255">
                  <c:v>177.68848530943211</c:v>
                </c:pt>
                <c:pt idx="256">
                  <c:v>178.02180914699227</c:v>
                </c:pt>
                <c:pt idx="257">
                  <c:v>178.35513298455243</c:v>
                </c:pt>
                <c:pt idx="258">
                  <c:v>178.68845682211258</c:v>
                </c:pt>
                <c:pt idx="259">
                  <c:v>179.02178065967274</c:v>
                </c:pt>
                <c:pt idx="260">
                  <c:v>179.3551044972329</c:v>
                </c:pt>
                <c:pt idx="261">
                  <c:v>179.68842833479306</c:v>
                </c:pt>
              </c:numCache>
            </c:numRef>
          </c:xVal>
          <c:yVal>
            <c:numRef>
              <c:f>'Part 3'!$M$3:$M$264</c:f>
              <c:numCache>
                <c:formatCode>0.00</c:formatCode>
                <c:ptCount val="262"/>
                <c:pt idx="0">
                  <c:v>3.9893103213724004</c:v>
                </c:pt>
                <c:pt idx="1">
                  <c:v>2.4945428248955892</c:v>
                </c:pt>
                <c:pt idx="2">
                  <c:v>3.547275938418764</c:v>
                </c:pt>
                <c:pt idx="3">
                  <c:v>3.4035140019419572</c:v>
                </c:pt>
                <c:pt idx="4">
                  <c:v>2.3162477254651321</c:v>
                </c:pt>
                <c:pt idx="5">
                  <c:v>2.4274754089883288</c:v>
                </c:pt>
                <c:pt idx="6">
                  <c:v>1.1902076125115002</c:v>
                </c:pt>
                <c:pt idx="7">
                  <c:v>1.2544458560346925</c:v>
                </c:pt>
                <c:pt idx="8">
                  <c:v>-0.18132353044212834</c:v>
                </c:pt>
                <c:pt idx="9">
                  <c:v>-0.89509279691895927</c:v>
                </c:pt>
                <c:pt idx="10">
                  <c:v>-0.44185461339576193</c:v>
                </c:pt>
                <c:pt idx="11">
                  <c:v>-1.4456247898725962</c:v>
                </c:pt>
                <c:pt idx="12">
                  <c:v>-0.42439344634939857</c:v>
                </c:pt>
                <c:pt idx="13">
                  <c:v>-0.99415788282622941</c:v>
                </c:pt>
                <c:pt idx="14">
                  <c:v>-1.4809297693030317</c:v>
                </c:pt>
                <c:pt idx="15">
                  <c:v>-2.9706923857798557</c:v>
                </c:pt>
                <c:pt idx="16">
                  <c:v>-4.9784603622566692</c:v>
                </c:pt>
                <c:pt idx="17">
                  <c:v>-4.0757287787334917</c:v>
                </c:pt>
                <c:pt idx="18">
                  <c:v>-4.1809927852103215</c:v>
                </c:pt>
                <c:pt idx="19">
                  <c:v>-3.8897648016871358</c:v>
                </c:pt>
                <c:pt idx="20">
                  <c:v>2.6694685518360473</c:v>
                </c:pt>
                <c:pt idx="21">
                  <c:v>2.1007035853592413</c:v>
                </c:pt>
                <c:pt idx="22">
                  <c:v>4.0314350188824193</c:v>
                </c:pt>
                <c:pt idx="23">
                  <c:v>3.1986701524055974</c:v>
                </c:pt>
                <c:pt idx="24">
                  <c:v>3.3739007859287824</c:v>
                </c:pt>
                <c:pt idx="25">
                  <c:v>4.4836331194519659</c:v>
                </c:pt>
                <c:pt idx="26">
                  <c:v>6.8723723529751481</c:v>
                </c:pt>
                <c:pt idx="27">
                  <c:v>7.3741029864983147</c:v>
                </c:pt>
                <c:pt idx="28">
                  <c:v>7.4913350200215092</c:v>
                </c:pt>
                <c:pt idx="29">
                  <c:v>6.6420677535446799</c:v>
                </c:pt>
                <c:pt idx="30">
                  <c:v>5.5493006870678698</c:v>
                </c:pt>
                <c:pt idx="31">
                  <c:v>6.2465345205910552</c:v>
                </c:pt>
                <c:pt idx="32">
                  <c:v>6.6312683541142405</c:v>
                </c:pt>
                <c:pt idx="33">
                  <c:v>5.4324984876374174</c:v>
                </c:pt>
                <c:pt idx="34">
                  <c:v>2.2332327211606042</c:v>
                </c:pt>
                <c:pt idx="35">
                  <c:v>-2.4435340453162127</c:v>
                </c:pt>
                <c:pt idx="36">
                  <c:v>-4.6138004717930414</c:v>
                </c:pt>
                <c:pt idx="37">
                  <c:v>-4.6140687582698519</c:v>
                </c:pt>
                <c:pt idx="38">
                  <c:v>-9.7213393047466781</c:v>
                </c:pt>
                <c:pt idx="39">
                  <c:v>-10.091602711223487</c:v>
                </c:pt>
                <c:pt idx="40">
                  <c:v>-6.924367637700314</c:v>
                </c:pt>
                <c:pt idx="41">
                  <c:v>-9.5151358041771346</c:v>
                </c:pt>
                <c:pt idx="42">
                  <c:v>-6.5159076306539419</c:v>
                </c:pt>
                <c:pt idx="43">
                  <c:v>-9.4486710371307652</c:v>
                </c:pt>
                <c:pt idx="44">
                  <c:v>-10.93844127360758</c:v>
                </c:pt>
                <c:pt idx="45">
                  <c:v>-16.305202790084408</c:v>
                </c:pt>
                <c:pt idx="46">
                  <c:v>-12.087468756561208</c:v>
                </c:pt>
                <c:pt idx="47">
                  <c:v>-15.978239973038043</c:v>
                </c:pt>
                <c:pt idx="48">
                  <c:v>-23.533508569514851</c:v>
                </c:pt>
                <c:pt idx="49">
                  <c:v>-18.456773375991673</c:v>
                </c:pt>
                <c:pt idx="50">
                  <c:v>-23.592043802468496</c:v>
                </c:pt>
                <c:pt idx="51">
                  <c:v>-18.000309218945304</c:v>
                </c:pt>
                <c:pt idx="52">
                  <c:v>-17.235074575422118</c:v>
                </c:pt>
                <c:pt idx="53">
                  <c:v>-15.031340481898937</c:v>
                </c:pt>
                <c:pt idx="54">
                  <c:v>-17.116111938375766</c:v>
                </c:pt>
                <c:pt idx="55">
                  <c:v>-14.621873394852571</c:v>
                </c:pt>
                <c:pt idx="56">
                  <c:v>-13.101145591329399</c:v>
                </c:pt>
                <c:pt idx="57">
                  <c:v>-16.15691008780621</c:v>
                </c:pt>
                <c:pt idx="58">
                  <c:v>-13.017178984283035</c:v>
                </c:pt>
                <c:pt idx="59">
                  <c:v>-16.129446790759857</c:v>
                </c:pt>
                <c:pt idx="60">
                  <c:v>-13.279708967236672</c:v>
                </c:pt>
                <c:pt idx="61">
                  <c:v>-14.333978113713499</c:v>
                </c:pt>
                <c:pt idx="62">
                  <c:v>-16.777743100190307</c:v>
                </c:pt>
                <c:pt idx="63">
                  <c:v>-16.564014506667135</c:v>
                </c:pt>
                <c:pt idx="64">
                  <c:v>-17.518781083143935</c:v>
                </c:pt>
                <c:pt idx="65">
                  <c:v>-13.311545099620758</c:v>
                </c:pt>
                <c:pt idx="66">
                  <c:v>-12.953811706097568</c:v>
                </c:pt>
                <c:pt idx="67">
                  <c:v>-11.726579072574395</c:v>
                </c:pt>
                <c:pt idx="68">
                  <c:v>-12.081347139051218</c:v>
                </c:pt>
                <c:pt idx="69">
                  <c:v>-6.1186180055280346</c:v>
                </c:pt>
                <c:pt idx="70">
                  <c:v>-0.7388813720048546</c:v>
                </c:pt>
                <c:pt idx="71">
                  <c:v>0.13635386151833018</c:v>
                </c:pt>
                <c:pt idx="72">
                  <c:v>4.819084195041512</c:v>
                </c:pt>
                <c:pt idx="73">
                  <c:v>2.8168170285646994</c:v>
                </c:pt>
                <c:pt idx="74">
                  <c:v>3.4045461620878683</c:v>
                </c:pt>
                <c:pt idx="75">
                  <c:v>-0.21271890438893593</c:v>
                </c:pt>
                <c:pt idx="76">
                  <c:v>1.2130153291342367</c:v>
                </c:pt>
                <c:pt idx="77">
                  <c:v>2.6682524626574207</c:v>
                </c:pt>
                <c:pt idx="78">
                  <c:v>2.8639832961806064</c:v>
                </c:pt>
                <c:pt idx="79">
                  <c:v>0.81021772970377981</c:v>
                </c:pt>
                <c:pt idx="80">
                  <c:v>-2.628550036773035</c:v>
                </c:pt>
                <c:pt idx="81">
                  <c:v>-3.9821503249854118E-2</c:v>
                </c:pt>
                <c:pt idx="82">
                  <c:v>4.6819103302733396</c:v>
                </c:pt>
                <c:pt idx="83">
                  <c:v>-5.0588516362034852</c:v>
                </c:pt>
                <c:pt idx="84">
                  <c:v>-3.9041212026803009</c:v>
                </c:pt>
                <c:pt idx="85">
                  <c:v>-4.1563883691571277</c:v>
                </c:pt>
                <c:pt idx="86">
                  <c:v>-2.826151335633952</c:v>
                </c:pt>
                <c:pt idx="87">
                  <c:v>-2.3514211021107627</c:v>
                </c:pt>
                <c:pt idx="88">
                  <c:v>-2.0941896685875747</c:v>
                </c:pt>
                <c:pt idx="89">
                  <c:v>-0.96745913506438797</c:v>
                </c:pt>
                <c:pt idx="90">
                  <c:v>-3.9127194015412101</c:v>
                </c:pt>
                <c:pt idx="91">
                  <c:v>-3.7069864680180444</c:v>
                </c:pt>
                <c:pt idx="92">
                  <c:v>-3.0032599344948494</c:v>
                </c:pt>
                <c:pt idx="93">
                  <c:v>-2.2995259009716591</c:v>
                </c:pt>
                <c:pt idx="94">
                  <c:v>-1.8182878674484897</c:v>
                </c:pt>
                <c:pt idx="95">
                  <c:v>-1.0075591339253123</c:v>
                </c:pt>
                <c:pt idx="96">
                  <c:v>1.0801776995978827</c:v>
                </c:pt>
                <c:pt idx="97">
                  <c:v>-1.8225945668789336</c:v>
                </c:pt>
                <c:pt idx="98">
                  <c:v>-2.6583578333557512</c:v>
                </c:pt>
                <c:pt idx="99">
                  <c:v>-3.7521243998325815</c:v>
                </c:pt>
                <c:pt idx="100">
                  <c:v>-4.668393066309406</c:v>
                </c:pt>
                <c:pt idx="101">
                  <c:v>-5.4756605327862076</c:v>
                </c:pt>
                <c:pt idx="102">
                  <c:v>-3.7549280992630258</c:v>
                </c:pt>
                <c:pt idx="103">
                  <c:v>-2.6641929657398435</c:v>
                </c:pt>
                <c:pt idx="104">
                  <c:v>-2.9384633322166707</c:v>
                </c:pt>
                <c:pt idx="105">
                  <c:v>-2.9817308986934847</c:v>
                </c:pt>
                <c:pt idx="106">
                  <c:v>-4.2144973651703026</c:v>
                </c:pt>
                <c:pt idx="107">
                  <c:v>-3.4372617316471121</c:v>
                </c:pt>
                <c:pt idx="108">
                  <c:v>-1.727027398123937</c:v>
                </c:pt>
                <c:pt idx="109">
                  <c:v>1.7702019353992284</c:v>
                </c:pt>
                <c:pt idx="110">
                  <c:v>3.7569331689224157</c:v>
                </c:pt>
                <c:pt idx="111">
                  <c:v>-1.0603288975543848</c:v>
                </c:pt>
                <c:pt idx="112">
                  <c:v>-2.0500990640312011</c:v>
                </c:pt>
                <c:pt idx="113">
                  <c:v>-1.0098629305080351</c:v>
                </c:pt>
                <c:pt idx="114">
                  <c:v>0.77687130301518437</c:v>
                </c:pt>
                <c:pt idx="115">
                  <c:v>1.7195962365383366</c:v>
                </c:pt>
                <c:pt idx="116">
                  <c:v>2.0268382700615177</c:v>
                </c:pt>
                <c:pt idx="117">
                  <c:v>2.7355696035847075</c:v>
                </c:pt>
                <c:pt idx="118">
                  <c:v>4.3332933371078752</c:v>
                </c:pt>
                <c:pt idx="119">
                  <c:v>6.5200367706310374</c:v>
                </c:pt>
                <c:pt idx="120">
                  <c:v>4.6767661041542681</c:v>
                </c:pt>
                <c:pt idx="121">
                  <c:v>5.3430017376774401</c:v>
                </c:pt>
                <c:pt idx="122">
                  <c:v>1.9147244712006</c:v>
                </c:pt>
                <c:pt idx="123">
                  <c:v>0.94746090472378341</c:v>
                </c:pt>
                <c:pt idx="124">
                  <c:v>4.5266909382469862</c:v>
                </c:pt>
                <c:pt idx="125">
                  <c:v>10.177927171770165</c:v>
                </c:pt>
                <c:pt idx="126">
                  <c:v>10.415161905293331</c:v>
                </c:pt>
                <c:pt idx="127">
                  <c:v>18.409400438816505</c:v>
                </c:pt>
                <c:pt idx="128">
                  <c:v>15.220625072339686</c:v>
                </c:pt>
                <c:pt idx="129">
                  <c:v>18.927357505862886</c:v>
                </c:pt>
                <c:pt idx="130">
                  <c:v>23.660594439386074</c:v>
                </c:pt>
                <c:pt idx="131">
                  <c:v>24.186327172909245</c:v>
                </c:pt>
                <c:pt idx="132">
                  <c:v>19.043557006432422</c:v>
                </c:pt>
                <c:pt idx="133">
                  <c:v>17.700789939955627</c:v>
                </c:pt>
                <c:pt idx="134">
                  <c:v>13.601522673478797</c:v>
                </c:pt>
                <c:pt idx="135">
                  <c:v>12.810254007001987</c:v>
                </c:pt>
                <c:pt idx="136">
                  <c:v>10.570987340525164</c:v>
                </c:pt>
                <c:pt idx="137">
                  <c:v>21.971719974048341</c:v>
                </c:pt>
                <c:pt idx="138">
                  <c:v>18.701462707571523</c:v>
                </c:pt>
                <c:pt idx="139">
                  <c:v>16.43968934109472</c:v>
                </c:pt>
                <c:pt idx="140">
                  <c:v>10.428922974617876</c:v>
                </c:pt>
                <c:pt idx="141">
                  <c:v>11.204152108141045</c:v>
                </c:pt>
                <c:pt idx="142">
                  <c:v>13.176387441664275</c:v>
                </c:pt>
                <c:pt idx="143">
                  <c:v>10.089617175187442</c:v>
                </c:pt>
                <c:pt idx="144">
                  <c:v>11.406853708710628</c:v>
                </c:pt>
                <c:pt idx="145">
                  <c:v>11.981582342233793</c:v>
                </c:pt>
                <c:pt idx="146">
                  <c:v>17.278814675756962</c:v>
                </c:pt>
                <c:pt idx="147">
                  <c:v>14.296551809280174</c:v>
                </c:pt>
                <c:pt idx="148">
                  <c:v>15.300784842803353</c:v>
                </c:pt>
                <c:pt idx="149">
                  <c:v>18.268015376326531</c:v>
                </c:pt>
                <c:pt idx="150">
                  <c:v>18.923752909849696</c:v>
                </c:pt>
                <c:pt idx="151">
                  <c:v>15.703986943372911</c:v>
                </c:pt>
                <c:pt idx="152">
                  <c:v>14.396223576896062</c:v>
                </c:pt>
                <c:pt idx="153">
                  <c:v>10.678944710419245</c:v>
                </c:pt>
                <c:pt idx="154">
                  <c:v>14.414684143942424</c:v>
                </c:pt>
                <c:pt idx="155">
                  <c:v>14.01091247746561</c:v>
                </c:pt>
                <c:pt idx="156">
                  <c:v>13.018151510988815</c:v>
                </c:pt>
                <c:pt idx="157">
                  <c:v>14.394882144511996</c:v>
                </c:pt>
                <c:pt idx="158">
                  <c:v>20.556112878035151</c:v>
                </c:pt>
                <c:pt idx="159">
                  <c:v>17.612851411558324</c:v>
                </c:pt>
                <c:pt idx="160">
                  <c:v>19.114582045081534</c:v>
                </c:pt>
                <c:pt idx="161">
                  <c:v>18.139307578604701</c:v>
                </c:pt>
                <c:pt idx="162">
                  <c:v>18.9335492121279</c:v>
                </c:pt>
                <c:pt idx="163">
                  <c:v>20.54227444565106</c:v>
                </c:pt>
                <c:pt idx="164">
                  <c:v>24.967512779174228</c:v>
                </c:pt>
                <c:pt idx="165">
                  <c:v>22.532246912697445</c:v>
                </c:pt>
                <c:pt idx="166">
                  <c:v>22.279476146220617</c:v>
                </c:pt>
                <c:pt idx="167">
                  <c:v>24.394716979743805</c:v>
                </c:pt>
                <c:pt idx="168">
                  <c:v>26.459939413266966</c:v>
                </c:pt>
                <c:pt idx="169">
                  <c:v>27.733673146790181</c:v>
                </c:pt>
                <c:pt idx="170">
                  <c:v>19.218405480313351</c:v>
                </c:pt>
                <c:pt idx="171">
                  <c:v>15.206647313836527</c:v>
                </c:pt>
                <c:pt idx="172">
                  <c:v>7.6248818473597169</c:v>
                </c:pt>
                <c:pt idx="173">
                  <c:v>13.220606580882873</c:v>
                </c:pt>
                <c:pt idx="174">
                  <c:v>8.2028365144060444</c:v>
                </c:pt>
                <c:pt idx="175">
                  <c:v>4.9155808479292489</c:v>
                </c:pt>
                <c:pt idx="176">
                  <c:v>3.9103076814524229</c:v>
                </c:pt>
                <c:pt idx="177">
                  <c:v>6.2255454149756133</c:v>
                </c:pt>
                <c:pt idx="178">
                  <c:v>1.9812738484988017</c:v>
                </c:pt>
                <c:pt idx="179">
                  <c:v>-1.8299991179780193</c:v>
                </c:pt>
                <c:pt idx="180">
                  <c:v>-4.863760384454821</c:v>
                </c:pt>
                <c:pt idx="181">
                  <c:v>-4.9285276509316702</c:v>
                </c:pt>
                <c:pt idx="182">
                  <c:v>3.1547001825915117</c:v>
                </c:pt>
                <c:pt idx="183">
                  <c:v>-3.6445640838853137</c:v>
                </c:pt>
                <c:pt idx="184">
                  <c:v>-2.9908253503621154</c:v>
                </c:pt>
                <c:pt idx="185">
                  <c:v>0.43340578316107781</c:v>
                </c:pt>
                <c:pt idx="186">
                  <c:v>4.0366379166842705</c:v>
                </c:pt>
                <c:pt idx="187">
                  <c:v>2.2353747502074555</c:v>
                </c:pt>
                <c:pt idx="188">
                  <c:v>2.0850972837306188</c:v>
                </c:pt>
                <c:pt idx="189">
                  <c:v>5.3688408172538118</c:v>
                </c:pt>
                <c:pt idx="190">
                  <c:v>0.21307025077697972</c:v>
                </c:pt>
                <c:pt idx="191">
                  <c:v>3.5803098843001635</c:v>
                </c:pt>
                <c:pt idx="192">
                  <c:v>-1.7244627821766585</c:v>
                </c:pt>
                <c:pt idx="193">
                  <c:v>2.7192691513465377</c:v>
                </c:pt>
                <c:pt idx="194">
                  <c:v>2.1194982848697066</c:v>
                </c:pt>
                <c:pt idx="195">
                  <c:v>6.5817392183929257</c:v>
                </c:pt>
                <c:pt idx="196">
                  <c:v>14.052967451916089</c:v>
                </c:pt>
                <c:pt idx="197">
                  <c:v>13.745204085439269</c:v>
                </c:pt>
                <c:pt idx="198">
                  <c:v>9.4064348189624525</c:v>
                </c:pt>
                <c:pt idx="199">
                  <c:v>7.810661752485629</c:v>
                </c:pt>
                <c:pt idx="200">
                  <c:v>4.170897586008806</c:v>
                </c:pt>
                <c:pt idx="201">
                  <c:v>0.55313671953197741</c:v>
                </c:pt>
                <c:pt idx="202">
                  <c:v>0.70035985305517556</c:v>
                </c:pt>
                <c:pt idx="203">
                  <c:v>-1.2459076134216502</c:v>
                </c:pt>
                <c:pt idx="204">
                  <c:v>-2.0156613798984893</c:v>
                </c:pt>
                <c:pt idx="205">
                  <c:v>-0.95843454637525838</c:v>
                </c:pt>
                <c:pt idx="206">
                  <c:v>-1.1691978128521043</c:v>
                </c:pt>
                <c:pt idx="207">
                  <c:v>2.4525279206710877</c:v>
                </c:pt>
                <c:pt idx="208">
                  <c:v>-4.0677293458057306</c:v>
                </c:pt>
                <c:pt idx="209">
                  <c:v>-1.9989974122825629</c:v>
                </c:pt>
                <c:pt idx="210">
                  <c:v>-11.084775978759382</c:v>
                </c:pt>
                <c:pt idx="211">
                  <c:v>-13.011039145236197</c:v>
                </c:pt>
                <c:pt idx="212">
                  <c:v>-11.157303511713025</c:v>
                </c:pt>
                <c:pt idx="213">
                  <c:v>-1.8625735781898243</c:v>
                </c:pt>
                <c:pt idx="214">
                  <c:v>1.8366667553333684</c:v>
                </c:pt>
                <c:pt idx="215">
                  <c:v>0.96239028885653966</c:v>
                </c:pt>
                <c:pt idx="216">
                  <c:v>-7.7618769776202896</c:v>
                </c:pt>
                <c:pt idx="217">
                  <c:v>-13.540633444097097</c:v>
                </c:pt>
                <c:pt idx="218">
                  <c:v>-8.7649008105739199</c:v>
                </c:pt>
                <c:pt idx="219">
                  <c:v>-10.463167077050741</c:v>
                </c:pt>
                <c:pt idx="220">
                  <c:v>-9.8794357435275515</c:v>
                </c:pt>
                <c:pt idx="221">
                  <c:v>-10.109715010004379</c:v>
                </c:pt>
                <c:pt idx="222">
                  <c:v>-10.222471076481213</c:v>
                </c:pt>
                <c:pt idx="223">
                  <c:v>-12.075247942957986</c:v>
                </c:pt>
                <c:pt idx="224">
                  <c:v>-11.840012109434809</c:v>
                </c:pt>
                <c:pt idx="225">
                  <c:v>-13.063775875911631</c:v>
                </c:pt>
                <c:pt idx="226">
                  <c:v>-13.457049542388461</c:v>
                </c:pt>
                <c:pt idx="227">
                  <c:v>-12.816311308865295</c:v>
                </c:pt>
                <c:pt idx="228">
                  <c:v>-9.8085839753421169</c:v>
                </c:pt>
                <c:pt idx="229">
                  <c:v>-9.6378470418189011</c:v>
                </c:pt>
                <c:pt idx="230">
                  <c:v>-11.345619608295749</c:v>
                </c:pt>
                <c:pt idx="231">
                  <c:v>-9.0863816747725537</c:v>
                </c:pt>
                <c:pt idx="232">
                  <c:v>-10.256648141249343</c:v>
                </c:pt>
                <c:pt idx="233">
                  <c:v>-11.439411507726192</c:v>
                </c:pt>
                <c:pt idx="234">
                  <c:v>-12.989682874202998</c:v>
                </c:pt>
                <c:pt idx="235">
                  <c:v>-13.561453840679832</c:v>
                </c:pt>
                <c:pt idx="236">
                  <c:v>-12.939712807156667</c:v>
                </c:pt>
                <c:pt idx="237">
                  <c:v>-16.936975173633471</c:v>
                </c:pt>
                <c:pt idx="238">
                  <c:v>-17.415255540110309</c:v>
                </c:pt>
                <c:pt idx="239">
                  <c:v>-17.011516906587104</c:v>
                </c:pt>
                <c:pt idx="240">
                  <c:v>-15.32678757306391</c:v>
                </c:pt>
                <c:pt idx="241">
                  <c:v>-15.262053439540722</c:v>
                </c:pt>
                <c:pt idx="242">
                  <c:v>-11.812813006017535</c:v>
                </c:pt>
                <c:pt idx="243">
                  <c:v>-12.399583372494362</c:v>
                </c:pt>
                <c:pt idx="244">
                  <c:v>-14.463847038971181</c:v>
                </c:pt>
                <c:pt idx="245">
                  <c:v>-14.580112705448016</c:v>
                </c:pt>
                <c:pt idx="246">
                  <c:v>-14.905881471924829</c:v>
                </c:pt>
                <c:pt idx="247">
                  <c:v>-16.311148538401653</c:v>
                </c:pt>
                <c:pt idx="248">
                  <c:v>-17.282913404878457</c:v>
                </c:pt>
                <c:pt idx="249">
                  <c:v>-12.062188671355273</c:v>
                </c:pt>
                <c:pt idx="250">
                  <c:v>-10.502947637832079</c:v>
                </c:pt>
                <c:pt idx="251">
                  <c:v>-12.653225104308916</c:v>
                </c:pt>
                <c:pt idx="252">
                  <c:v>-0.59997407403409397</c:v>
                </c:pt>
                <c:pt idx="253">
                  <c:v>-0.60941730295076013</c:v>
                </c:pt>
                <c:pt idx="254">
                  <c:v>-0.61886053186742629</c:v>
                </c:pt>
                <c:pt idx="255">
                  <c:v>-0.62830376078409245</c:v>
                </c:pt>
                <c:pt idx="256">
                  <c:v>-0.6377469897007586</c:v>
                </c:pt>
                <c:pt idx="257">
                  <c:v>-0.64719021861739634</c:v>
                </c:pt>
                <c:pt idx="258">
                  <c:v>-0.6566334475340625</c:v>
                </c:pt>
                <c:pt idx="259">
                  <c:v>-0.66607667645070023</c:v>
                </c:pt>
                <c:pt idx="260">
                  <c:v>-0.67551990536736639</c:v>
                </c:pt>
                <c:pt idx="261">
                  <c:v>-0.68496313428403255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11-43B1-A0D8-F3795DA37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22336"/>
        <c:axId val="204228576"/>
      </c:scatterChart>
      <c:valAx>
        <c:axId val="20422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8576"/>
        <c:crosses val="autoZero"/>
        <c:crossBetween val="midCat"/>
      </c:valAx>
      <c:valAx>
        <c:axId val="20422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Homoscedasticity</a:t>
            </a:r>
            <a:r>
              <a:rPr lang="en-US" baseline="0"/>
              <a:t> - Netflix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'Part 3'!$D$3:$D$264</c:f>
              <c:numCache>
                <c:formatCode>General</c:formatCode>
                <c:ptCount val="262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  <c:pt idx="252">
                  <c:v>541.8817289269374</c:v>
                </c:pt>
                <c:pt idx="253">
                  <c:v>542.60460398967621</c:v>
                </c:pt>
                <c:pt idx="254">
                  <c:v>543.3274790524149</c:v>
                </c:pt>
                <c:pt idx="255">
                  <c:v>544.0503541151536</c:v>
                </c:pt>
                <c:pt idx="256">
                  <c:v>544.7732291778924</c:v>
                </c:pt>
                <c:pt idx="257">
                  <c:v>545.4961042406311</c:v>
                </c:pt>
                <c:pt idx="258">
                  <c:v>546.21897930336991</c:v>
                </c:pt>
                <c:pt idx="259">
                  <c:v>546.9418543661086</c:v>
                </c:pt>
                <c:pt idx="260">
                  <c:v>547.66472942884729</c:v>
                </c:pt>
                <c:pt idx="261">
                  <c:v>548.38760449158599</c:v>
                </c:pt>
              </c:numCache>
            </c:numRef>
          </c:xVal>
          <c:yVal>
            <c:numRef>
              <c:f>'Part 3'!$N$3:$N$264</c:f>
              <c:numCache>
                <c:formatCode>0.00</c:formatCode>
                <c:ptCount val="262"/>
                <c:pt idx="0">
                  <c:v>-16.193690705470999</c:v>
                </c:pt>
                <c:pt idx="1">
                  <c:v>-20.904100099628295</c:v>
                </c:pt>
                <c:pt idx="2">
                  <c:v>-11.774513093785743</c:v>
                </c:pt>
                <c:pt idx="3">
                  <c:v>-17.654905387943074</c:v>
                </c:pt>
                <c:pt idx="4">
                  <c:v>-9.9453012821005018</c:v>
                </c:pt>
                <c:pt idx="5">
                  <c:v>-14.34571307625788</c:v>
                </c:pt>
                <c:pt idx="6">
                  <c:v>-21.756134670415236</c:v>
                </c:pt>
                <c:pt idx="7">
                  <c:v>-12.686514764572621</c:v>
                </c:pt>
                <c:pt idx="8">
                  <c:v>-13.71693145872996</c:v>
                </c:pt>
                <c:pt idx="9">
                  <c:v>-14.137332252887404</c:v>
                </c:pt>
                <c:pt idx="10">
                  <c:v>-15.387750147044756</c:v>
                </c:pt>
                <c:pt idx="11">
                  <c:v>-15.138137541202127</c:v>
                </c:pt>
                <c:pt idx="12">
                  <c:v>-17.49857123535952</c:v>
                </c:pt>
                <c:pt idx="13">
                  <c:v>-30.408962329516896</c:v>
                </c:pt>
                <c:pt idx="14">
                  <c:v>-7.609361923674328</c:v>
                </c:pt>
                <c:pt idx="15">
                  <c:v>-4.849770017831645</c:v>
                </c:pt>
                <c:pt idx="16">
                  <c:v>-15.930174511989037</c:v>
                </c:pt>
                <c:pt idx="17">
                  <c:v>-11.09059610614645</c:v>
                </c:pt>
                <c:pt idx="18">
                  <c:v>-17.250987100303803</c:v>
                </c:pt>
                <c:pt idx="19">
                  <c:v>-13.47140629446119</c:v>
                </c:pt>
                <c:pt idx="20">
                  <c:v>-16.921805888618564</c:v>
                </c:pt>
                <c:pt idx="21">
                  <c:v>-4.8122078827759651</c:v>
                </c:pt>
                <c:pt idx="22">
                  <c:v>5.3973962230666643</c:v>
                </c:pt>
                <c:pt idx="23">
                  <c:v>5.2569941289092981</c:v>
                </c:pt>
                <c:pt idx="24">
                  <c:v>1.7365872347518803</c:v>
                </c:pt>
                <c:pt idx="25">
                  <c:v>0.75615834059453846</c:v>
                </c:pt>
                <c:pt idx="26">
                  <c:v>4.2557709464371101</c:v>
                </c:pt>
                <c:pt idx="27">
                  <c:v>6.0753603522798016</c:v>
                </c:pt>
                <c:pt idx="28">
                  <c:v>11.594962058122348</c:v>
                </c:pt>
                <c:pt idx="29">
                  <c:v>12.184540463964993</c:v>
                </c:pt>
                <c:pt idx="30">
                  <c:v>10.384134769807645</c:v>
                </c:pt>
                <c:pt idx="31">
                  <c:v>16.9637339756502</c:v>
                </c:pt>
                <c:pt idx="32">
                  <c:v>14.573331881492891</c:v>
                </c:pt>
                <c:pt idx="33">
                  <c:v>13.58292378733546</c:v>
                </c:pt>
                <c:pt idx="34">
                  <c:v>6.8525253931780412</c:v>
                </c:pt>
                <c:pt idx="35">
                  <c:v>-5.3178754009792897</c:v>
                </c:pt>
                <c:pt idx="36">
                  <c:v>-14.728296995136702</c:v>
                </c:pt>
                <c:pt idx="37">
                  <c:v>3.6212912107059765</c:v>
                </c:pt>
                <c:pt idx="38">
                  <c:v>-4.7091131834514499</c:v>
                </c:pt>
                <c:pt idx="39">
                  <c:v>-8.1895115776088119</c:v>
                </c:pt>
                <c:pt idx="40">
                  <c:v>3.0300717282337928</c:v>
                </c:pt>
                <c:pt idx="41">
                  <c:v>-10.050332765923599</c:v>
                </c:pt>
                <c:pt idx="42">
                  <c:v>4.1692810399190421</c:v>
                </c:pt>
                <c:pt idx="43">
                  <c:v>-7.6411343542383747</c:v>
                </c:pt>
                <c:pt idx="44">
                  <c:v>-12.251537648395754</c:v>
                </c:pt>
                <c:pt idx="45">
                  <c:v>-35.531954342553092</c:v>
                </c:pt>
                <c:pt idx="46">
                  <c:v>-18.692345336710503</c:v>
                </c:pt>
                <c:pt idx="47">
                  <c:v>-33.702742530867852</c:v>
                </c:pt>
                <c:pt idx="48">
                  <c:v>-69.173161625025273</c:v>
                </c:pt>
                <c:pt idx="49">
                  <c:v>-48.923579519182624</c:v>
                </c:pt>
                <c:pt idx="50">
                  <c:v>-87.18397671334003</c:v>
                </c:pt>
                <c:pt idx="51">
                  <c:v>-67.074378707497431</c:v>
                </c:pt>
                <c:pt idx="52">
                  <c:v>-72.154783201654766</c:v>
                </c:pt>
                <c:pt idx="53">
                  <c:v>-56.395191295812197</c:v>
                </c:pt>
                <c:pt idx="54">
                  <c:v>-56.395609189969548</c:v>
                </c:pt>
                <c:pt idx="55">
                  <c:v>-29.756012484126927</c:v>
                </c:pt>
                <c:pt idx="56">
                  <c:v>-33.506399878284299</c:v>
                </c:pt>
                <c:pt idx="57">
                  <c:v>-49.236798272441717</c:v>
                </c:pt>
                <c:pt idx="58">
                  <c:v>-29.437228366599072</c:v>
                </c:pt>
                <c:pt idx="59">
                  <c:v>-36.10762916075646</c:v>
                </c:pt>
                <c:pt idx="60">
                  <c:v>-23.068038454913847</c:v>
                </c:pt>
                <c:pt idx="61">
                  <c:v>-19.328435649071253</c:v>
                </c:pt>
                <c:pt idx="62">
                  <c:v>-31.548854743228617</c:v>
                </c:pt>
                <c:pt idx="63">
                  <c:v>-26.349260437386022</c:v>
                </c:pt>
                <c:pt idx="64">
                  <c:v>-35.469642931543376</c:v>
                </c:pt>
                <c:pt idx="65">
                  <c:v>-18.070066925700758</c:v>
                </c:pt>
                <c:pt idx="66">
                  <c:v>-26.55046531985812</c:v>
                </c:pt>
                <c:pt idx="67">
                  <c:v>-28.510874714015529</c:v>
                </c:pt>
                <c:pt idx="68">
                  <c:v>-29.711274308172904</c:v>
                </c:pt>
                <c:pt idx="69">
                  <c:v>-4.5116800023302517</c:v>
                </c:pt>
                <c:pt idx="70">
                  <c:v>11.517900903512327</c:v>
                </c:pt>
                <c:pt idx="71">
                  <c:v>23.917507409354982</c:v>
                </c:pt>
                <c:pt idx="72">
                  <c:v>35.537115115197594</c:v>
                </c:pt>
                <c:pt idx="73">
                  <c:v>18.52668752104023</c:v>
                </c:pt>
                <c:pt idx="74">
                  <c:v>32.256280526882847</c:v>
                </c:pt>
                <c:pt idx="75">
                  <c:v>27.795871232725403</c:v>
                </c:pt>
                <c:pt idx="76">
                  <c:v>14.585492338568088</c:v>
                </c:pt>
                <c:pt idx="77">
                  <c:v>19.06508544441067</c:v>
                </c:pt>
                <c:pt idx="78">
                  <c:v>16.554657750253284</c:v>
                </c:pt>
                <c:pt idx="79">
                  <c:v>12.144266756095931</c:v>
                </c:pt>
                <c:pt idx="80">
                  <c:v>-6.2061572380614507</c:v>
                </c:pt>
                <c:pt idx="81">
                  <c:v>1.0534650677811328</c:v>
                </c:pt>
                <c:pt idx="82">
                  <c:v>8.2130508736237289</c:v>
                </c:pt>
                <c:pt idx="83">
                  <c:v>2.8326280794664171</c:v>
                </c:pt>
                <c:pt idx="84">
                  <c:v>14.912227285309029</c:v>
                </c:pt>
                <c:pt idx="85">
                  <c:v>10.641820391151612</c:v>
                </c:pt>
                <c:pt idx="86">
                  <c:v>19.421431796994227</c:v>
                </c:pt>
                <c:pt idx="87">
                  <c:v>20.891015102836832</c:v>
                </c:pt>
                <c:pt idx="88">
                  <c:v>19.110598408679493</c:v>
                </c:pt>
                <c:pt idx="89">
                  <c:v>23.280193914522101</c:v>
                </c:pt>
                <c:pt idx="90">
                  <c:v>13.77980652036473</c:v>
                </c:pt>
                <c:pt idx="91">
                  <c:v>19.429382526207348</c:v>
                </c:pt>
                <c:pt idx="92">
                  <c:v>22.309000032049937</c:v>
                </c:pt>
                <c:pt idx="93">
                  <c:v>33.748584537892611</c:v>
                </c:pt>
                <c:pt idx="94">
                  <c:v>31.338163043735165</c:v>
                </c:pt>
                <c:pt idx="95">
                  <c:v>28.997779249577775</c:v>
                </c:pt>
                <c:pt idx="96">
                  <c:v>24.827378455420444</c:v>
                </c:pt>
                <c:pt idx="97">
                  <c:v>12.60695936126308</c:v>
                </c:pt>
                <c:pt idx="98">
                  <c:v>4.8765609671056609</c:v>
                </c:pt>
                <c:pt idx="99">
                  <c:v>-10.473863027051721</c:v>
                </c:pt>
                <c:pt idx="100">
                  <c:v>-6.154243121209106</c:v>
                </c:pt>
                <c:pt idx="101">
                  <c:v>-13.404661015366457</c:v>
                </c:pt>
                <c:pt idx="102">
                  <c:v>-7.9150581095238977</c:v>
                </c:pt>
                <c:pt idx="103">
                  <c:v>-2.52546140368122</c:v>
                </c:pt>
                <c:pt idx="104">
                  <c:v>-1.9358828978386668</c:v>
                </c:pt>
                <c:pt idx="105">
                  <c:v>-8.0762849919959763</c:v>
                </c:pt>
                <c:pt idx="106">
                  <c:v>-16.51670528615341</c:v>
                </c:pt>
                <c:pt idx="107">
                  <c:v>-12.047091480310769</c:v>
                </c:pt>
                <c:pt idx="108">
                  <c:v>-12.957513074468125</c:v>
                </c:pt>
                <c:pt idx="109">
                  <c:v>0.80207883137444469</c:v>
                </c:pt>
                <c:pt idx="110">
                  <c:v>0.43169633721709033</c:v>
                </c:pt>
                <c:pt idx="111">
                  <c:v>-9.2887227569403308</c:v>
                </c:pt>
                <c:pt idx="112">
                  <c:v>-17.579118751097724</c:v>
                </c:pt>
                <c:pt idx="113">
                  <c:v>-10.949531745255058</c:v>
                </c:pt>
                <c:pt idx="114">
                  <c:v>-1.1199325394123889</c:v>
                </c:pt>
                <c:pt idx="115">
                  <c:v>9.7196458664301986</c:v>
                </c:pt>
                <c:pt idx="116">
                  <c:v>11.019246272272767</c:v>
                </c:pt>
                <c:pt idx="117">
                  <c:v>14.068846678115449</c:v>
                </c:pt>
                <c:pt idx="118">
                  <c:v>27.58844828395803</c:v>
                </c:pt>
                <c:pt idx="119">
                  <c:v>25.008043889800604</c:v>
                </c:pt>
                <c:pt idx="120">
                  <c:v>15.797634495643251</c:v>
                </c:pt>
                <c:pt idx="121">
                  <c:v>23.057226401485877</c:v>
                </c:pt>
                <c:pt idx="122">
                  <c:v>-0.25318909267144818</c:v>
                </c:pt>
                <c:pt idx="123">
                  <c:v>2.7864015131711426</c:v>
                </c:pt>
                <c:pt idx="124">
                  <c:v>9.7860141190137711</c:v>
                </c:pt>
                <c:pt idx="125">
                  <c:v>39.585614524856339</c:v>
                </c:pt>
                <c:pt idx="126">
                  <c:v>30.035208830698934</c:v>
                </c:pt>
                <c:pt idx="127">
                  <c:v>46.154786136541588</c:v>
                </c:pt>
                <c:pt idx="128">
                  <c:v>44.704386542384213</c:v>
                </c:pt>
                <c:pt idx="129">
                  <c:v>53.523975948226791</c:v>
                </c:pt>
                <c:pt idx="130">
                  <c:v>57.703581254069434</c:v>
                </c:pt>
                <c:pt idx="131">
                  <c:v>97.873146259912119</c:v>
                </c:pt>
                <c:pt idx="132">
                  <c:v>73.842760065754703</c:v>
                </c:pt>
                <c:pt idx="133">
                  <c:v>72.422359271597315</c:v>
                </c:pt>
                <c:pt idx="134">
                  <c:v>70.001958477439985</c:v>
                </c:pt>
                <c:pt idx="135">
                  <c:v>73.331557583282517</c:v>
                </c:pt>
                <c:pt idx="136">
                  <c:v>38.131127489125163</c:v>
                </c:pt>
                <c:pt idx="137">
                  <c:v>46.750735294967797</c:v>
                </c:pt>
                <c:pt idx="138">
                  <c:v>33.640332000810361</c:v>
                </c:pt>
                <c:pt idx="139">
                  <c:v>32.559927506653025</c:v>
                </c:pt>
                <c:pt idx="140">
                  <c:v>19.519501112495618</c:v>
                </c:pt>
                <c:pt idx="141">
                  <c:v>21.58912101833829</c:v>
                </c:pt>
                <c:pt idx="142">
                  <c:v>35.988697024180908</c:v>
                </c:pt>
                <c:pt idx="143">
                  <c:v>28.048307230023454</c:v>
                </c:pt>
                <c:pt idx="144">
                  <c:v>23.217902735866119</c:v>
                </c:pt>
                <c:pt idx="145">
                  <c:v>23.73747384170872</c:v>
                </c:pt>
                <c:pt idx="146">
                  <c:v>26.017085247551336</c:v>
                </c:pt>
                <c:pt idx="147">
                  <c:v>34.956669753393953</c:v>
                </c:pt>
                <c:pt idx="148">
                  <c:v>45.176283559236595</c:v>
                </c:pt>
                <c:pt idx="149">
                  <c:v>36.845848665079245</c:v>
                </c:pt>
                <c:pt idx="150">
                  <c:v>43.015444170921796</c:v>
                </c:pt>
                <c:pt idx="151">
                  <c:v>27.865062876764455</c:v>
                </c:pt>
                <c:pt idx="152">
                  <c:v>15.714651082607077</c:v>
                </c:pt>
                <c:pt idx="153">
                  <c:v>-1.5357668115503316</c:v>
                </c:pt>
                <c:pt idx="154">
                  <c:v>6.2038359942923194</c:v>
                </c:pt>
                <c:pt idx="155">
                  <c:v>11.263415700134885</c:v>
                </c:pt>
                <c:pt idx="156">
                  <c:v>11.813016105977567</c:v>
                </c:pt>
                <c:pt idx="157">
                  <c:v>10.682623811820122</c:v>
                </c:pt>
                <c:pt idx="158">
                  <c:v>19.402207117662783</c:v>
                </c:pt>
                <c:pt idx="159">
                  <c:v>11.261805123505383</c:v>
                </c:pt>
                <c:pt idx="160">
                  <c:v>23.831394529348017</c:v>
                </c:pt>
                <c:pt idx="161">
                  <c:v>17.440992535190617</c:v>
                </c:pt>
                <c:pt idx="162">
                  <c:v>13.140586841033212</c:v>
                </c:pt>
                <c:pt idx="163">
                  <c:v>14.110170146875816</c:v>
                </c:pt>
                <c:pt idx="164">
                  <c:v>70.259807152718508</c:v>
                </c:pt>
                <c:pt idx="165">
                  <c:v>48.199391658561126</c:v>
                </c:pt>
                <c:pt idx="166">
                  <c:v>45.018981064403704</c:v>
                </c:pt>
                <c:pt idx="167">
                  <c:v>49.888558370246301</c:v>
                </c:pt>
                <c:pt idx="168">
                  <c:v>76.078142876089032</c:v>
                </c:pt>
                <c:pt idx="169">
                  <c:v>71.567776281931572</c:v>
                </c:pt>
                <c:pt idx="170">
                  <c:v>43.677343687774169</c:v>
                </c:pt>
                <c:pt idx="171">
                  <c:v>33.176925793616874</c:v>
                </c:pt>
                <c:pt idx="172">
                  <c:v>23.346521299459482</c:v>
                </c:pt>
                <c:pt idx="173">
                  <c:v>15.716129005302037</c:v>
                </c:pt>
                <c:pt idx="174">
                  <c:v>-4.6042656888553211</c:v>
                </c:pt>
                <c:pt idx="175">
                  <c:v>-4.0446859830126982</c:v>
                </c:pt>
                <c:pt idx="176">
                  <c:v>-10.615080677170113</c:v>
                </c:pt>
                <c:pt idx="177">
                  <c:v>8.3144940286725273</c:v>
                </c:pt>
                <c:pt idx="178">
                  <c:v>-4.6159164654848155</c:v>
                </c:pt>
                <c:pt idx="179">
                  <c:v>-19.076295359642245</c:v>
                </c:pt>
                <c:pt idx="180">
                  <c:v>-20.116721753799652</c:v>
                </c:pt>
                <c:pt idx="181">
                  <c:v>-3.527112847957028</c:v>
                </c:pt>
                <c:pt idx="182">
                  <c:v>-0.50751124211433307</c:v>
                </c:pt>
                <c:pt idx="183">
                  <c:v>-21.867944936271726</c:v>
                </c:pt>
                <c:pt idx="184">
                  <c:v>-20.198349430429175</c:v>
                </c:pt>
                <c:pt idx="185">
                  <c:v>-11.19873682458649</c:v>
                </c:pt>
                <c:pt idx="186">
                  <c:v>-4.2291535187438853</c:v>
                </c:pt>
                <c:pt idx="187">
                  <c:v>-2.1995421129013266</c:v>
                </c:pt>
                <c:pt idx="188">
                  <c:v>3.550039992941322</c:v>
                </c:pt>
                <c:pt idx="189">
                  <c:v>30.229645298784021</c:v>
                </c:pt>
                <c:pt idx="190">
                  <c:v>4.9792274046264993</c:v>
                </c:pt>
                <c:pt idx="191">
                  <c:v>21.768848510469184</c:v>
                </c:pt>
                <c:pt idx="192">
                  <c:v>6.1884135163118117</c:v>
                </c:pt>
                <c:pt idx="193">
                  <c:v>34.177985822154426</c:v>
                </c:pt>
                <c:pt idx="194">
                  <c:v>30.507585027997038</c:v>
                </c:pt>
                <c:pt idx="195">
                  <c:v>37.357203733839697</c:v>
                </c:pt>
                <c:pt idx="196">
                  <c:v>36.92679323968224</c:v>
                </c:pt>
                <c:pt idx="197">
                  <c:v>50.406416845524859</c:v>
                </c:pt>
                <c:pt idx="198">
                  <c:v>36.965996451367459</c:v>
                </c:pt>
                <c:pt idx="199">
                  <c:v>36.655580957210191</c:v>
                </c:pt>
                <c:pt idx="200">
                  <c:v>24.705150863052779</c:v>
                </c:pt>
                <c:pt idx="201">
                  <c:v>23.834737868895331</c:v>
                </c:pt>
                <c:pt idx="202">
                  <c:v>17.734344374738043</c:v>
                </c:pt>
                <c:pt idx="203">
                  <c:v>-19.436056419419401</c:v>
                </c:pt>
                <c:pt idx="204">
                  <c:v>-24.056438913576812</c:v>
                </c:pt>
                <c:pt idx="205">
                  <c:v>-21.806856807734164</c:v>
                </c:pt>
                <c:pt idx="206">
                  <c:v>-22.647271101891477</c:v>
                </c:pt>
                <c:pt idx="207">
                  <c:v>-22.757674296048947</c:v>
                </c:pt>
                <c:pt idx="208">
                  <c:v>-26.248082490206286</c:v>
                </c:pt>
                <c:pt idx="209">
                  <c:v>-9.0784868843636559</c:v>
                </c:pt>
                <c:pt idx="210">
                  <c:v>-38.348893878520983</c:v>
                </c:pt>
                <c:pt idx="211">
                  <c:v>-30.769294672678484</c:v>
                </c:pt>
                <c:pt idx="212">
                  <c:v>-28.469694266835802</c:v>
                </c:pt>
                <c:pt idx="213">
                  <c:v>-19.54008896099316</c:v>
                </c:pt>
                <c:pt idx="214">
                  <c:v>-3.5304970551505903</c:v>
                </c:pt>
                <c:pt idx="215">
                  <c:v>-3.3609320493079622</c:v>
                </c:pt>
                <c:pt idx="216">
                  <c:v>-48.391318243465321</c:v>
                </c:pt>
                <c:pt idx="217">
                  <c:v>-39.45173373762276</c:v>
                </c:pt>
                <c:pt idx="218">
                  <c:v>-29.732119831780153</c:v>
                </c:pt>
                <c:pt idx="219">
                  <c:v>-34.522546325937469</c:v>
                </c:pt>
                <c:pt idx="220">
                  <c:v>-39.252944720094945</c:v>
                </c:pt>
                <c:pt idx="221">
                  <c:v>-43.793340614252315</c:v>
                </c:pt>
                <c:pt idx="222">
                  <c:v>-43.06374750840962</c:v>
                </c:pt>
                <c:pt idx="223">
                  <c:v>-42.704149602566986</c:v>
                </c:pt>
                <c:pt idx="224">
                  <c:v>-40.62455039672443</c:v>
                </c:pt>
                <c:pt idx="225">
                  <c:v>-37.854979290881772</c:v>
                </c:pt>
                <c:pt idx="226">
                  <c:v>-50.27538008503916</c:v>
                </c:pt>
                <c:pt idx="227">
                  <c:v>-44.815775979196474</c:v>
                </c:pt>
                <c:pt idx="228">
                  <c:v>-43.496186573353953</c:v>
                </c:pt>
                <c:pt idx="229">
                  <c:v>-37.936606867511273</c:v>
                </c:pt>
                <c:pt idx="230">
                  <c:v>-39.396985761668645</c:v>
                </c:pt>
                <c:pt idx="231">
                  <c:v>-26.317417055826127</c:v>
                </c:pt>
                <c:pt idx="232">
                  <c:v>-28.317804449983441</c:v>
                </c:pt>
                <c:pt idx="233">
                  <c:v>-34.978226044140797</c:v>
                </c:pt>
                <c:pt idx="234">
                  <c:v>-34.988623138298294</c:v>
                </c:pt>
                <c:pt idx="235">
                  <c:v>-18.318997132455593</c:v>
                </c:pt>
                <c:pt idx="236">
                  <c:v>-22.239459026612963</c:v>
                </c:pt>
                <c:pt idx="237">
                  <c:v>-42.099831720770453</c:v>
                </c:pt>
                <c:pt idx="238">
                  <c:v>-35.410247214927779</c:v>
                </c:pt>
                <c:pt idx="239">
                  <c:v>-34.08064800908511</c:v>
                </c:pt>
                <c:pt idx="240">
                  <c:v>-15.681072003242434</c:v>
                </c:pt>
                <c:pt idx="241">
                  <c:v>-19.121431297399909</c:v>
                </c:pt>
                <c:pt idx="242">
                  <c:v>-14.871849191557317</c:v>
                </c:pt>
                <c:pt idx="243">
                  <c:v>-7.6022475857146219</c:v>
                </c:pt>
                <c:pt idx="244">
                  <c:v>-6.8526654798720301</c:v>
                </c:pt>
                <c:pt idx="245">
                  <c:v>-13.193110274029436</c:v>
                </c:pt>
                <c:pt idx="246">
                  <c:v>-15.573471968186823</c:v>
                </c:pt>
                <c:pt idx="247">
                  <c:v>-29.223914262344124</c:v>
                </c:pt>
                <c:pt idx="248">
                  <c:v>-30.53432975650162</c:v>
                </c:pt>
                <c:pt idx="249">
                  <c:v>-26.184711050658962</c:v>
                </c:pt>
                <c:pt idx="250">
                  <c:v>-15.23511674481631</c:v>
                </c:pt>
                <c:pt idx="251">
                  <c:v>-22.315490638973756</c:v>
                </c:pt>
                <c:pt idx="252">
                  <c:v>-5.8241943061937036</c:v>
                </c:pt>
                <c:pt idx="253">
                  <c:v>-5.9017249376122436</c:v>
                </c:pt>
                <c:pt idx="254">
                  <c:v>-5.979255569031011</c:v>
                </c:pt>
                <c:pt idx="255">
                  <c:v>-6.0567862004496646</c:v>
                </c:pt>
                <c:pt idx="256">
                  <c:v>-6.1343168318682046</c:v>
                </c:pt>
                <c:pt idx="257">
                  <c:v>-6.2118474632868583</c:v>
                </c:pt>
                <c:pt idx="258">
                  <c:v>-6.289378094705512</c:v>
                </c:pt>
                <c:pt idx="259">
                  <c:v>-6.3669087261241657</c:v>
                </c:pt>
                <c:pt idx="260">
                  <c:v>-6.4444393575428194</c:v>
                </c:pt>
                <c:pt idx="261">
                  <c:v>-6.5219699889614731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5C-4F2D-BB0F-384659863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423856"/>
        <c:axId val="341437168"/>
      </c:scatterChart>
      <c:valAx>
        <c:axId val="34142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37168"/>
        <c:crosses val="autoZero"/>
        <c:crossBetween val="midCat"/>
      </c:valAx>
      <c:valAx>
        <c:axId val="34143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2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Normal probability for residuals (Amazon) </a:t>
            </a:r>
            <a:endParaRPr lang="en-US" sz="1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3'!$S$3:$S$264</c:f>
              <c:numCache>
                <c:formatCode>0.00</c:formatCode>
                <c:ptCount val="262"/>
                <c:pt idx="0">
                  <c:v>-2.1545218959515533</c:v>
                </c:pt>
                <c:pt idx="1">
                  <c:v>-2.1491762191573258</c:v>
                </c:pt>
                <c:pt idx="2">
                  <c:v>-1.6855480050875864</c:v>
                </c:pt>
                <c:pt idx="3">
                  <c:v>-1.6438618320155201</c:v>
                </c:pt>
                <c:pt idx="4">
                  <c:v>-1.5998867139296411</c:v>
                </c:pt>
                <c:pt idx="5">
                  <c:v>-1.5904323380763339</c:v>
                </c:pt>
                <c:pt idx="6">
                  <c:v>-1.5783463132070441</c:v>
                </c:pt>
                <c:pt idx="7">
                  <c:v>-1.5739774757123635</c:v>
                </c:pt>
                <c:pt idx="8">
                  <c:v>-1.5631133213193606</c:v>
                </c:pt>
                <c:pt idx="9">
                  <c:v>-1.5535612753803463</c:v>
                </c:pt>
                <c:pt idx="10">
                  <c:v>-1.5467538195636537</c:v>
                </c:pt>
                <c:pt idx="11">
                  <c:v>-1.532212095597578</c:v>
                </c:pt>
                <c:pt idx="12">
                  <c:v>-1.5126935266091457</c:v>
                </c:pt>
                <c:pt idx="13">
                  <c:v>-1.4896007725463558</c:v>
                </c:pt>
                <c:pt idx="14">
                  <c:v>-1.4890577825008735</c:v>
                </c:pt>
                <c:pt idx="15">
                  <c:v>-1.475515086635127</c:v>
                </c:pt>
                <c:pt idx="16">
                  <c:v>-1.4730070260653514</c:v>
                </c:pt>
                <c:pt idx="17">
                  <c:v>-1.4591982012629527</c:v>
                </c:pt>
                <c:pt idx="18">
                  <c:v>-1.3997049046386223</c:v>
                </c:pt>
                <c:pt idx="19">
                  <c:v>-1.3937931189002213</c:v>
                </c:pt>
                <c:pt idx="20">
                  <c:v>-1.3727234683400202</c:v>
                </c:pt>
                <c:pt idx="21">
                  <c:v>-1.3612660386108784</c:v>
                </c:pt>
                <c:pt idx="22">
                  <c:v>-1.3353292598475544</c:v>
                </c:pt>
                <c:pt idx="23">
                  <c:v>-1.3315155029528367</c:v>
                </c:pt>
                <c:pt idx="24">
                  <c:v>-1.3208976469387879</c:v>
                </c:pt>
                <c:pt idx="25">
                  <c:v>-1.3090374857160416</c:v>
                </c:pt>
                <c:pt idx="26">
                  <c:v>-1.2384874106423873</c:v>
                </c:pt>
                <c:pt idx="27">
                  <c:v>-1.2365860069024024</c:v>
                </c:pt>
                <c:pt idx="28">
                  <c:v>-1.228952783266158</c:v>
                </c:pt>
                <c:pt idx="29">
                  <c:v>-1.2156647226586899</c:v>
                </c:pt>
                <c:pt idx="30">
                  <c:v>-1.2127573168875652</c:v>
                </c:pt>
                <c:pt idx="31">
                  <c:v>-1.1964501793445688</c:v>
                </c:pt>
                <c:pt idx="32">
                  <c:v>-1.1930374241467916</c:v>
                </c:pt>
                <c:pt idx="33">
                  <c:v>-1.1887820054921947</c:v>
                </c:pt>
                <c:pt idx="34">
                  <c:v>-1.1882212902877474</c:v>
                </c:pt>
                <c:pt idx="35">
                  <c:v>-1.1862709483020273</c:v>
                </c:pt>
                <c:pt idx="36">
                  <c:v>-1.1829950465716133</c:v>
                </c:pt>
                <c:pt idx="37">
                  <c:v>-1.1817074774770782</c:v>
                </c:pt>
                <c:pt idx="38">
                  <c:v>-1.170437948126926</c:v>
                </c:pt>
                <c:pt idx="39">
                  <c:v>-1.155544249150003</c:v>
                </c:pt>
                <c:pt idx="40">
                  <c:v>-1.1323806491882078</c:v>
                </c:pt>
                <c:pt idx="41">
                  <c:v>-1.1038770663827142</c:v>
                </c:pt>
                <c:pt idx="42">
                  <c:v>-1.1033180152435107</c:v>
                </c:pt>
                <c:pt idx="43">
                  <c:v>-1.102761011719755</c:v>
                </c:pt>
                <c:pt idx="44">
                  <c:v>-1.1015683856442524</c:v>
                </c:pt>
                <c:pt idx="45">
                  <c:v>-1.0812783136423181</c:v>
                </c:pt>
                <c:pt idx="46">
                  <c:v>-1.0787943803149038</c:v>
                </c:pt>
                <c:pt idx="47">
                  <c:v>-1.0709191449460278</c:v>
                </c:pt>
                <c:pt idx="48">
                  <c:v>-1.0446938288414602</c:v>
                </c:pt>
                <c:pt idx="49">
                  <c:v>-1.0361283691179313</c:v>
                </c:pt>
                <c:pt idx="50">
                  <c:v>-1.0189305732489207</c:v>
                </c:pt>
                <c:pt idx="51">
                  <c:v>-1.0123070624112704</c:v>
                </c:pt>
                <c:pt idx="52">
                  <c:v>-0.99894317884836425</c:v>
                </c:pt>
                <c:pt idx="53">
                  <c:v>-0.95917211951658676</c:v>
                </c:pt>
                <c:pt idx="54">
                  <c:v>-0.95553919606348359</c:v>
                </c:pt>
                <c:pt idx="55">
                  <c:v>-0.93667904249483991</c:v>
                </c:pt>
                <c:pt idx="56">
                  <c:v>-0.93355785320751805</c:v>
                </c:pt>
                <c:pt idx="57">
                  <c:v>-0.92326050821444516</c:v>
                </c:pt>
                <c:pt idx="58">
                  <c:v>-0.92160641903776408</c:v>
                </c:pt>
                <c:pt idx="59">
                  <c:v>-0.90223046410457131</c:v>
                </c:pt>
                <c:pt idx="60">
                  <c:v>-0.89575999095690662</c:v>
                </c:pt>
                <c:pt idx="61">
                  <c:v>-0.88779245093889059</c:v>
                </c:pt>
                <c:pt idx="62">
                  <c:v>-0.88016759613077866</c:v>
                </c:pt>
                <c:pt idx="63">
                  <c:v>-0.86896110420527461</c:v>
                </c:pt>
                <c:pt idx="64">
                  <c:v>-0.86289126993785359</c:v>
                </c:pt>
                <c:pt idx="65">
                  <c:v>-0.82980552414971542</c:v>
                </c:pt>
                <c:pt idx="66">
                  <c:v>-0.80044657725877622</c:v>
                </c:pt>
                <c:pt idx="67">
                  <c:v>-0.70884633997735269</c:v>
                </c:pt>
                <c:pt idx="68">
                  <c:v>-0.63236156290463819</c:v>
                </c:pt>
                <c:pt idx="69">
                  <c:v>-0.59505932507521142</c:v>
                </c:pt>
                <c:pt idx="70">
                  <c:v>-0.55877721219279175</c:v>
                </c:pt>
                <c:pt idx="71">
                  <c:v>-0.50005970705476732</c:v>
                </c:pt>
                <c:pt idx="72">
                  <c:v>-0.46199501449850311</c:v>
                </c:pt>
                <c:pt idx="73">
                  <c:v>-0.45465335468250484</c:v>
                </c:pt>
                <c:pt idx="74">
                  <c:v>-0.45009329533475634</c:v>
                </c:pt>
                <c:pt idx="75">
                  <c:v>-0.44417848375956331</c:v>
                </c:pt>
                <c:pt idx="76">
                  <c:v>-0.4263367415085767</c:v>
                </c:pt>
                <c:pt idx="77">
                  <c:v>-0.42137562359384184</c:v>
                </c:pt>
                <c:pt idx="78">
                  <c:v>-0.42135112257589208</c:v>
                </c:pt>
                <c:pt idx="79">
                  <c:v>-0.38488513033107635</c:v>
                </c:pt>
                <c:pt idx="80">
                  <c:v>-0.38182535510588428</c:v>
                </c:pt>
                <c:pt idx="81">
                  <c:v>-0.37957837923691951</c:v>
                </c:pt>
                <c:pt idx="82">
                  <c:v>-0.37221221566324791</c:v>
                </c:pt>
                <c:pt idx="83">
                  <c:v>-0.37148167474265781</c:v>
                </c:pt>
                <c:pt idx="84">
                  <c:v>-0.35732553287532215</c:v>
                </c:pt>
                <c:pt idx="85">
                  <c:v>-0.35654031020166654</c:v>
                </c:pt>
                <c:pt idx="86">
                  <c:v>-0.35522922496692322</c:v>
                </c:pt>
                <c:pt idx="87">
                  <c:v>-0.34291538602261556</c:v>
                </c:pt>
                <c:pt idx="88">
                  <c:v>-0.34265934072772136</c:v>
                </c:pt>
                <c:pt idx="89">
                  <c:v>-0.33853716024829156</c:v>
                </c:pt>
                <c:pt idx="90">
                  <c:v>-0.33283649291579898</c:v>
                </c:pt>
                <c:pt idx="91">
                  <c:v>-0.31390479455515358</c:v>
                </c:pt>
                <c:pt idx="92">
                  <c:v>-0.27426997602582226</c:v>
                </c:pt>
                <c:pt idx="93">
                  <c:v>-0.27313439896410863</c:v>
                </c:pt>
                <c:pt idx="94">
                  <c:v>-0.27230385645512567</c:v>
                </c:pt>
                <c:pt idx="95">
                  <c:v>-0.27129577432496832</c:v>
                </c:pt>
                <c:pt idx="96">
                  <c:v>-0.26835248538531264</c:v>
                </c:pt>
                <c:pt idx="97">
                  <c:v>-0.25809569467054699</c:v>
                </c:pt>
                <c:pt idx="98">
                  <c:v>-0.24330499416612666</c:v>
                </c:pt>
                <c:pt idx="99">
                  <c:v>-0.24277210601991239</c:v>
                </c:pt>
                <c:pt idx="100">
                  <c:v>-0.24004993616700579</c:v>
                </c:pt>
                <c:pt idx="101">
                  <c:v>-0.22315351939054998</c:v>
                </c:pt>
                <c:pt idx="102">
                  <c:v>-0.21474138881388843</c:v>
                </c:pt>
                <c:pt idx="103">
                  <c:v>-0.21000210687268969</c:v>
                </c:pt>
                <c:pt idx="104">
                  <c:v>-0.19124996261558988</c:v>
                </c:pt>
                <c:pt idx="105">
                  <c:v>-0.18722342834336594</c:v>
                </c:pt>
                <c:pt idx="106">
                  <c:v>-0.18407843823013006</c:v>
                </c:pt>
                <c:pt idx="107">
                  <c:v>-0.18255661657692576</c:v>
                </c:pt>
                <c:pt idx="108">
                  <c:v>-0.17009783427966194</c:v>
                </c:pt>
                <c:pt idx="109">
                  <c:v>-0.16712300139266156</c:v>
                </c:pt>
                <c:pt idx="110">
                  <c:v>-0.1664467875128364</c:v>
                </c:pt>
                <c:pt idx="111">
                  <c:v>-0.16605348211293702</c:v>
                </c:pt>
                <c:pt idx="112">
                  <c:v>-0.15771920293641267</c:v>
                </c:pt>
                <c:pt idx="113">
                  <c:v>-0.1574849917226924</c:v>
                </c:pt>
                <c:pt idx="114">
                  <c:v>-0.13524456130401116</c:v>
                </c:pt>
                <c:pt idx="115">
                  <c:v>-0.13202036623825625</c:v>
                </c:pt>
                <c:pt idx="116">
                  <c:v>-0.11378137714244252</c:v>
                </c:pt>
                <c:pt idx="117">
                  <c:v>-0.10677592452693531</c:v>
                </c:pt>
                <c:pt idx="118">
                  <c:v>-9.6833570072130115E-2</c:v>
                </c:pt>
                <c:pt idx="119">
                  <c:v>-9.2224811631695491E-2</c:v>
                </c:pt>
                <c:pt idx="120">
                  <c:v>-9.2014419508704634E-2</c:v>
                </c:pt>
                <c:pt idx="121">
                  <c:v>-9.0790562467412697E-2</c:v>
                </c:pt>
                <c:pt idx="122">
                  <c:v>-8.8352323664153271E-2</c:v>
                </c:pt>
                <c:pt idx="123">
                  <c:v>-8.7528161328092671E-2</c:v>
                </c:pt>
                <c:pt idx="124">
                  <c:v>-8.1743533795432935E-2</c:v>
                </c:pt>
                <c:pt idx="125">
                  <c:v>-6.7477667802931879E-2</c:v>
                </c:pt>
                <c:pt idx="126">
                  <c:v>-6.2553633889919344E-2</c:v>
                </c:pt>
                <c:pt idx="127">
                  <c:v>-6.1691239616672396E-2</c:v>
                </c:pt>
                <c:pt idx="128">
                  <c:v>-6.082884534342544E-2</c:v>
                </c:pt>
                <c:pt idx="129">
                  <c:v>-5.996645107018108E-2</c:v>
                </c:pt>
                <c:pt idx="130">
                  <c:v>-5.9104056796934132E-2</c:v>
                </c:pt>
                <c:pt idx="131">
                  <c:v>-5.8241662523689772E-2</c:v>
                </c:pt>
                <c:pt idx="132">
                  <c:v>-5.7379268250442816E-2</c:v>
                </c:pt>
                <c:pt idx="133">
                  <c:v>-5.6516873977195868E-2</c:v>
                </c:pt>
                <c:pt idx="134">
                  <c:v>-5.5654479703948913E-2</c:v>
                </c:pt>
                <c:pt idx="135">
                  <c:v>-5.4792085430701958E-2</c:v>
                </c:pt>
                <c:pt idx="136">
                  <c:v>-4.0351969814873427E-2</c:v>
                </c:pt>
                <c:pt idx="137">
                  <c:v>-3.8757344650337179E-2</c:v>
                </c:pt>
                <c:pt idx="138">
                  <c:v>-1.9426360048587075E-2</c:v>
                </c:pt>
                <c:pt idx="139">
                  <c:v>-1.655920613999242E-2</c:v>
                </c:pt>
                <c:pt idx="140">
                  <c:v>-3.636662486721157E-3</c:v>
                </c:pt>
                <c:pt idx="141">
                  <c:v>1.2452392115686333E-2</c:v>
                </c:pt>
                <c:pt idx="142">
                  <c:v>1.9458446437220299E-2</c:v>
                </c:pt>
                <c:pt idx="143">
                  <c:v>3.9580388094857054E-2</c:v>
                </c:pt>
                <c:pt idx="144">
                  <c:v>5.0514706723364097E-2</c:v>
                </c:pt>
                <c:pt idx="145">
                  <c:v>6.3959725197479528E-2</c:v>
                </c:pt>
                <c:pt idx="146">
                  <c:v>7.09470636243687E-2</c:v>
                </c:pt>
                <c:pt idx="147">
                  <c:v>7.3992395646209255E-2</c:v>
                </c:pt>
                <c:pt idx="148">
                  <c:v>8.6526003506820715E-2</c:v>
                </c:pt>
                <c:pt idx="149">
                  <c:v>8.7889415904509174E-2</c:v>
                </c:pt>
                <c:pt idx="150">
                  <c:v>9.8646243826433833E-2</c:v>
                </c:pt>
                <c:pt idx="151">
                  <c:v>0.10869462533025366</c:v>
                </c:pt>
                <c:pt idx="152">
                  <c:v>0.11077751926143577</c:v>
                </c:pt>
                <c:pt idx="153">
                  <c:v>0.11456112436641196</c:v>
                </c:pt>
                <c:pt idx="154">
                  <c:v>0.15704055887816196</c:v>
                </c:pt>
                <c:pt idx="155">
                  <c:v>0.16166207819919312</c:v>
                </c:pt>
                <c:pt idx="156">
                  <c:v>0.16773191729654163</c:v>
                </c:pt>
                <c:pt idx="157">
                  <c:v>0.174860467047976</c:v>
                </c:pt>
                <c:pt idx="158">
                  <c:v>0.18093802826952282</c:v>
                </c:pt>
                <c:pt idx="159">
                  <c:v>0.18509915753645675</c:v>
                </c:pt>
                <c:pt idx="160">
                  <c:v>0.19041960885629897</c:v>
                </c:pt>
                <c:pt idx="161">
                  <c:v>0.19184484012728253</c:v>
                </c:pt>
                <c:pt idx="162">
                  <c:v>0.19356124892857893</c:v>
                </c:pt>
                <c:pt idx="163">
                  <c:v>0.20394794265313054</c:v>
                </c:pt>
                <c:pt idx="164">
                  <c:v>0.20414356150336013</c:v>
                </c:pt>
                <c:pt idx="165">
                  <c:v>0.21152921225249874</c:v>
                </c:pt>
                <c:pt idx="166">
                  <c:v>0.22168697906546231</c:v>
                </c:pt>
                <c:pt idx="167">
                  <c:v>0.22397487685935494</c:v>
                </c:pt>
                <c:pt idx="168">
                  <c:v>0.22781184969078569</c:v>
                </c:pt>
                <c:pt idx="169">
                  <c:v>0.24367572402186499</c:v>
                </c:pt>
                <c:pt idx="170">
                  <c:v>0.24378678225762948</c:v>
                </c:pt>
                <c:pt idx="171">
                  <c:v>0.24833477661433881</c:v>
                </c:pt>
                <c:pt idx="172">
                  <c:v>0.24982340055701624</c:v>
                </c:pt>
                <c:pt idx="173">
                  <c:v>0.2572432475857318</c:v>
                </c:pt>
                <c:pt idx="174">
                  <c:v>0.26155066398337984</c:v>
                </c:pt>
                <c:pt idx="175">
                  <c:v>0.28810011864443036</c:v>
                </c:pt>
                <c:pt idx="176">
                  <c:v>0.29211563605877428</c:v>
                </c:pt>
                <c:pt idx="177">
                  <c:v>0.30811841394136119</c:v>
                </c:pt>
                <c:pt idx="178">
                  <c:v>0.31082281390111594</c:v>
                </c:pt>
                <c:pt idx="179">
                  <c:v>0.31091707498562027</c:v>
                </c:pt>
                <c:pt idx="180">
                  <c:v>0.3239517417098744</c:v>
                </c:pt>
                <c:pt idx="181">
                  <c:v>0.32696853670682618</c:v>
                </c:pt>
                <c:pt idx="182">
                  <c:v>0.34309849718162438</c:v>
                </c:pt>
                <c:pt idx="183">
                  <c:v>0.35710528473651276</c:v>
                </c:pt>
                <c:pt idx="184">
                  <c:v>0.36432012881575943</c:v>
                </c:pt>
                <c:pt idx="185">
                  <c:v>0.36816712841891269</c:v>
                </c:pt>
                <c:pt idx="186">
                  <c:v>0.36864227831818991</c:v>
                </c:pt>
                <c:pt idx="187">
                  <c:v>0.38090342024064855</c:v>
                </c:pt>
                <c:pt idx="188">
                  <c:v>0.39573406418493595</c:v>
                </c:pt>
                <c:pt idx="189">
                  <c:v>0.40946370777177271</c:v>
                </c:pt>
                <c:pt idx="190">
                  <c:v>0.41339592382573237</c:v>
                </c:pt>
                <c:pt idx="191">
                  <c:v>0.42710140155767728</c:v>
                </c:pt>
                <c:pt idx="192">
                  <c:v>0.42757119331900428</c:v>
                </c:pt>
                <c:pt idx="193">
                  <c:v>0.44009847148404402</c:v>
                </c:pt>
                <c:pt idx="194">
                  <c:v>0.44891094035165913</c:v>
                </c:pt>
                <c:pt idx="195">
                  <c:v>0.48794476351085564</c:v>
                </c:pt>
                <c:pt idx="196">
                  <c:v>0.49030449390067044</c:v>
                </c:pt>
                <c:pt idx="197">
                  <c:v>0.49611797262405238</c:v>
                </c:pt>
                <c:pt idx="198">
                  <c:v>0.50678482702103678</c:v>
                </c:pt>
                <c:pt idx="199">
                  <c:v>0.56854226039552835</c:v>
                </c:pt>
                <c:pt idx="200">
                  <c:v>0.57045907133414553</c:v>
                </c:pt>
                <c:pt idx="201">
                  <c:v>0.59543641501988009</c:v>
                </c:pt>
                <c:pt idx="202">
                  <c:v>0.60107133481953245</c:v>
                </c:pt>
                <c:pt idx="203">
                  <c:v>0.60559453799313634</c:v>
                </c:pt>
                <c:pt idx="204">
                  <c:v>0.60658078330239495</c:v>
                </c:pt>
                <c:pt idx="205">
                  <c:v>0.62761314092116882</c:v>
                </c:pt>
                <c:pt idx="206">
                  <c:v>0.67343323369677655</c:v>
                </c:pt>
                <c:pt idx="207">
                  <c:v>0.6841393423004839</c:v>
                </c:pt>
                <c:pt idx="208">
                  <c:v>0.69633538457830146</c:v>
                </c:pt>
                <c:pt idx="209">
                  <c:v>0.71330156507427445</c:v>
                </c:pt>
                <c:pt idx="210">
                  <c:v>0.74911656773668522</c:v>
                </c:pt>
                <c:pt idx="211">
                  <c:v>0.85903408581223306</c:v>
                </c:pt>
                <c:pt idx="212">
                  <c:v>0.92142509176910159</c:v>
                </c:pt>
                <c:pt idx="213">
                  <c:v>0.92948992171185429</c:v>
                </c:pt>
                <c:pt idx="214">
                  <c:v>0.95115516750977935</c:v>
                </c:pt>
                <c:pt idx="215">
                  <c:v>0.9524118846225349</c:v>
                </c:pt>
                <c:pt idx="216">
                  <c:v>0.96538578334637914</c:v>
                </c:pt>
                <c:pt idx="217">
                  <c:v>0.97524489174807694</c:v>
                </c:pt>
                <c:pt idx="218">
                  <c:v>1.0232089786148941</c:v>
                </c:pt>
                <c:pt idx="219">
                  <c:v>1.0417205175230193</c:v>
                </c:pt>
                <c:pt idx="220">
                  <c:v>1.0942070861104518</c:v>
                </c:pt>
                <c:pt idx="221">
                  <c:v>1.1698847705555311</c:v>
                </c:pt>
                <c:pt idx="222">
                  <c:v>1.188870820607135</c:v>
                </c:pt>
                <c:pt idx="223">
                  <c:v>1.2033215727429409</c:v>
                </c:pt>
                <c:pt idx="224">
                  <c:v>1.2073598453260324</c:v>
                </c:pt>
                <c:pt idx="225">
                  <c:v>1.242146660274738</c:v>
                </c:pt>
                <c:pt idx="226">
                  <c:v>1.2552682342554409</c:v>
                </c:pt>
                <c:pt idx="227">
                  <c:v>1.2795338109622343</c:v>
                </c:pt>
                <c:pt idx="228">
                  <c:v>1.2833744431705281</c:v>
                </c:pt>
                <c:pt idx="229">
                  <c:v>1.3056195625779996</c:v>
                </c:pt>
                <c:pt idx="230">
                  <c:v>1.3145994908142744</c:v>
                </c:pt>
                <c:pt idx="231">
                  <c:v>1.3147219959040244</c:v>
                </c:pt>
                <c:pt idx="232">
                  <c:v>1.3164078903626006</c:v>
                </c:pt>
                <c:pt idx="233">
                  <c:v>1.388733204973347</c:v>
                </c:pt>
                <c:pt idx="234">
                  <c:v>1.3900097110278258</c:v>
                </c:pt>
                <c:pt idx="235">
                  <c:v>1.3973302289992424</c:v>
                </c:pt>
                <c:pt idx="236">
                  <c:v>1.4341522933122919</c:v>
                </c:pt>
                <c:pt idx="237">
                  <c:v>1.5013396441864815</c:v>
                </c:pt>
                <c:pt idx="238">
                  <c:v>1.5779720005060431</c:v>
                </c:pt>
                <c:pt idx="239">
                  <c:v>1.6084776009263391</c:v>
                </c:pt>
                <c:pt idx="240">
                  <c:v>1.6165085068756539</c:v>
                </c:pt>
                <c:pt idx="241">
                  <c:v>1.6565557305134613</c:v>
                </c:pt>
                <c:pt idx="242">
                  <c:v>1.6683098528223717</c:v>
                </c:pt>
                <c:pt idx="243">
                  <c:v>1.6812217147808195</c:v>
                </c:pt>
                <c:pt idx="244">
                  <c:v>1.7078940352581209</c:v>
                </c:pt>
                <c:pt idx="245">
                  <c:v>1.7281944853621392</c:v>
                </c:pt>
                <c:pt idx="246">
                  <c:v>1.7285236718074299</c:v>
                </c:pt>
                <c:pt idx="247">
                  <c:v>1.7290891237382999</c:v>
                </c:pt>
                <c:pt idx="248">
                  <c:v>1.7391354852803054</c:v>
                </c:pt>
                <c:pt idx="249">
                  <c:v>1.7456217821951281</c:v>
                </c:pt>
                <c:pt idx="250">
                  <c:v>1.7551033627819042</c:v>
                </c:pt>
                <c:pt idx="251">
                  <c:v>1.8760044893257766</c:v>
                </c:pt>
                <c:pt idx="252">
                  <c:v>1.8772682715494282</c:v>
                </c:pt>
                <c:pt idx="253">
                  <c:v>2.0065472992573068</c:v>
                </c:pt>
                <c:pt idx="254">
                  <c:v>2.0346528511590893</c:v>
                </c:pt>
                <c:pt idx="255">
                  <c:v>2.0577369110053074</c:v>
                </c:pt>
                <c:pt idx="256">
                  <c:v>2.1607822203836777</c:v>
                </c:pt>
                <c:pt idx="257">
                  <c:v>2.2087942830637077</c:v>
                </c:pt>
                <c:pt idx="258">
                  <c:v>2.2278252922241433</c:v>
                </c:pt>
                <c:pt idx="259">
                  <c:v>2.2801353464998479</c:v>
                </c:pt>
                <c:pt idx="260">
                  <c:v>2.4164298485013078</c:v>
                </c:pt>
                <c:pt idx="261">
                  <c:v>2.5327524206983276</c:v>
                </c:pt>
              </c:numCache>
            </c:numRef>
          </c:xVal>
          <c:yVal>
            <c:numRef>
              <c:f>'Part 3'!$AB$3:$AB$264</c:f>
              <c:numCache>
                <c:formatCode>0.000</c:formatCode>
                <c:ptCount val="262"/>
                <c:pt idx="0">
                  <c:v>-2.8953069996518384</c:v>
                </c:pt>
                <c:pt idx="1">
                  <c:v>-2.5313130908994506</c:v>
                </c:pt>
                <c:pt idx="2">
                  <c:v>-2.3467217229055342</c:v>
                </c:pt>
                <c:pt idx="3">
                  <c:v>-2.218582348562772</c:v>
                </c:pt>
                <c:pt idx="4">
                  <c:v>-2.1189947682877439</c:v>
                </c:pt>
                <c:pt idx="5">
                  <c:v>-2.0368341317013887</c:v>
                </c:pt>
                <c:pt idx="6">
                  <c:v>-1.9664866386707571</c:v>
                </c:pt>
                <c:pt idx="7">
                  <c:v>-1.9047068981567317</c:v>
                </c:pt>
                <c:pt idx="8">
                  <c:v>-1.8494425275782784</c:v>
                </c:pt>
                <c:pt idx="9">
                  <c:v>-1.7993097479558047</c:v>
                </c:pt>
                <c:pt idx="10">
                  <c:v>-1.7533295587879703</c:v>
                </c:pt>
                <c:pt idx="11">
                  <c:v>-1.71078282037223</c:v>
                </c:pt>
                <c:pt idx="12">
                  <c:v>-1.6711251043350646</c:v>
                </c:pt>
                <c:pt idx="13">
                  <c:v>-1.6339339161209507</c:v>
                </c:pt>
                <c:pt idx="14">
                  <c:v>-1.5988745281050747</c:v>
                </c:pt>
                <c:pt idx="15">
                  <c:v>-1.5656770469488706</c:v>
                </c:pt>
                <c:pt idx="16">
                  <c:v>-1.5341205443525459</c:v>
                </c:pt>
                <c:pt idx="17">
                  <c:v>-1.5040217849000654</c:v>
                </c:pt>
                <c:pt idx="18">
                  <c:v>-1.4752270359807198</c:v>
                </c:pt>
                <c:pt idx="19">
                  <c:v>-1.4476059980540612</c:v>
                </c:pt>
                <c:pt idx="20">
                  <c:v>-1.4210472270165813</c:v>
                </c:pt>
                <c:pt idx="21">
                  <c:v>-1.3954546278100075</c:v>
                </c:pt>
                <c:pt idx="22">
                  <c:v>-1.370744730967556</c:v>
                </c:pt>
                <c:pt idx="23">
                  <c:v>-1.3468445506202606</c:v>
                </c:pt>
                <c:pt idx="24">
                  <c:v>-1.3236898806152013</c:v>
                </c:pt>
                <c:pt idx="25">
                  <c:v>-1.3012239250892597</c:v>
                </c:pt>
                <c:pt idx="26">
                  <c:v>-1.2793961874320574</c:v>
                </c:pt>
                <c:pt idx="27">
                  <c:v>-1.258161561063097</c:v>
                </c:pt>
                <c:pt idx="28">
                  <c:v>-1.2374795794240132</c:v>
                </c:pt>
                <c:pt idx="29">
                  <c:v>-1.2173137927450091</c:v>
                </c:pt>
                <c:pt idx="30">
                  <c:v>-1.1976312466210002</c:v>
                </c:pt>
                <c:pt idx="31">
                  <c:v>-1.1784020429997191</c:v>
                </c:pt>
                <c:pt idx="32">
                  <c:v>-1.159598968373444</c:v>
                </c:pt>
                <c:pt idx="33">
                  <c:v>-1.1411971771506364</c:v>
                </c:pt>
                <c:pt idx="34">
                  <c:v>-1.1231739206269666</c:v>
                </c:pt>
                <c:pt idx="35">
                  <c:v>-1.1055083138661328</c:v>
                </c:pt>
                <c:pt idx="36">
                  <c:v>-1.0881811342761099</c:v>
                </c:pt>
                <c:pt idx="37">
                  <c:v>-1.0711746468263743</c:v>
                </c:pt>
                <c:pt idx="38">
                  <c:v>-1.054472451770053</c:v>
                </c:pt>
                <c:pt idx="39">
                  <c:v>-1.0380593514671341</c:v>
                </c:pt>
                <c:pt idx="40">
                  <c:v>-1.0219212334923036</c:v>
                </c:pt>
                <c:pt idx="41">
                  <c:v>-1.006044967685106</c:v>
                </c:pt>
                <c:pt idx="42">
                  <c:v>-0.99041831518501022</c:v>
                </c:pt>
                <c:pt idx="43">
                  <c:v>-0.97502984780811075</c:v>
                </c:pt>
                <c:pt idx="44">
                  <c:v>-0.9598688763798453</c:v>
                </c:pt>
                <c:pt idx="45">
                  <c:v>-0.94492538685057581</c:v>
                </c:pt>
                <c:pt idx="46">
                  <c:v>-0.93018998319682389</c:v>
                </c:pt>
                <c:pt idx="47">
                  <c:v>-0.91565383625725416</c:v>
                </c:pt>
                <c:pt idx="48">
                  <c:v>-0.90130863777479686</c:v>
                </c:pt>
                <c:pt idx="49">
                  <c:v>-0.88714655901887607</c:v>
                </c:pt>
                <c:pt idx="50">
                  <c:v>-0.87316021344798889</c:v>
                </c:pt>
                <c:pt idx="51">
                  <c:v>-0.85934262294590202</c:v>
                </c:pt>
                <c:pt idx="52">
                  <c:v>-0.84568718722657388</c:v>
                </c:pt>
                <c:pt idx="53">
                  <c:v>-0.83218765605565126</c:v>
                </c:pt>
                <c:pt idx="54">
                  <c:v>-0.81883810398122792</c:v>
                </c:pt>
                <c:pt idx="55">
                  <c:v>-0.80563290730518677</c:v>
                </c:pt>
                <c:pt idx="56">
                  <c:v>-0.79256672305942122</c:v>
                </c:pt>
                <c:pt idx="57">
                  <c:v>-0.77963446977978135</c:v>
                </c:pt>
                <c:pt idx="58">
                  <c:v>-0.76683130989518566</c:v>
                </c:pt>
                <c:pt idx="59">
                  <c:v>-0.75415263357064855</c:v>
                </c:pt>
                <c:pt idx="60">
                  <c:v>-0.74159404386151673</c:v>
                </c:pt>
                <c:pt idx="61">
                  <c:v>-0.72915134305229301</c:v>
                </c:pt>
                <c:pt idx="62">
                  <c:v>-0.71682052006751695</c:v>
                </c:pt>
                <c:pt idx="63">
                  <c:v>-0.70459773885446619</c:v>
                </c:pt>
                <c:pt idx="64">
                  <c:v>-0.69247932764821996</c:v>
                </c:pt>
                <c:pt idx="65">
                  <c:v>-0.68046176903912492</c:v>
                </c:pt>
                <c:pt idx="66">
                  <c:v>-0.66854169077102288</c:v>
                </c:pt>
                <c:pt idx="67">
                  <c:v>-0.65671585720597359</c:v>
                </c:pt>
                <c:pt idx="68">
                  <c:v>-0.64498116139770645</c:v>
                </c:pt>
                <c:pt idx="69">
                  <c:v>-0.63333461772180633</c:v>
                </c:pt>
                <c:pt idx="70">
                  <c:v>-0.6217733550157325</c:v>
                </c:pt>
                <c:pt idx="71">
                  <c:v>-0.6102946101863328</c:v>
                </c:pt>
                <c:pt idx="72">
                  <c:v>-0.59889572224655074</c:v>
                </c:pt>
                <c:pt idx="73">
                  <c:v>-0.58757412674663445</c:v>
                </c:pt>
                <c:pt idx="74">
                  <c:v>-0.57632735056837625</c:v>
                </c:pt>
                <c:pt idx="75">
                  <c:v>-0.56515300705380667</c:v>
                </c:pt>
                <c:pt idx="76">
                  <c:v>-0.55404879144233621</c:v>
                </c:pt>
                <c:pt idx="77">
                  <c:v>-0.54301247659267216</c:v>
                </c:pt>
                <c:pt idx="78">
                  <c:v>-0.53204190896791481</c:v>
                </c:pt>
                <c:pt idx="79">
                  <c:v>-0.52113500486411635</c:v>
                </c:pt>
                <c:pt idx="80">
                  <c:v>-0.51028974686427775</c:v>
                </c:pt>
                <c:pt idx="81">
                  <c:v>-0.4995041805012857</c:v>
                </c:pt>
                <c:pt idx="82">
                  <c:v>-0.48877641111466941</c:v>
                </c:pt>
                <c:pt idx="83">
                  <c:v>-0.47810460088730916</c:v>
                </c:pt>
                <c:pt idx="84">
                  <c:v>-0.46748696604935269</c:v>
                </c:pt>
                <c:pt idx="85">
                  <c:v>-0.45692177423763397</c:v>
                </c:pt>
                <c:pt idx="86">
                  <c:v>-0.44640734199980109</c:v>
                </c:pt>
                <c:pt idx="87">
                  <c:v>-0.4359420324332271</c:v>
                </c:pt>
                <c:pt idx="88">
                  <c:v>-0.425524252949535</c:v>
                </c:pt>
                <c:pt idx="89">
                  <c:v>-0.41515245315627342</c:v>
                </c:pt>
                <c:pt idx="90">
                  <c:v>-0.40482512284792366</c:v>
                </c:pt>
                <c:pt idx="91">
                  <c:v>-0.3945407900989984</c:v>
                </c:pt>
                <c:pt idx="92">
                  <c:v>-0.38429801945252834</c:v>
                </c:pt>
                <c:pt idx="93">
                  <c:v>-0.37409541019772358</c:v>
                </c:pt>
                <c:pt idx="94">
                  <c:v>-0.36393159473103959</c:v>
                </c:pt>
                <c:pt idx="95">
                  <c:v>-0.35380523699529337</c:v>
                </c:pt>
                <c:pt idx="96">
                  <c:v>-0.34371503099184431</c:v>
                </c:pt>
                <c:pt idx="97">
                  <c:v>-0.33365969936120454</c:v>
                </c:pt>
                <c:pt idx="98">
                  <c:v>-0.32363799202775839</c:v>
                </c:pt>
                <c:pt idx="99">
                  <c:v>-0.31364868490456116</c:v>
                </c:pt>
                <c:pt idx="100">
                  <c:v>-0.30369057865445637</c:v>
                </c:pt>
                <c:pt idx="101">
                  <c:v>-0.29376249750399536</c:v>
                </c:pt>
                <c:pt idx="102">
                  <c:v>-0.28386328810687339</c:v>
                </c:pt>
                <c:pt idx="103">
                  <c:v>-0.27399181845380061</c:v>
                </c:pt>
                <c:pt idx="104">
                  <c:v>-0.26414697682592364</c:v>
                </c:pt>
                <c:pt idx="105">
                  <c:v>-0.25432767078908808</c:v>
                </c:pt>
                <c:pt idx="106">
                  <c:v>-0.24453282622639833</c:v>
                </c:pt>
                <c:pt idx="107">
                  <c:v>-0.23476138640668015</c:v>
                </c:pt>
                <c:pt idx="108">
                  <c:v>-0.22501231108659453</c:v>
                </c:pt>
                <c:pt idx="109">
                  <c:v>-0.21528457564427503</c:v>
                </c:pt>
                <c:pt idx="110">
                  <c:v>-0.20557717024248623</c:v>
                </c:pt>
                <c:pt idx="111">
                  <c:v>-0.19588909901940554</c:v>
                </c:pt>
                <c:pt idx="112">
                  <c:v>-0.18621937930523477</c:v>
                </c:pt>
                <c:pt idx="113">
                  <c:v>-0.17656704086293998</c:v>
                </c:pt>
                <c:pt idx="114">
                  <c:v>-0.16693112515150613</c:v>
                </c:pt>
                <c:pt idx="115">
                  <c:v>-0.1573106846101707</c:v>
                </c:pt>
                <c:pt idx="116">
                  <c:v>-0.14770478196217512</c:v>
                </c:pt>
                <c:pt idx="117">
                  <c:v>-0.13811248953663915</c:v>
                </c:pt>
                <c:pt idx="118">
                  <c:v>-0.12853288860722628</c:v>
                </c:pt>
                <c:pt idx="119">
                  <c:v>-0.11896506874632393</c:v>
                </c:pt>
                <c:pt idx="120">
                  <c:v>-0.10940812719351491</c:v>
                </c:pt>
                <c:pt idx="121">
                  <c:v>-9.9861168237163553E-2</c:v>
                </c:pt>
                <c:pt idx="122">
                  <c:v>-9.0323302607983463E-2</c:v>
                </c:pt>
                <c:pt idx="123">
                  <c:v>-8.0793646883492248E-2</c:v>
                </c:pt>
                <c:pt idx="124">
                  <c:v>-7.127132290229457E-2</c:v>
                </c:pt>
                <c:pt idx="125">
                  <c:v>-6.175545718716656E-2</c:v>
                </c:pt>
                <c:pt idx="126">
                  <c:v>-5.2245180375940357E-2</c:v>
                </c:pt>
                <c:pt idx="127">
                  <c:v>-4.2739626659217211E-2</c:v>
                </c:pt>
                <c:pt idx="128">
                  <c:v>-3.3237933223953915E-2</c:v>
                </c:pt>
                <c:pt idx="129">
                  <c:v>-2.3739239701989014E-2</c:v>
                </c:pt>
                <c:pt idx="130">
                  <c:v>-1.42426876225898E-2</c:v>
                </c:pt>
                <c:pt idx="131">
                  <c:v>-4.747419868113556E-3</c:v>
                </c:pt>
                <c:pt idx="132">
                  <c:v>4.7474198681136956E-3</c:v>
                </c:pt>
                <c:pt idx="133">
                  <c:v>1.4242687622589938E-2</c:v>
                </c:pt>
                <c:pt idx="134">
                  <c:v>2.3739239701989153E-2</c:v>
                </c:pt>
                <c:pt idx="135">
                  <c:v>3.3237933223954047E-2</c:v>
                </c:pt>
                <c:pt idx="136">
                  <c:v>4.2739626659217343E-2</c:v>
                </c:pt>
                <c:pt idx="137">
                  <c:v>5.2245180375940489E-2</c:v>
                </c:pt>
                <c:pt idx="138">
                  <c:v>6.1755457187166692E-2</c:v>
                </c:pt>
                <c:pt idx="139">
                  <c:v>7.1271322902294709E-2</c:v>
                </c:pt>
                <c:pt idx="140">
                  <c:v>8.0793646883492248E-2</c:v>
                </c:pt>
                <c:pt idx="141">
                  <c:v>9.0323302607983463E-2</c:v>
                </c:pt>
                <c:pt idx="142">
                  <c:v>9.9861168237163553E-2</c:v>
                </c:pt>
                <c:pt idx="143">
                  <c:v>0.10940812719351491</c:v>
                </c:pt>
                <c:pt idx="144">
                  <c:v>0.11896506874632393</c:v>
                </c:pt>
                <c:pt idx="145">
                  <c:v>0.12853288860722628</c:v>
                </c:pt>
                <c:pt idx="146">
                  <c:v>0.13811248953663915</c:v>
                </c:pt>
                <c:pt idx="147">
                  <c:v>0.14770478196217512</c:v>
                </c:pt>
                <c:pt idx="148">
                  <c:v>0.1573106846101707</c:v>
                </c:pt>
                <c:pt idx="149">
                  <c:v>0.16693112515150613</c:v>
                </c:pt>
                <c:pt idx="150">
                  <c:v>0.17656704086293998</c:v>
                </c:pt>
                <c:pt idx="151">
                  <c:v>0.18621937930523477</c:v>
                </c:pt>
                <c:pt idx="152">
                  <c:v>0.19588909901940554</c:v>
                </c:pt>
                <c:pt idx="153">
                  <c:v>0.20557717024248623</c:v>
                </c:pt>
                <c:pt idx="154">
                  <c:v>0.21528457564427503</c:v>
                </c:pt>
                <c:pt idx="155">
                  <c:v>0.22501231108659453</c:v>
                </c:pt>
                <c:pt idx="156">
                  <c:v>0.23476138640668015</c:v>
                </c:pt>
                <c:pt idx="157">
                  <c:v>0.24453282622639816</c:v>
                </c:pt>
                <c:pt idx="158">
                  <c:v>0.25432767078908791</c:v>
                </c:pt>
                <c:pt idx="159">
                  <c:v>0.26414697682592353</c:v>
                </c:pt>
                <c:pt idx="160">
                  <c:v>0.27399181845380044</c:v>
                </c:pt>
                <c:pt idx="161">
                  <c:v>0.28386328810687322</c:v>
                </c:pt>
                <c:pt idx="162">
                  <c:v>0.29376249750399525</c:v>
                </c:pt>
                <c:pt idx="163">
                  <c:v>0.30369057865445626</c:v>
                </c:pt>
                <c:pt idx="164">
                  <c:v>0.3136486849045611</c:v>
                </c:pt>
                <c:pt idx="165">
                  <c:v>0.3236379920277585</c:v>
                </c:pt>
                <c:pt idx="166">
                  <c:v>0.33365969936120471</c:v>
                </c:pt>
                <c:pt idx="167">
                  <c:v>0.34371503099184447</c:v>
                </c:pt>
                <c:pt idx="168">
                  <c:v>0.35380523699529354</c:v>
                </c:pt>
                <c:pt idx="169">
                  <c:v>0.3639315947310397</c:v>
                </c:pt>
                <c:pt idx="170">
                  <c:v>0.37409541019772363</c:v>
                </c:pt>
                <c:pt idx="171">
                  <c:v>0.38429801945252862</c:v>
                </c:pt>
                <c:pt idx="172">
                  <c:v>0.39454079009899856</c:v>
                </c:pt>
                <c:pt idx="173">
                  <c:v>0.40482512284792366</c:v>
                </c:pt>
                <c:pt idx="174">
                  <c:v>0.41515245315627342</c:v>
                </c:pt>
                <c:pt idx="175">
                  <c:v>0.425524252949535</c:v>
                </c:pt>
                <c:pt idx="176">
                  <c:v>0.4359420324332271</c:v>
                </c:pt>
                <c:pt idx="177">
                  <c:v>0.44640734199980109</c:v>
                </c:pt>
                <c:pt idx="178">
                  <c:v>0.45692177423763397</c:v>
                </c:pt>
                <c:pt idx="179">
                  <c:v>0.46748696604935269</c:v>
                </c:pt>
                <c:pt idx="180">
                  <c:v>0.47810460088730916</c:v>
                </c:pt>
                <c:pt idx="181">
                  <c:v>0.48877641111466941</c:v>
                </c:pt>
                <c:pt idx="182">
                  <c:v>0.4995041805012857</c:v>
                </c:pt>
                <c:pt idx="183">
                  <c:v>0.51028974686427775</c:v>
                </c:pt>
                <c:pt idx="184">
                  <c:v>0.52113500486411635</c:v>
                </c:pt>
                <c:pt idx="185">
                  <c:v>0.53204190896791481</c:v>
                </c:pt>
                <c:pt idx="186">
                  <c:v>0.54301247659267216</c:v>
                </c:pt>
                <c:pt idx="187">
                  <c:v>0.55404879144233621</c:v>
                </c:pt>
                <c:pt idx="188">
                  <c:v>0.56515300705380667</c:v>
                </c:pt>
                <c:pt idx="189">
                  <c:v>0.57632735056837625</c:v>
                </c:pt>
                <c:pt idx="190">
                  <c:v>0.58757412674663412</c:v>
                </c:pt>
                <c:pt idx="191">
                  <c:v>0.59889572224655097</c:v>
                </c:pt>
                <c:pt idx="192">
                  <c:v>0.61029461018633246</c:v>
                </c:pt>
                <c:pt idx="193">
                  <c:v>0.62177335501573239</c:v>
                </c:pt>
                <c:pt idx="194">
                  <c:v>0.6333346177218061</c:v>
                </c:pt>
                <c:pt idx="195">
                  <c:v>0.64498116139770623</c:v>
                </c:pt>
                <c:pt idx="196">
                  <c:v>0.65671585720597314</c:v>
                </c:pt>
                <c:pt idx="197">
                  <c:v>0.66854169077102288</c:v>
                </c:pt>
                <c:pt idx="198">
                  <c:v>0.68046176903912514</c:v>
                </c:pt>
                <c:pt idx="199">
                  <c:v>0.69247932764822007</c:v>
                </c:pt>
                <c:pt idx="200">
                  <c:v>0.70459773885446608</c:v>
                </c:pt>
                <c:pt idx="201">
                  <c:v>0.71682052006751718</c:v>
                </c:pt>
                <c:pt idx="202">
                  <c:v>0.72915134305229301</c:v>
                </c:pt>
                <c:pt idx="203">
                  <c:v>0.74159404386151673</c:v>
                </c:pt>
                <c:pt idx="204">
                  <c:v>0.75415263357064855</c:v>
                </c:pt>
                <c:pt idx="205">
                  <c:v>0.76683130989518566</c:v>
                </c:pt>
                <c:pt idx="206">
                  <c:v>0.77963446977978135</c:v>
                </c:pt>
                <c:pt idx="207">
                  <c:v>0.79256672305942122</c:v>
                </c:pt>
                <c:pt idx="208">
                  <c:v>0.80563290730518677</c:v>
                </c:pt>
                <c:pt idx="209">
                  <c:v>0.81883810398122792</c:v>
                </c:pt>
                <c:pt idx="210">
                  <c:v>0.83218765605565126</c:v>
                </c:pt>
                <c:pt idx="211">
                  <c:v>0.84568718722657388</c:v>
                </c:pt>
                <c:pt idx="212">
                  <c:v>0.85934262294590202</c:v>
                </c:pt>
                <c:pt idx="213">
                  <c:v>0.87316021344798889</c:v>
                </c:pt>
                <c:pt idx="214">
                  <c:v>0.88714655901887607</c:v>
                </c:pt>
                <c:pt idx="215">
                  <c:v>0.90130863777479686</c:v>
                </c:pt>
                <c:pt idx="216">
                  <c:v>0.91565383625725416</c:v>
                </c:pt>
                <c:pt idx="217">
                  <c:v>0.93018998319682389</c:v>
                </c:pt>
                <c:pt idx="218">
                  <c:v>0.94492538685057581</c:v>
                </c:pt>
                <c:pt idx="219">
                  <c:v>0.9598688763798453</c:v>
                </c:pt>
                <c:pt idx="220">
                  <c:v>0.97502984780811075</c:v>
                </c:pt>
                <c:pt idx="221">
                  <c:v>0.99041831518501022</c:v>
                </c:pt>
                <c:pt idx="222">
                  <c:v>1.006044967685106</c:v>
                </c:pt>
                <c:pt idx="223">
                  <c:v>1.0219212334923036</c:v>
                </c:pt>
                <c:pt idx="224">
                  <c:v>1.0380593514671341</c:v>
                </c:pt>
                <c:pt idx="225">
                  <c:v>1.054472451770053</c:v>
                </c:pt>
                <c:pt idx="226">
                  <c:v>1.0711746468263743</c:v>
                </c:pt>
                <c:pt idx="227">
                  <c:v>1.0881811342761096</c:v>
                </c:pt>
                <c:pt idx="228">
                  <c:v>1.1055083138661328</c:v>
                </c:pt>
                <c:pt idx="229">
                  <c:v>1.123173920626966</c:v>
                </c:pt>
                <c:pt idx="230">
                  <c:v>1.1411971771506357</c:v>
                </c:pt>
                <c:pt idx="231">
                  <c:v>1.1595989683734451</c:v>
                </c:pt>
                <c:pt idx="232">
                  <c:v>1.1784020429997195</c:v>
                </c:pt>
                <c:pt idx="233">
                  <c:v>1.1976312466210002</c:v>
                </c:pt>
                <c:pt idx="234">
                  <c:v>1.2173137927450093</c:v>
                </c:pt>
                <c:pt idx="235">
                  <c:v>1.2374795794240139</c:v>
                </c:pt>
                <c:pt idx="236">
                  <c:v>1.2581615610630965</c:v>
                </c:pt>
                <c:pt idx="237">
                  <c:v>1.2793961874320574</c:v>
                </c:pt>
                <c:pt idx="238">
                  <c:v>1.3012239250892597</c:v>
                </c:pt>
                <c:pt idx="239">
                  <c:v>1.3236898806152013</c:v>
                </c:pt>
                <c:pt idx="240">
                  <c:v>1.3468445506202606</c:v>
                </c:pt>
                <c:pt idx="241">
                  <c:v>1.370744730967556</c:v>
                </c:pt>
                <c:pt idx="242">
                  <c:v>1.3954546278100075</c:v>
                </c:pt>
                <c:pt idx="243">
                  <c:v>1.4210472270165813</c:v>
                </c:pt>
                <c:pt idx="244">
                  <c:v>1.4476059980540619</c:v>
                </c:pt>
                <c:pt idx="245">
                  <c:v>1.4752270359807207</c:v>
                </c:pt>
                <c:pt idx="246">
                  <c:v>1.5040217849000663</c:v>
                </c:pt>
                <c:pt idx="247">
                  <c:v>1.5341205443525465</c:v>
                </c:pt>
                <c:pt idx="248">
                  <c:v>1.5656770469488706</c:v>
                </c:pt>
                <c:pt idx="249">
                  <c:v>1.5988745281050747</c:v>
                </c:pt>
                <c:pt idx="250">
                  <c:v>1.6339339161209507</c:v>
                </c:pt>
                <c:pt idx="251">
                  <c:v>1.6711251043350637</c:v>
                </c:pt>
                <c:pt idx="252">
                  <c:v>1.71078282037223</c:v>
                </c:pt>
                <c:pt idx="253">
                  <c:v>1.7533295587879703</c:v>
                </c:pt>
                <c:pt idx="254">
                  <c:v>1.7993097479558042</c:v>
                </c:pt>
                <c:pt idx="255">
                  <c:v>1.849442527578278</c:v>
                </c:pt>
                <c:pt idx="256">
                  <c:v>1.904706898156731</c:v>
                </c:pt>
                <c:pt idx="257">
                  <c:v>1.9664866386707567</c:v>
                </c:pt>
                <c:pt idx="258">
                  <c:v>2.0368341317013874</c:v>
                </c:pt>
                <c:pt idx="259">
                  <c:v>2.118994768287743</c:v>
                </c:pt>
                <c:pt idx="260">
                  <c:v>2.2185823485627703</c:v>
                </c:pt>
                <c:pt idx="261">
                  <c:v>2.3467217229055333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E9-4B64-9084-2E5F0CE31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590368"/>
        <c:axId val="635581216"/>
      </c:scatterChart>
      <c:valAx>
        <c:axId val="63559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581216"/>
        <c:crosses val="autoZero"/>
        <c:crossBetween val="midCat"/>
      </c:valAx>
      <c:valAx>
        <c:axId val="63558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59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Normal probability for residuals (Netflix)</a:t>
            </a:r>
            <a:endParaRPr lang="en-US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3'!$T$3:$T$264</c:f>
              <c:numCache>
                <c:formatCode>0.00</c:formatCode>
                <c:ptCount val="262"/>
                <c:pt idx="0">
                  <c:v>-2.9337593404463926</c:v>
                </c:pt>
                <c:pt idx="1">
                  <c:v>-2.4280237855145828</c:v>
                </c:pt>
                <c:pt idx="2">
                  <c:v>-2.3276915859537102</c:v>
                </c:pt>
                <c:pt idx="3">
                  <c:v>-2.2570670948489759</c:v>
                </c:pt>
                <c:pt idx="4">
                  <c:v>-1.8977242316582901</c:v>
                </c:pt>
                <c:pt idx="5">
                  <c:v>-1.8977101694311049</c:v>
                </c:pt>
                <c:pt idx="6">
                  <c:v>-1.6917772219078839</c:v>
                </c:pt>
                <c:pt idx="7">
                  <c:v>-1.6568287232457521</c:v>
                </c:pt>
                <c:pt idx="8">
                  <c:v>-1.646288845648769</c:v>
                </c:pt>
                <c:pt idx="9">
                  <c:v>-1.6283781406309441</c:v>
                </c:pt>
                <c:pt idx="10">
                  <c:v>-1.5080603837402498</c:v>
                </c:pt>
                <c:pt idx="11">
                  <c:v>-1.4736552164722985</c:v>
                </c:pt>
                <c:pt idx="12">
                  <c:v>-1.4636559198595349</c:v>
                </c:pt>
                <c:pt idx="13">
                  <c:v>-1.4491042534435175</c:v>
                </c:pt>
                <c:pt idx="14">
                  <c:v>-1.4370037075078861</c:v>
                </c:pt>
                <c:pt idx="15">
                  <c:v>-1.4166682823855761</c:v>
                </c:pt>
                <c:pt idx="16">
                  <c:v>-1.3670247523773389</c:v>
                </c:pt>
                <c:pt idx="17">
                  <c:v>-1.3275592226093649</c:v>
                </c:pt>
                <c:pt idx="18">
                  <c:v>-1.3257169415861669</c:v>
                </c:pt>
                <c:pt idx="19">
                  <c:v>-1.3208699299327078</c:v>
                </c:pt>
                <c:pt idx="20">
                  <c:v>-1.2904484270294088</c:v>
                </c:pt>
                <c:pt idx="21">
                  <c:v>-1.2765748815100129</c:v>
                </c:pt>
                <c:pt idx="22">
                  <c:v>-1.27382809621296</c:v>
                </c:pt>
                <c:pt idx="23">
                  <c:v>-1.215029393073499</c:v>
                </c:pt>
                <c:pt idx="24">
                  <c:v>-1.1956578131269113</c:v>
                </c:pt>
                <c:pt idx="25">
                  <c:v>-1.1935610209070839</c:v>
                </c:pt>
                <c:pt idx="26">
                  <c:v>-1.1915623424231183</c:v>
                </c:pt>
                <c:pt idx="27">
                  <c:v>-1.177374602661764</c:v>
                </c:pt>
                <c:pt idx="28">
                  <c:v>-1.1770247382342862</c:v>
                </c:pt>
                <c:pt idx="29">
                  <c:v>-1.1616910188981453</c:v>
                </c:pt>
                <c:pt idx="30">
                  <c:v>-1.1468210466456088</c:v>
                </c:pt>
                <c:pt idx="31">
                  <c:v>-1.1341044470097481</c:v>
                </c:pt>
                <c:pt idx="32">
                  <c:v>-1.1274974750332465</c:v>
                </c:pt>
                <c:pt idx="33">
                  <c:v>-1.0616256653175939</c:v>
                </c:pt>
                <c:pt idx="34">
                  <c:v>-1.0353933033098908</c:v>
                </c:pt>
                <c:pt idx="35">
                  <c:v>-1.0274866839573737</c:v>
                </c:pt>
                <c:pt idx="36">
                  <c:v>-1.0232680434024302</c:v>
                </c:pt>
                <c:pt idx="37">
                  <c:v>-1.0012961423723323</c:v>
                </c:pt>
                <c:pt idx="38">
                  <c:v>-1.0004921495443744</c:v>
                </c:pt>
                <c:pt idx="39">
                  <c:v>-0.99979069324592695</c:v>
                </c:pt>
                <c:pt idx="40">
                  <c:v>-0.99056898908522839</c:v>
                </c:pt>
                <c:pt idx="41">
                  <c:v>-0.9833909241540475</c:v>
                </c:pt>
                <c:pt idx="42">
                  <c:v>-0.95939699185276239</c:v>
                </c:pt>
                <c:pt idx="43">
                  <c:v>-0.95801126105552525</c:v>
                </c:pt>
                <c:pt idx="44">
                  <c:v>-0.95290013644630422</c:v>
                </c:pt>
                <c:pt idx="45">
                  <c:v>-0.8934287992097657</c:v>
                </c:pt>
                <c:pt idx="46">
                  <c:v>-0.88665821216443286</c:v>
                </c:pt>
                <c:pt idx="47">
                  <c:v>-0.88558667560915616</c:v>
                </c:pt>
                <c:pt idx="48">
                  <c:v>-0.88325355274448325</c:v>
                </c:pt>
                <c:pt idx="49">
                  <c:v>-0.88112109033914021</c:v>
                </c:pt>
                <c:pt idx="50">
                  <c:v>-0.80950428073080771</c:v>
                </c:pt>
                <c:pt idx="51">
                  <c:v>-0.7762443952906396</c:v>
                </c:pt>
                <c:pt idx="52">
                  <c:v>-0.76580057540153867</c:v>
                </c:pt>
                <c:pt idx="53">
                  <c:v>-0.76208548446069346</c:v>
                </c:pt>
                <c:pt idx="54">
                  <c:v>-0.7509210013898775</c:v>
                </c:pt>
                <c:pt idx="55">
                  <c:v>-0.74836252147944526</c:v>
                </c:pt>
                <c:pt idx="56">
                  <c:v>-0.73586099340359556</c:v>
                </c:pt>
                <c:pt idx="57">
                  <c:v>-0.73380536489886772</c:v>
                </c:pt>
                <c:pt idx="58">
                  <c:v>-0.73209855420111669</c:v>
                </c:pt>
                <c:pt idx="59">
                  <c:v>-0.70342740986173546</c:v>
                </c:pt>
                <c:pt idx="60">
                  <c:v>-0.67967874989183064</c:v>
                </c:pt>
                <c:pt idx="61">
                  <c:v>-0.67693196122975574</c:v>
                </c:pt>
                <c:pt idx="62">
                  <c:v>-0.65752814523423131</c:v>
                </c:pt>
                <c:pt idx="63">
                  <c:v>-0.65402742810640513</c:v>
                </c:pt>
                <c:pt idx="64">
                  <c:v>-0.65040596631792713</c:v>
                </c:pt>
                <c:pt idx="65">
                  <c:v>-0.64344022590182226</c:v>
                </c:pt>
                <c:pt idx="66">
                  <c:v>-0.64192139200621157</c:v>
                </c:pt>
                <c:pt idx="67">
                  <c:v>-0.6290013921564197</c:v>
                </c:pt>
                <c:pt idx="68">
                  <c:v>-0.61643814575767941</c:v>
                </c:pt>
                <c:pt idx="69">
                  <c:v>-0.60806159140999838</c:v>
                </c:pt>
                <c:pt idx="70">
                  <c:v>-0.5940913174547805</c:v>
                </c:pt>
                <c:pt idx="71">
                  <c:v>-0.59154108102249303</c:v>
                </c:pt>
                <c:pt idx="72">
                  <c:v>-0.58883064000391361</c:v>
                </c:pt>
                <c:pt idx="73">
                  <c:v>-0.58049938125490874</c:v>
                </c:pt>
                <c:pt idx="74">
                  <c:v>-0.5694223635403306</c:v>
                </c:pt>
                <c:pt idx="75">
                  <c:v>-0.55579064219536056</c:v>
                </c:pt>
                <c:pt idx="76">
                  <c:v>-0.54492113292425615</c:v>
                </c:pt>
                <c:pt idx="77">
                  <c:v>-0.53605375702411229</c:v>
                </c:pt>
                <c:pt idx="78">
                  <c:v>-0.52767140467779916</c:v>
                </c:pt>
                <c:pt idx="79">
                  <c:v>-0.52405064063632067</c:v>
                </c:pt>
                <c:pt idx="80">
                  <c:v>-0.51780106189444064</c:v>
                </c:pt>
                <c:pt idx="81">
                  <c:v>-0.51266491547932413</c:v>
                </c:pt>
                <c:pt idx="82">
                  <c:v>-0.50940154467246546</c:v>
                </c:pt>
                <c:pt idx="83">
                  <c:v>-0.50044088512843965</c:v>
                </c:pt>
                <c:pt idx="84">
                  <c:v>-0.49561032321824711</c:v>
                </c:pt>
                <c:pt idx="85">
                  <c:v>-0.48273629306009314</c:v>
                </c:pt>
                <c:pt idx="86">
                  <c:v>-0.47572423407885261</c:v>
                </c:pt>
                <c:pt idx="87">
                  <c:v>-0.46157765803259421</c:v>
                </c:pt>
                <c:pt idx="88">
                  <c:v>-0.45331568408804107</c:v>
                </c:pt>
                <c:pt idx="89">
                  <c:v>-0.45106969126508567</c:v>
                </c:pt>
                <c:pt idx="90">
                  <c:v>-0.44395096387075611</c:v>
                </c:pt>
                <c:pt idx="91">
                  <c:v>-0.43602306804801083</c:v>
                </c:pt>
                <c:pt idx="92">
                  <c:v>-0.4269039173408205</c:v>
                </c:pt>
                <c:pt idx="93">
                  <c:v>-0.41226684496156685</c:v>
                </c:pt>
                <c:pt idx="94">
                  <c:v>-0.40538718796668211</c:v>
                </c:pt>
                <c:pt idx="95">
                  <c:v>-0.39621486734518829</c:v>
                </c:pt>
                <c:pt idx="96">
                  <c:v>-0.37683987355103366</c:v>
                </c:pt>
                <c:pt idx="97">
                  <c:v>-0.37320091539878975</c:v>
                </c:pt>
                <c:pt idx="98">
                  <c:v>-0.3684540696827478</c:v>
                </c:pt>
                <c:pt idx="99">
                  <c:v>-0.35719972018062934</c:v>
                </c:pt>
                <c:pt idx="100">
                  <c:v>-0.35244771624952936</c:v>
                </c:pt>
                <c:pt idx="101">
                  <c:v>-0.33819583297478756</c:v>
                </c:pt>
                <c:pt idx="102">
                  <c:v>-0.33466150122802513</c:v>
                </c:pt>
                <c:pt idx="103">
                  <c:v>-0.31256749435267189</c:v>
                </c:pt>
                <c:pt idx="104">
                  <c:v>-0.30549301257149908</c:v>
                </c:pt>
                <c:pt idx="105">
                  <c:v>-0.27557880461797307</c:v>
                </c:pt>
                <c:pt idx="106">
                  <c:v>-0.27176870595476671</c:v>
                </c:pt>
                <c:pt idx="107">
                  <c:v>-0.26634338710358907</c:v>
                </c:pt>
                <c:pt idx="108">
                  <c:v>-0.2571257945374531</c:v>
                </c:pt>
                <c:pt idx="109">
                  <c:v>-0.25605664549826168</c:v>
                </c:pt>
                <c:pt idx="110">
                  <c:v>-0.25581724651432902</c:v>
                </c:pt>
                <c:pt idx="111">
                  <c:v>-0.23059364938847438</c:v>
                </c:pt>
                <c:pt idx="112">
                  <c:v>-0.21946567585622431</c:v>
                </c:pt>
                <c:pt idx="113">
                  <c:v>-0.21685675363599738</c:v>
                </c:pt>
                <c:pt idx="114">
                  <c:v>-0.21424783141577042</c:v>
                </c:pt>
                <c:pt idx="115">
                  <c:v>-0.21163890919554346</c:v>
                </c:pt>
                <c:pt idx="116">
                  <c:v>-0.20902998697531652</c:v>
                </c:pt>
                <c:pt idx="117">
                  <c:v>-0.20883850968747528</c:v>
                </c:pt>
                <c:pt idx="118">
                  <c:v>-0.20709158862516397</c:v>
                </c:pt>
                <c:pt idx="119">
                  <c:v>-0.20642106475508956</c:v>
                </c:pt>
                <c:pt idx="120">
                  <c:v>-0.20381214253486643</c:v>
                </c:pt>
                <c:pt idx="121">
                  <c:v>-0.20120322031463947</c:v>
                </c:pt>
                <c:pt idx="122">
                  <c:v>-0.19859429809440871</c:v>
                </c:pt>
                <c:pt idx="123">
                  <c:v>-0.19598537587418557</c:v>
                </c:pt>
                <c:pt idx="124">
                  <c:v>-0.17894763713577705</c:v>
                </c:pt>
                <c:pt idx="125">
                  <c:v>-0.16319579153416994</c:v>
                </c:pt>
                <c:pt idx="126">
                  <c:v>-0.16193181770869233</c:v>
                </c:pt>
                <c:pt idx="127">
                  <c:v>-0.15846265917181718</c:v>
                </c:pt>
                <c:pt idx="128">
                  <c:v>-0.15532656981066595</c:v>
                </c:pt>
                <c:pt idx="129">
                  <c:v>-0.15493451870163452</c:v>
                </c:pt>
                <c:pt idx="130">
                  <c:v>-0.15181899067831825</c:v>
                </c:pt>
                <c:pt idx="131">
                  <c:v>-0.14231191447703101</c:v>
                </c:pt>
                <c:pt idx="132">
                  <c:v>-0.136104542705726</c:v>
                </c:pt>
                <c:pt idx="133">
                  <c:v>-0.11880197603307317</c:v>
                </c:pt>
                <c:pt idx="134">
                  <c:v>-0.11868809674196486</c:v>
                </c:pt>
                <c:pt idx="135">
                  <c:v>-0.11309607755886947</c:v>
                </c:pt>
                <c:pt idx="136">
                  <c:v>-8.4982312820478065E-2</c:v>
                </c:pt>
                <c:pt idx="137">
                  <c:v>-7.4015059437427547E-2</c:v>
                </c:pt>
                <c:pt idx="138">
                  <c:v>-6.5142870830705177E-2</c:v>
                </c:pt>
                <c:pt idx="139">
                  <c:v>-5.1678879514148846E-2</c:v>
                </c:pt>
                <c:pt idx="140">
                  <c:v>-3.7685967904098921E-2</c:v>
                </c:pt>
                <c:pt idx="141">
                  <c:v>-1.7077861128423959E-2</c:v>
                </c:pt>
                <c:pt idx="142">
                  <c:v>-8.5198667636600962E-3</c:v>
                </c:pt>
                <c:pt idx="143">
                  <c:v>1.4526673470191197E-2</c:v>
                </c:pt>
                <c:pt idx="144">
                  <c:v>2.5444888822518538E-2</c:v>
                </c:pt>
                <c:pt idx="145">
                  <c:v>2.6990123094022225E-2</c:v>
                </c:pt>
                <c:pt idx="146">
                  <c:v>3.5449323361322498E-2</c:v>
                </c:pt>
                <c:pt idx="147">
                  <c:v>5.8436529423348378E-2</c:v>
                </c:pt>
                <c:pt idx="148">
                  <c:v>9.3763002946954555E-2</c:v>
                </c:pt>
                <c:pt idx="149">
                  <c:v>9.5318536724582473E-2</c:v>
                </c:pt>
                <c:pt idx="150">
                  <c:v>0.10196255745659932</c:v>
                </c:pt>
                <c:pt idx="151">
                  <c:v>0.11945960004204045</c:v>
                </c:pt>
                <c:pt idx="152">
                  <c:v>0.12185721865861879</c:v>
                </c:pt>
                <c:pt idx="153">
                  <c:v>0.14029719284343325</c:v>
                </c:pt>
                <c:pt idx="154">
                  <c:v>0.14320759657433915</c:v>
                </c:pt>
                <c:pt idx="155">
                  <c:v>0.16409731266953997</c:v>
                </c:pt>
                <c:pt idx="156">
                  <c:v>0.16755206010572832</c:v>
                </c:pt>
                <c:pt idx="157">
                  <c:v>0.17689896939514102</c:v>
                </c:pt>
                <c:pt idx="158">
                  <c:v>0.18162352969487075</c:v>
                </c:pt>
                <c:pt idx="159">
                  <c:v>0.20443716669042106</c:v>
                </c:pt>
                <c:pt idx="160">
                  <c:v>0.20824142968058559</c:v>
                </c:pt>
                <c:pt idx="161">
                  <c:v>0.20876039934145471</c:v>
                </c:pt>
                <c:pt idx="162">
                  <c:v>0.23058893544146439</c:v>
                </c:pt>
                <c:pt idx="163">
                  <c:v>0.27637090693029331</c:v>
                </c:pt>
                <c:pt idx="164">
                  <c:v>0.27978449065138578</c:v>
                </c:pt>
                <c:pt idx="165">
                  <c:v>0.32706814854555732</c:v>
                </c:pt>
                <c:pt idx="166">
                  <c:v>0.32930145434630509</c:v>
                </c:pt>
                <c:pt idx="167">
                  <c:v>0.34942834132864564</c:v>
                </c:pt>
                <c:pt idx="168">
                  <c:v>0.3580995172375202</c:v>
                </c:pt>
                <c:pt idx="169">
                  <c:v>0.35947256101254782</c:v>
                </c:pt>
                <c:pt idx="170">
                  <c:v>0.37079997832919664</c:v>
                </c:pt>
                <c:pt idx="171">
                  <c:v>0.37896213520982847</c:v>
                </c:pt>
                <c:pt idx="172">
                  <c:v>0.37901633145561164</c:v>
                </c:pt>
                <c:pt idx="173">
                  <c:v>0.38757981261991753</c:v>
                </c:pt>
                <c:pt idx="174">
                  <c:v>0.39017293684578391</c:v>
                </c:pt>
                <c:pt idx="175">
                  <c:v>0.39751050188621306</c:v>
                </c:pt>
                <c:pt idx="176">
                  <c:v>0.4086571566437609</c:v>
                </c:pt>
                <c:pt idx="177">
                  <c:v>0.41001237547053865</c:v>
                </c:pt>
                <c:pt idx="178">
                  <c:v>0.42422686111626745</c:v>
                </c:pt>
                <c:pt idx="179">
                  <c:v>0.44218353919074849</c:v>
                </c:pt>
                <c:pt idx="180">
                  <c:v>0.45706827141746958</c:v>
                </c:pt>
                <c:pt idx="181">
                  <c:v>0.46369341721572105</c:v>
                </c:pt>
                <c:pt idx="182">
                  <c:v>0.47341967993660383</c:v>
                </c:pt>
                <c:pt idx="183">
                  <c:v>0.47481022344041746</c:v>
                </c:pt>
                <c:pt idx="184">
                  <c:v>0.4903957142185903</c:v>
                </c:pt>
                <c:pt idx="185">
                  <c:v>0.49080491618291172</c:v>
                </c:pt>
                <c:pt idx="186">
                  <c:v>0.50179961656235461</c:v>
                </c:pt>
                <c:pt idx="187">
                  <c:v>0.5288013478329977</c:v>
                </c:pt>
                <c:pt idx="188">
                  <c:v>0.52885108024569838</c:v>
                </c:pt>
                <c:pt idx="189">
                  <c:v>0.53159375731321068</c:v>
                </c:pt>
                <c:pt idx="190">
                  <c:v>0.55706775067611602</c:v>
                </c:pt>
                <c:pt idx="191">
                  <c:v>0.57083325257744333</c:v>
                </c:pt>
                <c:pt idx="192">
                  <c:v>0.5868931045094492</c:v>
                </c:pt>
                <c:pt idx="193">
                  <c:v>0.59676445623889729</c:v>
                </c:pt>
                <c:pt idx="194">
                  <c:v>0.62342697146168646</c:v>
                </c:pt>
                <c:pt idx="195">
                  <c:v>0.64154417597689739</c:v>
                </c:pt>
                <c:pt idx="196">
                  <c:v>0.64307569689471578</c:v>
                </c:pt>
                <c:pt idx="197">
                  <c:v>0.65288839191031645</c:v>
                </c:pt>
                <c:pt idx="198">
                  <c:v>0.65353530645450109</c:v>
                </c:pt>
                <c:pt idx="199">
                  <c:v>0.65380285018181972</c:v>
                </c:pt>
                <c:pt idx="200">
                  <c:v>0.65683535975798113</c:v>
                </c:pt>
                <c:pt idx="201">
                  <c:v>0.70298709693953121</c:v>
                </c:pt>
                <c:pt idx="202">
                  <c:v>0.72647850932322333</c:v>
                </c:pt>
                <c:pt idx="203">
                  <c:v>0.73252637762025796</c:v>
                </c:pt>
                <c:pt idx="204">
                  <c:v>0.75070259108783421</c:v>
                </c:pt>
                <c:pt idx="205">
                  <c:v>0.77588056739555078</c:v>
                </c:pt>
                <c:pt idx="206">
                  <c:v>0.78128736018646272</c:v>
                </c:pt>
                <c:pt idx="207">
                  <c:v>0.78338347158328825</c:v>
                </c:pt>
                <c:pt idx="208">
                  <c:v>0.78561540217905856</c:v>
                </c:pt>
                <c:pt idx="209">
                  <c:v>0.79877103829171436</c:v>
                </c:pt>
                <c:pt idx="210">
                  <c:v>0.80193148938617309</c:v>
                </c:pt>
                <c:pt idx="211">
                  <c:v>0.80204399347230193</c:v>
                </c:pt>
                <c:pt idx="212">
                  <c:v>0.8048292060948733</c:v>
                </c:pt>
                <c:pt idx="213">
                  <c:v>0.83133357566297761</c:v>
                </c:pt>
                <c:pt idx="214">
                  <c:v>0.83544656011593443</c:v>
                </c:pt>
                <c:pt idx="215">
                  <c:v>0.84152599036894216</c:v>
                </c:pt>
                <c:pt idx="216">
                  <c:v>0.87548044644900036</c:v>
                </c:pt>
                <c:pt idx="217">
                  <c:v>0.92835714649272494</c:v>
                </c:pt>
                <c:pt idx="218">
                  <c:v>0.93533697279005079</c:v>
                </c:pt>
                <c:pt idx="219">
                  <c:v>0.93766528631316348</c:v>
                </c:pt>
                <c:pt idx="220">
                  <c:v>0.9438314977343889</c:v>
                </c:pt>
                <c:pt idx="221">
                  <c:v>0.97578143292739761</c:v>
                </c:pt>
                <c:pt idx="222">
                  <c:v>1.0106911587555369</c:v>
                </c:pt>
                <c:pt idx="223">
                  <c:v>1.0172339872186569</c:v>
                </c:pt>
                <c:pt idx="224">
                  <c:v>1.02658671816073</c:v>
                </c:pt>
                <c:pt idx="225">
                  <c:v>1.0545358448638289</c:v>
                </c:pt>
                <c:pt idx="226">
                  <c:v>1.0854306932448332</c:v>
                </c:pt>
                <c:pt idx="227">
                  <c:v>1.0956484786301928</c:v>
                </c:pt>
                <c:pt idx="228">
                  <c:v>1.1164106020805979</c:v>
                </c:pt>
                <c:pt idx="229">
                  <c:v>1.1320043194129104</c:v>
                </c:pt>
                <c:pt idx="230">
                  <c:v>1.1356470402862229</c:v>
                </c:pt>
                <c:pt idx="231">
                  <c:v>1.150096484736834</c:v>
                </c:pt>
                <c:pt idx="232">
                  <c:v>1.1762993644705813</c:v>
                </c:pt>
                <c:pt idx="233">
                  <c:v>1.195831474222919</c:v>
                </c:pt>
                <c:pt idx="234">
                  <c:v>1.2110273014081421</c:v>
                </c:pt>
                <c:pt idx="235">
                  <c:v>1.2334680874478883</c:v>
                </c:pt>
                <c:pt idx="236">
                  <c:v>1.2398706362439993</c:v>
                </c:pt>
                <c:pt idx="237">
                  <c:v>1.2425944383777423</c:v>
                </c:pt>
                <c:pt idx="238">
                  <c:v>1.2439136347804847</c:v>
                </c:pt>
                <c:pt idx="239">
                  <c:v>1.2570778429557692</c:v>
                </c:pt>
                <c:pt idx="240">
                  <c:v>1.2831205417572644</c:v>
                </c:pt>
                <c:pt idx="241">
                  <c:v>1.3320643395455296</c:v>
                </c:pt>
                <c:pt idx="242">
                  <c:v>1.4474788358740145</c:v>
                </c:pt>
                <c:pt idx="243">
                  <c:v>1.4697518952503652</c:v>
                </c:pt>
                <c:pt idx="244">
                  <c:v>1.5043121055245303</c:v>
                </c:pt>
                <c:pt idx="245">
                  <c:v>1.5148982780326115</c:v>
                </c:pt>
                <c:pt idx="246">
                  <c:v>1.520191540405913</c:v>
                </c:pt>
                <c:pt idx="247">
                  <c:v>1.5531183600353755</c:v>
                </c:pt>
                <c:pt idx="248">
                  <c:v>1.5731721758381654</c:v>
                </c:pt>
                <c:pt idx="249">
                  <c:v>1.6219197702701449</c:v>
                </c:pt>
                <c:pt idx="250">
                  <c:v>1.6787605890168222</c:v>
                </c:pt>
                <c:pt idx="251">
                  <c:v>1.69618663673971</c:v>
                </c:pt>
                <c:pt idx="252">
                  <c:v>1.8010931629356643</c:v>
                </c:pt>
                <c:pt idx="253">
                  <c:v>1.9417377695210276</c:v>
                </c:pt>
                <c:pt idx="254">
                  <c:v>2.355580776132538</c:v>
                </c:pt>
                <c:pt idx="255">
                  <c:v>2.3642574388409545</c:v>
                </c:pt>
                <c:pt idx="256">
                  <c:v>2.4082708779441195</c:v>
                </c:pt>
                <c:pt idx="257">
                  <c:v>2.4370277771202371</c:v>
                </c:pt>
                <c:pt idx="258">
                  <c:v>2.4676224934864663</c:v>
                </c:pt>
                <c:pt idx="259">
                  <c:v>2.4848245656372159</c:v>
                </c:pt>
                <c:pt idx="260">
                  <c:v>2.5600456721583664</c:v>
                </c:pt>
                <c:pt idx="261">
                  <c:v>3.2934521668241246</c:v>
                </c:pt>
              </c:numCache>
            </c:numRef>
          </c:xVal>
          <c:yVal>
            <c:numRef>
              <c:f>'Part 3'!$AC$3:$AC$264</c:f>
              <c:numCache>
                <c:formatCode>0.000</c:formatCode>
                <c:ptCount val="262"/>
                <c:pt idx="0">
                  <c:v>-2.8953069996518384</c:v>
                </c:pt>
                <c:pt idx="1">
                  <c:v>-2.5313130908994506</c:v>
                </c:pt>
                <c:pt idx="2">
                  <c:v>-2.3467217229055342</c:v>
                </c:pt>
                <c:pt idx="3">
                  <c:v>-2.218582348562772</c:v>
                </c:pt>
                <c:pt idx="4">
                  <c:v>-2.1189947682877439</c:v>
                </c:pt>
                <c:pt idx="5">
                  <c:v>-2.0368341317013887</c:v>
                </c:pt>
                <c:pt idx="6">
                  <c:v>-1.9664866386707571</c:v>
                </c:pt>
                <c:pt idx="7">
                  <c:v>-1.9047068981567317</c:v>
                </c:pt>
                <c:pt idx="8">
                  <c:v>-1.8494425275782784</c:v>
                </c:pt>
                <c:pt idx="9">
                  <c:v>-1.7993097479558047</c:v>
                </c:pt>
                <c:pt idx="10">
                  <c:v>-1.7533295587879703</c:v>
                </c:pt>
                <c:pt idx="11">
                  <c:v>-1.71078282037223</c:v>
                </c:pt>
                <c:pt idx="12">
                  <c:v>-1.6711251043350646</c:v>
                </c:pt>
                <c:pt idx="13">
                  <c:v>-1.6339339161209507</c:v>
                </c:pt>
                <c:pt idx="14">
                  <c:v>-1.5988745281050747</c:v>
                </c:pt>
                <c:pt idx="15">
                  <c:v>-1.5656770469488706</c:v>
                </c:pt>
                <c:pt idx="16">
                  <c:v>-1.5341205443525459</c:v>
                </c:pt>
                <c:pt idx="17">
                  <c:v>-1.5040217849000654</c:v>
                </c:pt>
                <c:pt idx="18">
                  <c:v>-1.4752270359807198</c:v>
                </c:pt>
                <c:pt idx="19">
                  <c:v>-1.4476059980540612</c:v>
                </c:pt>
                <c:pt idx="20">
                  <c:v>-1.4210472270165813</c:v>
                </c:pt>
                <c:pt idx="21">
                  <c:v>-1.3954546278100075</c:v>
                </c:pt>
                <c:pt idx="22">
                  <c:v>-1.370744730967556</c:v>
                </c:pt>
                <c:pt idx="23">
                  <c:v>-1.3468445506202606</c:v>
                </c:pt>
                <c:pt idx="24">
                  <c:v>-1.3236898806152013</c:v>
                </c:pt>
                <c:pt idx="25">
                  <c:v>-1.3012239250892597</c:v>
                </c:pt>
                <c:pt idx="26">
                  <c:v>-1.2793961874320574</c:v>
                </c:pt>
                <c:pt idx="27">
                  <c:v>-1.258161561063097</c:v>
                </c:pt>
                <c:pt idx="28">
                  <c:v>-1.2374795794240132</c:v>
                </c:pt>
                <c:pt idx="29">
                  <c:v>-1.2173137927450091</c:v>
                </c:pt>
                <c:pt idx="30">
                  <c:v>-1.1976312466210002</c:v>
                </c:pt>
                <c:pt idx="31">
                  <c:v>-1.1784020429997191</c:v>
                </c:pt>
                <c:pt idx="32">
                  <c:v>-1.159598968373444</c:v>
                </c:pt>
                <c:pt idx="33">
                  <c:v>-1.1411971771506364</c:v>
                </c:pt>
                <c:pt idx="34">
                  <c:v>-1.1231739206269666</c:v>
                </c:pt>
                <c:pt idx="35">
                  <c:v>-1.1055083138661328</c:v>
                </c:pt>
                <c:pt idx="36">
                  <c:v>-1.0881811342761099</c:v>
                </c:pt>
                <c:pt idx="37">
                  <c:v>-1.0711746468263743</c:v>
                </c:pt>
                <c:pt idx="38">
                  <c:v>-1.054472451770053</c:v>
                </c:pt>
                <c:pt idx="39">
                  <c:v>-1.0380593514671341</c:v>
                </c:pt>
                <c:pt idx="40">
                  <c:v>-1.0219212334923036</c:v>
                </c:pt>
                <c:pt idx="41">
                  <c:v>-1.006044967685106</c:v>
                </c:pt>
                <c:pt idx="42">
                  <c:v>-0.99041831518501022</c:v>
                </c:pt>
                <c:pt idx="43">
                  <c:v>-0.97502984780811075</c:v>
                </c:pt>
                <c:pt idx="44">
                  <c:v>-0.9598688763798453</c:v>
                </c:pt>
                <c:pt idx="45">
                  <c:v>-0.94492538685057581</c:v>
                </c:pt>
                <c:pt idx="46">
                  <c:v>-0.93018998319682389</c:v>
                </c:pt>
                <c:pt idx="47">
                  <c:v>-0.91565383625725416</c:v>
                </c:pt>
                <c:pt idx="48">
                  <c:v>-0.90130863777479686</c:v>
                </c:pt>
                <c:pt idx="49">
                  <c:v>-0.88714655901887607</c:v>
                </c:pt>
                <c:pt idx="50">
                  <c:v>-0.87316021344798889</c:v>
                </c:pt>
                <c:pt idx="51">
                  <c:v>-0.85934262294590202</c:v>
                </c:pt>
                <c:pt idx="52">
                  <c:v>-0.84568718722657388</c:v>
                </c:pt>
                <c:pt idx="53">
                  <c:v>-0.83218765605565126</c:v>
                </c:pt>
                <c:pt idx="54">
                  <c:v>-0.81883810398122792</c:v>
                </c:pt>
                <c:pt idx="55">
                  <c:v>-0.80563290730518677</c:v>
                </c:pt>
                <c:pt idx="56">
                  <c:v>-0.79256672305942122</c:v>
                </c:pt>
                <c:pt idx="57">
                  <c:v>-0.77963446977978135</c:v>
                </c:pt>
                <c:pt idx="58">
                  <c:v>-0.76683130989518566</c:v>
                </c:pt>
                <c:pt idx="59">
                  <c:v>-0.75415263357064855</c:v>
                </c:pt>
                <c:pt idx="60">
                  <c:v>-0.74159404386151673</c:v>
                </c:pt>
                <c:pt idx="61">
                  <c:v>-0.72915134305229301</c:v>
                </c:pt>
                <c:pt idx="62">
                  <c:v>-0.71682052006751695</c:v>
                </c:pt>
                <c:pt idx="63">
                  <c:v>-0.70459773885446619</c:v>
                </c:pt>
                <c:pt idx="64">
                  <c:v>-0.69247932764821996</c:v>
                </c:pt>
                <c:pt idx="65">
                  <c:v>-0.68046176903912492</c:v>
                </c:pt>
                <c:pt idx="66">
                  <c:v>-0.66854169077102288</c:v>
                </c:pt>
                <c:pt idx="67">
                  <c:v>-0.65671585720597359</c:v>
                </c:pt>
                <c:pt idx="68">
                  <c:v>-0.64498116139770645</c:v>
                </c:pt>
                <c:pt idx="69">
                  <c:v>-0.63333461772180633</c:v>
                </c:pt>
                <c:pt idx="70">
                  <c:v>-0.6217733550157325</c:v>
                </c:pt>
                <c:pt idx="71">
                  <c:v>-0.6102946101863328</c:v>
                </c:pt>
                <c:pt idx="72">
                  <c:v>-0.59889572224655074</c:v>
                </c:pt>
                <c:pt idx="73">
                  <c:v>-0.58757412674663445</c:v>
                </c:pt>
                <c:pt idx="74">
                  <c:v>-0.57632735056837625</c:v>
                </c:pt>
                <c:pt idx="75">
                  <c:v>-0.56515300705380667</c:v>
                </c:pt>
                <c:pt idx="76">
                  <c:v>-0.55404879144233621</c:v>
                </c:pt>
                <c:pt idx="77">
                  <c:v>-0.54301247659267216</c:v>
                </c:pt>
                <c:pt idx="78">
                  <c:v>-0.53204190896791481</c:v>
                </c:pt>
                <c:pt idx="79">
                  <c:v>-0.52113500486411635</c:v>
                </c:pt>
                <c:pt idx="80">
                  <c:v>-0.51028974686427775</c:v>
                </c:pt>
                <c:pt idx="81">
                  <c:v>-0.4995041805012857</c:v>
                </c:pt>
                <c:pt idx="82">
                  <c:v>-0.48877641111466941</c:v>
                </c:pt>
                <c:pt idx="83">
                  <c:v>-0.47810460088730916</c:v>
                </c:pt>
                <c:pt idx="84">
                  <c:v>-0.46748696604935269</c:v>
                </c:pt>
                <c:pt idx="85">
                  <c:v>-0.45692177423763397</c:v>
                </c:pt>
                <c:pt idx="86">
                  <c:v>-0.44640734199980109</c:v>
                </c:pt>
                <c:pt idx="87">
                  <c:v>-0.4359420324332271</c:v>
                </c:pt>
                <c:pt idx="88">
                  <c:v>-0.425524252949535</c:v>
                </c:pt>
                <c:pt idx="89">
                  <c:v>-0.41515245315627342</c:v>
                </c:pt>
                <c:pt idx="90">
                  <c:v>-0.40482512284792366</c:v>
                </c:pt>
                <c:pt idx="91">
                  <c:v>-0.3945407900989984</c:v>
                </c:pt>
                <c:pt idx="92">
                  <c:v>-0.38429801945252834</c:v>
                </c:pt>
                <c:pt idx="93">
                  <c:v>-0.37409541019772358</c:v>
                </c:pt>
                <c:pt idx="94">
                  <c:v>-0.36393159473103959</c:v>
                </c:pt>
                <c:pt idx="95">
                  <c:v>-0.35380523699529337</c:v>
                </c:pt>
                <c:pt idx="96">
                  <c:v>-0.34371503099184431</c:v>
                </c:pt>
                <c:pt idx="97">
                  <c:v>-0.33365969936120454</c:v>
                </c:pt>
                <c:pt idx="98">
                  <c:v>-0.32363799202775839</c:v>
                </c:pt>
                <c:pt idx="99">
                  <c:v>-0.31364868490456116</c:v>
                </c:pt>
                <c:pt idx="100">
                  <c:v>-0.30369057865445637</c:v>
                </c:pt>
                <c:pt idx="101">
                  <c:v>-0.29376249750399536</c:v>
                </c:pt>
                <c:pt idx="102">
                  <c:v>-0.28386328810687339</c:v>
                </c:pt>
                <c:pt idx="103">
                  <c:v>-0.27399181845380061</c:v>
                </c:pt>
                <c:pt idx="104">
                  <c:v>-0.26414697682592364</c:v>
                </c:pt>
                <c:pt idx="105">
                  <c:v>-0.25432767078908808</c:v>
                </c:pt>
                <c:pt idx="106">
                  <c:v>-0.24453282622639833</c:v>
                </c:pt>
                <c:pt idx="107">
                  <c:v>-0.23476138640668015</c:v>
                </c:pt>
                <c:pt idx="108">
                  <c:v>-0.22501231108659453</c:v>
                </c:pt>
                <c:pt idx="109">
                  <c:v>-0.21528457564427503</c:v>
                </c:pt>
                <c:pt idx="110">
                  <c:v>-0.20557717024248623</c:v>
                </c:pt>
                <c:pt idx="111">
                  <c:v>-0.19588909901940554</c:v>
                </c:pt>
                <c:pt idx="112">
                  <c:v>-0.18621937930523477</c:v>
                </c:pt>
                <c:pt idx="113">
                  <c:v>-0.17656704086293998</c:v>
                </c:pt>
                <c:pt idx="114">
                  <c:v>-0.16693112515150613</c:v>
                </c:pt>
                <c:pt idx="115">
                  <c:v>-0.1573106846101707</c:v>
                </c:pt>
                <c:pt idx="116">
                  <c:v>-0.14770478196217512</c:v>
                </c:pt>
                <c:pt idx="117">
                  <c:v>-0.13811248953663915</c:v>
                </c:pt>
                <c:pt idx="118">
                  <c:v>-0.12853288860722628</c:v>
                </c:pt>
                <c:pt idx="119">
                  <c:v>-0.11896506874632393</c:v>
                </c:pt>
                <c:pt idx="120">
                  <c:v>-0.10940812719351491</c:v>
                </c:pt>
                <c:pt idx="121">
                  <c:v>-9.9861168237163553E-2</c:v>
                </c:pt>
                <c:pt idx="122">
                  <c:v>-9.0323302607983463E-2</c:v>
                </c:pt>
                <c:pt idx="123">
                  <c:v>-8.0793646883492248E-2</c:v>
                </c:pt>
                <c:pt idx="124">
                  <c:v>-7.127132290229457E-2</c:v>
                </c:pt>
                <c:pt idx="125">
                  <c:v>-6.175545718716656E-2</c:v>
                </c:pt>
                <c:pt idx="126">
                  <c:v>-5.2245180375940357E-2</c:v>
                </c:pt>
                <c:pt idx="127">
                  <c:v>-4.2739626659217211E-2</c:v>
                </c:pt>
                <c:pt idx="128">
                  <c:v>-3.3237933223953915E-2</c:v>
                </c:pt>
                <c:pt idx="129">
                  <c:v>-2.3739239701989014E-2</c:v>
                </c:pt>
                <c:pt idx="130">
                  <c:v>-1.42426876225898E-2</c:v>
                </c:pt>
                <c:pt idx="131">
                  <c:v>-4.747419868113556E-3</c:v>
                </c:pt>
                <c:pt idx="132">
                  <c:v>4.7474198681136956E-3</c:v>
                </c:pt>
                <c:pt idx="133">
                  <c:v>1.4242687622589938E-2</c:v>
                </c:pt>
                <c:pt idx="134">
                  <c:v>2.3739239701989153E-2</c:v>
                </c:pt>
                <c:pt idx="135">
                  <c:v>3.3237933223954047E-2</c:v>
                </c:pt>
                <c:pt idx="136">
                  <c:v>4.2739626659217343E-2</c:v>
                </c:pt>
                <c:pt idx="137">
                  <c:v>5.2245180375940489E-2</c:v>
                </c:pt>
                <c:pt idx="138">
                  <c:v>6.1755457187166692E-2</c:v>
                </c:pt>
                <c:pt idx="139">
                  <c:v>7.1271322902294709E-2</c:v>
                </c:pt>
                <c:pt idx="140">
                  <c:v>8.0793646883492248E-2</c:v>
                </c:pt>
                <c:pt idx="141">
                  <c:v>9.0323302607983463E-2</c:v>
                </c:pt>
                <c:pt idx="142">
                  <c:v>9.9861168237163553E-2</c:v>
                </c:pt>
                <c:pt idx="143">
                  <c:v>0.10940812719351491</c:v>
                </c:pt>
                <c:pt idx="144">
                  <c:v>0.11896506874632393</c:v>
                </c:pt>
                <c:pt idx="145">
                  <c:v>0.12853288860722628</c:v>
                </c:pt>
                <c:pt idx="146">
                  <c:v>0.13811248953663915</c:v>
                </c:pt>
                <c:pt idx="147">
                  <c:v>0.14770478196217512</c:v>
                </c:pt>
                <c:pt idx="148">
                  <c:v>0.1573106846101707</c:v>
                </c:pt>
                <c:pt idx="149">
                  <c:v>0.16693112515150613</c:v>
                </c:pt>
                <c:pt idx="150">
                  <c:v>0.17656704086293998</c:v>
                </c:pt>
                <c:pt idx="151">
                  <c:v>0.18621937930523477</c:v>
                </c:pt>
                <c:pt idx="152">
                  <c:v>0.19588909901940554</c:v>
                </c:pt>
                <c:pt idx="153">
                  <c:v>0.20557717024248623</c:v>
                </c:pt>
                <c:pt idx="154">
                  <c:v>0.21528457564427503</c:v>
                </c:pt>
                <c:pt idx="155">
                  <c:v>0.22501231108659453</c:v>
                </c:pt>
                <c:pt idx="156">
                  <c:v>0.23476138640668015</c:v>
                </c:pt>
                <c:pt idx="157">
                  <c:v>0.24453282622639816</c:v>
                </c:pt>
                <c:pt idx="158">
                  <c:v>0.25432767078908791</c:v>
                </c:pt>
                <c:pt idx="159">
                  <c:v>0.26414697682592353</c:v>
                </c:pt>
                <c:pt idx="160">
                  <c:v>0.27399181845380044</c:v>
                </c:pt>
                <c:pt idx="161">
                  <c:v>0.28386328810687322</c:v>
                </c:pt>
                <c:pt idx="162">
                  <c:v>0.29376249750399525</c:v>
                </c:pt>
                <c:pt idx="163">
                  <c:v>0.30369057865445626</c:v>
                </c:pt>
                <c:pt idx="164">
                  <c:v>0.3136486849045611</c:v>
                </c:pt>
                <c:pt idx="165">
                  <c:v>0.3236379920277585</c:v>
                </c:pt>
                <c:pt idx="166">
                  <c:v>0.33365969936120471</c:v>
                </c:pt>
                <c:pt idx="167">
                  <c:v>0.34371503099184447</c:v>
                </c:pt>
                <c:pt idx="168">
                  <c:v>0.35380523699529354</c:v>
                </c:pt>
                <c:pt idx="169">
                  <c:v>0.3639315947310397</c:v>
                </c:pt>
                <c:pt idx="170">
                  <c:v>0.37409541019772363</c:v>
                </c:pt>
                <c:pt idx="171">
                  <c:v>0.38429801945252862</c:v>
                </c:pt>
                <c:pt idx="172">
                  <c:v>0.39454079009899856</c:v>
                </c:pt>
                <c:pt idx="173">
                  <c:v>0.40482512284792366</c:v>
                </c:pt>
                <c:pt idx="174">
                  <c:v>0.41515245315627342</c:v>
                </c:pt>
                <c:pt idx="175">
                  <c:v>0.425524252949535</c:v>
                </c:pt>
                <c:pt idx="176">
                  <c:v>0.4359420324332271</c:v>
                </c:pt>
                <c:pt idx="177">
                  <c:v>0.44640734199980109</c:v>
                </c:pt>
                <c:pt idx="178">
                  <c:v>0.45692177423763397</c:v>
                </c:pt>
                <c:pt idx="179">
                  <c:v>0.46748696604935269</c:v>
                </c:pt>
                <c:pt idx="180">
                  <c:v>0.47810460088730916</c:v>
                </c:pt>
                <c:pt idx="181">
                  <c:v>0.48877641111466941</c:v>
                </c:pt>
                <c:pt idx="182">
                  <c:v>0.4995041805012857</c:v>
                </c:pt>
                <c:pt idx="183">
                  <c:v>0.51028974686427775</c:v>
                </c:pt>
                <c:pt idx="184">
                  <c:v>0.52113500486411635</c:v>
                </c:pt>
                <c:pt idx="185">
                  <c:v>0.53204190896791481</c:v>
                </c:pt>
                <c:pt idx="186">
                  <c:v>0.54301247659267216</c:v>
                </c:pt>
                <c:pt idx="187">
                  <c:v>0.55404879144233621</c:v>
                </c:pt>
                <c:pt idx="188">
                  <c:v>0.56515300705380667</c:v>
                </c:pt>
                <c:pt idx="189">
                  <c:v>0.57632735056837625</c:v>
                </c:pt>
                <c:pt idx="190">
                  <c:v>0.58757412674663412</c:v>
                </c:pt>
                <c:pt idx="191">
                  <c:v>0.59889572224655097</c:v>
                </c:pt>
                <c:pt idx="192">
                  <c:v>0.61029461018633246</c:v>
                </c:pt>
                <c:pt idx="193">
                  <c:v>0.62177335501573239</c:v>
                </c:pt>
                <c:pt idx="194">
                  <c:v>0.6333346177218061</c:v>
                </c:pt>
                <c:pt idx="195">
                  <c:v>0.64498116139770623</c:v>
                </c:pt>
                <c:pt idx="196">
                  <c:v>0.65671585720597314</c:v>
                </c:pt>
                <c:pt idx="197">
                  <c:v>0.66854169077102288</c:v>
                </c:pt>
                <c:pt idx="198">
                  <c:v>0.68046176903912514</c:v>
                </c:pt>
                <c:pt idx="199">
                  <c:v>0.69247932764822007</c:v>
                </c:pt>
                <c:pt idx="200">
                  <c:v>0.70459773885446608</c:v>
                </c:pt>
                <c:pt idx="201">
                  <c:v>0.71682052006751718</c:v>
                </c:pt>
                <c:pt idx="202">
                  <c:v>0.72915134305229301</c:v>
                </c:pt>
                <c:pt idx="203">
                  <c:v>0.74159404386151673</c:v>
                </c:pt>
                <c:pt idx="204">
                  <c:v>0.75415263357064855</c:v>
                </c:pt>
                <c:pt idx="205">
                  <c:v>0.76683130989518566</c:v>
                </c:pt>
                <c:pt idx="206">
                  <c:v>0.77963446977978135</c:v>
                </c:pt>
                <c:pt idx="207">
                  <c:v>0.79256672305942122</c:v>
                </c:pt>
                <c:pt idx="208">
                  <c:v>0.80563290730518677</c:v>
                </c:pt>
                <c:pt idx="209">
                  <c:v>0.81883810398122792</c:v>
                </c:pt>
                <c:pt idx="210">
                  <c:v>0.83218765605565126</c:v>
                </c:pt>
                <c:pt idx="211">
                  <c:v>0.84568718722657388</c:v>
                </c:pt>
                <c:pt idx="212">
                  <c:v>0.85934262294590202</c:v>
                </c:pt>
                <c:pt idx="213">
                  <c:v>0.87316021344798889</c:v>
                </c:pt>
                <c:pt idx="214">
                  <c:v>0.88714655901887607</c:v>
                </c:pt>
                <c:pt idx="215">
                  <c:v>0.90130863777479686</c:v>
                </c:pt>
                <c:pt idx="216">
                  <c:v>0.91565383625725416</c:v>
                </c:pt>
                <c:pt idx="217">
                  <c:v>0.93018998319682389</c:v>
                </c:pt>
                <c:pt idx="218">
                  <c:v>0.94492538685057581</c:v>
                </c:pt>
                <c:pt idx="219">
                  <c:v>0.9598688763798453</c:v>
                </c:pt>
                <c:pt idx="220">
                  <c:v>0.97502984780811075</c:v>
                </c:pt>
                <c:pt idx="221">
                  <c:v>0.99041831518501022</c:v>
                </c:pt>
                <c:pt idx="222">
                  <c:v>1.006044967685106</c:v>
                </c:pt>
                <c:pt idx="223">
                  <c:v>1.0219212334923036</c:v>
                </c:pt>
                <c:pt idx="224">
                  <c:v>1.0380593514671341</c:v>
                </c:pt>
                <c:pt idx="225">
                  <c:v>1.054472451770053</c:v>
                </c:pt>
                <c:pt idx="226">
                  <c:v>1.0711746468263743</c:v>
                </c:pt>
                <c:pt idx="227">
                  <c:v>1.0881811342761096</c:v>
                </c:pt>
                <c:pt idx="228">
                  <c:v>1.1055083138661328</c:v>
                </c:pt>
                <c:pt idx="229">
                  <c:v>1.123173920626966</c:v>
                </c:pt>
                <c:pt idx="230">
                  <c:v>1.1411971771506357</c:v>
                </c:pt>
                <c:pt idx="231">
                  <c:v>1.1595989683734451</c:v>
                </c:pt>
                <c:pt idx="232">
                  <c:v>1.1784020429997195</c:v>
                </c:pt>
                <c:pt idx="233">
                  <c:v>1.1976312466210002</c:v>
                </c:pt>
                <c:pt idx="234">
                  <c:v>1.2173137927450093</c:v>
                </c:pt>
                <c:pt idx="235">
                  <c:v>1.2374795794240139</c:v>
                </c:pt>
                <c:pt idx="236">
                  <c:v>1.2581615610630965</c:v>
                </c:pt>
                <c:pt idx="237">
                  <c:v>1.2793961874320574</c:v>
                </c:pt>
                <c:pt idx="238">
                  <c:v>1.3012239250892597</c:v>
                </c:pt>
                <c:pt idx="239">
                  <c:v>1.3236898806152013</c:v>
                </c:pt>
                <c:pt idx="240">
                  <c:v>1.3468445506202606</c:v>
                </c:pt>
                <c:pt idx="241">
                  <c:v>1.370744730967556</c:v>
                </c:pt>
                <c:pt idx="242">
                  <c:v>1.3954546278100075</c:v>
                </c:pt>
                <c:pt idx="243">
                  <c:v>1.4210472270165813</c:v>
                </c:pt>
                <c:pt idx="244">
                  <c:v>1.4476059980540619</c:v>
                </c:pt>
                <c:pt idx="245">
                  <c:v>1.4752270359807207</c:v>
                </c:pt>
                <c:pt idx="246">
                  <c:v>1.5040217849000663</c:v>
                </c:pt>
                <c:pt idx="247">
                  <c:v>1.5341205443525465</c:v>
                </c:pt>
                <c:pt idx="248">
                  <c:v>1.5656770469488706</c:v>
                </c:pt>
                <c:pt idx="249">
                  <c:v>1.5988745281050747</c:v>
                </c:pt>
                <c:pt idx="250">
                  <c:v>1.6339339161209507</c:v>
                </c:pt>
                <c:pt idx="251">
                  <c:v>1.6711251043350637</c:v>
                </c:pt>
                <c:pt idx="252">
                  <c:v>1.71078282037223</c:v>
                </c:pt>
                <c:pt idx="253">
                  <c:v>1.7533295587879703</c:v>
                </c:pt>
                <c:pt idx="254">
                  <c:v>1.7993097479558042</c:v>
                </c:pt>
                <c:pt idx="255">
                  <c:v>1.849442527578278</c:v>
                </c:pt>
                <c:pt idx="256">
                  <c:v>1.904706898156731</c:v>
                </c:pt>
                <c:pt idx="257">
                  <c:v>1.9664866386707567</c:v>
                </c:pt>
                <c:pt idx="258">
                  <c:v>2.0368341317013874</c:v>
                </c:pt>
                <c:pt idx="259">
                  <c:v>2.118994768287743</c:v>
                </c:pt>
                <c:pt idx="260">
                  <c:v>2.2185823485627703</c:v>
                </c:pt>
                <c:pt idx="261">
                  <c:v>2.3467217229055333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77-4044-A585-F3FE207E7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993776"/>
        <c:axId val="1819981296"/>
      </c:scatterChart>
      <c:valAx>
        <c:axId val="181999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981296"/>
        <c:crosses val="autoZero"/>
        <c:crossBetween val="midCat"/>
      </c:valAx>
      <c:valAx>
        <c:axId val="181998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99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369568</xdr:colOff>
      <xdr:row>3</xdr:row>
      <xdr:rowOff>165653</xdr:rowOff>
    </xdr:from>
    <xdr:to>
      <xdr:col>6</xdr:col>
      <xdr:colOff>1077685</xdr:colOff>
      <xdr:row>22</xdr:row>
      <xdr:rowOff>87087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BCC2BE-B1EB-465F-B600-D3F1F0D74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285749</xdr:colOff>
      <xdr:row>257</xdr:row>
      <xdr:rowOff>114300</xdr:rowOff>
    </xdr:from>
    <xdr:to>
      <xdr:col>6</xdr:col>
      <xdr:colOff>805542</xdr:colOff>
      <xdr:row>276</xdr:row>
      <xdr:rowOff>54428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EF6261-897F-48EC-8FE1-EED9BB87E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25</xdr:row>
      <xdr:rowOff>0</xdr:rowOff>
    </xdr:from>
    <xdr:to>
      <xdr:col>36</xdr:col>
      <xdr:colOff>225136</xdr:colOff>
      <xdr:row>39</xdr:row>
      <xdr:rowOff>103910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1E04979-0031-4B2E-AC0A-5398DD894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519545</xdr:colOff>
      <xdr:row>41</xdr:row>
      <xdr:rowOff>173182</xdr:rowOff>
    </xdr:from>
    <xdr:to>
      <xdr:col>36</xdr:col>
      <xdr:colOff>382905</xdr:colOff>
      <xdr:row>56</xdr:row>
      <xdr:rowOff>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A2CCA58-DD8C-46C1-AC19-454BE6A5D6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1</xdr:colOff>
      <xdr:row>61</xdr:row>
      <xdr:rowOff>0</xdr:rowOff>
    </xdr:from>
    <xdr:to>
      <xdr:col>36</xdr:col>
      <xdr:colOff>311728</xdr:colOff>
      <xdr:row>76</xdr:row>
      <xdr:rowOff>34636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4250AB2-9CD0-4517-A562-B01E5F0AF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1</xdr:colOff>
      <xdr:row>61</xdr:row>
      <xdr:rowOff>0</xdr:rowOff>
    </xdr:from>
    <xdr:to>
      <xdr:col>40</xdr:col>
      <xdr:colOff>1125683</xdr:colOff>
      <xdr:row>76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D748DAF-FF9D-4838-934A-7A69C97A05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0</xdr:colOff>
      <xdr:row>25</xdr:row>
      <xdr:rowOff>0</xdr:rowOff>
    </xdr:from>
    <xdr:to>
      <xdr:col>40</xdr:col>
      <xdr:colOff>443631</xdr:colOff>
      <xdr:row>38</xdr:row>
      <xdr:rowOff>117431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C9DF1922-83C7-42E8-B2E2-BDDE6DB74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1</xdr:colOff>
      <xdr:row>42</xdr:row>
      <xdr:rowOff>0</xdr:rowOff>
    </xdr:from>
    <xdr:to>
      <xdr:col>40</xdr:col>
      <xdr:colOff>561063</xdr:colOff>
      <xdr:row>55</xdr:row>
      <xdr:rowOff>52191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5C077C0-A70E-4730-9190-67CC22D8D4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877303</xdr:colOff>
      <xdr:row>25</xdr:row>
      <xdr:rowOff>16342</xdr:rowOff>
    </xdr:from>
    <xdr:to>
      <xdr:col>43</xdr:col>
      <xdr:colOff>1441283</xdr:colOff>
      <xdr:row>38</xdr:row>
      <xdr:rowOff>100264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EC87E4C-127F-4694-9894-7991AD29D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0</xdr:colOff>
      <xdr:row>42</xdr:row>
      <xdr:rowOff>1</xdr:rowOff>
    </xdr:from>
    <xdr:to>
      <xdr:col>43</xdr:col>
      <xdr:colOff>1704474</xdr:colOff>
      <xdr:row>54</xdr:row>
      <xdr:rowOff>137863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D1DB6DA-853B-4DB8-A857-B7BAAFDAC8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ortheastern-my.sharepoint.com/personal/shah_hardikk_northeastern_edu/Documents/ALY6050_Module3Project_H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050_Module3Project_Data"/>
      <sheetName val="Part 1"/>
      <sheetName val="Part 2"/>
      <sheetName val="Part 3"/>
    </sheetNames>
    <sheetDataSet>
      <sheetData sheetId="0"/>
      <sheetData sheetId="1">
        <row r="2">
          <cell r="J2">
            <v>1</v>
          </cell>
          <cell r="K2">
            <v>94.900497439999995</v>
          </cell>
        </row>
        <row r="3">
          <cell r="J3">
            <v>2</v>
          </cell>
          <cell r="K3">
            <v>93.748497009999994</v>
          </cell>
        </row>
        <row r="4">
          <cell r="J4">
            <v>3</v>
          </cell>
          <cell r="K4">
            <v>95.143997189999993</v>
          </cell>
        </row>
        <row r="5">
          <cell r="J5">
            <v>4</v>
          </cell>
          <cell r="K5">
            <v>95.343002319999997</v>
          </cell>
        </row>
        <row r="6">
          <cell r="J6">
            <v>5</v>
          </cell>
          <cell r="K6">
            <v>94.598503109999996</v>
          </cell>
        </row>
        <row r="7">
          <cell r="J7">
            <v>6</v>
          </cell>
          <cell r="K7">
            <v>95.052497860000003</v>
          </cell>
        </row>
        <row r="8">
          <cell r="J8">
            <v>7</v>
          </cell>
          <cell r="K8">
            <v>94.157997129999998</v>
          </cell>
        </row>
        <row r="9">
          <cell r="J9">
            <v>8</v>
          </cell>
          <cell r="K9">
            <v>94.565002440000001</v>
          </cell>
        </row>
        <row r="10">
          <cell r="J10">
            <v>9</v>
          </cell>
          <cell r="K10">
            <v>93.472000120000004</v>
          </cell>
        </row>
        <row r="11">
          <cell r="J11">
            <v>10</v>
          </cell>
          <cell r="K11">
            <v>93.100997919999998</v>
          </cell>
        </row>
        <row r="12">
          <cell r="J12">
            <v>11</v>
          </cell>
          <cell r="K12">
            <v>93.897003170000005</v>
          </cell>
        </row>
        <row r="13">
          <cell r="J13">
            <v>12</v>
          </cell>
          <cell r="K13">
            <v>93.236000059999995</v>
          </cell>
        </row>
        <row r="14">
          <cell r="J14">
            <v>13</v>
          </cell>
          <cell r="K14">
            <v>94.599998470000003</v>
          </cell>
        </row>
        <row r="15">
          <cell r="J15">
            <v>14</v>
          </cell>
          <cell r="K15">
            <v>94.373001099999996</v>
          </cell>
        </row>
        <row r="16">
          <cell r="J16">
            <v>15</v>
          </cell>
          <cell r="K16">
            <v>94.228996280000004</v>
          </cell>
        </row>
        <row r="17">
          <cell r="J17">
            <v>16</v>
          </cell>
          <cell r="K17">
            <v>93.082000730000004</v>
          </cell>
        </row>
        <row r="18">
          <cell r="J18">
            <v>17</v>
          </cell>
          <cell r="K18">
            <v>91.416999820000001</v>
          </cell>
        </row>
        <row r="19">
          <cell r="J19">
            <v>18</v>
          </cell>
          <cell r="K19">
            <v>92.662498470000003</v>
          </cell>
        </row>
        <row r="20">
          <cell r="J20">
            <v>19</v>
          </cell>
          <cell r="K20">
            <v>92.900001529999997</v>
          </cell>
        </row>
        <row r="21">
          <cell r="J21">
            <v>20</v>
          </cell>
          <cell r="K21">
            <v>93.533996579999993</v>
          </cell>
        </row>
        <row r="22">
          <cell r="J22">
            <v>21</v>
          </cell>
          <cell r="K22">
            <v>100.435997</v>
          </cell>
        </row>
        <row r="23">
          <cell r="J23">
            <v>22</v>
          </cell>
          <cell r="K23">
            <v>100.2099991</v>
          </cell>
        </row>
        <row r="24">
          <cell r="J24">
            <v>23</v>
          </cell>
          <cell r="K24">
            <v>102.48349760000001</v>
          </cell>
        </row>
        <row r="25">
          <cell r="J25">
            <v>24</v>
          </cell>
          <cell r="K25">
            <v>101.9934998</v>
          </cell>
        </row>
        <row r="26">
          <cell r="J26">
            <v>25</v>
          </cell>
          <cell r="K26">
            <v>102.5114975</v>
          </cell>
        </row>
        <row r="27">
          <cell r="J27">
            <v>26</v>
          </cell>
          <cell r="K27">
            <v>103.9639969</v>
          </cell>
        </row>
        <row r="28">
          <cell r="J28">
            <v>27</v>
          </cell>
          <cell r="K28">
            <v>106.6955032</v>
          </cell>
        </row>
        <row r="29">
          <cell r="J29">
            <v>28</v>
          </cell>
          <cell r="K29">
            <v>107.5400009</v>
          </cell>
        </row>
        <row r="30">
          <cell r="J30">
            <v>29</v>
          </cell>
          <cell r="K30">
            <v>108</v>
          </cell>
        </row>
        <row r="31">
          <cell r="J31">
            <v>30</v>
          </cell>
          <cell r="K31">
            <v>107.4934998</v>
          </cell>
        </row>
        <row r="32">
          <cell r="J32">
            <v>31</v>
          </cell>
          <cell r="K32">
            <v>106.7434998</v>
          </cell>
        </row>
        <row r="33">
          <cell r="J33">
            <v>32</v>
          </cell>
          <cell r="K33">
            <v>107.7835007</v>
          </cell>
        </row>
        <row r="34">
          <cell r="J34">
            <v>33</v>
          </cell>
          <cell r="K34">
            <v>108.5110016</v>
          </cell>
        </row>
        <row r="35">
          <cell r="J35">
            <v>34</v>
          </cell>
          <cell r="K35">
            <v>107.6549988</v>
          </cell>
        </row>
        <row r="36">
          <cell r="J36">
            <v>35</v>
          </cell>
          <cell r="K36">
            <v>104.7985001</v>
          </cell>
        </row>
        <row r="37">
          <cell r="J37">
            <v>36</v>
          </cell>
          <cell r="K37">
            <v>100.46450040000001</v>
          </cell>
        </row>
        <row r="38">
          <cell r="J38">
            <v>37</v>
          </cell>
          <cell r="K38">
            <v>98.637001040000001</v>
          </cell>
        </row>
        <row r="39">
          <cell r="J39">
            <v>38</v>
          </cell>
          <cell r="K39">
            <v>98.979499820000001</v>
          </cell>
        </row>
        <row r="40">
          <cell r="J40">
            <v>39</v>
          </cell>
          <cell r="K40">
            <v>94.214996339999999</v>
          </cell>
        </row>
        <row r="41">
          <cell r="J41">
            <v>40</v>
          </cell>
          <cell r="K41">
            <v>94.1875</v>
          </cell>
        </row>
        <row r="42">
          <cell r="J42">
            <v>41</v>
          </cell>
          <cell r="K42">
            <v>97.697502139999997</v>
          </cell>
        </row>
        <row r="43">
          <cell r="J43">
            <v>42</v>
          </cell>
          <cell r="K43">
            <v>95.449501040000001</v>
          </cell>
        </row>
        <row r="44">
          <cell r="J44">
            <v>43</v>
          </cell>
          <cell r="K44">
            <v>98.791496280000004</v>
          </cell>
        </row>
        <row r="45">
          <cell r="J45">
            <v>44</v>
          </cell>
          <cell r="K45">
            <v>96.201499940000005</v>
          </cell>
        </row>
        <row r="46">
          <cell r="J46">
            <v>45</v>
          </cell>
          <cell r="K46">
            <v>95.05449677</v>
          </cell>
        </row>
        <row r="47">
          <cell r="J47">
            <v>46</v>
          </cell>
          <cell r="K47">
            <v>90.030502319999997</v>
          </cell>
        </row>
        <row r="48">
          <cell r="J48">
            <v>47</v>
          </cell>
          <cell r="K48">
            <v>94.591003420000007</v>
          </cell>
        </row>
        <row r="49">
          <cell r="J49">
            <v>48</v>
          </cell>
          <cell r="K49">
            <v>91.042999269999996</v>
          </cell>
        </row>
        <row r="50">
          <cell r="J50">
            <v>49</v>
          </cell>
          <cell r="K50">
            <v>83.830497739999998</v>
          </cell>
        </row>
        <row r="51">
          <cell r="J51">
            <v>50</v>
          </cell>
          <cell r="K51">
            <v>89.25</v>
          </cell>
        </row>
        <row r="52">
          <cell r="J52">
            <v>51</v>
          </cell>
          <cell r="K52">
            <v>84.457496640000002</v>
          </cell>
        </row>
        <row r="53">
          <cell r="J53">
            <v>52</v>
          </cell>
          <cell r="K53">
            <v>90.391998290000004</v>
          </cell>
        </row>
        <row r="54">
          <cell r="J54">
            <v>53</v>
          </cell>
          <cell r="K54">
            <v>91.5</v>
          </cell>
        </row>
        <row r="55">
          <cell r="J55">
            <v>54</v>
          </cell>
          <cell r="K55">
            <v>94.046501160000005</v>
          </cell>
        </row>
        <row r="56">
          <cell r="J56">
            <v>55</v>
          </cell>
          <cell r="K56">
            <v>92.30449677</v>
          </cell>
        </row>
        <row r="57">
          <cell r="J57">
            <v>56</v>
          </cell>
          <cell r="K57">
            <v>95.141502380000006</v>
          </cell>
        </row>
        <row r="58">
          <cell r="J58">
            <v>57</v>
          </cell>
          <cell r="K58">
            <v>97.004997250000002</v>
          </cell>
        </row>
        <row r="59">
          <cell r="J59">
            <v>58</v>
          </cell>
          <cell r="K59">
            <v>94.291999820000001</v>
          </cell>
        </row>
        <row r="60">
          <cell r="J60">
            <v>59</v>
          </cell>
          <cell r="K60">
            <v>97.77449799</v>
          </cell>
        </row>
        <row r="61">
          <cell r="J61">
            <v>60</v>
          </cell>
          <cell r="K61">
            <v>95.004997250000002</v>
          </cell>
        </row>
        <row r="62">
          <cell r="J62">
            <v>61</v>
          </cell>
          <cell r="K62">
            <v>98.197502139999997</v>
          </cell>
        </row>
        <row r="63">
          <cell r="J63">
            <v>62</v>
          </cell>
          <cell r="K63">
            <v>97.486000059999995</v>
          </cell>
        </row>
        <row r="64">
          <cell r="J64">
            <v>63</v>
          </cell>
          <cell r="K64">
            <v>95.385002139999997</v>
          </cell>
        </row>
        <row r="65">
          <cell r="J65">
            <v>64</v>
          </cell>
          <cell r="K65">
            <v>95.941497799999993</v>
          </cell>
        </row>
        <row r="66">
          <cell r="J66">
            <v>65</v>
          </cell>
          <cell r="K66">
            <v>95.329498290000004</v>
          </cell>
        </row>
        <row r="67">
          <cell r="J67">
            <v>66</v>
          </cell>
          <cell r="K67">
            <v>99.879501340000004</v>
          </cell>
        </row>
        <row r="68">
          <cell r="J68">
            <v>67</v>
          </cell>
          <cell r="K68">
            <v>100.58000180000001</v>
          </cell>
        </row>
        <row r="69">
          <cell r="J69">
            <v>68</v>
          </cell>
          <cell r="K69">
            <v>102.1500015</v>
          </cell>
        </row>
        <row r="70">
          <cell r="J70">
            <v>69</v>
          </cell>
          <cell r="K70">
            <v>102.1380005</v>
          </cell>
        </row>
        <row r="71">
          <cell r="J71">
            <v>70</v>
          </cell>
          <cell r="K71">
            <v>108.4434967</v>
          </cell>
        </row>
        <row r="72">
          <cell r="J72">
            <v>71</v>
          </cell>
          <cell r="K72">
            <v>114.1660004</v>
          </cell>
        </row>
        <row r="73">
          <cell r="J73">
            <v>72</v>
          </cell>
          <cell r="K73">
            <v>115.3840027</v>
          </cell>
        </row>
        <row r="74">
          <cell r="J74">
            <v>73</v>
          </cell>
          <cell r="K74">
            <v>120.4095001</v>
          </cell>
        </row>
        <row r="75">
          <cell r="J75">
            <v>74</v>
          </cell>
          <cell r="K75">
            <v>118.75</v>
          </cell>
        </row>
        <row r="76">
          <cell r="J76">
            <v>75</v>
          </cell>
          <cell r="K76">
            <v>119.68049619999999</v>
          </cell>
        </row>
        <row r="77">
          <cell r="J77">
            <v>76</v>
          </cell>
          <cell r="K77">
            <v>116.4059982</v>
          </cell>
        </row>
        <row r="78">
          <cell r="J78">
            <v>77</v>
          </cell>
          <cell r="K78">
            <v>118.1744995</v>
          </cell>
        </row>
        <row r="79">
          <cell r="J79">
            <v>78</v>
          </cell>
          <cell r="K79">
            <v>119.9725037</v>
          </cell>
        </row>
        <row r="80">
          <cell r="J80">
            <v>79</v>
          </cell>
          <cell r="K80">
            <v>120.5110016</v>
          </cell>
        </row>
        <row r="81">
          <cell r="J81">
            <v>80</v>
          </cell>
          <cell r="K81">
            <v>118.8000031</v>
          </cell>
        </row>
        <row r="82">
          <cell r="J82">
            <v>81</v>
          </cell>
          <cell r="K82">
            <v>115.70400239999999</v>
          </cell>
        </row>
        <row r="83">
          <cell r="J83">
            <v>82</v>
          </cell>
          <cell r="K83">
            <v>118.635498</v>
          </cell>
        </row>
        <row r="84">
          <cell r="J84">
            <v>83</v>
          </cell>
          <cell r="K84">
            <v>123.6999969</v>
          </cell>
        </row>
        <row r="85">
          <cell r="J85">
            <v>84</v>
          </cell>
          <cell r="K85">
            <v>114.302002</v>
          </cell>
        </row>
        <row r="86">
          <cell r="J86">
            <v>85</v>
          </cell>
          <cell r="K86">
            <v>115.7994995</v>
          </cell>
        </row>
        <row r="87">
          <cell r="J87">
            <v>86</v>
          </cell>
          <cell r="K87">
            <v>115.88999939999999</v>
          </cell>
        </row>
        <row r="88">
          <cell r="J88">
            <v>87</v>
          </cell>
          <cell r="K88">
            <v>117.56300349999999</v>
          </cell>
        </row>
        <row r="89">
          <cell r="J89">
            <v>88</v>
          </cell>
          <cell r="K89">
            <v>118.38050079999999</v>
          </cell>
        </row>
        <row r="90">
          <cell r="J90">
            <v>89</v>
          </cell>
          <cell r="K90">
            <v>118.98049930000001</v>
          </cell>
        </row>
        <row r="91">
          <cell r="J91">
            <v>90</v>
          </cell>
          <cell r="K91">
            <v>120.4499969</v>
          </cell>
        </row>
        <row r="92">
          <cell r="J92">
            <v>91</v>
          </cell>
          <cell r="K92">
            <v>117.8475037</v>
          </cell>
        </row>
        <row r="93">
          <cell r="J93">
            <v>92</v>
          </cell>
          <cell r="K93">
            <v>118.39600369999999</v>
          </cell>
        </row>
        <row r="94">
          <cell r="J94">
            <v>93</v>
          </cell>
          <cell r="K94">
            <v>119.4424973</v>
          </cell>
        </row>
        <row r="95">
          <cell r="J95">
            <v>94</v>
          </cell>
          <cell r="K95">
            <v>120.4889984</v>
          </cell>
        </row>
        <row r="96">
          <cell r="J96">
            <v>95</v>
          </cell>
          <cell r="K96">
            <v>121.31300349999999</v>
          </cell>
        </row>
        <row r="97">
          <cell r="J97">
            <v>96</v>
          </cell>
          <cell r="K97">
            <v>122.4664993</v>
          </cell>
        </row>
        <row r="98">
          <cell r="J98">
            <v>97</v>
          </cell>
          <cell r="K98">
            <v>124.8970032</v>
          </cell>
        </row>
        <row r="99">
          <cell r="J99">
            <v>98</v>
          </cell>
          <cell r="K99">
            <v>122.33699799999999</v>
          </cell>
        </row>
        <row r="100">
          <cell r="J100">
            <v>99</v>
          </cell>
          <cell r="K100">
            <v>121.8440018</v>
          </cell>
        </row>
        <row r="101">
          <cell r="J101">
            <v>100</v>
          </cell>
          <cell r="K101">
            <v>121.09300229999999</v>
          </cell>
        </row>
        <row r="102">
          <cell r="J102">
            <v>101</v>
          </cell>
          <cell r="K102">
            <v>120.51950069999999</v>
          </cell>
        </row>
        <row r="103">
          <cell r="J103">
            <v>102</v>
          </cell>
          <cell r="K103">
            <v>120.0550003</v>
          </cell>
        </row>
        <row r="104">
          <cell r="J104">
            <v>103</v>
          </cell>
          <cell r="K104">
            <v>122.1184998</v>
          </cell>
        </row>
        <row r="105">
          <cell r="J105">
            <v>104</v>
          </cell>
          <cell r="K105">
            <v>123.552002</v>
          </cell>
        </row>
        <row r="106">
          <cell r="J106">
            <v>105</v>
          </cell>
          <cell r="K106">
            <v>123.6204987</v>
          </cell>
        </row>
        <row r="107">
          <cell r="J107">
            <v>106</v>
          </cell>
          <cell r="K107">
            <v>123.91999819999999</v>
          </cell>
        </row>
        <row r="108">
          <cell r="J108">
            <v>107</v>
          </cell>
          <cell r="K108">
            <v>123.0299988</v>
          </cell>
        </row>
        <row r="109">
          <cell r="J109">
            <v>108</v>
          </cell>
          <cell r="K109">
            <v>124.1500015</v>
          </cell>
        </row>
        <row r="110">
          <cell r="J110">
            <v>109</v>
          </cell>
          <cell r="K110">
            <v>126.2030029</v>
          </cell>
        </row>
        <row r="111">
          <cell r="J111">
            <v>110</v>
          </cell>
          <cell r="K111">
            <v>130.04299929999999</v>
          </cell>
        </row>
        <row r="112">
          <cell r="J112">
            <v>111</v>
          </cell>
          <cell r="K112">
            <v>132.3724976</v>
          </cell>
        </row>
        <row r="113">
          <cell r="J113">
            <v>112</v>
          </cell>
          <cell r="K113">
            <v>127.8980026</v>
          </cell>
        </row>
        <row r="114">
          <cell r="J114">
            <v>113</v>
          </cell>
          <cell r="K114">
            <v>127.25099950000001</v>
          </cell>
        </row>
        <row r="115">
          <cell r="J115">
            <v>114</v>
          </cell>
          <cell r="K115">
            <v>128.6340027</v>
          </cell>
        </row>
        <row r="116">
          <cell r="J116">
            <v>115</v>
          </cell>
          <cell r="K116">
            <v>130.76350400000001</v>
          </cell>
        </row>
        <row r="117">
          <cell r="J117">
            <v>116</v>
          </cell>
          <cell r="K117">
            <v>132.04899599999999</v>
          </cell>
        </row>
        <row r="118">
          <cell r="J118">
            <v>117</v>
          </cell>
          <cell r="K118">
            <v>132.69900509999999</v>
          </cell>
        </row>
        <row r="119">
          <cell r="J119">
            <v>118</v>
          </cell>
          <cell r="K119">
            <v>133.75050350000001</v>
          </cell>
        </row>
        <row r="120">
          <cell r="J120">
            <v>119</v>
          </cell>
          <cell r="K120">
            <v>135.6909943</v>
          </cell>
        </row>
        <row r="121">
          <cell r="J121">
            <v>120</v>
          </cell>
          <cell r="K121">
            <v>138.22050479999999</v>
          </cell>
        </row>
        <row r="122">
          <cell r="J122">
            <v>121</v>
          </cell>
          <cell r="K122">
            <v>136.72000120000001</v>
          </cell>
        </row>
        <row r="123">
          <cell r="J123">
            <v>122</v>
          </cell>
          <cell r="K123">
            <v>137.72900390000001</v>
          </cell>
        </row>
        <row r="124">
          <cell r="J124">
            <v>123</v>
          </cell>
          <cell r="K124">
            <v>134.64349369999999</v>
          </cell>
        </row>
        <row r="125">
          <cell r="J125">
            <v>124</v>
          </cell>
          <cell r="K125">
            <v>134.0189972</v>
          </cell>
        </row>
        <row r="126">
          <cell r="J126">
            <v>125</v>
          </cell>
          <cell r="K126">
            <v>137.9409943</v>
          </cell>
        </row>
        <row r="127">
          <cell r="J127">
            <v>126</v>
          </cell>
          <cell r="K127">
            <v>143.9349976</v>
          </cell>
        </row>
        <row r="128">
          <cell r="J128">
            <v>127</v>
          </cell>
          <cell r="K128">
            <v>144.51499939999999</v>
          </cell>
        </row>
        <row r="129">
          <cell r="J129">
            <v>128</v>
          </cell>
          <cell r="K129">
            <v>152.85200499999999</v>
          </cell>
        </row>
        <row r="130">
          <cell r="J130">
            <v>129</v>
          </cell>
          <cell r="K130">
            <v>150.0059967</v>
          </cell>
        </row>
        <row r="131">
          <cell r="J131">
            <v>130</v>
          </cell>
          <cell r="K131">
            <v>154.05549619999999</v>
          </cell>
        </row>
        <row r="132">
          <cell r="J132">
            <v>131</v>
          </cell>
          <cell r="K132">
            <v>159.1315002</v>
          </cell>
        </row>
        <row r="133">
          <cell r="J133">
            <v>132</v>
          </cell>
          <cell r="K133">
            <v>160</v>
          </cell>
        </row>
        <row r="134">
          <cell r="J134">
            <v>133</v>
          </cell>
          <cell r="K134">
            <v>155.1999969</v>
          </cell>
        </row>
        <row r="135">
          <cell r="J135">
            <v>134</v>
          </cell>
          <cell r="K135">
            <v>154.1999969</v>
          </cell>
        </row>
        <row r="136">
          <cell r="J136">
            <v>135</v>
          </cell>
          <cell r="K136">
            <v>150.4434967</v>
          </cell>
        </row>
        <row r="137">
          <cell r="J137">
            <v>136</v>
          </cell>
          <cell r="K137">
            <v>149.99499510000001</v>
          </cell>
        </row>
        <row r="138">
          <cell r="J138">
            <v>137</v>
          </cell>
          <cell r="K138">
            <v>148.09849550000001</v>
          </cell>
        </row>
        <row r="139">
          <cell r="J139">
            <v>138</v>
          </cell>
          <cell r="K139">
            <v>159.84199520000001</v>
          </cell>
        </row>
        <row r="140">
          <cell r="J140">
            <v>139</v>
          </cell>
          <cell r="K140">
            <v>156.91450499999999</v>
          </cell>
        </row>
        <row r="141">
          <cell r="J141">
            <v>140</v>
          </cell>
          <cell r="K141">
            <v>154.99549870000001</v>
          </cell>
        </row>
        <row r="142">
          <cell r="J142">
            <v>141</v>
          </cell>
          <cell r="K142">
            <v>149.32749939999999</v>
          </cell>
        </row>
        <row r="143">
          <cell r="J143">
            <v>142</v>
          </cell>
          <cell r="K143">
            <v>150.44549559999999</v>
          </cell>
        </row>
        <row r="144">
          <cell r="J144">
            <v>143</v>
          </cell>
          <cell r="K144">
            <v>152.76049800000001</v>
          </cell>
        </row>
        <row r="145">
          <cell r="J145">
            <v>144</v>
          </cell>
          <cell r="K145">
            <v>150.0164948</v>
          </cell>
        </row>
        <row r="146">
          <cell r="J146">
            <v>145</v>
          </cell>
          <cell r="K146">
            <v>151.67649840000001</v>
          </cell>
        </row>
        <row r="147">
          <cell r="J147">
            <v>146</v>
          </cell>
          <cell r="K147">
            <v>152.5939941</v>
          </cell>
        </row>
        <row r="148">
          <cell r="J148">
            <v>147</v>
          </cell>
          <cell r="K148">
            <v>158.2339935</v>
          </cell>
        </row>
        <row r="149">
          <cell r="J149">
            <v>148</v>
          </cell>
          <cell r="K149">
            <v>155.59449770000001</v>
          </cell>
        </row>
        <row r="150">
          <cell r="J150">
            <v>149</v>
          </cell>
          <cell r="K150">
            <v>156.94149780000001</v>
          </cell>
        </row>
        <row r="151">
          <cell r="J151">
            <v>150</v>
          </cell>
          <cell r="K151">
            <v>160.25149540000001</v>
          </cell>
        </row>
        <row r="152">
          <cell r="J152">
            <v>151</v>
          </cell>
          <cell r="K152">
            <v>161.25</v>
          </cell>
        </row>
        <row r="153">
          <cell r="J153">
            <v>152</v>
          </cell>
          <cell r="K153">
            <v>158.37300110000001</v>
          </cell>
        </row>
        <row r="154">
          <cell r="J154">
            <v>153</v>
          </cell>
          <cell r="K154">
            <v>157.40800479999999</v>
          </cell>
        </row>
        <row r="155">
          <cell r="J155">
            <v>154</v>
          </cell>
          <cell r="K155">
            <v>154.03349299999999</v>
          </cell>
        </row>
        <row r="156">
          <cell r="J156">
            <v>155</v>
          </cell>
          <cell r="K156">
            <v>158.1119995</v>
          </cell>
        </row>
        <row r="157">
          <cell r="J157">
            <v>156</v>
          </cell>
          <cell r="K157">
            <v>158.05099490000001</v>
          </cell>
        </row>
        <row r="158">
          <cell r="J158">
            <v>157</v>
          </cell>
          <cell r="K158">
            <v>157.40100100000001</v>
          </cell>
        </row>
        <row r="159">
          <cell r="J159">
            <v>158</v>
          </cell>
          <cell r="K159">
            <v>159.12049870000001</v>
          </cell>
        </row>
        <row r="160">
          <cell r="J160">
            <v>159</v>
          </cell>
          <cell r="K160">
            <v>165.62449649999999</v>
          </cell>
        </row>
        <row r="161">
          <cell r="J161">
            <v>160</v>
          </cell>
          <cell r="K161">
            <v>163.02400209999999</v>
          </cell>
        </row>
        <row r="162">
          <cell r="J162">
            <v>161</v>
          </cell>
          <cell r="K162">
            <v>164.8684998</v>
          </cell>
        </row>
        <row r="163">
          <cell r="J163">
            <v>162</v>
          </cell>
          <cell r="K163">
            <v>164.23599239999999</v>
          </cell>
        </row>
        <row r="164">
          <cell r="J164">
            <v>163</v>
          </cell>
          <cell r="K164">
            <v>165.37300110000001</v>
          </cell>
        </row>
        <row r="165">
          <cell r="J165">
            <v>164</v>
          </cell>
          <cell r="K165">
            <v>167.32449339999999</v>
          </cell>
        </row>
        <row r="166">
          <cell r="J166">
            <v>165</v>
          </cell>
          <cell r="K166">
            <v>172.09249879999999</v>
          </cell>
        </row>
        <row r="167">
          <cell r="J167">
            <v>166</v>
          </cell>
          <cell r="K167">
            <v>170</v>
          </cell>
        </row>
        <row r="168">
          <cell r="J168">
            <v>167</v>
          </cell>
          <cell r="K168">
            <v>170.0899963</v>
          </cell>
        </row>
        <row r="169">
          <cell r="J169">
            <v>168</v>
          </cell>
          <cell r="K169">
            <v>172.54800420000001</v>
          </cell>
        </row>
        <row r="170">
          <cell r="J170">
            <v>169</v>
          </cell>
          <cell r="K170">
            <v>174.95599369999999</v>
          </cell>
        </row>
        <row r="171">
          <cell r="J171">
            <v>170</v>
          </cell>
          <cell r="K171">
            <v>176.5724945</v>
          </cell>
        </row>
        <row r="172">
          <cell r="J172">
            <v>171</v>
          </cell>
          <cell r="K172">
            <v>168.3999939</v>
          </cell>
        </row>
        <row r="173">
          <cell r="J173">
            <v>172</v>
          </cell>
          <cell r="K173">
            <v>164.7310028</v>
          </cell>
        </row>
        <row r="174">
          <cell r="J174">
            <v>173</v>
          </cell>
          <cell r="K174">
            <v>157.49200440000001</v>
          </cell>
        </row>
        <row r="175">
          <cell r="J175">
            <v>174</v>
          </cell>
          <cell r="K175">
            <v>163.43049619999999</v>
          </cell>
        </row>
        <row r="176">
          <cell r="J176">
            <v>175</v>
          </cell>
          <cell r="K176">
            <v>158.75549319999999</v>
          </cell>
        </row>
        <row r="177">
          <cell r="J177">
            <v>176</v>
          </cell>
          <cell r="K177">
            <v>155.81100459999999</v>
          </cell>
        </row>
        <row r="178">
          <cell r="J178">
            <v>177</v>
          </cell>
          <cell r="K178">
            <v>155.14849849999999</v>
          </cell>
        </row>
        <row r="179">
          <cell r="J179">
            <v>178</v>
          </cell>
          <cell r="K179">
            <v>157.8065033</v>
          </cell>
        </row>
        <row r="180">
          <cell r="J180">
            <v>179</v>
          </cell>
          <cell r="K180">
            <v>153.90499879999999</v>
          </cell>
        </row>
        <row r="181">
          <cell r="J181">
            <v>180</v>
          </cell>
          <cell r="K181">
            <v>150.43649289999999</v>
          </cell>
        </row>
        <row r="182">
          <cell r="J182">
            <v>181</v>
          </cell>
          <cell r="K182">
            <v>147.74549870000001</v>
          </cell>
        </row>
        <row r="183">
          <cell r="J183">
            <v>182</v>
          </cell>
          <cell r="K183">
            <v>148.02349849999999</v>
          </cell>
        </row>
        <row r="184">
          <cell r="J184">
            <v>183</v>
          </cell>
          <cell r="K184">
            <v>156.44949339999999</v>
          </cell>
        </row>
        <row r="185">
          <cell r="J185">
            <v>184</v>
          </cell>
          <cell r="K185">
            <v>149.99299619999999</v>
          </cell>
        </row>
        <row r="186">
          <cell r="J186">
            <v>185</v>
          </cell>
          <cell r="K186">
            <v>150.98950199999999</v>
          </cell>
        </row>
        <row r="187">
          <cell r="J187">
            <v>186</v>
          </cell>
          <cell r="K187">
            <v>154.7565002</v>
          </cell>
        </row>
        <row r="188">
          <cell r="J188">
            <v>187</v>
          </cell>
          <cell r="K188">
            <v>158.70249939999999</v>
          </cell>
        </row>
        <row r="189">
          <cell r="J189">
            <v>188</v>
          </cell>
          <cell r="K189">
            <v>157.2440033</v>
          </cell>
        </row>
        <row r="190">
          <cell r="J190">
            <v>189</v>
          </cell>
          <cell r="K190">
            <v>157.43649289999999</v>
          </cell>
        </row>
        <row r="191">
          <cell r="J191">
            <v>190</v>
          </cell>
          <cell r="K191">
            <v>161.06300350000001</v>
          </cell>
        </row>
        <row r="192">
          <cell r="J192">
            <v>191</v>
          </cell>
          <cell r="K192">
            <v>156.25</v>
          </cell>
        </row>
        <row r="193">
          <cell r="J193">
            <v>192</v>
          </cell>
          <cell r="K193">
            <v>159.96000670000001</v>
          </cell>
        </row>
        <row r="194">
          <cell r="J194">
            <v>193</v>
          </cell>
          <cell r="K194">
            <v>154.99800110000001</v>
          </cell>
        </row>
        <row r="195">
          <cell r="J195">
            <v>194</v>
          </cell>
          <cell r="K195">
            <v>159.7845001</v>
          </cell>
        </row>
        <row r="196">
          <cell r="J196">
            <v>195</v>
          </cell>
          <cell r="K196">
            <v>159.5274963</v>
          </cell>
        </row>
        <row r="197">
          <cell r="J197">
            <v>196</v>
          </cell>
          <cell r="K197">
            <v>164.33250430000001</v>
          </cell>
        </row>
        <row r="198">
          <cell r="J198">
            <v>197</v>
          </cell>
          <cell r="K198">
            <v>172.1464996</v>
          </cell>
        </row>
        <row r="199">
          <cell r="J199">
            <v>198</v>
          </cell>
          <cell r="K199">
            <v>172.1815033</v>
          </cell>
        </row>
        <row r="200">
          <cell r="J200">
            <v>199</v>
          </cell>
          <cell r="K200">
            <v>168.18550110000001</v>
          </cell>
        </row>
        <row r="201">
          <cell r="J201">
            <v>200</v>
          </cell>
          <cell r="K201">
            <v>166.93249510000001</v>
          </cell>
        </row>
        <row r="202">
          <cell r="J202">
            <v>201</v>
          </cell>
          <cell r="K202">
            <v>163.63549800000001</v>
          </cell>
        </row>
        <row r="203">
          <cell r="J203">
            <v>202</v>
          </cell>
          <cell r="K203">
            <v>160.36050420000001</v>
          </cell>
        </row>
        <row r="204">
          <cell r="J204">
            <v>203</v>
          </cell>
          <cell r="K204">
            <v>160.8504944</v>
          </cell>
        </row>
        <row r="205">
          <cell r="J205">
            <v>204</v>
          </cell>
          <cell r="K205">
            <v>159.246994</v>
          </cell>
        </row>
        <row r="206">
          <cell r="J206">
            <v>205</v>
          </cell>
          <cell r="K206">
            <v>158.82000729999999</v>
          </cell>
        </row>
        <row r="207">
          <cell r="J207">
            <v>206</v>
          </cell>
          <cell r="K207">
            <v>160.22000120000001</v>
          </cell>
        </row>
        <row r="208">
          <cell r="J208">
            <v>207</v>
          </cell>
          <cell r="K208">
            <v>160.35200499999999</v>
          </cell>
        </row>
        <row r="209">
          <cell r="J209">
            <v>208</v>
          </cell>
          <cell r="K209">
            <v>164.31649780000001</v>
          </cell>
        </row>
        <row r="210">
          <cell r="J210">
            <v>209</v>
          </cell>
          <cell r="K210">
            <v>158.13900760000001</v>
          </cell>
        </row>
        <row r="211">
          <cell r="J211">
            <v>210</v>
          </cell>
          <cell r="K211">
            <v>160.55050660000001</v>
          </cell>
        </row>
        <row r="212">
          <cell r="J212">
            <v>211</v>
          </cell>
          <cell r="K212">
            <v>151.80749510000001</v>
          </cell>
        </row>
        <row r="213">
          <cell r="J213">
            <v>212</v>
          </cell>
          <cell r="K213">
            <v>150.22399899999999</v>
          </cell>
        </row>
        <row r="214">
          <cell r="J214">
            <v>213</v>
          </cell>
          <cell r="K214">
            <v>152.42050169999999</v>
          </cell>
        </row>
        <row r="215">
          <cell r="J215">
            <v>214</v>
          </cell>
          <cell r="K215">
            <v>162.05799870000001</v>
          </cell>
        </row>
        <row r="216">
          <cell r="J216">
            <v>215</v>
          </cell>
          <cell r="K216">
            <v>166.1000061</v>
          </cell>
        </row>
        <row r="217">
          <cell r="J217">
            <v>216</v>
          </cell>
          <cell r="K217">
            <v>165.5684967</v>
          </cell>
        </row>
        <row r="218">
          <cell r="J218">
            <v>217</v>
          </cell>
          <cell r="K218">
            <v>157.18699649999999</v>
          </cell>
        </row>
        <row r="219">
          <cell r="J219">
            <v>218</v>
          </cell>
          <cell r="K219">
            <v>151.75100710000001</v>
          </cell>
        </row>
        <row r="220">
          <cell r="J220">
            <v>219</v>
          </cell>
          <cell r="K220">
            <v>156.86950680000001</v>
          </cell>
        </row>
        <row r="221">
          <cell r="J221">
            <v>220</v>
          </cell>
          <cell r="K221">
            <v>155.51400760000001</v>
          </cell>
        </row>
        <row r="222">
          <cell r="J222">
            <v>221</v>
          </cell>
          <cell r="K222">
            <v>156.440506</v>
          </cell>
        </row>
        <row r="223">
          <cell r="J223">
            <v>222</v>
          </cell>
          <cell r="K223">
            <v>156.5529938</v>
          </cell>
        </row>
        <row r="224">
          <cell r="J224">
            <v>223</v>
          </cell>
          <cell r="K224">
            <v>156.78300479999999</v>
          </cell>
        </row>
        <row r="225">
          <cell r="J225">
            <v>224</v>
          </cell>
          <cell r="K225">
            <v>155.27299500000001</v>
          </cell>
        </row>
        <row r="226">
          <cell r="J226">
            <v>225</v>
          </cell>
          <cell r="K226">
            <v>155.85099790000001</v>
          </cell>
        </row>
        <row r="227">
          <cell r="J227">
            <v>226</v>
          </cell>
          <cell r="K227">
            <v>154.97000120000001</v>
          </cell>
        </row>
        <row r="228">
          <cell r="J228">
            <v>227</v>
          </cell>
          <cell r="K228">
            <v>154.91949460000001</v>
          </cell>
        </row>
        <row r="229">
          <cell r="J229">
            <v>228</v>
          </cell>
          <cell r="K229">
            <v>155.9029999</v>
          </cell>
        </row>
        <row r="230">
          <cell r="J230">
            <v>229</v>
          </cell>
          <cell r="K230">
            <v>159.2534943</v>
          </cell>
        </row>
        <row r="231">
          <cell r="J231">
            <v>230</v>
          </cell>
          <cell r="K231">
            <v>159.76699830000001</v>
          </cell>
        </row>
        <row r="232">
          <cell r="J232">
            <v>231</v>
          </cell>
          <cell r="K232">
            <v>158.40199279999999</v>
          </cell>
        </row>
        <row r="233">
          <cell r="J233">
            <v>232</v>
          </cell>
          <cell r="K233">
            <v>161.00399780000001</v>
          </cell>
        </row>
        <row r="234">
          <cell r="J234">
            <v>233</v>
          </cell>
          <cell r="K234">
            <v>160.17649840000001</v>
          </cell>
        </row>
        <row r="235">
          <cell r="J235">
            <v>234</v>
          </cell>
          <cell r="K235">
            <v>159.33650209999999</v>
          </cell>
        </row>
        <row r="236">
          <cell r="J236">
            <v>235</v>
          </cell>
          <cell r="K236">
            <v>158.12899780000001</v>
          </cell>
        </row>
        <row r="237">
          <cell r="J237">
            <v>236</v>
          </cell>
          <cell r="K237">
            <v>157.8999939</v>
          </cell>
        </row>
        <row r="238">
          <cell r="J238">
            <v>237</v>
          </cell>
          <cell r="K238">
            <v>158.86450199999999</v>
          </cell>
        </row>
        <row r="239">
          <cell r="J239">
            <v>238</v>
          </cell>
          <cell r="K239">
            <v>155.21000670000001</v>
          </cell>
        </row>
        <row r="240">
          <cell r="J240">
            <v>239</v>
          </cell>
          <cell r="K240">
            <v>155.07449339999999</v>
          </cell>
        </row>
        <row r="241">
          <cell r="J241">
            <v>240</v>
          </cell>
          <cell r="K241">
            <v>155.82099909999999</v>
          </cell>
        </row>
        <row r="242">
          <cell r="J242">
            <v>241</v>
          </cell>
          <cell r="K242">
            <v>157.84849550000001</v>
          </cell>
        </row>
        <row r="243">
          <cell r="J243">
            <v>242</v>
          </cell>
          <cell r="K243">
            <v>158.2559967</v>
          </cell>
        </row>
        <row r="244">
          <cell r="J244">
            <v>243</v>
          </cell>
          <cell r="K244">
            <v>162.04800420000001</v>
          </cell>
        </row>
        <row r="245">
          <cell r="J245">
            <v>244</v>
          </cell>
          <cell r="K245">
            <v>161.80400090000001</v>
          </cell>
        </row>
        <row r="246">
          <cell r="J246">
            <v>245</v>
          </cell>
          <cell r="K246">
            <v>160.08250430000001</v>
          </cell>
        </row>
        <row r="247">
          <cell r="J247">
            <v>246</v>
          </cell>
          <cell r="K247">
            <v>160.3090057</v>
          </cell>
        </row>
        <row r="248">
          <cell r="J248">
            <v>247</v>
          </cell>
          <cell r="K248">
            <v>160.32600400000001</v>
          </cell>
        </row>
        <row r="249">
          <cell r="J249">
            <v>248</v>
          </cell>
          <cell r="K249">
            <v>159.26350400000001</v>
          </cell>
        </row>
        <row r="250">
          <cell r="J250">
            <v>249</v>
          </cell>
          <cell r="K250">
            <v>158.6345062</v>
          </cell>
        </row>
        <row r="251">
          <cell r="J251">
            <v>250</v>
          </cell>
          <cell r="K251">
            <v>164.19799800000001</v>
          </cell>
        </row>
        <row r="252">
          <cell r="J252">
            <v>251</v>
          </cell>
          <cell r="K252">
            <v>166.1000061</v>
          </cell>
        </row>
        <row r="253">
          <cell r="J253">
            <v>252</v>
          </cell>
          <cell r="K253">
            <v>164.29249569999999</v>
          </cell>
        </row>
        <row r="257">
          <cell r="J257">
            <v>1</v>
          </cell>
          <cell r="K257">
            <v>329.80999759999997</v>
          </cell>
        </row>
        <row r="258">
          <cell r="J258">
            <v>2</v>
          </cell>
          <cell r="K258">
            <v>325.89999390000003</v>
          </cell>
        </row>
        <row r="259">
          <cell r="J259">
            <v>3</v>
          </cell>
          <cell r="K259">
            <v>335.82998659999998</v>
          </cell>
        </row>
        <row r="260">
          <cell r="J260">
            <v>4</v>
          </cell>
          <cell r="K260">
            <v>330.75</v>
          </cell>
        </row>
        <row r="261">
          <cell r="J261">
            <v>5</v>
          </cell>
          <cell r="K261">
            <v>339.26000979999998</v>
          </cell>
        </row>
        <row r="262">
          <cell r="J262">
            <v>6</v>
          </cell>
          <cell r="K262">
            <v>335.6600037</v>
          </cell>
        </row>
        <row r="263">
          <cell r="J263">
            <v>7</v>
          </cell>
          <cell r="K263">
            <v>329.0499878</v>
          </cell>
        </row>
        <row r="264">
          <cell r="J264">
            <v>8</v>
          </cell>
          <cell r="K264">
            <v>338.92001340000002</v>
          </cell>
        </row>
        <row r="265">
          <cell r="J265">
            <v>9</v>
          </cell>
          <cell r="K265">
            <v>338.69000240000003</v>
          </cell>
        </row>
        <row r="266">
          <cell r="J266">
            <v>10</v>
          </cell>
          <cell r="K266">
            <v>339.07000729999999</v>
          </cell>
        </row>
        <row r="267">
          <cell r="J267">
            <v>11</v>
          </cell>
          <cell r="K267">
            <v>338.61999509999998</v>
          </cell>
        </row>
        <row r="268">
          <cell r="J268">
            <v>12</v>
          </cell>
          <cell r="K268">
            <v>339.67001340000002</v>
          </cell>
        </row>
        <row r="269">
          <cell r="J269">
            <v>13</v>
          </cell>
          <cell r="K269">
            <v>338.10998540000003</v>
          </cell>
        </row>
        <row r="270">
          <cell r="J270">
            <v>14</v>
          </cell>
          <cell r="K270">
            <v>326</v>
          </cell>
        </row>
        <row r="271">
          <cell r="J271">
            <v>15</v>
          </cell>
          <cell r="K271">
            <v>349.60000609999997</v>
          </cell>
        </row>
        <row r="272">
          <cell r="J272">
            <v>16</v>
          </cell>
          <cell r="K272">
            <v>353.1600037</v>
          </cell>
        </row>
        <row r="273">
          <cell r="J273">
            <v>17</v>
          </cell>
          <cell r="K273">
            <v>342.88000490000002</v>
          </cell>
        </row>
        <row r="274">
          <cell r="J274">
            <v>18</v>
          </cell>
          <cell r="K274">
            <v>348.51998900000001</v>
          </cell>
        </row>
        <row r="275">
          <cell r="J275">
            <v>19</v>
          </cell>
          <cell r="K275">
            <v>343.1600037</v>
          </cell>
        </row>
        <row r="276">
          <cell r="J276">
            <v>20</v>
          </cell>
          <cell r="K276">
            <v>347.73999020000002</v>
          </cell>
        </row>
        <row r="277">
          <cell r="J277">
            <v>21</v>
          </cell>
          <cell r="K277">
            <v>345.0899963</v>
          </cell>
        </row>
        <row r="278">
          <cell r="J278">
            <v>22</v>
          </cell>
          <cell r="K278">
            <v>358</v>
          </cell>
        </row>
        <row r="279">
          <cell r="J279">
            <v>23</v>
          </cell>
          <cell r="K279">
            <v>369.01000979999998</v>
          </cell>
        </row>
        <row r="280">
          <cell r="J280">
            <v>24</v>
          </cell>
          <cell r="K280">
            <v>369.67001340000002</v>
          </cell>
        </row>
        <row r="281">
          <cell r="J281">
            <v>25</v>
          </cell>
          <cell r="K281">
            <v>366.9500122</v>
          </cell>
        </row>
        <row r="282">
          <cell r="J282">
            <v>26</v>
          </cell>
          <cell r="K282">
            <v>366.76998900000001</v>
          </cell>
        </row>
        <row r="283">
          <cell r="J283">
            <v>27</v>
          </cell>
          <cell r="K283">
            <v>371.07000729999999</v>
          </cell>
        </row>
        <row r="284">
          <cell r="J284">
            <v>28</v>
          </cell>
          <cell r="K284">
            <v>373.69000240000003</v>
          </cell>
        </row>
        <row r="285">
          <cell r="J285">
            <v>29</v>
          </cell>
          <cell r="K285">
            <v>380.01000979999998</v>
          </cell>
        </row>
        <row r="286">
          <cell r="J286">
            <v>30</v>
          </cell>
          <cell r="K286">
            <v>381.39999390000003</v>
          </cell>
        </row>
        <row r="287">
          <cell r="J287">
            <v>31</v>
          </cell>
          <cell r="K287">
            <v>380.39999390000003</v>
          </cell>
        </row>
        <row r="288">
          <cell r="J288">
            <v>32</v>
          </cell>
          <cell r="K288">
            <v>387.77999879999999</v>
          </cell>
        </row>
        <row r="289">
          <cell r="J289">
            <v>33</v>
          </cell>
          <cell r="K289">
            <v>386.19000240000003</v>
          </cell>
        </row>
        <row r="290">
          <cell r="J290">
            <v>34</v>
          </cell>
          <cell r="K290">
            <v>386</v>
          </cell>
        </row>
        <row r="291">
          <cell r="J291">
            <v>35</v>
          </cell>
          <cell r="K291">
            <v>380.07000729999999</v>
          </cell>
        </row>
        <row r="292">
          <cell r="J292">
            <v>36</v>
          </cell>
          <cell r="K292">
            <v>368.7000122</v>
          </cell>
        </row>
        <row r="293">
          <cell r="J293">
            <v>37</v>
          </cell>
          <cell r="K293">
            <v>360.0899963</v>
          </cell>
        </row>
        <row r="294">
          <cell r="J294">
            <v>38</v>
          </cell>
          <cell r="K294">
            <v>379.23999020000002</v>
          </cell>
        </row>
        <row r="295">
          <cell r="J295">
            <v>39</v>
          </cell>
          <cell r="K295">
            <v>371.7099915</v>
          </cell>
        </row>
        <row r="296">
          <cell r="J296">
            <v>40</v>
          </cell>
          <cell r="K296">
            <v>369.02999879999999</v>
          </cell>
        </row>
        <row r="297">
          <cell r="J297">
            <v>41</v>
          </cell>
          <cell r="K297">
            <v>381.0499878</v>
          </cell>
        </row>
        <row r="298">
          <cell r="J298">
            <v>42</v>
          </cell>
          <cell r="K298">
            <v>368.76998900000001</v>
          </cell>
        </row>
        <row r="299">
          <cell r="J299">
            <v>43</v>
          </cell>
          <cell r="K299">
            <v>383.7900085</v>
          </cell>
        </row>
        <row r="300">
          <cell r="J300">
            <v>44</v>
          </cell>
          <cell r="K300">
            <v>372.77999879999999</v>
          </cell>
        </row>
        <row r="301">
          <cell r="J301">
            <v>45</v>
          </cell>
          <cell r="K301">
            <v>368.97000120000001</v>
          </cell>
        </row>
        <row r="302">
          <cell r="J302">
            <v>46</v>
          </cell>
          <cell r="K302">
            <v>346.48999020000002</v>
          </cell>
        </row>
        <row r="303">
          <cell r="J303">
            <v>47</v>
          </cell>
          <cell r="K303">
            <v>364.13000490000002</v>
          </cell>
        </row>
        <row r="304">
          <cell r="J304">
            <v>48</v>
          </cell>
          <cell r="K304">
            <v>349.92001340000002</v>
          </cell>
        </row>
        <row r="305">
          <cell r="J305">
            <v>49</v>
          </cell>
          <cell r="K305">
            <v>315.25</v>
          </cell>
        </row>
        <row r="306">
          <cell r="J306">
            <v>50</v>
          </cell>
          <cell r="K306">
            <v>336.2999878</v>
          </cell>
        </row>
        <row r="307">
          <cell r="J307">
            <v>51</v>
          </cell>
          <cell r="K307">
            <v>298.8399963</v>
          </cell>
        </row>
        <row r="308">
          <cell r="J308">
            <v>52</v>
          </cell>
          <cell r="K308">
            <v>319.75</v>
          </cell>
        </row>
        <row r="309">
          <cell r="J309">
            <v>53</v>
          </cell>
          <cell r="K309">
            <v>315.47000120000001</v>
          </cell>
        </row>
        <row r="310">
          <cell r="J310">
            <v>54</v>
          </cell>
          <cell r="K310">
            <v>332.02999879999999</v>
          </cell>
        </row>
        <row r="311">
          <cell r="J311">
            <v>55</v>
          </cell>
          <cell r="K311">
            <v>332.82998659999998</v>
          </cell>
        </row>
        <row r="312">
          <cell r="J312">
            <v>56</v>
          </cell>
          <cell r="K312">
            <v>360.26998900000001</v>
          </cell>
        </row>
        <row r="313">
          <cell r="J313">
            <v>57</v>
          </cell>
          <cell r="K313">
            <v>357.32000729999999</v>
          </cell>
        </row>
        <row r="314">
          <cell r="J314">
            <v>58</v>
          </cell>
          <cell r="K314">
            <v>342.39001459999997</v>
          </cell>
        </row>
        <row r="315">
          <cell r="J315">
            <v>59</v>
          </cell>
          <cell r="K315">
            <v>362.98999020000002</v>
          </cell>
        </row>
        <row r="316">
          <cell r="J316">
            <v>60</v>
          </cell>
          <cell r="K316">
            <v>357.11999509999998</v>
          </cell>
        </row>
        <row r="317">
          <cell r="J317">
            <v>61</v>
          </cell>
          <cell r="K317">
            <v>370.9599915</v>
          </cell>
        </row>
        <row r="318">
          <cell r="J318">
            <v>62</v>
          </cell>
          <cell r="K318">
            <v>375.5</v>
          </cell>
        </row>
        <row r="319">
          <cell r="J319">
            <v>63</v>
          </cell>
          <cell r="K319">
            <v>364.07998659999998</v>
          </cell>
        </row>
        <row r="320">
          <cell r="J320">
            <v>64</v>
          </cell>
          <cell r="K320">
            <v>370.07998659999998</v>
          </cell>
        </row>
        <row r="321">
          <cell r="J321">
            <v>65</v>
          </cell>
          <cell r="K321">
            <v>361.76000979999998</v>
          </cell>
        </row>
        <row r="322">
          <cell r="J322">
            <v>66</v>
          </cell>
          <cell r="K322">
            <v>379.9599915</v>
          </cell>
        </row>
        <row r="323">
          <cell r="J323">
            <v>67</v>
          </cell>
          <cell r="K323">
            <v>372.27999879999999</v>
          </cell>
        </row>
        <row r="324">
          <cell r="J324">
            <v>68</v>
          </cell>
          <cell r="K324">
            <v>371.11999509999998</v>
          </cell>
        </row>
        <row r="325">
          <cell r="J325">
            <v>69</v>
          </cell>
          <cell r="K325">
            <v>370.72000120000001</v>
          </cell>
        </row>
        <row r="326">
          <cell r="J326">
            <v>70</v>
          </cell>
          <cell r="K326">
            <v>396.72000120000001</v>
          </cell>
        </row>
        <row r="327">
          <cell r="J327">
            <v>71</v>
          </cell>
          <cell r="K327">
            <v>413.5499878</v>
          </cell>
        </row>
        <row r="328">
          <cell r="J328">
            <v>72</v>
          </cell>
          <cell r="K328">
            <v>426.75</v>
          </cell>
        </row>
        <row r="329">
          <cell r="J329">
            <v>73</v>
          </cell>
          <cell r="K329">
            <v>439.17001340000002</v>
          </cell>
        </row>
        <row r="330">
          <cell r="J330">
            <v>74</v>
          </cell>
          <cell r="K330">
            <v>422.9599915</v>
          </cell>
        </row>
        <row r="331">
          <cell r="J331">
            <v>75</v>
          </cell>
          <cell r="K331">
            <v>437.48999020000002</v>
          </cell>
        </row>
        <row r="332">
          <cell r="J332">
            <v>76</v>
          </cell>
          <cell r="K332">
            <v>433.82998659999998</v>
          </cell>
        </row>
        <row r="333">
          <cell r="J333">
            <v>77</v>
          </cell>
          <cell r="K333">
            <v>421.42001340000002</v>
          </cell>
        </row>
        <row r="334">
          <cell r="J334">
            <v>78</v>
          </cell>
          <cell r="K334">
            <v>426.7000122</v>
          </cell>
        </row>
        <row r="335">
          <cell r="J335">
            <v>79</v>
          </cell>
          <cell r="K335">
            <v>424.98999020000002</v>
          </cell>
        </row>
        <row r="336">
          <cell r="J336">
            <v>80</v>
          </cell>
          <cell r="K336">
            <v>421.38000490000002</v>
          </cell>
        </row>
        <row r="337">
          <cell r="J337">
            <v>81</v>
          </cell>
          <cell r="K337">
            <v>403.82998659999998</v>
          </cell>
        </row>
        <row r="338">
          <cell r="J338">
            <v>82</v>
          </cell>
          <cell r="K338">
            <v>411.89001459999997</v>
          </cell>
        </row>
        <row r="339">
          <cell r="J339">
            <v>83</v>
          </cell>
          <cell r="K339">
            <v>419.85000609999997</v>
          </cell>
        </row>
        <row r="340">
          <cell r="J340">
            <v>84</v>
          </cell>
          <cell r="K340">
            <v>415.26998900000001</v>
          </cell>
        </row>
        <row r="341">
          <cell r="J341">
            <v>85</v>
          </cell>
          <cell r="K341">
            <v>428.14999390000003</v>
          </cell>
        </row>
        <row r="342">
          <cell r="J342">
            <v>86</v>
          </cell>
          <cell r="K342">
            <v>424.67999270000001</v>
          </cell>
        </row>
        <row r="343">
          <cell r="J343">
            <v>87</v>
          </cell>
          <cell r="K343">
            <v>434.26000979999998</v>
          </cell>
        </row>
        <row r="344">
          <cell r="J344">
            <v>88</v>
          </cell>
          <cell r="K344">
            <v>436.52999879999999</v>
          </cell>
        </row>
        <row r="345">
          <cell r="J345">
            <v>89</v>
          </cell>
          <cell r="K345">
            <v>435.5499878</v>
          </cell>
        </row>
        <row r="346">
          <cell r="J346">
            <v>90</v>
          </cell>
          <cell r="K346">
            <v>440.51998900000001</v>
          </cell>
        </row>
        <row r="347">
          <cell r="J347">
            <v>91</v>
          </cell>
          <cell r="K347">
            <v>431.82000729999999</v>
          </cell>
        </row>
        <row r="348">
          <cell r="J348">
            <v>92</v>
          </cell>
          <cell r="K348">
            <v>438.26998900000001</v>
          </cell>
        </row>
        <row r="349">
          <cell r="J349">
            <v>93</v>
          </cell>
          <cell r="K349">
            <v>441.9500122</v>
          </cell>
        </row>
        <row r="350">
          <cell r="J350">
            <v>94</v>
          </cell>
          <cell r="K350">
            <v>454.19000240000003</v>
          </cell>
        </row>
        <row r="351">
          <cell r="J351">
            <v>95</v>
          </cell>
          <cell r="K351">
            <v>452.57998659999998</v>
          </cell>
        </row>
        <row r="352">
          <cell r="J352">
            <v>96</v>
          </cell>
          <cell r="K352">
            <v>451.0400085</v>
          </cell>
        </row>
        <row r="353">
          <cell r="J353">
            <v>97</v>
          </cell>
          <cell r="K353">
            <v>447.67001340000002</v>
          </cell>
        </row>
        <row r="354">
          <cell r="J354">
            <v>98</v>
          </cell>
          <cell r="K354">
            <v>436.25</v>
          </cell>
        </row>
        <row r="355">
          <cell r="J355">
            <v>99</v>
          </cell>
          <cell r="K355">
            <v>429.32000729999999</v>
          </cell>
        </row>
        <row r="356">
          <cell r="J356">
            <v>100</v>
          </cell>
          <cell r="K356">
            <v>414.76998900000001</v>
          </cell>
        </row>
        <row r="357">
          <cell r="J357">
            <v>101</v>
          </cell>
          <cell r="K357">
            <v>419.89001459999997</v>
          </cell>
        </row>
        <row r="358">
          <cell r="J358">
            <v>102</v>
          </cell>
          <cell r="K358">
            <v>413.44000240000003</v>
          </cell>
        </row>
        <row r="359">
          <cell r="J359">
            <v>103</v>
          </cell>
          <cell r="K359">
            <v>419.73001099999999</v>
          </cell>
        </row>
        <row r="360">
          <cell r="J360">
            <v>104</v>
          </cell>
          <cell r="K360">
            <v>425.92001340000002</v>
          </cell>
        </row>
        <row r="361">
          <cell r="J361">
            <v>105</v>
          </cell>
          <cell r="K361">
            <v>427.30999759999997</v>
          </cell>
        </row>
        <row r="362">
          <cell r="J362">
            <v>106</v>
          </cell>
          <cell r="K362">
            <v>421.97000120000001</v>
          </cell>
        </row>
        <row r="363">
          <cell r="J363">
            <v>107</v>
          </cell>
          <cell r="K363">
            <v>414.32998659999998</v>
          </cell>
        </row>
        <row r="364">
          <cell r="J364">
            <v>108</v>
          </cell>
          <cell r="K364">
            <v>419.60000609999997</v>
          </cell>
        </row>
        <row r="365">
          <cell r="J365">
            <v>109</v>
          </cell>
          <cell r="K365">
            <v>419.48999020000002</v>
          </cell>
        </row>
        <row r="366">
          <cell r="J366">
            <v>110</v>
          </cell>
          <cell r="K366">
            <v>434.0499878</v>
          </cell>
        </row>
        <row r="367">
          <cell r="J367">
            <v>111</v>
          </cell>
          <cell r="K367">
            <v>434.48001099999999</v>
          </cell>
        </row>
        <row r="368">
          <cell r="J368">
            <v>112</v>
          </cell>
          <cell r="K368">
            <v>425.55999759999997</v>
          </cell>
        </row>
        <row r="369">
          <cell r="J369">
            <v>113</v>
          </cell>
          <cell r="K369">
            <v>418.07000729999999</v>
          </cell>
        </row>
        <row r="370">
          <cell r="J370">
            <v>114</v>
          </cell>
          <cell r="K370">
            <v>425.5</v>
          </cell>
        </row>
        <row r="371">
          <cell r="J371">
            <v>115</v>
          </cell>
          <cell r="K371">
            <v>436.13000490000002</v>
          </cell>
        </row>
        <row r="372">
          <cell r="J372">
            <v>116</v>
          </cell>
          <cell r="K372">
            <v>447.76998900000001</v>
          </cell>
        </row>
        <row r="373">
          <cell r="J373">
            <v>117</v>
          </cell>
          <cell r="K373">
            <v>449.86999509999998</v>
          </cell>
        </row>
        <row r="374">
          <cell r="J374">
            <v>118</v>
          </cell>
          <cell r="K374">
            <v>453.72000120000001</v>
          </cell>
        </row>
        <row r="375">
          <cell r="J375">
            <v>119</v>
          </cell>
          <cell r="K375">
            <v>468.0400085</v>
          </cell>
        </row>
        <row r="376">
          <cell r="J376">
            <v>120</v>
          </cell>
          <cell r="K376">
            <v>466.26000979999998</v>
          </cell>
        </row>
        <row r="377">
          <cell r="J377">
            <v>121</v>
          </cell>
          <cell r="K377">
            <v>457.85000609999997</v>
          </cell>
        </row>
        <row r="378">
          <cell r="J378">
            <v>122</v>
          </cell>
          <cell r="K378">
            <v>465.9100037</v>
          </cell>
        </row>
        <row r="379">
          <cell r="J379">
            <v>123</v>
          </cell>
          <cell r="K379">
            <v>443.39999390000003</v>
          </cell>
        </row>
        <row r="380">
          <cell r="J380">
            <v>124</v>
          </cell>
          <cell r="K380">
            <v>447.23999020000002</v>
          </cell>
        </row>
        <row r="381">
          <cell r="J381">
            <v>125</v>
          </cell>
          <cell r="K381">
            <v>455.0400085</v>
          </cell>
        </row>
        <row r="382">
          <cell r="J382">
            <v>126</v>
          </cell>
          <cell r="K382">
            <v>485.64001459999997</v>
          </cell>
        </row>
        <row r="383">
          <cell r="J383">
            <v>127</v>
          </cell>
          <cell r="K383">
            <v>476.89001459999997</v>
          </cell>
        </row>
        <row r="384">
          <cell r="J384">
            <v>128</v>
          </cell>
          <cell r="K384">
            <v>493.80999759999997</v>
          </cell>
        </row>
        <row r="385">
          <cell r="J385">
            <v>129</v>
          </cell>
          <cell r="K385">
            <v>493.1600037</v>
          </cell>
        </row>
        <row r="386">
          <cell r="J386">
            <v>130</v>
          </cell>
          <cell r="K386">
            <v>502.77999879999999</v>
          </cell>
        </row>
        <row r="387">
          <cell r="J387">
            <v>131</v>
          </cell>
          <cell r="K387">
            <v>507.76000979999998</v>
          </cell>
        </row>
        <row r="388">
          <cell r="J388">
            <v>132</v>
          </cell>
          <cell r="K388">
            <v>548.72998050000001</v>
          </cell>
        </row>
        <row r="389">
          <cell r="J389">
            <v>133</v>
          </cell>
          <cell r="K389">
            <v>525.5</v>
          </cell>
        </row>
        <row r="390">
          <cell r="J390">
            <v>134</v>
          </cell>
          <cell r="K390">
            <v>524.88000490000002</v>
          </cell>
        </row>
        <row r="391">
          <cell r="J391">
            <v>135</v>
          </cell>
          <cell r="K391">
            <v>523.26000980000003</v>
          </cell>
        </row>
        <row r="392">
          <cell r="J392">
            <v>136</v>
          </cell>
          <cell r="K392">
            <v>527.39001459999997</v>
          </cell>
        </row>
        <row r="393">
          <cell r="J393">
            <v>137</v>
          </cell>
          <cell r="K393">
            <v>492.98999020000002</v>
          </cell>
        </row>
        <row r="394">
          <cell r="J394">
            <v>138</v>
          </cell>
          <cell r="K394">
            <v>502.4100037</v>
          </cell>
        </row>
        <row r="395">
          <cell r="J395">
            <v>139</v>
          </cell>
          <cell r="K395">
            <v>490.10000609999997</v>
          </cell>
        </row>
        <row r="396">
          <cell r="J396">
            <v>140</v>
          </cell>
          <cell r="K396">
            <v>489.82000729999999</v>
          </cell>
        </row>
        <row r="397">
          <cell r="J397">
            <v>141</v>
          </cell>
          <cell r="K397">
            <v>477.57998659999998</v>
          </cell>
        </row>
        <row r="398">
          <cell r="J398">
            <v>142</v>
          </cell>
          <cell r="K398">
            <v>480.4500122</v>
          </cell>
        </row>
        <row r="399">
          <cell r="J399">
            <v>143</v>
          </cell>
          <cell r="K399">
            <v>495.64999390000003</v>
          </cell>
        </row>
        <row r="400">
          <cell r="J400">
            <v>144</v>
          </cell>
          <cell r="K400">
            <v>488.51000979999998</v>
          </cell>
        </row>
        <row r="401">
          <cell r="J401">
            <v>145</v>
          </cell>
          <cell r="K401">
            <v>484.48001099999999</v>
          </cell>
        </row>
        <row r="402">
          <cell r="J402">
            <v>146</v>
          </cell>
          <cell r="K402">
            <v>485.7999878</v>
          </cell>
        </row>
        <row r="403">
          <cell r="J403">
            <v>147</v>
          </cell>
          <cell r="K403">
            <v>488.88000490000002</v>
          </cell>
        </row>
        <row r="404">
          <cell r="J404">
            <v>148</v>
          </cell>
          <cell r="K404">
            <v>498.61999509999998</v>
          </cell>
        </row>
        <row r="405">
          <cell r="J405">
            <v>149</v>
          </cell>
          <cell r="K405">
            <v>509.64001459999997</v>
          </cell>
        </row>
        <row r="406">
          <cell r="J406">
            <v>150</v>
          </cell>
          <cell r="K406">
            <v>502.10998540000003</v>
          </cell>
        </row>
        <row r="407">
          <cell r="J407">
            <v>151</v>
          </cell>
          <cell r="K407">
            <v>509.07998659999998</v>
          </cell>
        </row>
        <row r="408">
          <cell r="J408">
            <v>152</v>
          </cell>
          <cell r="K408">
            <v>494.73001099999999</v>
          </cell>
        </row>
        <row r="409">
          <cell r="J409">
            <v>153</v>
          </cell>
          <cell r="K409">
            <v>483.38000490000002</v>
          </cell>
        </row>
        <row r="410">
          <cell r="J410">
            <v>154</v>
          </cell>
          <cell r="K410">
            <v>466.92999270000001</v>
          </cell>
        </row>
        <row r="411">
          <cell r="J411">
            <v>155</v>
          </cell>
          <cell r="K411">
            <v>475.47000120000001</v>
          </cell>
        </row>
        <row r="412">
          <cell r="J412">
            <v>156</v>
          </cell>
          <cell r="K412">
            <v>481.32998659999998</v>
          </cell>
        </row>
        <row r="413">
          <cell r="J413">
            <v>157</v>
          </cell>
          <cell r="K413">
            <v>482.67999270000001</v>
          </cell>
        </row>
        <row r="414">
          <cell r="J414">
            <v>158</v>
          </cell>
          <cell r="K414">
            <v>482.35000609999997</v>
          </cell>
        </row>
        <row r="415">
          <cell r="J415">
            <v>159</v>
          </cell>
          <cell r="K415">
            <v>491.86999509999998</v>
          </cell>
        </row>
        <row r="416">
          <cell r="J416">
            <v>160</v>
          </cell>
          <cell r="K416">
            <v>484.52999879999999</v>
          </cell>
        </row>
        <row r="417">
          <cell r="J417">
            <v>161</v>
          </cell>
          <cell r="K417">
            <v>497.89999390000003</v>
          </cell>
        </row>
        <row r="418">
          <cell r="J418">
            <v>162</v>
          </cell>
          <cell r="K418">
            <v>492.30999759999997</v>
          </cell>
        </row>
        <row r="419">
          <cell r="J419">
            <v>163</v>
          </cell>
          <cell r="K419">
            <v>488.80999759999997</v>
          </cell>
        </row>
        <row r="420">
          <cell r="J420">
            <v>164</v>
          </cell>
          <cell r="K420">
            <v>490.57998659999998</v>
          </cell>
        </row>
        <row r="421">
          <cell r="J421">
            <v>165</v>
          </cell>
          <cell r="K421">
            <v>547.53002930000002</v>
          </cell>
        </row>
        <row r="422">
          <cell r="J422">
            <v>166</v>
          </cell>
          <cell r="K422">
            <v>526.27001949999999</v>
          </cell>
        </row>
        <row r="423">
          <cell r="J423">
            <v>167</v>
          </cell>
          <cell r="K423">
            <v>523.89001459999997</v>
          </cell>
        </row>
        <row r="424">
          <cell r="J424">
            <v>168</v>
          </cell>
          <cell r="K424">
            <v>529.55999759999997</v>
          </cell>
        </row>
        <row r="425">
          <cell r="J425">
            <v>169</v>
          </cell>
          <cell r="K425">
            <v>556.54998780000005</v>
          </cell>
        </row>
        <row r="426">
          <cell r="J426">
            <v>170</v>
          </cell>
          <cell r="K426">
            <v>552.8400269</v>
          </cell>
        </row>
        <row r="427">
          <cell r="J427">
            <v>171</v>
          </cell>
          <cell r="K427">
            <v>525.75</v>
          </cell>
        </row>
        <row r="428">
          <cell r="J428">
            <v>172</v>
          </cell>
          <cell r="K428">
            <v>516.04998780000005</v>
          </cell>
        </row>
        <row r="429">
          <cell r="J429">
            <v>173</v>
          </cell>
          <cell r="K429">
            <v>507.01998900000001</v>
          </cell>
        </row>
        <row r="430">
          <cell r="J430">
            <v>174</v>
          </cell>
          <cell r="K430">
            <v>500.19000240000003</v>
          </cell>
        </row>
        <row r="431">
          <cell r="J431">
            <v>175</v>
          </cell>
          <cell r="K431">
            <v>480.67001340000002</v>
          </cell>
        </row>
        <row r="432">
          <cell r="J432">
            <v>176</v>
          </cell>
          <cell r="K432">
            <v>482.02999879999999</v>
          </cell>
        </row>
        <row r="433">
          <cell r="J433">
            <v>177</v>
          </cell>
          <cell r="K433">
            <v>476.26000979999998</v>
          </cell>
        </row>
        <row r="434">
          <cell r="J434">
            <v>178</v>
          </cell>
          <cell r="K434">
            <v>495.98999020000002</v>
          </cell>
        </row>
        <row r="435">
          <cell r="J435">
            <v>179</v>
          </cell>
          <cell r="K435">
            <v>483.85998540000003</v>
          </cell>
        </row>
        <row r="436">
          <cell r="J436">
            <v>180</v>
          </cell>
          <cell r="K436">
            <v>470.2000122</v>
          </cell>
        </row>
        <row r="437">
          <cell r="J437">
            <v>181</v>
          </cell>
          <cell r="K437">
            <v>469.9599915</v>
          </cell>
        </row>
        <row r="438">
          <cell r="J438">
            <v>182</v>
          </cell>
          <cell r="K438">
            <v>487.35000609999997</v>
          </cell>
        </row>
        <row r="439">
          <cell r="J439">
            <v>183</v>
          </cell>
          <cell r="K439">
            <v>491.17001340000002</v>
          </cell>
        </row>
        <row r="440">
          <cell r="J440">
            <v>184</v>
          </cell>
          <cell r="K440">
            <v>470.60998540000003</v>
          </cell>
        </row>
        <row r="441">
          <cell r="J441">
            <v>185</v>
          </cell>
          <cell r="K441">
            <v>473.07998659999998</v>
          </cell>
        </row>
        <row r="442">
          <cell r="J442">
            <v>186</v>
          </cell>
          <cell r="K442">
            <v>482.88000490000002</v>
          </cell>
        </row>
        <row r="443">
          <cell r="J443">
            <v>187</v>
          </cell>
          <cell r="K443">
            <v>490.64999390000003</v>
          </cell>
        </row>
        <row r="444">
          <cell r="J444">
            <v>188</v>
          </cell>
          <cell r="K444">
            <v>493.48001099999999</v>
          </cell>
        </row>
        <row r="445">
          <cell r="J445">
            <v>189</v>
          </cell>
          <cell r="K445">
            <v>500.02999879999999</v>
          </cell>
        </row>
        <row r="446">
          <cell r="J446">
            <v>190</v>
          </cell>
          <cell r="K446">
            <v>527.51000980000003</v>
          </cell>
        </row>
        <row r="447">
          <cell r="J447">
            <v>191</v>
          </cell>
          <cell r="K447">
            <v>503.05999759999997</v>
          </cell>
        </row>
        <row r="448">
          <cell r="J448">
            <v>192</v>
          </cell>
          <cell r="K448">
            <v>520.65002440000001</v>
          </cell>
        </row>
        <row r="449">
          <cell r="J449">
            <v>193</v>
          </cell>
          <cell r="K449">
            <v>505.86999509999998</v>
          </cell>
        </row>
        <row r="450">
          <cell r="J450">
            <v>194</v>
          </cell>
          <cell r="K450">
            <v>534.6599731</v>
          </cell>
        </row>
        <row r="451">
          <cell r="J451">
            <v>195</v>
          </cell>
          <cell r="K451">
            <v>531.78997800000002</v>
          </cell>
        </row>
        <row r="452">
          <cell r="J452">
            <v>196</v>
          </cell>
          <cell r="K452">
            <v>539.44000240000003</v>
          </cell>
        </row>
        <row r="453">
          <cell r="J453">
            <v>197</v>
          </cell>
          <cell r="K453">
            <v>539.80999759999997</v>
          </cell>
        </row>
        <row r="454">
          <cell r="J454">
            <v>198</v>
          </cell>
          <cell r="K454">
            <v>554.0900269</v>
          </cell>
        </row>
        <row r="455">
          <cell r="J455">
            <v>199</v>
          </cell>
          <cell r="K455">
            <v>541.45001219999995</v>
          </cell>
        </row>
        <row r="456">
          <cell r="J456">
            <v>200</v>
          </cell>
          <cell r="K456">
            <v>541.94000240000003</v>
          </cell>
        </row>
        <row r="457">
          <cell r="J457">
            <v>201</v>
          </cell>
          <cell r="K457">
            <v>530.78997800000002</v>
          </cell>
        </row>
        <row r="458">
          <cell r="J458">
            <v>202</v>
          </cell>
          <cell r="K458">
            <v>530.71997069999998</v>
          </cell>
        </row>
        <row r="459">
          <cell r="J459">
            <v>203</v>
          </cell>
          <cell r="K459">
            <v>525.41998290000004</v>
          </cell>
        </row>
        <row r="460">
          <cell r="J460">
            <v>204</v>
          </cell>
          <cell r="K460">
            <v>489.0499878</v>
          </cell>
        </row>
        <row r="461">
          <cell r="J461">
            <v>205</v>
          </cell>
          <cell r="K461">
            <v>485.23001099999999</v>
          </cell>
        </row>
        <row r="462">
          <cell r="J462">
            <v>206</v>
          </cell>
          <cell r="K462">
            <v>488.27999879999999</v>
          </cell>
        </row>
        <row r="463">
          <cell r="J463">
            <v>207</v>
          </cell>
          <cell r="K463">
            <v>488.23999020000002</v>
          </cell>
        </row>
        <row r="464">
          <cell r="J464">
            <v>208</v>
          </cell>
          <cell r="K464">
            <v>488.92999270000001</v>
          </cell>
        </row>
        <row r="465">
          <cell r="J465">
            <v>209</v>
          </cell>
          <cell r="K465">
            <v>486.23999020000002</v>
          </cell>
        </row>
        <row r="466">
          <cell r="J466">
            <v>210</v>
          </cell>
          <cell r="K466">
            <v>504.2099915</v>
          </cell>
        </row>
        <row r="467">
          <cell r="J467">
            <v>211</v>
          </cell>
          <cell r="K467">
            <v>475.73999020000002</v>
          </cell>
        </row>
        <row r="468">
          <cell r="J468">
            <v>212</v>
          </cell>
          <cell r="K468">
            <v>484.11999509999998</v>
          </cell>
        </row>
        <row r="469">
          <cell r="J469">
            <v>213</v>
          </cell>
          <cell r="K469">
            <v>487.22000120000001</v>
          </cell>
        </row>
        <row r="470">
          <cell r="J470">
            <v>214</v>
          </cell>
          <cell r="K470">
            <v>496.9500122</v>
          </cell>
        </row>
        <row r="471">
          <cell r="J471">
            <v>215</v>
          </cell>
          <cell r="K471">
            <v>513.76000980000003</v>
          </cell>
        </row>
        <row r="472">
          <cell r="J472">
            <v>216</v>
          </cell>
          <cell r="K472">
            <v>514.72998050000001</v>
          </cell>
        </row>
        <row r="473">
          <cell r="J473">
            <v>217</v>
          </cell>
          <cell r="K473">
            <v>470.5</v>
          </cell>
        </row>
        <row r="474">
          <cell r="J474">
            <v>218</v>
          </cell>
          <cell r="K474">
            <v>480.23999020000002</v>
          </cell>
        </row>
        <row r="475">
          <cell r="J475">
            <v>219</v>
          </cell>
          <cell r="K475">
            <v>490.76000979999998</v>
          </cell>
        </row>
        <row r="476">
          <cell r="J476">
            <v>220</v>
          </cell>
          <cell r="K476">
            <v>486.76998900000001</v>
          </cell>
        </row>
        <row r="477">
          <cell r="J477">
            <v>221</v>
          </cell>
          <cell r="K477">
            <v>482.8399963</v>
          </cell>
        </row>
        <row r="478">
          <cell r="J478">
            <v>222</v>
          </cell>
          <cell r="K478">
            <v>479.10000609999997</v>
          </cell>
        </row>
        <row r="479">
          <cell r="J479">
            <v>223</v>
          </cell>
          <cell r="K479">
            <v>480.63000490000002</v>
          </cell>
        </row>
        <row r="480">
          <cell r="J480">
            <v>224</v>
          </cell>
          <cell r="K480">
            <v>481.7900085</v>
          </cell>
        </row>
        <row r="481">
          <cell r="J481">
            <v>225</v>
          </cell>
          <cell r="K481">
            <v>484.67001340000002</v>
          </cell>
        </row>
        <row r="482">
          <cell r="J482">
            <v>226</v>
          </cell>
          <cell r="K482">
            <v>488.23999020000002</v>
          </cell>
        </row>
        <row r="483">
          <cell r="J483">
            <v>227</v>
          </cell>
          <cell r="K483">
            <v>476.61999509999998</v>
          </cell>
        </row>
        <row r="484">
          <cell r="J484">
            <v>228</v>
          </cell>
          <cell r="K484">
            <v>482.88000490000002</v>
          </cell>
        </row>
        <row r="485">
          <cell r="J485">
            <v>229</v>
          </cell>
          <cell r="K485">
            <v>485</v>
          </cell>
        </row>
        <row r="486">
          <cell r="J486">
            <v>230</v>
          </cell>
          <cell r="K486">
            <v>491.35998540000003</v>
          </cell>
        </row>
        <row r="487">
          <cell r="J487">
            <v>231</v>
          </cell>
          <cell r="K487">
            <v>490.7000122</v>
          </cell>
        </row>
        <row r="488">
          <cell r="J488">
            <v>232</v>
          </cell>
          <cell r="K488">
            <v>504.57998659999998</v>
          </cell>
        </row>
        <row r="489">
          <cell r="J489">
            <v>233</v>
          </cell>
          <cell r="K489">
            <v>503.38000490000002</v>
          </cell>
        </row>
        <row r="490">
          <cell r="J490">
            <v>234</v>
          </cell>
          <cell r="K490">
            <v>497.51998900000001</v>
          </cell>
        </row>
        <row r="491">
          <cell r="J491">
            <v>235</v>
          </cell>
          <cell r="K491">
            <v>498.30999759999997</v>
          </cell>
        </row>
        <row r="492">
          <cell r="J492">
            <v>236</v>
          </cell>
          <cell r="K492">
            <v>515.78002930000002</v>
          </cell>
        </row>
        <row r="493">
          <cell r="J493">
            <v>237</v>
          </cell>
          <cell r="K493">
            <v>512.6599731</v>
          </cell>
        </row>
        <row r="494">
          <cell r="J494">
            <v>238</v>
          </cell>
          <cell r="K494">
            <v>493.60000609999997</v>
          </cell>
        </row>
        <row r="495">
          <cell r="J495">
            <v>239</v>
          </cell>
          <cell r="K495">
            <v>501.0899963</v>
          </cell>
        </row>
        <row r="496">
          <cell r="J496">
            <v>240</v>
          </cell>
          <cell r="K496">
            <v>503.22000120000001</v>
          </cell>
        </row>
        <row r="497">
          <cell r="J497">
            <v>241</v>
          </cell>
          <cell r="K497">
            <v>522.41998290000004</v>
          </cell>
        </row>
        <row r="498">
          <cell r="J498">
            <v>242</v>
          </cell>
          <cell r="K498">
            <v>519.78002930000002</v>
          </cell>
        </row>
        <row r="499">
          <cell r="J499">
            <v>243</v>
          </cell>
          <cell r="K499">
            <v>524.83001709999996</v>
          </cell>
        </row>
        <row r="500">
          <cell r="J500">
            <v>244</v>
          </cell>
          <cell r="K500">
            <v>532.90002440000001</v>
          </cell>
        </row>
        <row r="501">
          <cell r="J501">
            <v>245</v>
          </cell>
          <cell r="K501">
            <v>534.45001219999995</v>
          </cell>
        </row>
        <row r="502">
          <cell r="J502">
            <v>246</v>
          </cell>
          <cell r="K502">
            <v>528.9099731</v>
          </cell>
        </row>
        <row r="503">
          <cell r="J503">
            <v>247</v>
          </cell>
          <cell r="K503">
            <v>527.33001709999996</v>
          </cell>
        </row>
        <row r="504">
          <cell r="J504">
            <v>248</v>
          </cell>
          <cell r="K504">
            <v>514.47998050000001</v>
          </cell>
        </row>
        <row r="505">
          <cell r="J505">
            <v>249</v>
          </cell>
          <cell r="K505">
            <v>513.96997069999998</v>
          </cell>
        </row>
        <row r="506">
          <cell r="J506">
            <v>250</v>
          </cell>
          <cell r="K506">
            <v>519.11999509999998</v>
          </cell>
        </row>
        <row r="507">
          <cell r="J507">
            <v>251</v>
          </cell>
          <cell r="K507">
            <v>530.86999509999998</v>
          </cell>
        </row>
        <row r="508">
          <cell r="J508">
            <v>252</v>
          </cell>
          <cell r="K508">
            <v>524.5900269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workbookViewId="0">
      <selection activeCell="D261" sqref="D261"/>
    </sheetView>
  </sheetViews>
  <sheetFormatPr defaultRowHeight="14.4" x14ac:dyDescent="0.3"/>
  <cols>
    <col min="1" max="1" width="14.33203125" customWidth="1"/>
    <col min="2" max="2" width="13.44140625" customWidth="1"/>
    <col min="3" max="3" width="15.5546875" customWidth="1"/>
    <col min="4" max="4" width="17.6640625" customWidth="1"/>
  </cols>
  <sheetData>
    <row r="1" spans="1:4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43832</v>
      </c>
      <c r="B2">
        <v>1</v>
      </c>
      <c r="C2">
        <v>94.900497439999995</v>
      </c>
      <c r="D2">
        <v>329.80999759999997</v>
      </c>
    </row>
    <row r="3" spans="1:4" x14ac:dyDescent="0.3">
      <c r="A3" s="1">
        <v>43833</v>
      </c>
      <c r="B3">
        <v>2</v>
      </c>
      <c r="C3">
        <v>93.748497009999994</v>
      </c>
      <c r="D3">
        <v>325.89999390000003</v>
      </c>
    </row>
    <row r="4" spans="1:4" x14ac:dyDescent="0.3">
      <c r="A4" s="1">
        <v>43836</v>
      </c>
      <c r="B4">
        <v>3</v>
      </c>
      <c r="C4">
        <v>95.143997189999993</v>
      </c>
      <c r="D4">
        <v>335.82998659999998</v>
      </c>
    </row>
    <row r="5" spans="1:4" x14ac:dyDescent="0.3">
      <c r="A5" s="1">
        <v>43837</v>
      </c>
      <c r="B5">
        <v>4</v>
      </c>
      <c r="C5">
        <v>95.343002319999997</v>
      </c>
      <c r="D5">
        <v>330.75</v>
      </c>
    </row>
    <row r="6" spans="1:4" x14ac:dyDescent="0.3">
      <c r="A6" s="1">
        <v>43838</v>
      </c>
      <c r="B6">
        <v>5</v>
      </c>
      <c r="C6">
        <v>94.598503109999996</v>
      </c>
      <c r="D6">
        <v>339.26000979999998</v>
      </c>
    </row>
    <row r="7" spans="1:4" x14ac:dyDescent="0.3">
      <c r="A7" s="1">
        <v>43839</v>
      </c>
      <c r="B7">
        <v>6</v>
      </c>
      <c r="C7">
        <v>95.052497860000003</v>
      </c>
      <c r="D7">
        <v>335.6600037</v>
      </c>
    </row>
    <row r="8" spans="1:4" x14ac:dyDescent="0.3">
      <c r="A8" s="1">
        <v>43840</v>
      </c>
      <c r="B8">
        <v>7</v>
      </c>
      <c r="C8">
        <v>94.157997129999998</v>
      </c>
      <c r="D8">
        <v>329.0499878</v>
      </c>
    </row>
    <row r="9" spans="1:4" x14ac:dyDescent="0.3">
      <c r="A9" s="1">
        <v>43843</v>
      </c>
      <c r="B9">
        <v>8</v>
      </c>
      <c r="C9">
        <v>94.565002440000001</v>
      </c>
      <c r="D9">
        <v>338.92001340000002</v>
      </c>
    </row>
    <row r="10" spans="1:4" x14ac:dyDescent="0.3">
      <c r="A10" s="1">
        <v>43844</v>
      </c>
      <c r="B10">
        <v>9</v>
      </c>
      <c r="C10">
        <v>93.472000120000004</v>
      </c>
      <c r="D10">
        <v>338.69000240000003</v>
      </c>
    </row>
    <row r="11" spans="1:4" x14ac:dyDescent="0.3">
      <c r="A11" s="1">
        <v>43845</v>
      </c>
      <c r="B11">
        <v>10</v>
      </c>
      <c r="C11">
        <v>93.100997919999998</v>
      </c>
      <c r="D11">
        <v>339.07000729999999</v>
      </c>
    </row>
    <row r="12" spans="1:4" x14ac:dyDescent="0.3">
      <c r="A12" s="1">
        <v>43846</v>
      </c>
      <c r="B12">
        <v>11</v>
      </c>
      <c r="C12">
        <v>93.897003170000005</v>
      </c>
      <c r="D12">
        <v>338.61999509999998</v>
      </c>
    </row>
    <row r="13" spans="1:4" x14ac:dyDescent="0.3">
      <c r="A13" s="1">
        <v>43847</v>
      </c>
      <c r="B13">
        <v>12</v>
      </c>
      <c r="C13">
        <v>93.236000059999995</v>
      </c>
      <c r="D13">
        <v>339.67001340000002</v>
      </c>
    </row>
    <row r="14" spans="1:4" x14ac:dyDescent="0.3">
      <c r="A14" s="1">
        <v>43851</v>
      </c>
      <c r="B14">
        <v>13</v>
      </c>
      <c r="C14">
        <v>94.599998470000003</v>
      </c>
      <c r="D14">
        <v>338.10998540000003</v>
      </c>
    </row>
    <row r="15" spans="1:4" x14ac:dyDescent="0.3">
      <c r="A15" s="1">
        <v>43852</v>
      </c>
      <c r="B15">
        <v>14</v>
      </c>
      <c r="C15">
        <v>94.373001099999996</v>
      </c>
      <c r="D15">
        <v>326</v>
      </c>
    </row>
    <row r="16" spans="1:4" x14ac:dyDescent="0.3">
      <c r="A16" s="1">
        <v>43853</v>
      </c>
      <c r="B16">
        <v>15</v>
      </c>
      <c r="C16">
        <v>94.228996280000004</v>
      </c>
      <c r="D16">
        <v>349.60000609999997</v>
      </c>
    </row>
    <row r="17" spans="1:4" x14ac:dyDescent="0.3">
      <c r="A17" s="1">
        <v>43854</v>
      </c>
      <c r="B17">
        <v>16</v>
      </c>
      <c r="C17">
        <v>93.082000730000004</v>
      </c>
      <c r="D17">
        <v>353.1600037</v>
      </c>
    </row>
    <row r="18" spans="1:4" x14ac:dyDescent="0.3">
      <c r="A18" s="1">
        <v>43857</v>
      </c>
      <c r="B18">
        <v>17</v>
      </c>
      <c r="C18">
        <v>91.416999820000001</v>
      </c>
      <c r="D18">
        <v>342.88000490000002</v>
      </c>
    </row>
    <row r="19" spans="1:4" x14ac:dyDescent="0.3">
      <c r="A19" s="1">
        <v>43858</v>
      </c>
      <c r="B19">
        <v>18</v>
      </c>
      <c r="C19">
        <v>92.662498470000003</v>
      </c>
      <c r="D19">
        <v>348.51998900000001</v>
      </c>
    </row>
    <row r="20" spans="1:4" x14ac:dyDescent="0.3">
      <c r="A20" s="1">
        <v>43859</v>
      </c>
      <c r="B20">
        <v>19</v>
      </c>
      <c r="C20">
        <v>92.900001529999997</v>
      </c>
      <c r="D20">
        <v>343.1600037</v>
      </c>
    </row>
    <row r="21" spans="1:4" x14ac:dyDescent="0.3">
      <c r="A21" s="1">
        <v>43860</v>
      </c>
      <c r="B21">
        <v>20</v>
      </c>
      <c r="C21">
        <v>93.533996579999993</v>
      </c>
      <c r="D21">
        <v>347.73999020000002</v>
      </c>
    </row>
    <row r="22" spans="1:4" x14ac:dyDescent="0.3">
      <c r="A22" s="1">
        <v>43861</v>
      </c>
      <c r="B22">
        <v>21</v>
      </c>
      <c r="C22">
        <v>100.435997</v>
      </c>
      <c r="D22">
        <v>345.0899963</v>
      </c>
    </row>
    <row r="23" spans="1:4" x14ac:dyDescent="0.3">
      <c r="A23" s="1">
        <v>43864</v>
      </c>
      <c r="B23">
        <v>22</v>
      </c>
      <c r="C23">
        <v>100.2099991</v>
      </c>
      <c r="D23">
        <v>358</v>
      </c>
    </row>
    <row r="24" spans="1:4" x14ac:dyDescent="0.3">
      <c r="A24" s="1">
        <v>43865</v>
      </c>
      <c r="B24">
        <v>23</v>
      </c>
      <c r="C24">
        <v>102.48349760000001</v>
      </c>
      <c r="D24">
        <v>369.01000979999998</v>
      </c>
    </row>
    <row r="25" spans="1:4" x14ac:dyDescent="0.3">
      <c r="A25" s="1">
        <v>43866</v>
      </c>
      <c r="B25">
        <v>24</v>
      </c>
      <c r="C25">
        <v>101.9934998</v>
      </c>
      <c r="D25">
        <v>369.67001340000002</v>
      </c>
    </row>
    <row r="26" spans="1:4" x14ac:dyDescent="0.3">
      <c r="A26" s="1">
        <v>43867</v>
      </c>
      <c r="B26">
        <v>25</v>
      </c>
      <c r="C26">
        <v>102.5114975</v>
      </c>
      <c r="D26">
        <v>366.9500122</v>
      </c>
    </row>
    <row r="27" spans="1:4" x14ac:dyDescent="0.3">
      <c r="A27" s="1">
        <v>43868</v>
      </c>
      <c r="B27">
        <v>26</v>
      </c>
      <c r="C27">
        <v>103.9639969</v>
      </c>
      <c r="D27">
        <v>366.76998900000001</v>
      </c>
    </row>
    <row r="28" spans="1:4" x14ac:dyDescent="0.3">
      <c r="A28" s="1">
        <v>43871</v>
      </c>
      <c r="B28">
        <v>27</v>
      </c>
      <c r="C28">
        <v>106.6955032</v>
      </c>
      <c r="D28">
        <v>371.07000729999999</v>
      </c>
    </row>
    <row r="29" spans="1:4" x14ac:dyDescent="0.3">
      <c r="A29" s="1">
        <v>43872</v>
      </c>
      <c r="B29">
        <v>28</v>
      </c>
      <c r="C29">
        <v>107.5400009</v>
      </c>
      <c r="D29">
        <v>373.69000240000003</v>
      </c>
    </row>
    <row r="30" spans="1:4" x14ac:dyDescent="0.3">
      <c r="A30" s="1">
        <v>43873</v>
      </c>
      <c r="B30">
        <v>29</v>
      </c>
      <c r="C30">
        <v>108</v>
      </c>
      <c r="D30">
        <v>380.01000979999998</v>
      </c>
    </row>
    <row r="31" spans="1:4" x14ac:dyDescent="0.3">
      <c r="A31" s="1">
        <v>43874</v>
      </c>
      <c r="B31">
        <v>30</v>
      </c>
      <c r="C31">
        <v>107.4934998</v>
      </c>
      <c r="D31">
        <v>381.39999390000003</v>
      </c>
    </row>
    <row r="32" spans="1:4" x14ac:dyDescent="0.3">
      <c r="A32" s="1">
        <v>43875</v>
      </c>
      <c r="B32">
        <v>31</v>
      </c>
      <c r="C32">
        <v>106.7434998</v>
      </c>
      <c r="D32">
        <v>380.39999390000003</v>
      </c>
    </row>
    <row r="33" spans="1:4" x14ac:dyDescent="0.3">
      <c r="A33" s="1">
        <v>43879</v>
      </c>
      <c r="B33">
        <v>32</v>
      </c>
      <c r="C33">
        <v>107.7835007</v>
      </c>
      <c r="D33">
        <v>387.77999879999999</v>
      </c>
    </row>
    <row r="34" spans="1:4" x14ac:dyDescent="0.3">
      <c r="A34" s="1">
        <v>43880</v>
      </c>
      <c r="B34">
        <v>33</v>
      </c>
      <c r="C34">
        <v>108.5110016</v>
      </c>
      <c r="D34">
        <v>386.19000240000003</v>
      </c>
    </row>
    <row r="35" spans="1:4" x14ac:dyDescent="0.3">
      <c r="A35" s="1">
        <v>43881</v>
      </c>
      <c r="B35">
        <v>34</v>
      </c>
      <c r="C35">
        <v>107.6549988</v>
      </c>
      <c r="D35">
        <v>386</v>
      </c>
    </row>
    <row r="36" spans="1:4" x14ac:dyDescent="0.3">
      <c r="A36" s="1">
        <v>43882</v>
      </c>
      <c r="B36">
        <v>35</v>
      </c>
      <c r="C36">
        <v>104.7985001</v>
      </c>
      <c r="D36">
        <v>380.07000729999999</v>
      </c>
    </row>
    <row r="37" spans="1:4" x14ac:dyDescent="0.3">
      <c r="A37" s="1">
        <v>43885</v>
      </c>
      <c r="B37">
        <v>36</v>
      </c>
      <c r="C37">
        <v>100.46450040000001</v>
      </c>
      <c r="D37">
        <v>368.7000122</v>
      </c>
    </row>
    <row r="38" spans="1:4" x14ac:dyDescent="0.3">
      <c r="A38" s="1">
        <v>43886</v>
      </c>
      <c r="B38">
        <v>37</v>
      </c>
      <c r="C38">
        <v>98.637001040000001</v>
      </c>
      <c r="D38">
        <v>360.0899963</v>
      </c>
    </row>
    <row r="39" spans="1:4" x14ac:dyDescent="0.3">
      <c r="A39" s="1">
        <v>43887</v>
      </c>
      <c r="B39">
        <v>38</v>
      </c>
      <c r="C39">
        <v>98.979499820000001</v>
      </c>
      <c r="D39">
        <v>379.23999020000002</v>
      </c>
    </row>
    <row r="40" spans="1:4" x14ac:dyDescent="0.3">
      <c r="A40" s="1">
        <v>43888</v>
      </c>
      <c r="B40">
        <v>39</v>
      </c>
      <c r="C40">
        <v>94.214996339999999</v>
      </c>
      <c r="D40">
        <v>371.7099915</v>
      </c>
    </row>
    <row r="41" spans="1:4" x14ac:dyDescent="0.3">
      <c r="A41" s="1">
        <v>43889</v>
      </c>
      <c r="B41">
        <v>40</v>
      </c>
      <c r="C41">
        <v>94.1875</v>
      </c>
      <c r="D41">
        <v>369.02999879999999</v>
      </c>
    </row>
    <row r="42" spans="1:4" x14ac:dyDescent="0.3">
      <c r="A42" s="1">
        <v>43892</v>
      </c>
      <c r="B42">
        <v>41</v>
      </c>
      <c r="C42">
        <v>97.697502139999997</v>
      </c>
      <c r="D42">
        <v>381.0499878</v>
      </c>
    </row>
    <row r="43" spans="1:4" x14ac:dyDescent="0.3">
      <c r="A43" s="1">
        <v>43893</v>
      </c>
      <c r="B43">
        <v>42</v>
      </c>
      <c r="C43">
        <v>95.449501040000001</v>
      </c>
      <c r="D43">
        <v>368.76998900000001</v>
      </c>
    </row>
    <row r="44" spans="1:4" x14ac:dyDescent="0.3">
      <c r="A44" s="1">
        <v>43894</v>
      </c>
      <c r="B44">
        <v>43</v>
      </c>
      <c r="C44">
        <v>98.791496280000004</v>
      </c>
      <c r="D44">
        <v>383.7900085</v>
      </c>
    </row>
    <row r="45" spans="1:4" x14ac:dyDescent="0.3">
      <c r="A45" s="1">
        <v>43895</v>
      </c>
      <c r="B45">
        <v>44</v>
      </c>
      <c r="C45">
        <v>96.201499940000005</v>
      </c>
      <c r="D45">
        <v>372.77999879999999</v>
      </c>
    </row>
    <row r="46" spans="1:4" x14ac:dyDescent="0.3">
      <c r="A46" s="1">
        <v>43896</v>
      </c>
      <c r="B46">
        <v>45</v>
      </c>
      <c r="C46">
        <v>95.05449677</v>
      </c>
      <c r="D46">
        <v>368.97000120000001</v>
      </c>
    </row>
    <row r="47" spans="1:4" x14ac:dyDescent="0.3">
      <c r="A47" s="1">
        <v>43899</v>
      </c>
      <c r="B47">
        <v>46</v>
      </c>
      <c r="C47">
        <v>90.030502319999997</v>
      </c>
      <c r="D47">
        <v>346.48999020000002</v>
      </c>
    </row>
    <row r="48" spans="1:4" x14ac:dyDescent="0.3">
      <c r="A48" s="1">
        <v>43900</v>
      </c>
      <c r="B48">
        <v>47</v>
      </c>
      <c r="C48">
        <v>94.591003420000007</v>
      </c>
      <c r="D48">
        <v>364.13000490000002</v>
      </c>
    </row>
    <row r="49" spans="1:4" x14ac:dyDescent="0.3">
      <c r="A49" s="1">
        <v>43901</v>
      </c>
      <c r="B49">
        <v>48</v>
      </c>
      <c r="C49">
        <v>91.042999269999996</v>
      </c>
      <c r="D49">
        <v>349.92001340000002</v>
      </c>
    </row>
    <row r="50" spans="1:4" x14ac:dyDescent="0.3">
      <c r="A50" s="1">
        <v>43902</v>
      </c>
      <c r="B50">
        <v>49</v>
      </c>
      <c r="C50">
        <v>83.830497739999998</v>
      </c>
      <c r="D50">
        <v>315.25</v>
      </c>
    </row>
    <row r="51" spans="1:4" x14ac:dyDescent="0.3">
      <c r="A51" s="1">
        <v>43903</v>
      </c>
      <c r="B51">
        <v>50</v>
      </c>
      <c r="C51">
        <v>89.25</v>
      </c>
      <c r="D51">
        <v>336.2999878</v>
      </c>
    </row>
    <row r="52" spans="1:4" x14ac:dyDescent="0.3">
      <c r="A52" s="1">
        <v>43906</v>
      </c>
      <c r="B52">
        <v>51</v>
      </c>
      <c r="C52">
        <v>84.457496640000002</v>
      </c>
      <c r="D52">
        <v>298.8399963</v>
      </c>
    </row>
    <row r="53" spans="1:4" x14ac:dyDescent="0.3">
      <c r="A53" s="1">
        <v>43907</v>
      </c>
      <c r="B53">
        <v>52</v>
      </c>
      <c r="C53">
        <v>90.391998290000004</v>
      </c>
      <c r="D53">
        <v>319.75</v>
      </c>
    </row>
    <row r="54" spans="1:4" x14ac:dyDescent="0.3">
      <c r="A54" s="1">
        <v>43908</v>
      </c>
      <c r="B54">
        <v>53</v>
      </c>
      <c r="C54">
        <v>91.5</v>
      </c>
      <c r="D54">
        <v>315.47000120000001</v>
      </c>
    </row>
    <row r="55" spans="1:4" x14ac:dyDescent="0.3">
      <c r="A55" s="1">
        <v>43909</v>
      </c>
      <c r="B55">
        <v>54</v>
      </c>
      <c r="C55">
        <v>94.046501160000005</v>
      </c>
      <c r="D55">
        <v>332.02999879999999</v>
      </c>
    </row>
    <row r="56" spans="1:4" x14ac:dyDescent="0.3">
      <c r="A56" s="1">
        <v>43910</v>
      </c>
      <c r="B56">
        <v>55</v>
      </c>
      <c r="C56">
        <v>92.30449677</v>
      </c>
      <c r="D56">
        <v>332.82998659999998</v>
      </c>
    </row>
    <row r="57" spans="1:4" x14ac:dyDescent="0.3">
      <c r="A57" s="1">
        <v>43913</v>
      </c>
      <c r="B57">
        <v>56</v>
      </c>
      <c r="C57">
        <v>95.141502380000006</v>
      </c>
      <c r="D57">
        <v>360.26998900000001</v>
      </c>
    </row>
    <row r="58" spans="1:4" x14ac:dyDescent="0.3">
      <c r="A58" s="1">
        <v>43914</v>
      </c>
      <c r="B58">
        <v>57</v>
      </c>
      <c r="C58">
        <v>97.004997250000002</v>
      </c>
      <c r="D58">
        <v>357.32000729999999</v>
      </c>
    </row>
    <row r="59" spans="1:4" x14ac:dyDescent="0.3">
      <c r="A59" s="1">
        <v>43915</v>
      </c>
      <c r="B59">
        <v>58</v>
      </c>
      <c r="C59">
        <v>94.291999820000001</v>
      </c>
      <c r="D59">
        <v>342.39001459999997</v>
      </c>
    </row>
    <row r="60" spans="1:4" x14ac:dyDescent="0.3">
      <c r="A60" s="1">
        <v>43916</v>
      </c>
      <c r="B60">
        <v>59</v>
      </c>
      <c r="C60">
        <v>97.77449799</v>
      </c>
      <c r="D60">
        <v>362.98999020000002</v>
      </c>
    </row>
    <row r="61" spans="1:4" x14ac:dyDescent="0.3">
      <c r="A61" s="1">
        <v>43917</v>
      </c>
      <c r="B61">
        <v>60</v>
      </c>
      <c r="C61">
        <v>95.004997250000002</v>
      </c>
      <c r="D61">
        <v>357.11999509999998</v>
      </c>
    </row>
    <row r="62" spans="1:4" x14ac:dyDescent="0.3">
      <c r="A62" s="1">
        <v>43920</v>
      </c>
      <c r="B62">
        <v>61</v>
      </c>
      <c r="C62">
        <v>98.197502139999997</v>
      </c>
      <c r="D62">
        <v>370.9599915</v>
      </c>
    </row>
    <row r="63" spans="1:4" x14ac:dyDescent="0.3">
      <c r="A63" s="1">
        <v>43921</v>
      </c>
      <c r="B63">
        <v>62</v>
      </c>
      <c r="C63">
        <v>97.486000059999995</v>
      </c>
      <c r="D63">
        <v>375.5</v>
      </c>
    </row>
    <row r="64" spans="1:4" x14ac:dyDescent="0.3">
      <c r="A64" s="1">
        <v>43922</v>
      </c>
      <c r="B64">
        <v>63</v>
      </c>
      <c r="C64">
        <v>95.385002139999997</v>
      </c>
      <c r="D64">
        <v>364.07998659999998</v>
      </c>
    </row>
    <row r="65" spans="1:4" x14ac:dyDescent="0.3">
      <c r="A65" s="1">
        <v>43923</v>
      </c>
      <c r="B65">
        <v>64</v>
      </c>
      <c r="C65">
        <v>95.941497799999993</v>
      </c>
      <c r="D65">
        <v>370.07998659999998</v>
      </c>
    </row>
    <row r="66" spans="1:4" x14ac:dyDescent="0.3">
      <c r="A66" s="1">
        <v>43924</v>
      </c>
      <c r="B66">
        <v>65</v>
      </c>
      <c r="C66">
        <v>95.329498290000004</v>
      </c>
      <c r="D66">
        <v>361.76000979999998</v>
      </c>
    </row>
    <row r="67" spans="1:4" x14ac:dyDescent="0.3">
      <c r="A67" s="1">
        <v>43927</v>
      </c>
      <c r="B67">
        <v>66</v>
      </c>
      <c r="C67">
        <v>99.879501340000004</v>
      </c>
      <c r="D67">
        <v>379.9599915</v>
      </c>
    </row>
    <row r="68" spans="1:4" x14ac:dyDescent="0.3">
      <c r="A68" s="1">
        <v>43928</v>
      </c>
      <c r="B68">
        <v>67</v>
      </c>
      <c r="C68">
        <v>100.58000180000001</v>
      </c>
      <c r="D68">
        <v>372.27999879999999</v>
      </c>
    </row>
    <row r="69" spans="1:4" x14ac:dyDescent="0.3">
      <c r="A69" s="1">
        <v>43929</v>
      </c>
      <c r="B69">
        <v>68</v>
      </c>
      <c r="C69">
        <v>102.1500015</v>
      </c>
      <c r="D69">
        <v>371.11999509999998</v>
      </c>
    </row>
    <row r="70" spans="1:4" x14ac:dyDescent="0.3">
      <c r="A70" s="1">
        <v>43930</v>
      </c>
      <c r="B70">
        <v>69</v>
      </c>
      <c r="C70">
        <v>102.1380005</v>
      </c>
      <c r="D70">
        <v>370.72000120000001</v>
      </c>
    </row>
    <row r="71" spans="1:4" x14ac:dyDescent="0.3">
      <c r="A71" s="1">
        <v>43934</v>
      </c>
      <c r="B71">
        <v>70</v>
      </c>
      <c r="C71">
        <v>108.4434967</v>
      </c>
      <c r="D71">
        <v>396.72000120000001</v>
      </c>
    </row>
    <row r="72" spans="1:4" x14ac:dyDescent="0.3">
      <c r="A72" s="1">
        <v>43935</v>
      </c>
      <c r="B72">
        <v>71</v>
      </c>
      <c r="C72">
        <v>114.1660004</v>
      </c>
      <c r="D72">
        <v>413.5499878</v>
      </c>
    </row>
    <row r="73" spans="1:4" x14ac:dyDescent="0.3">
      <c r="A73" s="1">
        <v>43936</v>
      </c>
      <c r="B73">
        <v>72</v>
      </c>
      <c r="C73">
        <v>115.3840027</v>
      </c>
      <c r="D73">
        <v>426.75</v>
      </c>
    </row>
    <row r="74" spans="1:4" x14ac:dyDescent="0.3">
      <c r="A74" s="1">
        <v>43937</v>
      </c>
      <c r="B74">
        <v>73</v>
      </c>
      <c r="C74">
        <v>120.4095001</v>
      </c>
      <c r="D74">
        <v>439.17001340000002</v>
      </c>
    </row>
    <row r="75" spans="1:4" x14ac:dyDescent="0.3">
      <c r="A75" s="1">
        <v>43938</v>
      </c>
      <c r="B75">
        <v>74</v>
      </c>
      <c r="C75">
        <v>118.75</v>
      </c>
      <c r="D75">
        <v>422.9599915</v>
      </c>
    </row>
    <row r="76" spans="1:4" x14ac:dyDescent="0.3">
      <c r="A76" s="1">
        <v>43941</v>
      </c>
      <c r="B76">
        <v>75</v>
      </c>
      <c r="C76">
        <v>119.68049619999999</v>
      </c>
      <c r="D76">
        <v>437.48999020000002</v>
      </c>
    </row>
    <row r="77" spans="1:4" x14ac:dyDescent="0.3">
      <c r="A77" s="1">
        <v>43942</v>
      </c>
      <c r="B77">
        <v>76</v>
      </c>
      <c r="C77">
        <v>116.4059982</v>
      </c>
      <c r="D77">
        <v>433.82998659999998</v>
      </c>
    </row>
    <row r="78" spans="1:4" x14ac:dyDescent="0.3">
      <c r="A78" s="1">
        <v>43943</v>
      </c>
      <c r="B78">
        <v>77</v>
      </c>
      <c r="C78">
        <v>118.1744995</v>
      </c>
      <c r="D78">
        <v>421.42001340000002</v>
      </c>
    </row>
    <row r="79" spans="1:4" x14ac:dyDescent="0.3">
      <c r="A79" s="1">
        <v>43944</v>
      </c>
      <c r="B79">
        <v>78</v>
      </c>
      <c r="C79">
        <v>119.9725037</v>
      </c>
      <c r="D79">
        <v>426.7000122</v>
      </c>
    </row>
    <row r="80" spans="1:4" x14ac:dyDescent="0.3">
      <c r="A80" s="1">
        <v>43945</v>
      </c>
      <c r="B80">
        <v>79</v>
      </c>
      <c r="C80">
        <v>120.5110016</v>
      </c>
      <c r="D80">
        <v>424.98999020000002</v>
      </c>
    </row>
    <row r="81" spans="1:4" x14ac:dyDescent="0.3">
      <c r="A81" s="1">
        <v>43948</v>
      </c>
      <c r="B81">
        <v>80</v>
      </c>
      <c r="C81">
        <v>118.8000031</v>
      </c>
      <c r="D81">
        <v>421.38000490000002</v>
      </c>
    </row>
    <row r="82" spans="1:4" x14ac:dyDescent="0.3">
      <c r="A82" s="1">
        <v>43949</v>
      </c>
      <c r="B82">
        <v>81</v>
      </c>
      <c r="C82">
        <v>115.70400239999999</v>
      </c>
      <c r="D82">
        <v>403.82998659999998</v>
      </c>
    </row>
    <row r="83" spans="1:4" x14ac:dyDescent="0.3">
      <c r="A83" s="1">
        <v>43950</v>
      </c>
      <c r="B83">
        <v>82</v>
      </c>
      <c r="C83">
        <v>118.635498</v>
      </c>
      <c r="D83">
        <v>411.89001459999997</v>
      </c>
    </row>
    <row r="84" spans="1:4" x14ac:dyDescent="0.3">
      <c r="A84" s="1">
        <v>43951</v>
      </c>
      <c r="B84">
        <v>83</v>
      </c>
      <c r="C84">
        <v>123.6999969</v>
      </c>
      <c r="D84">
        <v>419.85000609999997</v>
      </c>
    </row>
    <row r="85" spans="1:4" x14ac:dyDescent="0.3">
      <c r="A85" s="1">
        <v>43952</v>
      </c>
      <c r="B85">
        <v>84</v>
      </c>
      <c r="C85">
        <v>114.302002</v>
      </c>
      <c r="D85">
        <v>415.26998900000001</v>
      </c>
    </row>
    <row r="86" spans="1:4" x14ac:dyDescent="0.3">
      <c r="A86" s="1">
        <v>43955</v>
      </c>
      <c r="B86">
        <v>85</v>
      </c>
      <c r="C86">
        <v>115.7994995</v>
      </c>
      <c r="D86">
        <v>428.14999390000003</v>
      </c>
    </row>
    <row r="87" spans="1:4" x14ac:dyDescent="0.3">
      <c r="A87" s="1">
        <v>43956</v>
      </c>
      <c r="B87">
        <v>86</v>
      </c>
      <c r="C87">
        <v>115.88999939999999</v>
      </c>
      <c r="D87">
        <v>424.67999270000001</v>
      </c>
    </row>
    <row r="88" spans="1:4" x14ac:dyDescent="0.3">
      <c r="A88" s="1">
        <v>43957</v>
      </c>
      <c r="B88">
        <v>87</v>
      </c>
      <c r="C88">
        <v>117.56300349999999</v>
      </c>
      <c r="D88">
        <v>434.26000979999998</v>
      </c>
    </row>
    <row r="89" spans="1:4" x14ac:dyDescent="0.3">
      <c r="A89" s="1">
        <v>43958</v>
      </c>
      <c r="B89">
        <v>88</v>
      </c>
      <c r="C89">
        <v>118.38050079999999</v>
      </c>
      <c r="D89">
        <v>436.52999879999999</v>
      </c>
    </row>
    <row r="90" spans="1:4" x14ac:dyDescent="0.3">
      <c r="A90" s="1">
        <v>43959</v>
      </c>
      <c r="B90">
        <v>89</v>
      </c>
      <c r="C90">
        <v>118.98049930000001</v>
      </c>
      <c r="D90">
        <v>435.5499878</v>
      </c>
    </row>
    <row r="91" spans="1:4" x14ac:dyDescent="0.3">
      <c r="A91" s="1">
        <v>43962</v>
      </c>
      <c r="B91">
        <v>90</v>
      </c>
      <c r="C91">
        <v>120.4499969</v>
      </c>
      <c r="D91">
        <v>440.51998900000001</v>
      </c>
    </row>
    <row r="92" spans="1:4" x14ac:dyDescent="0.3">
      <c r="A92" s="1">
        <v>43963</v>
      </c>
      <c r="B92">
        <v>91</v>
      </c>
      <c r="C92">
        <v>117.8475037</v>
      </c>
      <c r="D92">
        <v>431.82000729999999</v>
      </c>
    </row>
    <row r="93" spans="1:4" x14ac:dyDescent="0.3">
      <c r="A93" s="1">
        <v>43964</v>
      </c>
      <c r="B93">
        <v>92</v>
      </c>
      <c r="C93">
        <v>118.39600369999999</v>
      </c>
      <c r="D93">
        <v>438.26998900000001</v>
      </c>
    </row>
    <row r="94" spans="1:4" x14ac:dyDescent="0.3">
      <c r="A94" s="1">
        <v>43965</v>
      </c>
      <c r="B94">
        <v>93</v>
      </c>
      <c r="C94">
        <v>119.4424973</v>
      </c>
      <c r="D94">
        <v>441.9500122</v>
      </c>
    </row>
    <row r="95" spans="1:4" x14ac:dyDescent="0.3">
      <c r="A95" s="1">
        <v>43966</v>
      </c>
      <c r="B95">
        <v>94</v>
      </c>
      <c r="C95">
        <v>120.4889984</v>
      </c>
      <c r="D95">
        <v>454.19000240000003</v>
      </c>
    </row>
    <row r="96" spans="1:4" x14ac:dyDescent="0.3">
      <c r="A96" s="1">
        <v>43969</v>
      </c>
      <c r="B96">
        <v>95</v>
      </c>
      <c r="C96">
        <v>121.31300349999999</v>
      </c>
      <c r="D96">
        <v>452.57998659999998</v>
      </c>
    </row>
    <row r="97" spans="1:4" x14ac:dyDescent="0.3">
      <c r="A97" s="1">
        <v>43970</v>
      </c>
      <c r="B97">
        <v>96</v>
      </c>
      <c r="C97">
        <v>122.4664993</v>
      </c>
      <c r="D97">
        <v>451.0400085</v>
      </c>
    </row>
    <row r="98" spans="1:4" x14ac:dyDescent="0.3">
      <c r="A98" s="1">
        <v>43971</v>
      </c>
      <c r="B98">
        <v>97</v>
      </c>
      <c r="C98">
        <v>124.8970032</v>
      </c>
      <c r="D98">
        <v>447.67001340000002</v>
      </c>
    </row>
    <row r="99" spans="1:4" x14ac:dyDescent="0.3">
      <c r="A99" s="1">
        <v>43972</v>
      </c>
      <c r="B99">
        <v>98</v>
      </c>
      <c r="C99">
        <v>122.33699799999999</v>
      </c>
      <c r="D99">
        <v>436.25</v>
      </c>
    </row>
    <row r="100" spans="1:4" x14ac:dyDescent="0.3">
      <c r="A100" s="1">
        <v>43973</v>
      </c>
      <c r="B100">
        <v>99</v>
      </c>
      <c r="C100">
        <v>121.8440018</v>
      </c>
      <c r="D100">
        <v>429.32000729999999</v>
      </c>
    </row>
    <row r="101" spans="1:4" x14ac:dyDescent="0.3">
      <c r="A101" s="1">
        <v>43977</v>
      </c>
      <c r="B101">
        <v>100</v>
      </c>
      <c r="C101">
        <v>121.09300229999999</v>
      </c>
      <c r="D101">
        <v>414.76998900000001</v>
      </c>
    </row>
    <row r="102" spans="1:4" x14ac:dyDescent="0.3">
      <c r="A102" s="1">
        <v>43978</v>
      </c>
      <c r="B102">
        <v>101</v>
      </c>
      <c r="C102">
        <v>120.51950069999999</v>
      </c>
      <c r="D102">
        <v>419.89001459999997</v>
      </c>
    </row>
    <row r="103" spans="1:4" x14ac:dyDescent="0.3">
      <c r="A103" s="1">
        <v>43979</v>
      </c>
      <c r="B103">
        <v>102</v>
      </c>
      <c r="C103">
        <v>120.0550003</v>
      </c>
      <c r="D103">
        <v>413.44000240000003</v>
      </c>
    </row>
    <row r="104" spans="1:4" x14ac:dyDescent="0.3">
      <c r="A104" s="1">
        <v>43980</v>
      </c>
      <c r="B104">
        <v>103</v>
      </c>
      <c r="C104">
        <v>122.1184998</v>
      </c>
      <c r="D104">
        <v>419.73001099999999</v>
      </c>
    </row>
    <row r="105" spans="1:4" x14ac:dyDescent="0.3">
      <c r="A105" s="1">
        <v>43983</v>
      </c>
      <c r="B105">
        <v>104</v>
      </c>
      <c r="C105">
        <v>123.552002</v>
      </c>
      <c r="D105">
        <v>425.92001340000002</v>
      </c>
    </row>
    <row r="106" spans="1:4" x14ac:dyDescent="0.3">
      <c r="A106" s="1">
        <v>43984</v>
      </c>
      <c r="B106">
        <v>105</v>
      </c>
      <c r="C106">
        <v>123.6204987</v>
      </c>
      <c r="D106">
        <v>427.30999759999997</v>
      </c>
    </row>
    <row r="107" spans="1:4" x14ac:dyDescent="0.3">
      <c r="A107" s="1">
        <v>43985</v>
      </c>
      <c r="B107">
        <v>106</v>
      </c>
      <c r="C107">
        <v>123.91999819999999</v>
      </c>
      <c r="D107">
        <v>421.97000120000001</v>
      </c>
    </row>
    <row r="108" spans="1:4" x14ac:dyDescent="0.3">
      <c r="A108" s="1">
        <v>43986</v>
      </c>
      <c r="B108">
        <v>107</v>
      </c>
      <c r="C108">
        <v>123.0299988</v>
      </c>
      <c r="D108">
        <v>414.32998659999998</v>
      </c>
    </row>
    <row r="109" spans="1:4" x14ac:dyDescent="0.3">
      <c r="A109" s="1">
        <v>43987</v>
      </c>
      <c r="B109">
        <v>108</v>
      </c>
      <c r="C109">
        <v>124.1500015</v>
      </c>
      <c r="D109">
        <v>419.60000609999997</v>
      </c>
    </row>
    <row r="110" spans="1:4" x14ac:dyDescent="0.3">
      <c r="A110" s="1">
        <v>43990</v>
      </c>
      <c r="B110">
        <v>109</v>
      </c>
      <c r="C110">
        <v>126.2030029</v>
      </c>
      <c r="D110">
        <v>419.48999020000002</v>
      </c>
    </row>
    <row r="111" spans="1:4" x14ac:dyDescent="0.3">
      <c r="A111" s="1">
        <v>43991</v>
      </c>
      <c r="B111">
        <v>110</v>
      </c>
      <c r="C111">
        <v>130.04299929999999</v>
      </c>
      <c r="D111">
        <v>434.0499878</v>
      </c>
    </row>
    <row r="112" spans="1:4" x14ac:dyDescent="0.3">
      <c r="A112" s="1">
        <v>43992</v>
      </c>
      <c r="B112">
        <v>111</v>
      </c>
      <c r="C112">
        <v>132.3724976</v>
      </c>
      <c r="D112">
        <v>434.48001099999999</v>
      </c>
    </row>
    <row r="113" spans="1:4" x14ac:dyDescent="0.3">
      <c r="A113" s="1">
        <v>43993</v>
      </c>
      <c r="B113">
        <v>112</v>
      </c>
      <c r="C113">
        <v>127.8980026</v>
      </c>
      <c r="D113">
        <v>425.55999759999997</v>
      </c>
    </row>
    <row r="114" spans="1:4" x14ac:dyDescent="0.3">
      <c r="A114" s="1">
        <v>43994</v>
      </c>
      <c r="B114">
        <v>113</v>
      </c>
      <c r="C114">
        <v>127.25099950000001</v>
      </c>
      <c r="D114">
        <v>418.07000729999999</v>
      </c>
    </row>
    <row r="115" spans="1:4" x14ac:dyDescent="0.3">
      <c r="A115" s="1">
        <v>43997</v>
      </c>
      <c r="B115">
        <v>114</v>
      </c>
      <c r="C115">
        <v>128.6340027</v>
      </c>
      <c r="D115">
        <v>425.5</v>
      </c>
    </row>
    <row r="116" spans="1:4" x14ac:dyDescent="0.3">
      <c r="A116" s="1">
        <v>43998</v>
      </c>
      <c r="B116">
        <v>115</v>
      </c>
      <c r="C116">
        <v>130.76350400000001</v>
      </c>
      <c r="D116">
        <v>436.13000490000002</v>
      </c>
    </row>
    <row r="117" spans="1:4" x14ac:dyDescent="0.3">
      <c r="A117" s="1">
        <v>43999</v>
      </c>
      <c r="B117">
        <v>116</v>
      </c>
      <c r="C117">
        <v>132.04899599999999</v>
      </c>
      <c r="D117">
        <v>447.76998900000001</v>
      </c>
    </row>
    <row r="118" spans="1:4" x14ac:dyDescent="0.3">
      <c r="A118" s="1">
        <v>44000</v>
      </c>
      <c r="B118">
        <v>117</v>
      </c>
      <c r="C118">
        <v>132.69900509999999</v>
      </c>
      <c r="D118">
        <v>449.86999509999998</v>
      </c>
    </row>
    <row r="119" spans="1:4" x14ac:dyDescent="0.3">
      <c r="A119" s="1">
        <v>44001</v>
      </c>
      <c r="B119">
        <v>118</v>
      </c>
      <c r="C119">
        <v>133.75050350000001</v>
      </c>
      <c r="D119">
        <v>453.72000120000001</v>
      </c>
    </row>
    <row r="120" spans="1:4" x14ac:dyDescent="0.3">
      <c r="A120" s="1">
        <v>44004</v>
      </c>
      <c r="B120">
        <v>119</v>
      </c>
      <c r="C120">
        <v>135.6909943</v>
      </c>
      <c r="D120">
        <v>468.0400085</v>
      </c>
    </row>
    <row r="121" spans="1:4" x14ac:dyDescent="0.3">
      <c r="A121" s="1">
        <v>44005</v>
      </c>
      <c r="B121">
        <v>120</v>
      </c>
      <c r="C121">
        <v>138.22050479999999</v>
      </c>
      <c r="D121">
        <v>466.26000979999998</v>
      </c>
    </row>
    <row r="122" spans="1:4" x14ac:dyDescent="0.3">
      <c r="A122" s="1">
        <v>44006</v>
      </c>
      <c r="B122">
        <v>121</v>
      </c>
      <c r="C122">
        <v>136.72000120000001</v>
      </c>
      <c r="D122">
        <v>457.85000609999997</v>
      </c>
    </row>
    <row r="123" spans="1:4" x14ac:dyDescent="0.3">
      <c r="A123" s="1">
        <v>44007</v>
      </c>
      <c r="B123">
        <v>122</v>
      </c>
      <c r="C123">
        <v>137.72900390000001</v>
      </c>
      <c r="D123">
        <v>465.9100037</v>
      </c>
    </row>
    <row r="124" spans="1:4" x14ac:dyDescent="0.3">
      <c r="A124" s="1">
        <v>44008</v>
      </c>
      <c r="B124">
        <v>123</v>
      </c>
      <c r="C124">
        <v>134.64349369999999</v>
      </c>
      <c r="D124">
        <v>443.39999390000003</v>
      </c>
    </row>
    <row r="125" spans="1:4" x14ac:dyDescent="0.3">
      <c r="A125" s="1">
        <v>44011</v>
      </c>
      <c r="B125">
        <v>124</v>
      </c>
      <c r="C125">
        <v>134.0189972</v>
      </c>
      <c r="D125">
        <v>447.23999020000002</v>
      </c>
    </row>
    <row r="126" spans="1:4" x14ac:dyDescent="0.3">
      <c r="A126" s="1">
        <v>44012</v>
      </c>
      <c r="B126">
        <v>125</v>
      </c>
      <c r="C126">
        <v>137.9409943</v>
      </c>
      <c r="D126">
        <v>455.0400085</v>
      </c>
    </row>
    <row r="127" spans="1:4" x14ac:dyDescent="0.3">
      <c r="A127" s="1">
        <v>44013</v>
      </c>
      <c r="B127">
        <v>126</v>
      </c>
      <c r="C127">
        <v>143.9349976</v>
      </c>
      <c r="D127">
        <v>485.64001459999997</v>
      </c>
    </row>
    <row r="128" spans="1:4" x14ac:dyDescent="0.3">
      <c r="A128" s="1">
        <v>44014</v>
      </c>
      <c r="B128">
        <v>127</v>
      </c>
      <c r="C128">
        <v>144.51499939999999</v>
      </c>
      <c r="D128">
        <v>476.89001459999997</v>
      </c>
    </row>
    <row r="129" spans="1:4" x14ac:dyDescent="0.3">
      <c r="A129" s="1">
        <v>44018</v>
      </c>
      <c r="B129">
        <v>128</v>
      </c>
      <c r="C129">
        <v>152.85200499999999</v>
      </c>
      <c r="D129">
        <v>493.80999759999997</v>
      </c>
    </row>
    <row r="130" spans="1:4" x14ac:dyDescent="0.3">
      <c r="A130" s="1">
        <v>44019</v>
      </c>
      <c r="B130">
        <v>129</v>
      </c>
      <c r="C130">
        <v>150.0059967</v>
      </c>
      <c r="D130">
        <v>493.1600037</v>
      </c>
    </row>
    <row r="131" spans="1:4" x14ac:dyDescent="0.3">
      <c r="A131" s="1">
        <v>44020</v>
      </c>
      <c r="B131">
        <v>130</v>
      </c>
      <c r="C131">
        <v>154.05549619999999</v>
      </c>
      <c r="D131">
        <v>502.77999879999999</v>
      </c>
    </row>
    <row r="132" spans="1:4" x14ac:dyDescent="0.3">
      <c r="A132" s="1">
        <v>44021</v>
      </c>
      <c r="B132">
        <v>131</v>
      </c>
      <c r="C132">
        <v>159.1315002</v>
      </c>
      <c r="D132">
        <v>507.76000979999998</v>
      </c>
    </row>
    <row r="133" spans="1:4" x14ac:dyDescent="0.3">
      <c r="A133" s="1">
        <v>44022</v>
      </c>
      <c r="B133">
        <v>132</v>
      </c>
      <c r="C133">
        <v>160</v>
      </c>
      <c r="D133">
        <v>548.72998050000001</v>
      </c>
    </row>
    <row r="134" spans="1:4" x14ac:dyDescent="0.3">
      <c r="A134" s="1">
        <v>44025</v>
      </c>
      <c r="B134">
        <v>133</v>
      </c>
      <c r="C134">
        <v>155.1999969</v>
      </c>
      <c r="D134">
        <v>525.5</v>
      </c>
    </row>
    <row r="135" spans="1:4" x14ac:dyDescent="0.3">
      <c r="A135" s="1">
        <v>44026</v>
      </c>
      <c r="B135">
        <v>134</v>
      </c>
      <c r="C135">
        <v>154.1999969</v>
      </c>
      <c r="D135">
        <v>524.88000490000002</v>
      </c>
    </row>
    <row r="136" spans="1:4" x14ac:dyDescent="0.3">
      <c r="A136" s="1">
        <v>44027</v>
      </c>
      <c r="B136">
        <v>135</v>
      </c>
      <c r="C136">
        <v>150.4434967</v>
      </c>
      <c r="D136">
        <v>523.26000980000003</v>
      </c>
    </row>
    <row r="137" spans="1:4" x14ac:dyDescent="0.3">
      <c r="A137" s="1">
        <v>44028</v>
      </c>
      <c r="B137">
        <v>136</v>
      </c>
      <c r="C137">
        <v>149.99499510000001</v>
      </c>
      <c r="D137">
        <v>527.39001459999997</v>
      </c>
    </row>
    <row r="138" spans="1:4" x14ac:dyDescent="0.3">
      <c r="A138" s="1">
        <v>44029</v>
      </c>
      <c r="B138">
        <v>137</v>
      </c>
      <c r="C138">
        <v>148.09849550000001</v>
      </c>
      <c r="D138">
        <v>492.98999020000002</v>
      </c>
    </row>
    <row r="139" spans="1:4" x14ac:dyDescent="0.3">
      <c r="A139" s="1">
        <v>44032</v>
      </c>
      <c r="B139">
        <v>138</v>
      </c>
      <c r="C139">
        <v>159.84199520000001</v>
      </c>
      <c r="D139">
        <v>502.4100037</v>
      </c>
    </row>
    <row r="140" spans="1:4" x14ac:dyDescent="0.3">
      <c r="A140" s="1">
        <v>44033</v>
      </c>
      <c r="B140">
        <v>139</v>
      </c>
      <c r="C140">
        <v>156.91450499999999</v>
      </c>
      <c r="D140">
        <v>490.10000609999997</v>
      </c>
    </row>
    <row r="141" spans="1:4" x14ac:dyDescent="0.3">
      <c r="A141" s="1">
        <v>44034</v>
      </c>
      <c r="B141">
        <v>140</v>
      </c>
      <c r="C141">
        <v>154.99549870000001</v>
      </c>
      <c r="D141">
        <v>489.82000729999999</v>
      </c>
    </row>
    <row r="142" spans="1:4" x14ac:dyDescent="0.3">
      <c r="A142" s="1">
        <v>44035</v>
      </c>
      <c r="B142">
        <v>141</v>
      </c>
      <c r="C142">
        <v>149.32749939999999</v>
      </c>
      <c r="D142">
        <v>477.57998659999998</v>
      </c>
    </row>
    <row r="143" spans="1:4" x14ac:dyDescent="0.3">
      <c r="A143" s="1">
        <v>44036</v>
      </c>
      <c r="B143">
        <v>142</v>
      </c>
      <c r="C143">
        <v>150.44549559999999</v>
      </c>
      <c r="D143">
        <v>480.4500122</v>
      </c>
    </row>
    <row r="144" spans="1:4" x14ac:dyDescent="0.3">
      <c r="A144" s="1">
        <v>44039</v>
      </c>
      <c r="B144">
        <v>143</v>
      </c>
      <c r="C144">
        <v>152.76049800000001</v>
      </c>
      <c r="D144">
        <v>495.64999390000003</v>
      </c>
    </row>
    <row r="145" spans="1:4" x14ac:dyDescent="0.3">
      <c r="A145" s="1">
        <v>44040</v>
      </c>
      <c r="B145">
        <v>144</v>
      </c>
      <c r="C145">
        <v>150.0164948</v>
      </c>
      <c r="D145">
        <v>488.51000979999998</v>
      </c>
    </row>
    <row r="146" spans="1:4" x14ac:dyDescent="0.3">
      <c r="A146" s="1">
        <v>44041</v>
      </c>
      <c r="B146">
        <v>145</v>
      </c>
      <c r="C146">
        <v>151.67649840000001</v>
      </c>
      <c r="D146">
        <v>484.48001099999999</v>
      </c>
    </row>
    <row r="147" spans="1:4" x14ac:dyDescent="0.3">
      <c r="A147" s="1">
        <v>44042</v>
      </c>
      <c r="B147">
        <v>146</v>
      </c>
      <c r="C147">
        <v>152.5939941</v>
      </c>
      <c r="D147">
        <v>485.7999878</v>
      </c>
    </row>
    <row r="148" spans="1:4" x14ac:dyDescent="0.3">
      <c r="A148" s="1">
        <v>44043</v>
      </c>
      <c r="B148">
        <v>147</v>
      </c>
      <c r="C148">
        <v>158.2339935</v>
      </c>
      <c r="D148">
        <v>488.88000490000002</v>
      </c>
    </row>
    <row r="149" spans="1:4" x14ac:dyDescent="0.3">
      <c r="A149" s="1">
        <v>44046</v>
      </c>
      <c r="B149">
        <v>148</v>
      </c>
      <c r="C149">
        <v>155.59449770000001</v>
      </c>
      <c r="D149">
        <v>498.61999509999998</v>
      </c>
    </row>
    <row r="150" spans="1:4" x14ac:dyDescent="0.3">
      <c r="A150" s="1">
        <v>44047</v>
      </c>
      <c r="B150">
        <v>149</v>
      </c>
      <c r="C150">
        <v>156.94149780000001</v>
      </c>
      <c r="D150">
        <v>509.64001459999997</v>
      </c>
    </row>
    <row r="151" spans="1:4" x14ac:dyDescent="0.3">
      <c r="A151" s="1">
        <v>44048</v>
      </c>
      <c r="B151">
        <v>150</v>
      </c>
      <c r="C151">
        <v>160.25149540000001</v>
      </c>
      <c r="D151">
        <v>502.10998540000003</v>
      </c>
    </row>
    <row r="152" spans="1:4" x14ac:dyDescent="0.3">
      <c r="A152" s="1">
        <v>44049</v>
      </c>
      <c r="B152">
        <v>151</v>
      </c>
      <c r="C152">
        <v>161.25</v>
      </c>
      <c r="D152">
        <v>509.07998659999998</v>
      </c>
    </row>
    <row r="153" spans="1:4" x14ac:dyDescent="0.3">
      <c r="A153" s="1">
        <v>44050</v>
      </c>
      <c r="B153">
        <v>152</v>
      </c>
      <c r="C153">
        <v>158.37300110000001</v>
      </c>
      <c r="D153">
        <v>494.73001099999999</v>
      </c>
    </row>
    <row r="154" spans="1:4" x14ac:dyDescent="0.3">
      <c r="A154" s="1">
        <v>44053</v>
      </c>
      <c r="B154">
        <v>153</v>
      </c>
      <c r="C154">
        <v>157.40800479999999</v>
      </c>
      <c r="D154">
        <v>483.38000490000002</v>
      </c>
    </row>
    <row r="155" spans="1:4" x14ac:dyDescent="0.3">
      <c r="A155" s="1">
        <v>44054</v>
      </c>
      <c r="B155">
        <v>154</v>
      </c>
      <c r="C155">
        <v>154.03349299999999</v>
      </c>
      <c r="D155">
        <v>466.92999270000001</v>
      </c>
    </row>
    <row r="156" spans="1:4" x14ac:dyDescent="0.3">
      <c r="A156" s="1">
        <v>44055</v>
      </c>
      <c r="B156">
        <v>155</v>
      </c>
      <c r="C156">
        <v>158.1119995</v>
      </c>
      <c r="D156">
        <v>475.47000120000001</v>
      </c>
    </row>
    <row r="157" spans="1:4" x14ac:dyDescent="0.3">
      <c r="A157" s="1">
        <v>44056</v>
      </c>
      <c r="B157">
        <v>156</v>
      </c>
      <c r="C157">
        <v>158.05099490000001</v>
      </c>
      <c r="D157">
        <v>481.32998659999998</v>
      </c>
    </row>
    <row r="158" spans="1:4" x14ac:dyDescent="0.3">
      <c r="A158" s="1">
        <v>44057</v>
      </c>
      <c r="B158">
        <v>157</v>
      </c>
      <c r="C158">
        <v>157.40100100000001</v>
      </c>
      <c r="D158">
        <v>482.67999270000001</v>
      </c>
    </row>
    <row r="159" spans="1:4" x14ac:dyDescent="0.3">
      <c r="A159" s="1">
        <v>44060</v>
      </c>
      <c r="B159">
        <v>158</v>
      </c>
      <c r="C159">
        <v>159.12049870000001</v>
      </c>
      <c r="D159">
        <v>482.35000609999997</v>
      </c>
    </row>
    <row r="160" spans="1:4" x14ac:dyDescent="0.3">
      <c r="A160" s="1">
        <v>44061</v>
      </c>
      <c r="B160">
        <v>159</v>
      </c>
      <c r="C160">
        <v>165.62449649999999</v>
      </c>
      <c r="D160">
        <v>491.86999509999998</v>
      </c>
    </row>
    <row r="161" spans="1:4" x14ac:dyDescent="0.3">
      <c r="A161" s="1">
        <v>44062</v>
      </c>
      <c r="B161">
        <v>160</v>
      </c>
      <c r="C161">
        <v>163.02400209999999</v>
      </c>
      <c r="D161">
        <v>484.52999879999999</v>
      </c>
    </row>
    <row r="162" spans="1:4" x14ac:dyDescent="0.3">
      <c r="A162" s="1">
        <v>44063</v>
      </c>
      <c r="B162">
        <v>161</v>
      </c>
      <c r="C162">
        <v>164.8684998</v>
      </c>
      <c r="D162">
        <v>497.89999390000003</v>
      </c>
    </row>
    <row r="163" spans="1:4" x14ac:dyDescent="0.3">
      <c r="A163" s="1">
        <v>44064</v>
      </c>
      <c r="B163">
        <v>162</v>
      </c>
      <c r="C163">
        <v>164.23599239999999</v>
      </c>
      <c r="D163">
        <v>492.30999759999997</v>
      </c>
    </row>
    <row r="164" spans="1:4" x14ac:dyDescent="0.3">
      <c r="A164" s="1">
        <v>44067</v>
      </c>
      <c r="B164">
        <v>163</v>
      </c>
      <c r="C164">
        <v>165.37300110000001</v>
      </c>
      <c r="D164">
        <v>488.80999759999997</v>
      </c>
    </row>
    <row r="165" spans="1:4" x14ac:dyDescent="0.3">
      <c r="A165" s="1">
        <v>44068</v>
      </c>
      <c r="B165">
        <v>164</v>
      </c>
      <c r="C165">
        <v>167.32449339999999</v>
      </c>
      <c r="D165">
        <v>490.57998659999998</v>
      </c>
    </row>
    <row r="166" spans="1:4" x14ac:dyDescent="0.3">
      <c r="A166" s="1">
        <v>44069</v>
      </c>
      <c r="B166">
        <v>165</v>
      </c>
      <c r="C166">
        <v>172.09249879999999</v>
      </c>
      <c r="D166">
        <v>547.53002930000002</v>
      </c>
    </row>
    <row r="167" spans="1:4" x14ac:dyDescent="0.3">
      <c r="A167" s="1">
        <v>44070</v>
      </c>
      <c r="B167">
        <v>166</v>
      </c>
      <c r="C167">
        <v>170</v>
      </c>
      <c r="D167">
        <v>526.27001949999999</v>
      </c>
    </row>
    <row r="168" spans="1:4" x14ac:dyDescent="0.3">
      <c r="A168" s="1">
        <v>44071</v>
      </c>
      <c r="B168">
        <v>167</v>
      </c>
      <c r="C168">
        <v>170.0899963</v>
      </c>
      <c r="D168">
        <v>523.89001459999997</v>
      </c>
    </row>
    <row r="169" spans="1:4" x14ac:dyDescent="0.3">
      <c r="A169" s="1">
        <v>44074</v>
      </c>
      <c r="B169">
        <v>168</v>
      </c>
      <c r="C169">
        <v>172.54800420000001</v>
      </c>
      <c r="D169">
        <v>529.55999759999997</v>
      </c>
    </row>
    <row r="170" spans="1:4" x14ac:dyDescent="0.3">
      <c r="A170" s="1">
        <v>44075</v>
      </c>
      <c r="B170">
        <v>169</v>
      </c>
      <c r="C170">
        <v>174.95599369999999</v>
      </c>
      <c r="D170">
        <v>556.54998780000005</v>
      </c>
    </row>
    <row r="171" spans="1:4" x14ac:dyDescent="0.3">
      <c r="A171" s="1">
        <v>44076</v>
      </c>
      <c r="B171">
        <v>170</v>
      </c>
      <c r="C171">
        <v>176.5724945</v>
      </c>
      <c r="D171">
        <v>552.8400269</v>
      </c>
    </row>
    <row r="172" spans="1:4" x14ac:dyDescent="0.3">
      <c r="A172" s="1">
        <v>44077</v>
      </c>
      <c r="B172">
        <v>171</v>
      </c>
      <c r="C172">
        <v>168.3999939</v>
      </c>
      <c r="D172">
        <v>525.75</v>
      </c>
    </row>
    <row r="173" spans="1:4" x14ac:dyDescent="0.3">
      <c r="A173" s="1">
        <v>44078</v>
      </c>
      <c r="B173">
        <v>172</v>
      </c>
      <c r="C173">
        <v>164.7310028</v>
      </c>
      <c r="D173">
        <v>516.04998780000005</v>
      </c>
    </row>
    <row r="174" spans="1:4" x14ac:dyDescent="0.3">
      <c r="A174" s="1">
        <v>44082</v>
      </c>
      <c r="B174">
        <v>173</v>
      </c>
      <c r="C174">
        <v>157.49200440000001</v>
      </c>
      <c r="D174">
        <v>507.01998900000001</v>
      </c>
    </row>
    <row r="175" spans="1:4" x14ac:dyDescent="0.3">
      <c r="A175" s="1">
        <v>44083</v>
      </c>
      <c r="B175">
        <v>174</v>
      </c>
      <c r="C175">
        <v>163.43049619999999</v>
      </c>
      <c r="D175">
        <v>500.19000240000003</v>
      </c>
    </row>
    <row r="176" spans="1:4" x14ac:dyDescent="0.3">
      <c r="A176" s="1">
        <v>44084</v>
      </c>
      <c r="B176">
        <v>175</v>
      </c>
      <c r="C176">
        <v>158.75549319999999</v>
      </c>
      <c r="D176">
        <v>480.67001340000002</v>
      </c>
    </row>
    <row r="177" spans="1:4" x14ac:dyDescent="0.3">
      <c r="A177" s="1">
        <v>44085</v>
      </c>
      <c r="B177">
        <v>176</v>
      </c>
      <c r="C177">
        <v>155.81100459999999</v>
      </c>
      <c r="D177">
        <v>482.02999879999999</v>
      </c>
    </row>
    <row r="178" spans="1:4" x14ac:dyDescent="0.3">
      <c r="A178" s="1">
        <v>44088</v>
      </c>
      <c r="B178">
        <v>177</v>
      </c>
      <c r="C178">
        <v>155.14849849999999</v>
      </c>
      <c r="D178">
        <v>476.26000979999998</v>
      </c>
    </row>
    <row r="179" spans="1:4" x14ac:dyDescent="0.3">
      <c r="A179" s="1">
        <v>44089</v>
      </c>
      <c r="B179">
        <v>178</v>
      </c>
      <c r="C179">
        <v>157.8065033</v>
      </c>
      <c r="D179">
        <v>495.98999020000002</v>
      </c>
    </row>
    <row r="180" spans="1:4" x14ac:dyDescent="0.3">
      <c r="A180" s="1">
        <v>44090</v>
      </c>
      <c r="B180">
        <v>179</v>
      </c>
      <c r="C180">
        <v>153.90499879999999</v>
      </c>
      <c r="D180">
        <v>483.85998540000003</v>
      </c>
    </row>
    <row r="181" spans="1:4" x14ac:dyDescent="0.3">
      <c r="A181" s="1">
        <v>44091</v>
      </c>
      <c r="B181">
        <v>180</v>
      </c>
      <c r="C181">
        <v>150.43649289999999</v>
      </c>
      <c r="D181">
        <v>470.2000122</v>
      </c>
    </row>
    <row r="182" spans="1:4" x14ac:dyDescent="0.3">
      <c r="A182" s="1">
        <v>44092</v>
      </c>
      <c r="B182">
        <v>181</v>
      </c>
      <c r="C182">
        <v>147.74549870000001</v>
      </c>
      <c r="D182">
        <v>469.9599915</v>
      </c>
    </row>
    <row r="183" spans="1:4" x14ac:dyDescent="0.3">
      <c r="A183" s="1">
        <v>44095</v>
      </c>
      <c r="B183">
        <v>182</v>
      </c>
      <c r="C183">
        <v>148.02349849999999</v>
      </c>
      <c r="D183">
        <v>487.35000609999997</v>
      </c>
    </row>
    <row r="184" spans="1:4" x14ac:dyDescent="0.3">
      <c r="A184" s="1">
        <v>44096</v>
      </c>
      <c r="B184">
        <v>183</v>
      </c>
      <c r="C184">
        <v>156.44949339999999</v>
      </c>
      <c r="D184">
        <v>491.17001340000002</v>
      </c>
    </row>
    <row r="185" spans="1:4" x14ac:dyDescent="0.3">
      <c r="A185" s="1">
        <v>44097</v>
      </c>
      <c r="B185">
        <v>184</v>
      </c>
      <c r="C185">
        <v>149.99299619999999</v>
      </c>
      <c r="D185">
        <v>470.60998540000003</v>
      </c>
    </row>
    <row r="186" spans="1:4" x14ac:dyDescent="0.3">
      <c r="A186" s="1">
        <v>44098</v>
      </c>
      <c r="B186">
        <v>185</v>
      </c>
      <c r="C186">
        <v>150.98950199999999</v>
      </c>
      <c r="D186">
        <v>473.07998659999998</v>
      </c>
    </row>
    <row r="187" spans="1:4" x14ac:dyDescent="0.3">
      <c r="A187" s="1">
        <v>44099</v>
      </c>
      <c r="B187">
        <v>186</v>
      </c>
      <c r="C187">
        <v>154.7565002</v>
      </c>
      <c r="D187">
        <v>482.88000490000002</v>
      </c>
    </row>
    <row r="188" spans="1:4" x14ac:dyDescent="0.3">
      <c r="A188" s="1">
        <v>44102</v>
      </c>
      <c r="B188">
        <v>187</v>
      </c>
      <c r="C188">
        <v>158.70249939999999</v>
      </c>
      <c r="D188">
        <v>490.64999390000003</v>
      </c>
    </row>
    <row r="189" spans="1:4" x14ac:dyDescent="0.3">
      <c r="A189" s="1">
        <v>44103</v>
      </c>
      <c r="B189">
        <v>188</v>
      </c>
      <c r="C189">
        <v>157.2440033</v>
      </c>
      <c r="D189">
        <v>493.48001099999999</v>
      </c>
    </row>
    <row r="190" spans="1:4" x14ac:dyDescent="0.3">
      <c r="A190" s="1">
        <v>44104</v>
      </c>
      <c r="B190">
        <v>189</v>
      </c>
      <c r="C190">
        <v>157.43649289999999</v>
      </c>
      <c r="D190">
        <v>500.02999879999999</v>
      </c>
    </row>
    <row r="191" spans="1:4" x14ac:dyDescent="0.3">
      <c r="A191" s="1">
        <v>44105</v>
      </c>
      <c r="B191">
        <v>190</v>
      </c>
      <c r="C191">
        <v>161.06300350000001</v>
      </c>
      <c r="D191">
        <v>527.51000980000003</v>
      </c>
    </row>
    <row r="192" spans="1:4" x14ac:dyDescent="0.3">
      <c r="A192" s="1">
        <v>44106</v>
      </c>
      <c r="B192">
        <v>191</v>
      </c>
      <c r="C192">
        <v>156.25</v>
      </c>
      <c r="D192">
        <v>503.05999759999997</v>
      </c>
    </row>
    <row r="193" spans="1:4" x14ac:dyDescent="0.3">
      <c r="A193" s="1">
        <v>44109</v>
      </c>
      <c r="B193">
        <v>192</v>
      </c>
      <c r="C193">
        <v>159.96000670000001</v>
      </c>
      <c r="D193">
        <v>520.65002440000001</v>
      </c>
    </row>
    <row r="194" spans="1:4" x14ac:dyDescent="0.3">
      <c r="A194" s="1">
        <v>44110</v>
      </c>
      <c r="B194">
        <v>193</v>
      </c>
      <c r="C194">
        <v>154.99800110000001</v>
      </c>
      <c r="D194">
        <v>505.86999509999998</v>
      </c>
    </row>
    <row r="195" spans="1:4" x14ac:dyDescent="0.3">
      <c r="A195" s="1">
        <v>44111</v>
      </c>
      <c r="B195">
        <v>194</v>
      </c>
      <c r="C195">
        <v>159.7845001</v>
      </c>
      <c r="D195">
        <v>534.6599731</v>
      </c>
    </row>
    <row r="196" spans="1:4" x14ac:dyDescent="0.3">
      <c r="A196" s="1">
        <v>44112</v>
      </c>
      <c r="B196">
        <v>195</v>
      </c>
      <c r="C196">
        <v>159.5274963</v>
      </c>
      <c r="D196">
        <v>531.78997800000002</v>
      </c>
    </row>
    <row r="197" spans="1:4" x14ac:dyDescent="0.3">
      <c r="A197" s="1">
        <v>44113</v>
      </c>
      <c r="B197">
        <v>196</v>
      </c>
      <c r="C197">
        <v>164.33250430000001</v>
      </c>
      <c r="D197">
        <v>539.44000240000003</v>
      </c>
    </row>
    <row r="198" spans="1:4" x14ac:dyDescent="0.3">
      <c r="A198" s="1">
        <v>44116</v>
      </c>
      <c r="B198">
        <v>197</v>
      </c>
      <c r="C198">
        <v>172.1464996</v>
      </c>
      <c r="D198">
        <v>539.80999759999997</v>
      </c>
    </row>
    <row r="199" spans="1:4" x14ac:dyDescent="0.3">
      <c r="A199" s="1">
        <v>44117</v>
      </c>
      <c r="B199">
        <v>198</v>
      </c>
      <c r="C199">
        <v>172.1815033</v>
      </c>
      <c r="D199">
        <v>554.0900269</v>
      </c>
    </row>
    <row r="200" spans="1:4" x14ac:dyDescent="0.3">
      <c r="A200" s="1">
        <v>44118</v>
      </c>
      <c r="B200">
        <v>199</v>
      </c>
      <c r="C200">
        <v>168.18550110000001</v>
      </c>
      <c r="D200">
        <v>541.45001219999995</v>
      </c>
    </row>
    <row r="201" spans="1:4" x14ac:dyDescent="0.3">
      <c r="A201" s="1">
        <v>44119</v>
      </c>
      <c r="B201">
        <v>200</v>
      </c>
      <c r="C201">
        <v>166.93249510000001</v>
      </c>
      <c r="D201">
        <v>541.94000240000003</v>
      </c>
    </row>
    <row r="202" spans="1:4" x14ac:dyDescent="0.3">
      <c r="A202" s="1">
        <v>44120</v>
      </c>
      <c r="B202">
        <v>201</v>
      </c>
      <c r="C202">
        <v>163.63549800000001</v>
      </c>
      <c r="D202">
        <v>530.78997800000002</v>
      </c>
    </row>
    <row r="203" spans="1:4" x14ac:dyDescent="0.3">
      <c r="A203" s="1">
        <v>44123</v>
      </c>
      <c r="B203">
        <v>202</v>
      </c>
      <c r="C203">
        <v>160.36050420000001</v>
      </c>
      <c r="D203">
        <v>530.71997069999998</v>
      </c>
    </row>
    <row r="204" spans="1:4" x14ac:dyDescent="0.3">
      <c r="A204" s="1">
        <v>44124</v>
      </c>
      <c r="B204">
        <v>203</v>
      </c>
      <c r="C204">
        <v>160.8504944</v>
      </c>
      <c r="D204">
        <v>525.41998290000004</v>
      </c>
    </row>
    <row r="205" spans="1:4" x14ac:dyDescent="0.3">
      <c r="A205" s="1">
        <v>44125</v>
      </c>
      <c r="B205">
        <v>204</v>
      </c>
      <c r="C205">
        <v>159.246994</v>
      </c>
      <c r="D205">
        <v>489.0499878</v>
      </c>
    </row>
    <row r="206" spans="1:4" x14ac:dyDescent="0.3">
      <c r="A206" s="1">
        <v>44126</v>
      </c>
      <c r="B206">
        <v>205</v>
      </c>
      <c r="C206">
        <v>158.82000729999999</v>
      </c>
      <c r="D206">
        <v>485.23001099999999</v>
      </c>
    </row>
    <row r="207" spans="1:4" x14ac:dyDescent="0.3">
      <c r="A207" s="1">
        <v>44127</v>
      </c>
      <c r="B207">
        <v>206</v>
      </c>
      <c r="C207">
        <v>160.22000120000001</v>
      </c>
      <c r="D207">
        <v>488.27999879999999</v>
      </c>
    </row>
    <row r="208" spans="1:4" x14ac:dyDescent="0.3">
      <c r="A208" s="1">
        <v>44130</v>
      </c>
      <c r="B208">
        <v>207</v>
      </c>
      <c r="C208">
        <v>160.35200499999999</v>
      </c>
      <c r="D208">
        <v>488.23999020000002</v>
      </c>
    </row>
    <row r="209" spans="1:4" x14ac:dyDescent="0.3">
      <c r="A209" s="1">
        <v>44131</v>
      </c>
      <c r="B209">
        <v>208</v>
      </c>
      <c r="C209">
        <v>164.31649780000001</v>
      </c>
      <c r="D209">
        <v>488.92999270000001</v>
      </c>
    </row>
    <row r="210" spans="1:4" x14ac:dyDescent="0.3">
      <c r="A210" s="1">
        <v>44132</v>
      </c>
      <c r="B210">
        <v>209</v>
      </c>
      <c r="C210">
        <v>158.13900760000001</v>
      </c>
      <c r="D210">
        <v>486.23999020000002</v>
      </c>
    </row>
    <row r="211" spans="1:4" x14ac:dyDescent="0.3">
      <c r="A211" s="1">
        <v>44133</v>
      </c>
      <c r="B211">
        <v>210</v>
      </c>
      <c r="C211">
        <v>160.55050660000001</v>
      </c>
      <c r="D211">
        <v>504.2099915</v>
      </c>
    </row>
    <row r="212" spans="1:4" x14ac:dyDescent="0.3">
      <c r="A212" s="1">
        <v>44134</v>
      </c>
      <c r="B212">
        <v>211</v>
      </c>
      <c r="C212">
        <v>151.80749510000001</v>
      </c>
      <c r="D212">
        <v>475.73999020000002</v>
      </c>
    </row>
    <row r="213" spans="1:4" x14ac:dyDescent="0.3">
      <c r="A213" s="1">
        <v>44137</v>
      </c>
      <c r="B213">
        <v>212</v>
      </c>
      <c r="C213">
        <v>150.22399899999999</v>
      </c>
      <c r="D213">
        <v>484.11999509999998</v>
      </c>
    </row>
    <row r="214" spans="1:4" x14ac:dyDescent="0.3">
      <c r="A214" s="1">
        <v>44138</v>
      </c>
      <c r="B214">
        <v>213</v>
      </c>
      <c r="C214">
        <v>152.42050169999999</v>
      </c>
      <c r="D214">
        <v>487.22000120000001</v>
      </c>
    </row>
    <row r="215" spans="1:4" x14ac:dyDescent="0.3">
      <c r="A215" s="1">
        <v>44139</v>
      </c>
      <c r="B215">
        <v>214</v>
      </c>
      <c r="C215">
        <v>162.05799870000001</v>
      </c>
      <c r="D215">
        <v>496.9500122</v>
      </c>
    </row>
    <row r="216" spans="1:4" x14ac:dyDescent="0.3">
      <c r="A216" s="1">
        <v>44140</v>
      </c>
      <c r="B216">
        <v>215</v>
      </c>
      <c r="C216">
        <v>166.1000061</v>
      </c>
      <c r="D216">
        <v>513.76000980000003</v>
      </c>
    </row>
    <row r="217" spans="1:4" x14ac:dyDescent="0.3">
      <c r="A217" s="1">
        <v>44141</v>
      </c>
      <c r="B217">
        <v>216</v>
      </c>
      <c r="C217">
        <v>165.5684967</v>
      </c>
      <c r="D217">
        <v>514.72998050000001</v>
      </c>
    </row>
    <row r="218" spans="1:4" x14ac:dyDescent="0.3">
      <c r="A218" s="1">
        <v>44144</v>
      </c>
      <c r="B218">
        <v>217</v>
      </c>
      <c r="C218">
        <v>157.18699649999999</v>
      </c>
      <c r="D218">
        <v>470.5</v>
      </c>
    </row>
    <row r="219" spans="1:4" x14ac:dyDescent="0.3">
      <c r="A219" s="1">
        <v>44145</v>
      </c>
      <c r="B219">
        <v>218</v>
      </c>
      <c r="C219">
        <v>151.75100710000001</v>
      </c>
      <c r="D219">
        <v>480.23999020000002</v>
      </c>
    </row>
    <row r="220" spans="1:4" x14ac:dyDescent="0.3">
      <c r="A220" s="1">
        <v>44146</v>
      </c>
      <c r="B220">
        <v>219</v>
      </c>
      <c r="C220">
        <v>156.86950680000001</v>
      </c>
      <c r="D220">
        <v>490.76000979999998</v>
      </c>
    </row>
    <row r="221" spans="1:4" x14ac:dyDescent="0.3">
      <c r="A221" s="1">
        <v>44147</v>
      </c>
      <c r="B221">
        <v>220</v>
      </c>
      <c r="C221">
        <v>155.51400760000001</v>
      </c>
      <c r="D221">
        <v>486.76998900000001</v>
      </c>
    </row>
    <row r="222" spans="1:4" x14ac:dyDescent="0.3">
      <c r="A222" s="1">
        <v>44148</v>
      </c>
      <c r="B222">
        <v>221</v>
      </c>
      <c r="C222">
        <v>156.440506</v>
      </c>
      <c r="D222">
        <v>482.8399963</v>
      </c>
    </row>
    <row r="223" spans="1:4" x14ac:dyDescent="0.3">
      <c r="A223" s="1">
        <v>44151</v>
      </c>
      <c r="B223">
        <v>222</v>
      </c>
      <c r="C223">
        <v>156.5529938</v>
      </c>
      <c r="D223">
        <v>479.10000609999997</v>
      </c>
    </row>
    <row r="224" spans="1:4" x14ac:dyDescent="0.3">
      <c r="A224" s="1">
        <v>44152</v>
      </c>
      <c r="B224">
        <v>223</v>
      </c>
      <c r="C224">
        <v>156.78300479999999</v>
      </c>
      <c r="D224">
        <v>480.63000490000002</v>
      </c>
    </row>
    <row r="225" spans="1:4" x14ac:dyDescent="0.3">
      <c r="A225" s="1">
        <v>44153</v>
      </c>
      <c r="B225">
        <v>224</v>
      </c>
      <c r="C225">
        <v>155.27299500000001</v>
      </c>
      <c r="D225">
        <v>481.7900085</v>
      </c>
    </row>
    <row r="226" spans="1:4" x14ac:dyDescent="0.3">
      <c r="A226" s="1">
        <v>44154</v>
      </c>
      <c r="B226">
        <v>225</v>
      </c>
      <c r="C226">
        <v>155.85099790000001</v>
      </c>
      <c r="D226">
        <v>484.67001340000002</v>
      </c>
    </row>
    <row r="227" spans="1:4" x14ac:dyDescent="0.3">
      <c r="A227" s="1">
        <v>44155</v>
      </c>
      <c r="B227">
        <v>226</v>
      </c>
      <c r="C227">
        <v>154.97000120000001</v>
      </c>
      <c r="D227">
        <v>488.23999020000002</v>
      </c>
    </row>
    <row r="228" spans="1:4" x14ac:dyDescent="0.3">
      <c r="A228" s="1">
        <v>44158</v>
      </c>
      <c r="B228">
        <v>227</v>
      </c>
      <c r="C228">
        <v>154.91949460000001</v>
      </c>
      <c r="D228">
        <v>476.61999509999998</v>
      </c>
    </row>
    <row r="229" spans="1:4" x14ac:dyDescent="0.3">
      <c r="A229" s="1">
        <v>44159</v>
      </c>
      <c r="B229">
        <v>228</v>
      </c>
      <c r="C229">
        <v>155.9029999</v>
      </c>
      <c r="D229">
        <v>482.88000490000002</v>
      </c>
    </row>
    <row r="230" spans="1:4" x14ac:dyDescent="0.3">
      <c r="A230" s="1">
        <v>44160</v>
      </c>
      <c r="B230">
        <v>229</v>
      </c>
      <c r="C230">
        <v>159.2534943</v>
      </c>
      <c r="D230">
        <v>485</v>
      </c>
    </row>
    <row r="231" spans="1:4" x14ac:dyDescent="0.3">
      <c r="A231" s="1">
        <v>44162</v>
      </c>
      <c r="B231">
        <v>230</v>
      </c>
      <c r="C231">
        <v>159.76699830000001</v>
      </c>
      <c r="D231">
        <v>491.35998540000003</v>
      </c>
    </row>
    <row r="232" spans="1:4" x14ac:dyDescent="0.3">
      <c r="A232" s="1">
        <v>44165</v>
      </c>
      <c r="B232">
        <v>231</v>
      </c>
      <c r="C232">
        <v>158.40199279999999</v>
      </c>
      <c r="D232">
        <v>490.7000122</v>
      </c>
    </row>
    <row r="233" spans="1:4" x14ac:dyDescent="0.3">
      <c r="A233" s="1">
        <v>44166</v>
      </c>
      <c r="B233">
        <v>232</v>
      </c>
      <c r="C233">
        <v>161.00399780000001</v>
      </c>
      <c r="D233">
        <v>504.57998659999998</v>
      </c>
    </row>
    <row r="234" spans="1:4" x14ac:dyDescent="0.3">
      <c r="A234" s="1">
        <v>44167</v>
      </c>
      <c r="B234">
        <v>233</v>
      </c>
      <c r="C234">
        <v>160.17649840000001</v>
      </c>
      <c r="D234">
        <v>503.38000490000002</v>
      </c>
    </row>
    <row r="235" spans="1:4" x14ac:dyDescent="0.3">
      <c r="A235" s="1">
        <v>44168</v>
      </c>
      <c r="B235">
        <v>234</v>
      </c>
      <c r="C235">
        <v>159.33650209999999</v>
      </c>
      <c r="D235">
        <v>497.51998900000001</v>
      </c>
    </row>
    <row r="236" spans="1:4" x14ac:dyDescent="0.3">
      <c r="A236" s="1">
        <v>44169</v>
      </c>
      <c r="B236">
        <v>235</v>
      </c>
      <c r="C236">
        <v>158.12899780000001</v>
      </c>
      <c r="D236">
        <v>498.30999759999997</v>
      </c>
    </row>
    <row r="237" spans="1:4" x14ac:dyDescent="0.3">
      <c r="A237" s="1">
        <v>44172</v>
      </c>
      <c r="B237">
        <v>236</v>
      </c>
      <c r="C237">
        <v>157.8999939</v>
      </c>
      <c r="D237">
        <v>515.78002930000002</v>
      </c>
    </row>
    <row r="238" spans="1:4" x14ac:dyDescent="0.3">
      <c r="A238" s="1">
        <v>44173</v>
      </c>
      <c r="B238">
        <v>237</v>
      </c>
      <c r="C238">
        <v>158.86450199999999</v>
      </c>
      <c r="D238">
        <v>512.6599731</v>
      </c>
    </row>
    <row r="239" spans="1:4" x14ac:dyDescent="0.3">
      <c r="A239" s="1">
        <v>44174</v>
      </c>
      <c r="B239">
        <v>238</v>
      </c>
      <c r="C239">
        <v>155.21000670000001</v>
      </c>
      <c r="D239">
        <v>493.60000609999997</v>
      </c>
    </row>
    <row r="240" spans="1:4" x14ac:dyDescent="0.3">
      <c r="A240" s="1">
        <v>44175</v>
      </c>
      <c r="B240">
        <v>239</v>
      </c>
      <c r="C240">
        <v>155.07449339999999</v>
      </c>
      <c r="D240">
        <v>501.0899963</v>
      </c>
    </row>
    <row r="241" spans="1:4" x14ac:dyDescent="0.3">
      <c r="A241" s="1">
        <v>44176</v>
      </c>
      <c r="B241">
        <v>240</v>
      </c>
      <c r="C241">
        <v>155.82099909999999</v>
      </c>
      <c r="D241">
        <v>503.22000120000001</v>
      </c>
    </row>
    <row r="242" spans="1:4" x14ac:dyDescent="0.3">
      <c r="A242" s="1">
        <v>44179</v>
      </c>
      <c r="B242">
        <v>241</v>
      </c>
      <c r="C242">
        <v>157.84849550000001</v>
      </c>
      <c r="D242">
        <v>522.41998290000004</v>
      </c>
    </row>
    <row r="243" spans="1:4" x14ac:dyDescent="0.3">
      <c r="A243" s="1">
        <v>44180</v>
      </c>
      <c r="B243">
        <v>242</v>
      </c>
      <c r="C243">
        <v>158.2559967</v>
      </c>
      <c r="D243">
        <v>519.78002930000002</v>
      </c>
    </row>
    <row r="244" spans="1:4" x14ac:dyDescent="0.3">
      <c r="A244" s="1">
        <v>44181</v>
      </c>
      <c r="B244">
        <v>243</v>
      </c>
      <c r="C244">
        <v>162.04800420000001</v>
      </c>
      <c r="D244">
        <v>524.83001709999996</v>
      </c>
    </row>
    <row r="245" spans="1:4" x14ac:dyDescent="0.3">
      <c r="A245" s="1">
        <v>44182</v>
      </c>
      <c r="B245">
        <v>244</v>
      </c>
      <c r="C245">
        <v>161.80400090000001</v>
      </c>
      <c r="D245">
        <v>532.90002440000001</v>
      </c>
    </row>
    <row r="246" spans="1:4" x14ac:dyDescent="0.3">
      <c r="A246" s="1">
        <v>44183</v>
      </c>
      <c r="B246">
        <v>245</v>
      </c>
      <c r="C246">
        <v>160.08250430000001</v>
      </c>
      <c r="D246">
        <v>534.45001219999995</v>
      </c>
    </row>
    <row r="247" spans="1:4" x14ac:dyDescent="0.3">
      <c r="A247" s="1">
        <v>44186</v>
      </c>
      <c r="B247">
        <v>246</v>
      </c>
      <c r="C247">
        <v>160.3090057</v>
      </c>
      <c r="D247">
        <v>528.9099731</v>
      </c>
    </row>
    <row r="248" spans="1:4" x14ac:dyDescent="0.3">
      <c r="A248" s="1">
        <v>44187</v>
      </c>
      <c r="B248">
        <v>247</v>
      </c>
      <c r="C248">
        <v>160.32600400000001</v>
      </c>
      <c r="D248">
        <v>527.33001709999996</v>
      </c>
    </row>
    <row r="249" spans="1:4" x14ac:dyDescent="0.3">
      <c r="A249" s="1">
        <v>44188</v>
      </c>
      <c r="B249">
        <v>248</v>
      </c>
      <c r="C249">
        <v>159.26350400000001</v>
      </c>
      <c r="D249">
        <v>514.47998050000001</v>
      </c>
    </row>
    <row r="250" spans="1:4" x14ac:dyDescent="0.3">
      <c r="A250" s="1">
        <v>44189</v>
      </c>
      <c r="B250">
        <v>249</v>
      </c>
      <c r="C250">
        <v>158.6345062</v>
      </c>
      <c r="D250">
        <v>513.96997069999998</v>
      </c>
    </row>
    <row r="251" spans="1:4" x14ac:dyDescent="0.3">
      <c r="A251" s="1">
        <v>44193</v>
      </c>
      <c r="B251">
        <v>250</v>
      </c>
      <c r="C251">
        <v>164.19799800000001</v>
      </c>
      <c r="D251">
        <v>519.11999509999998</v>
      </c>
    </row>
    <row r="252" spans="1:4" x14ac:dyDescent="0.3">
      <c r="A252" s="1">
        <v>44194</v>
      </c>
      <c r="B252">
        <v>251</v>
      </c>
      <c r="C252">
        <v>166.1000061</v>
      </c>
      <c r="D252">
        <v>530.86999509999998</v>
      </c>
    </row>
    <row r="253" spans="1:4" x14ac:dyDescent="0.3">
      <c r="A253" s="1">
        <v>44195</v>
      </c>
      <c r="B253">
        <v>252</v>
      </c>
      <c r="C253">
        <v>164.29249569999999</v>
      </c>
      <c r="D253">
        <v>524.5900269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08"/>
  <sheetViews>
    <sheetView zoomScale="85" zoomScaleNormal="85" workbookViewId="0">
      <selection activeCell="AR256" sqref="AR256:BA257"/>
    </sheetView>
  </sheetViews>
  <sheetFormatPr defaultRowHeight="14.4" x14ac:dyDescent="0.3"/>
  <cols>
    <col min="1" max="1" width="16" bestFit="1" customWidth="1"/>
    <col min="2" max="2" width="12.5546875" customWidth="1"/>
    <col min="3" max="3" width="17.109375" customWidth="1"/>
    <col min="4" max="4" width="12.21875" customWidth="1"/>
    <col min="8" max="8" width="3.5546875" bestFit="1" customWidth="1"/>
    <col min="9" max="9" width="10.77734375" bestFit="1" customWidth="1"/>
    <col min="10" max="10" width="7.21875" bestFit="1" customWidth="1"/>
    <col min="11" max="11" width="12.44140625" bestFit="1" customWidth="1"/>
    <col min="12" max="12" width="4" bestFit="1" customWidth="1"/>
    <col min="13" max="13" width="12.44140625" bestFit="1" customWidth="1"/>
    <col min="14" max="14" width="4" bestFit="1" customWidth="1"/>
    <col min="15" max="15" width="12.44140625" bestFit="1" customWidth="1"/>
    <col min="16" max="16" width="4" bestFit="1" customWidth="1"/>
    <col min="17" max="17" width="12.44140625" bestFit="1" customWidth="1"/>
    <col min="18" max="18" width="4" bestFit="1" customWidth="1"/>
    <col min="19" max="19" width="12.44140625" bestFit="1" customWidth="1"/>
    <col min="20" max="20" width="13" bestFit="1" customWidth="1"/>
    <col min="21" max="21" width="7" bestFit="1" customWidth="1"/>
    <col min="22" max="22" width="13" bestFit="1" customWidth="1"/>
    <col min="23" max="23" width="7" bestFit="1" customWidth="1"/>
    <col min="24" max="24" width="13" bestFit="1" customWidth="1"/>
    <col min="25" max="25" width="7" bestFit="1" customWidth="1"/>
    <col min="26" max="26" width="13" bestFit="1" customWidth="1"/>
    <col min="27" max="27" width="7" bestFit="1" customWidth="1"/>
    <col min="30" max="30" width="4" bestFit="1" customWidth="1"/>
    <col min="31" max="31" width="10.77734375" bestFit="1" customWidth="1"/>
    <col min="32" max="32" width="7.21875" bestFit="1" customWidth="1"/>
    <col min="33" max="33" width="8.5546875" bestFit="1" customWidth="1"/>
    <col min="34" max="34" width="4" bestFit="1" customWidth="1"/>
    <col min="35" max="36" width="13" bestFit="1" customWidth="1"/>
    <col min="37" max="37" width="12.44140625" bestFit="1" customWidth="1"/>
    <col min="38" max="38" width="7" bestFit="1" customWidth="1"/>
    <col min="39" max="39" width="4" bestFit="1" customWidth="1"/>
    <col min="40" max="41" width="13" bestFit="1" customWidth="1"/>
    <col min="42" max="42" width="12.44140625" bestFit="1" customWidth="1"/>
    <col min="43" max="43" width="7" bestFit="1" customWidth="1"/>
    <col min="44" max="44" width="4" bestFit="1" customWidth="1"/>
    <col min="45" max="46" width="13" bestFit="1" customWidth="1"/>
    <col min="47" max="47" width="12.44140625" bestFit="1" customWidth="1"/>
    <col min="48" max="48" width="7" bestFit="1" customWidth="1"/>
    <col min="49" max="49" width="4" bestFit="1" customWidth="1"/>
    <col min="50" max="51" width="13" bestFit="1" customWidth="1"/>
    <col min="52" max="52" width="12.44140625" bestFit="1" customWidth="1"/>
    <col min="53" max="53" width="7" bestFit="1" customWidth="1"/>
  </cols>
  <sheetData>
    <row r="1" spans="1:53" ht="15.6" x14ac:dyDescent="0.3">
      <c r="A1" s="4" t="s">
        <v>4</v>
      </c>
      <c r="B1" s="3"/>
      <c r="C1" s="2"/>
      <c r="D1" s="2"/>
      <c r="E1" s="2"/>
      <c r="F1" s="4"/>
      <c r="G1" s="4"/>
      <c r="H1" s="4" t="s">
        <v>5</v>
      </c>
      <c r="I1" s="2" t="s">
        <v>0</v>
      </c>
      <c r="J1" s="2" t="s">
        <v>1</v>
      </c>
      <c r="K1" s="2" t="s">
        <v>2</v>
      </c>
      <c r="L1" s="3" t="s">
        <v>6</v>
      </c>
      <c r="M1" s="3" t="s">
        <v>7</v>
      </c>
      <c r="N1" s="3" t="s">
        <v>6</v>
      </c>
      <c r="O1" s="3" t="s">
        <v>7</v>
      </c>
      <c r="P1" s="3" t="s">
        <v>6</v>
      </c>
      <c r="Q1" s="3" t="s">
        <v>7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9</v>
      </c>
      <c r="X1" s="3" t="s">
        <v>11</v>
      </c>
      <c r="Y1" s="3" t="s">
        <v>9</v>
      </c>
      <c r="Z1" s="3" t="s">
        <v>12</v>
      </c>
      <c r="AA1" s="3" t="s">
        <v>9</v>
      </c>
      <c r="AB1" s="2"/>
      <c r="AC1" s="5"/>
      <c r="AD1" s="4" t="s">
        <v>13</v>
      </c>
      <c r="AE1" s="3" t="s">
        <v>0</v>
      </c>
      <c r="AF1" s="3" t="s">
        <v>1</v>
      </c>
      <c r="AG1" s="2" t="str">
        <f t="shared" ref="AG1:AG64" si="0">K1</f>
        <v>Amazon</v>
      </c>
      <c r="AH1" s="6" t="s">
        <v>14</v>
      </c>
      <c r="AI1" s="3" t="s">
        <v>15</v>
      </c>
      <c r="AJ1" s="3" t="s">
        <v>16</v>
      </c>
      <c r="AK1" s="3" t="s">
        <v>17</v>
      </c>
      <c r="AL1" s="2"/>
      <c r="AM1" s="6" t="s">
        <v>14</v>
      </c>
      <c r="AN1" s="3" t="s">
        <v>15</v>
      </c>
      <c r="AO1" s="3" t="s">
        <v>16</v>
      </c>
      <c r="AP1" s="3" t="s">
        <v>17</v>
      </c>
      <c r="AQ1" s="2"/>
      <c r="AR1" s="6" t="s">
        <v>14</v>
      </c>
      <c r="AS1" s="3" t="s">
        <v>15</v>
      </c>
      <c r="AT1" s="3" t="s">
        <v>16</v>
      </c>
      <c r="AU1" s="3" t="s">
        <v>17</v>
      </c>
      <c r="AV1" s="2"/>
      <c r="AW1" s="6" t="s">
        <v>14</v>
      </c>
      <c r="AX1" s="3" t="s">
        <v>15</v>
      </c>
      <c r="AY1" s="3" t="s">
        <v>16</v>
      </c>
      <c r="AZ1" s="3" t="s">
        <v>17</v>
      </c>
      <c r="BA1" s="2"/>
    </row>
    <row r="2" spans="1:53" ht="15.6" x14ac:dyDescent="0.3">
      <c r="A2" s="7" t="s">
        <v>18</v>
      </c>
      <c r="B2" s="1"/>
      <c r="I2" s="1">
        <v>43832</v>
      </c>
      <c r="J2">
        <v>1</v>
      </c>
      <c r="K2">
        <v>94.900497439999995</v>
      </c>
      <c r="L2" s="8">
        <v>0.2</v>
      </c>
      <c r="M2">
        <f>K2</f>
        <v>94.900497439999995</v>
      </c>
      <c r="N2" s="8">
        <v>0.4</v>
      </c>
      <c r="O2">
        <f>K2</f>
        <v>94.900497439999995</v>
      </c>
      <c r="P2" s="8">
        <v>0.6</v>
      </c>
      <c r="Q2">
        <f>K2</f>
        <v>94.900497439999995</v>
      </c>
      <c r="R2" s="8">
        <v>0.8</v>
      </c>
      <c r="S2">
        <f>K2</f>
        <v>94.900497439999995</v>
      </c>
      <c r="T2">
        <f t="shared" ref="T2:T65" si="1">(K2-M2)/K2</f>
        <v>0</v>
      </c>
      <c r="U2" s="9">
        <f>AVERAGE(T2:T253)</f>
        <v>9.3604311296336794E-3</v>
      </c>
      <c r="V2">
        <f t="shared" ref="V2:V65" si="2">(K2-O2)/K2</f>
        <v>0</v>
      </c>
      <c r="W2" s="9">
        <f>AVERAGE(V2:V253)</f>
        <v>4.7604462029868051E-3</v>
      </c>
      <c r="X2">
        <f t="shared" ref="X2:X65" si="3">(K2-Q2)/K2</f>
        <v>0</v>
      </c>
      <c r="Y2" s="9">
        <f>AVERAGE(X2:X253)</f>
        <v>3.1865594388533181E-3</v>
      </c>
      <c r="Z2">
        <f t="shared" ref="Z2:Z65" si="4">(K2-S2)/K2</f>
        <v>0</v>
      </c>
      <c r="AA2" s="9">
        <f>AVERAGE(Z2:Z253)</f>
        <v>2.3803092007855897E-3</v>
      </c>
      <c r="AE2" s="1">
        <f t="shared" ref="AE2:AE65" si="5">I2</f>
        <v>43832</v>
      </c>
      <c r="AF2" s="10">
        <f t="shared" ref="AF2:AF65" si="6">J2</f>
        <v>1</v>
      </c>
      <c r="AG2" s="11">
        <f t="shared" si="0"/>
        <v>94.900497439999995</v>
      </c>
      <c r="AH2" s="8">
        <v>0.2</v>
      </c>
      <c r="AI2">
        <v>0</v>
      </c>
      <c r="AJ2">
        <f>Q2+AI2</f>
        <v>94.900497439999995</v>
      </c>
      <c r="AL2" s="12">
        <f>AVERAGE(AK3:AK253)</f>
        <v>1.8391877163497793E-2</v>
      </c>
      <c r="AM2" s="8">
        <v>0.4</v>
      </c>
      <c r="AN2">
        <v>0</v>
      </c>
      <c r="AO2">
        <f>Q2+AN2</f>
        <v>94.900497439999995</v>
      </c>
      <c r="AQ2" s="12">
        <f>AVERAGE(AP3:AP253)</f>
        <v>1.8106140309467451E-2</v>
      </c>
      <c r="AR2" s="8">
        <v>0.6</v>
      </c>
      <c r="AS2">
        <v>0</v>
      </c>
      <c r="AT2">
        <f>Q2+AS2</f>
        <v>94.900497439999995</v>
      </c>
      <c r="AV2" s="12">
        <f>AVERAGE(AU3:AU253)</f>
        <v>1.80390459893707E-2</v>
      </c>
      <c r="AW2" s="8">
        <v>0.8</v>
      </c>
      <c r="AX2">
        <v>0</v>
      </c>
      <c r="AY2">
        <f>Q2+AX2</f>
        <v>94.900497439999995</v>
      </c>
      <c r="BA2" s="12">
        <f>AVERAGE(AZ3:AZ253)</f>
        <v>1.8153756778408234E-2</v>
      </c>
    </row>
    <row r="3" spans="1:53" x14ac:dyDescent="0.3">
      <c r="B3" s="1"/>
      <c r="I3" s="1">
        <v>43833</v>
      </c>
      <c r="J3">
        <v>2</v>
      </c>
      <c r="K3">
        <v>93.748497009999994</v>
      </c>
      <c r="M3">
        <f t="shared" ref="M3:M66" si="7">$L$2*K2+(1-$L$2)*M2</f>
        <v>94.900497440000009</v>
      </c>
      <c r="O3">
        <f t="shared" ref="O3:O66" si="8">$N$2*K2+(1-$N$2)*O2</f>
        <v>94.900497439999995</v>
      </c>
      <c r="Q3">
        <f t="shared" ref="Q3:Q66" si="9">$P$2*K2+(1-$P$2)*Q2</f>
        <v>94.900497439999995</v>
      </c>
      <c r="S3">
        <f t="shared" ref="S3:S66" si="10">$R$2*K2+(1-$R$2)*S2</f>
        <v>94.900497439999995</v>
      </c>
      <c r="T3">
        <f t="shared" si="1"/>
        <v>-1.2288201589803977E-2</v>
      </c>
      <c r="V3">
        <f t="shared" si="2"/>
        <v>-1.2288201589803826E-2</v>
      </c>
      <c r="X3">
        <f t="shared" si="3"/>
        <v>-1.2288201589803826E-2</v>
      </c>
      <c r="Z3">
        <f t="shared" si="4"/>
        <v>-1.2288201589803826E-2</v>
      </c>
      <c r="AE3" s="1">
        <f t="shared" si="5"/>
        <v>43833</v>
      </c>
      <c r="AF3" s="10">
        <f t="shared" si="6"/>
        <v>2</v>
      </c>
      <c r="AG3" s="11">
        <f t="shared" si="0"/>
        <v>93.748497009999994</v>
      </c>
      <c r="AI3">
        <f>$AH$2*(Q3-Q2)+(1-$AH$2)*AI2</f>
        <v>0</v>
      </c>
      <c r="AJ3">
        <f t="shared" ref="AJ3:AJ66" si="11">Q3+AI3</f>
        <v>94.900497439999995</v>
      </c>
      <c r="AK3">
        <f t="shared" ref="AK3:AK66" si="12">ABS((K3-AJ3)/K3)</f>
        <v>1.2288201589803826E-2</v>
      </c>
      <c r="AN3">
        <f>$AM$2*(Q3-Q2)+(1-$AM$2)*AN2</f>
        <v>0</v>
      </c>
      <c r="AO3">
        <f t="shared" ref="AO3:AO66" si="13">Q3+AN3</f>
        <v>94.900497439999995</v>
      </c>
      <c r="AP3">
        <f t="shared" ref="AP3:AP66" si="14">ABS((K3-AO3)/K3)</f>
        <v>1.2288201589803826E-2</v>
      </c>
      <c r="AS3">
        <f>$AR$2*(Q3-Q2)+(1-$AR$2)*AS2</f>
        <v>0</v>
      </c>
      <c r="AT3">
        <f t="shared" ref="AT3:AT66" si="15">Q3+AS3</f>
        <v>94.900497439999995</v>
      </c>
      <c r="AU3">
        <f t="shared" ref="AU3:AU66" si="16">ABS((K3-AT3)/K3)</f>
        <v>1.2288201589803826E-2</v>
      </c>
      <c r="AX3">
        <f>$AW$2*(Q3-Q2)+(1-$AW$2)*AX2</f>
        <v>0</v>
      </c>
      <c r="AY3">
        <f t="shared" ref="AY3:AY66" si="17">Q3+AX3</f>
        <v>94.900497439999995</v>
      </c>
      <c r="AZ3">
        <f t="shared" ref="AZ3:AZ66" si="18">ABS((K3-AY3)/K3)</f>
        <v>1.2288201589803826E-2</v>
      </c>
    </row>
    <row r="4" spans="1:53" x14ac:dyDescent="0.3">
      <c r="B4" s="1"/>
      <c r="I4" s="1">
        <v>43836</v>
      </c>
      <c r="J4">
        <v>3</v>
      </c>
      <c r="K4">
        <v>95.143997189999993</v>
      </c>
      <c r="M4">
        <f t="shared" si="7"/>
        <v>94.670097354000021</v>
      </c>
      <c r="O4">
        <f t="shared" si="8"/>
        <v>94.439697268000003</v>
      </c>
      <c r="Q4">
        <f t="shared" si="9"/>
        <v>94.209297182</v>
      </c>
      <c r="S4">
        <f t="shared" si="10"/>
        <v>93.978897095999997</v>
      </c>
      <c r="T4">
        <f t="shared" si="1"/>
        <v>4.9808695240500297E-3</v>
      </c>
      <c r="V4">
        <f t="shared" si="2"/>
        <v>7.4024630328860582E-3</v>
      </c>
      <c r="X4">
        <f t="shared" si="3"/>
        <v>9.8240565417219358E-3</v>
      </c>
      <c r="Z4">
        <f t="shared" si="4"/>
        <v>1.2245650050557815E-2</v>
      </c>
      <c r="AE4" s="1">
        <f t="shared" si="5"/>
        <v>43836</v>
      </c>
      <c r="AF4" s="10">
        <f t="shared" si="6"/>
        <v>3</v>
      </c>
      <c r="AG4" s="11">
        <f t="shared" si="0"/>
        <v>95.143997189999993</v>
      </c>
      <c r="AI4">
        <f>$AH$2*(Q4-Q3)+(1-$AH$2)*AI3</f>
        <v>-0.138240051599999</v>
      </c>
      <c r="AJ4">
        <f t="shared" si="11"/>
        <v>94.071057130400007</v>
      </c>
      <c r="AK4">
        <f t="shared" si="12"/>
        <v>1.1277012647023374E-2</v>
      </c>
      <c r="AN4">
        <f t="shared" ref="AN4:AN67" si="19">$AM$2*(Q4-Q3)+(1-$AM$2)*AN3</f>
        <v>-0.276480103199998</v>
      </c>
      <c r="AO4">
        <f t="shared" si="13"/>
        <v>93.932817078799999</v>
      </c>
      <c r="AP4">
        <f t="shared" si="14"/>
        <v>1.2729968752324961E-2</v>
      </c>
      <c r="AS4">
        <f t="shared" ref="AS4:AS67" si="20">$AR$2*(Q4-Q3)+(1-$AR$2)*AS3</f>
        <v>-0.41472015479999697</v>
      </c>
      <c r="AT4">
        <f t="shared" si="15"/>
        <v>93.794577027200006</v>
      </c>
      <c r="AU4">
        <f t="shared" si="16"/>
        <v>1.4182924857626398E-2</v>
      </c>
      <c r="AX4">
        <f>$AW$2*(Q4-Q3)+(1-$AW$2)*AX3</f>
        <v>-0.55296020639999599</v>
      </c>
      <c r="AY4">
        <f t="shared" si="17"/>
        <v>93.656336975599999</v>
      </c>
      <c r="AZ4">
        <f t="shared" si="18"/>
        <v>1.5635880962927985E-2</v>
      </c>
    </row>
    <row r="5" spans="1:53" x14ac:dyDescent="0.3">
      <c r="B5" s="1"/>
      <c r="I5" s="1">
        <v>43837</v>
      </c>
      <c r="J5">
        <v>4</v>
      </c>
      <c r="K5">
        <v>95.343002319999997</v>
      </c>
      <c r="M5">
        <f t="shared" si="7"/>
        <v>94.764877321200032</v>
      </c>
      <c r="O5">
        <f t="shared" si="8"/>
        <v>94.721417236799994</v>
      </c>
      <c r="Q5">
        <f t="shared" si="9"/>
        <v>94.770117186799993</v>
      </c>
      <c r="S5">
        <f t="shared" si="10"/>
        <v>94.910977171199988</v>
      </c>
      <c r="T5">
        <f t="shared" si="1"/>
        <v>6.0636332476672146E-3</v>
      </c>
      <c r="V5">
        <f t="shared" si="2"/>
        <v>6.5194620273627962E-3</v>
      </c>
      <c r="X5">
        <f t="shared" si="3"/>
        <v>6.0086751964997633E-3</v>
      </c>
      <c r="Z5">
        <f t="shared" si="4"/>
        <v>4.5312727550785633E-3</v>
      </c>
      <c r="AE5" s="1">
        <f t="shared" si="5"/>
        <v>43837</v>
      </c>
      <c r="AF5" s="10">
        <f t="shared" si="6"/>
        <v>4</v>
      </c>
      <c r="AG5" s="11">
        <f t="shared" si="0"/>
        <v>95.343002319999997</v>
      </c>
      <c r="AI5">
        <f>$AH$2*(Q5-Q4)+(1-$AH$2)*AI4</f>
        <v>1.5719596799993879E-3</v>
      </c>
      <c r="AJ5">
        <f t="shared" si="11"/>
        <v>94.771689146479986</v>
      </c>
      <c r="AK5">
        <f t="shared" si="12"/>
        <v>5.9921877811494832E-3</v>
      </c>
      <c r="AN5">
        <f t="shared" si="19"/>
        <v>5.8439939999998386E-2</v>
      </c>
      <c r="AO5">
        <f t="shared" si="13"/>
        <v>94.828557126799993</v>
      </c>
      <c r="AP5">
        <f t="shared" si="14"/>
        <v>5.3957309994641231E-3</v>
      </c>
      <c r="AS5">
        <f t="shared" si="20"/>
        <v>0.17060394095999695</v>
      </c>
      <c r="AT5">
        <f t="shared" si="15"/>
        <v>94.940721127759986</v>
      </c>
      <c r="AU5">
        <f t="shared" si="16"/>
        <v>4.2193048514439831E-3</v>
      </c>
      <c r="AX5">
        <f t="shared" ref="AX5:AX68" si="21">$AW$2*(Q5-Q4)+(1-$AW$2)*AX4</f>
        <v>0.33806396255999521</v>
      </c>
      <c r="AY5">
        <f t="shared" si="17"/>
        <v>95.108181149359993</v>
      </c>
      <c r="AZ5">
        <f t="shared" si="18"/>
        <v>2.4629093370887633E-3</v>
      </c>
    </row>
    <row r="6" spans="1:53" x14ac:dyDescent="0.3">
      <c r="B6" s="1"/>
      <c r="I6" s="1">
        <v>43838</v>
      </c>
      <c r="J6">
        <v>5</v>
      </c>
      <c r="K6">
        <v>94.598503109999996</v>
      </c>
      <c r="M6">
        <f t="shared" si="7"/>
        <v>94.880502320960034</v>
      </c>
      <c r="O6">
        <f t="shared" si="8"/>
        <v>94.970051270079992</v>
      </c>
      <c r="Q6">
        <f t="shared" si="9"/>
        <v>95.113848266719998</v>
      </c>
      <c r="S6">
        <f t="shared" si="10"/>
        <v>95.256597290239995</v>
      </c>
      <c r="T6">
        <f t="shared" si="1"/>
        <v>-2.9810113446734621E-3</v>
      </c>
      <c r="V6">
        <f t="shared" si="2"/>
        <v>-3.9276325508867359E-3</v>
      </c>
      <c r="X6">
        <f t="shared" si="3"/>
        <v>-5.447709422217329E-3</v>
      </c>
      <c r="Z6">
        <f t="shared" si="4"/>
        <v>-6.9567081782970844E-3</v>
      </c>
      <c r="AE6" s="1">
        <f t="shared" si="5"/>
        <v>43838</v>
      </c>
      <c r="AF6" s="10">
        <f t="shared" si="6"/>
        <v>5</v>
      </c>
      <c r="AG6" s="11">
        <f t="shared" si="0"/>
        <v>94.598503109999996</v>
      </c>
      <c r="AI6">
        <f t="shared" ref="AI6:AI69" si="22">$AH$2*(Q6-Q5)+(1-$AH$2)*AI5</f>
        <v>7.0003783728000493E-2</v>
      </c>
      <c r="AJ6">
        <f t="shared" si="11"/>
        <v>95.183852050447996</v>
      </c>
      <c r="AK6">
        <f t="shared" si="12"/>
        <v>6.1877188454805788E-3</v>
      </c>
      <c r="AN6">
        <f t="shared" si="19"/>
        <v>0.17255639596800099</v>
      </c>
      <c r="AO6">
        <f t="shared" si="13"/>
        <v>95.286404662688</v>
      </c>
      <c r="AP6">
        <f t="shared" si="14"/>
        <v>7.2718016678139799E-3</v>
      </c>
      <c r="AS6">
        <f t="shared" si="20"/>
        <v>0.27448022433600167</v>
      </c>
      <c r="AT6">
        <f t="shared" si="15"/>
        <v>95.388328491056001</v>
      </c>
      <c r="AU6">
        <f t="shared" si="16"/>
        <v>8.3492376209969073E-3</v>
      </c>
      <c r="AX6">
        <f t="shared" si="21"/>
        <v>0.34259765644800294</v>
      </c>
      <c r="AY6">
        <f t="shared" si="17"/>
        <v>95.456445923168005</v>
      </c>
      <c r="AZ6">
        <f t="shared" si="18"/>
        <v>9.0693064368088921E-3</v>
      </c>
    </row>
    <row r="7" spans="1:53" x14ac:dyDescent="0.3">
      <c r="B7" s="1"/>
      <c r="I7" s="1">
        <v>43839</v>
      </c>
      <c r="J7">
        <v>6</v>
      </c>
      <c r="K7">
        <v>95.052497860000003</v>
      </c>
      <c r="M7">
        <f t="shared" si="7"/>
        <v>94.824102478768026</v>
      </c>
      <c r="O7">
        <f t="shared" si="8"/>
        <v>94.821432006047985</v>
      </c>
      <c r="Q7">
        <f t="shared" si="9"/>
        <v>94.804641172687994</v>
      </c>
      <c r="S7">
        <f t="shared" si="10"/>
        <v>94.730121946048001</v>
      </c>
      <c r="T7">
        <f t="shared" si="1"/>
        <v>2.4028340798405248E-3</v>
      </c>
      <c r="V7">
        <f t="shared" si="2"/>
        <v>2.4309287936056939E-3</v>
      </c>
      <c r="X7">
        <f t="shared" si="3"/>
        <v>2.6075767906391001E-3</v>
      </c>
      <c r="Z7">
        <f t="shared" si="4"/>
        <v>3.3915564683720269E-3</v>
      </c>
      <c r="AE7" s="1">
        <f t="shared" si="5"/>
        <v>43839</v>
      </c>
      <c r="AF7" s="10">
        <f t="shared" si="6"/>
        <v>6</v>
      </c>
      <c r="AG7" s="11">
        <f t="shared" si="0"/>
        <v>95.052497860000003</v>
      </c>
      <c r="AI7">
        <f t="shared" si="22"/>
        <v>-5.8383918240004495E-3</v>
      </c>
      <c r="AJ7">
        <f t="shared" si="11"/>
        <v>94.798802780863994</v>
      </c>
      <c r="AK7">
        <f t="shared" si="12"/>
        <v>2.6689996038785678E-3</v>
      </c>
      <c r="AN7">
        <f t="shared" si="19"/>
        <v>-2.0149000032001096E-2</v>
      </c>
      <c r="AO7">
        <f t="shared" si="13"/>
        <v>94.784492172655987</v>
      </c>
      <c r="AP7">
        <f t="shared" si="14"/>
        <v>2.8195543870793661E-3</v>
      </c>
      <c r="AS7">
        <f t="shared" si="20"/>
        <v>-7.573216668480183E-2</v>
      </c>
      <c r="AT7">
        <f t="shared" si="15"/>
        <v>94.728909006003192</v>
      </c>
      <c r="AU7">
        <f t="shared" si="16"/>
        <v>3.4043172066179107E-3</v>
      </c>
      <c r="AX7">
        <f t="shared" si="21"/>
        <v>-0.17884614393600279</v>
      </c>
      <c r="AY7">
        <f t="shared" si="17"/>
        <v>94.625795028751995</v>
      </c>
      <c r="AZ7">
        <f t="shared" si="18"/>
        <v>4.4891280171983046E-3</v>
      </c>
    </row>
    <row r="8" spans="1:53" x14ac:dyDescent="0.3">
      <c r="B8" s="1"/>
      <c r="I8" s="1">
        <v>43840</v>
      </c>
      <c r="J8">
        <v>7</v>
      </c>
      <c r="K8">
        <v>94.157997129999998</v>
      </c>
      <c r="M8">
        <f t="shared" si="7"/>
        <v>94.869781555014427</v>
      </c>
      <c r="O8">
        <f t="shared" si="8"/>
        <v>94.913858347628789</v>
      </c>
      <c r="Q8">
        <f t="shared" si="9"/>
        <v>94.953355185075196</v>
      </c>
      <c r="S8">
        <f t="shared" si="10"/>
        <v>94.988022677209599</v>
      </c>
      <c r="T8">
        <f t="shared" si="1"/>
        <v>-7.5594686241222597E-3</v>
      </c>
      <c r="V8">
        <f t="shared" si="2"/>
        <v>-8.0275838555189851E-3</v>
      </c>
      <c r="X8">
        <f t="shared" si="3"/>
        <v>-8.4470579166746763E-3</v>
      </c>
      <c r="Z8">
        <f t="shared" si="4"/>
        <v>-8.8152421728302024E-3</v>
      </c>
      <c r="AE8" s="1">
        <f t="shared" si="5"/>
        <v>43840</v>
      </c>
      <c r="AF8" s="10">
        <f t="shared" si="6"/>
        <v>7</v>
      </c>
      <c r="AG8" s="11">
        <f t="shared" si="0"/>
        <v>94.157997129999998</v>
      </c>
      <c r="AI8">
        <f t="shared" si="22"/>
        <v>2.5072089018240117E-2</v>
      </c>
      <c r="AJ8">
        <f t="shared" si="11"/>
        <v>94.978427274093434</v>
      </c>
      <c r="AK8">
        <f t="shared" si="12"/>
        <v>8.7133347044404778E-3</v>
      </c>
      <c r="AN8">
        <f t="shared" si="19"/>
        <v>4.7396204935680301E-2</v>
      </c>
      <c r="AO8">
        <f t="shared" si="13"/>
        <v>95.000751390010876</v>
      </c>
      <c r="AP8">
        <f t="shared" si="14"/>
        <v>8.9504267900614165E-3</v>
      </c>
      <c r="AS8">
        <f t="shared" si="20"/>
        <v>5.8935540758400691E-2</v>
      </c>
      <c r="AT8">
        <f t="shared" si="15"/>
        <v>95.012290725833594</v>
      </c>
      <c r="AU8">
        <f t="shared" si="16"/>
        <v>9.0729796923580339E-3</v>
      </c>
      <c r="AX8">
        <f t="shared" si="21"/>
        <v>8.3201981122561358E-2</v>
      </c>
      <c r="AY8">
        <f t="shared" si="17"/>
        <v>95.036557166197753</v>
      </c>
      <c r="AZ8">
        <f t="shared" si="18"/>
        <v>9.3307001314478187E-3</v>
      </c>
    </row>
    <row r="9" spans="1:53" x14ac:dyDescent="0.3">
      <c r="B9" s="1"/>
      <c r="I9" s="1">
        <v>43843</v>
      </c>
      <c r="J9">
        <v>8</v>
      </c>
      <c r="K9">
        <v>94.565002440000001</v>
      </c>
      <c r="M9">
        <f t="shared" si="7"/>
        <v>94.727424670011544</v>
      </c>
      <c r="O9">
        <f t="shared" si="8"/>
        <v>94.611513860577276</v>
      </c>
      <c r="Q9">
        <f t="shared" si="9"/>
        <v>94.476140352030086</v>
      </c>
      <c r="S9">
        <f t="shared" si="10"/>
        <v>94.32400223944191</v>
      </c>
      <c r="T9">
        <f t="shared" si="1"/>
        <v>-1.7175723134422564E-3</v>
      </c>
      <c r="V9">
        <f t="shared" si="2"/>
        <v>-4.9184602524370198E-4</v>
      </c>
      <c r="X9">
        <f t="shared" si="3"/>
        <v>9.3969318116706303E-4</v>
      </c>
      <c r="Z9">
        <f t="shared" si="4"/>
        <v>2.5485136608651968E-3</v>
      </c>
      <c r="AE9" s="1">
        <f t="shared" si="5"/>
        <v>43843</v>
      </c>
      <c r="AF9" s="10">
        <f t="shared" si="6"/>
        <v>8</v>
      </c>
      <c r="AG9" s="11">
        <f t="shared" si="0"/>
        <v>94.565002440000001</v>
      </c>
      <c r="AI9">
        <f t="shared" si="22"/>
        <v>-7.5385295394429966E-2</v>
      </c>
      <c r="AJ9">
        <f t="shared" si="11"/>
        <v>94.40075505663566</v>
      </c>
      <c r="AK9">
        <f t="shared" si="12"/>
        <v>1.7368728295497388E-3</v>
      </c>
      <c r="AN9">
        <f t="shared" si="19"/>
        <v>-0.16244821025663594</v>
      </c>
      <c r="AO9">
        <f t="shared" si="13"/>
        <v>94.313692141773444</v>
      </c>
      <c r="AP9">
        <f t="shared" si="14"/>
        <v>2.6575402288601313E-3</v>
      </c>
      <c r="AS9">
        <f t="shared" si="20"/>
        <v>-0.2627546835237059</v>
      </c>
      <c r="AT9">
        <f t="shared" si="15"/>
        <v>94.213385668506376</v>
      </c>
      <c r="AU9">
        <f t="shared" si="16"/>
        <v>3.7182547710155217E-3</v>
      </c>
      <c r="AX9">
        <f t="shared" si="21"/>
        <v>-0.36513147021157599</v>
      </c>
      <c r="AY9">
        <f t="shared" si="17"/>
        <v>94.111008881818506</v>
      </c>
      <c r="AZ9">
        <f t="shared" si="18"/>
        <v>4.8008623324421332E-3</v>
      </c>
    </row>
    <row r="10" spans="1:53" x14ac:dyDescent="0.3">
      <c r="B10" s="1"/>
      <c r="I10" s="1">
        <v>43844</v>
      </c>
      <c r="J10">
        <v>9</v>
      </c>
      <c r="K10">
        <v>93.472000120000004</v>
      </c>
      <c r="M10">
        <f t="shared" si="7"/>
        <v>94.69494022400923</v>
      </c>
      <c r="O10">
        <f t="shared" si="8"/>
        <v>94.592909292346377</v>
      </c>
      <c r="Q10">
        <f t="shared" si="9"/>
        <v>94.529457604812023</v>
      </c>
      <c r="S10">
        <f t="shared" si="10"/>
        <v>94.516802399888377</v>
      </c>
      <c r="T10">
        <f t="shared" si="1"/>
        <v>-1.3083491339002124E-2</v>
      </c>
      <c r="V10">
        <f t="shared" si="2"/>
        <v>-1.1991924543257253E-2</v>
      </c>
      <c r="X10">
        <f t="shared" si="3"/>
        <v>-1.1313093583687607E-2</v>
      </c>
      <c r="Z10">
        <f t="shared" si="4"/>
        <v>-1.1177703253884032E-2</v>
      </c>
      <c r="AE10" s="1">
        <f t="shared" si="5"/>
        <v>43844</v>
      </c>
      <c r="AF10" s="10">
        <f t="shared" si="6"/>
        <v>9</v>
      </c>
      <c r="AG10" s="11">
        <f t="shared" si="0"/>
        <v>93.472000120000004</v>
      </c>
      <c r="AI10">
        <f t="shared" si="22"/>
        <v>-4.9644785759156485E-2</v>
      </c>
      <c r="AJ10">
        <f t="shared" si="11"/>
        <v>94.479812819052867</v>
      </c>
      <c r="AK10">
        <f t="shared" si="12"/>
        <v>1.0781974257093313E-2</v>
      </c>
      <c r="AN10">
        <f t="shared" si="19"/>
        <v>-7.6142025041206582E-2</v>
      </c>
      <c r="AO10">
        <f t="shared" si="13"/>
        <v>94.453315579770816</v>
      </c>
      <c r="AP10">
        <f t="shared" si="14"/>
        <v>1.0498496432204215E-2</v>
      </c>
      <c r="AS10">
        <f t="shared" si="20"/>
        <v>-7.3111521740319901E-2</v>
      </c>
      <c r="AT10">
        <f t="shared" si="15"/>
        <v>94.456346083071708</v>
      </c>
      <c r="AU10">
        <f t="shared" si="16"/>
        <v>1.0530917941287158E-2</v>
      </c>
      <c r="AX10">
        <f t="shared" si="21"/>
        <v>-3.0372491816765226E-2</v>
      </c>
      <c r="AY10">
        <f t="shared" si="17"/>
        <v>94.49908511299526</v>
      </c>
      <c r="AZ10">
        <f t="shared" si="18"/>
        <v>1.0988156792158907E-2</v>
      </c>
    </row>
    <row r="11" spans="1:53" x14ac:dyDescent="0.3">
      <c r="B11" s="1"/>
      <c r="I11" s="1">
        <v>43845</v>
      </c>
      <c r="J11">
        <v>10</v>
      </c>
      <c r="K11">
        <v>93.100997919999998</v>
      </c>
      <c r="M11">
        <f t="shared" si="7"/>
        <v>94.450352203207387</v>
      </c>
      <c r="O11">
        <f t="shared" si="8"/>
        <v>94.144545623407822</v>
      </c>
      <c r="Q11">
        <f t="shared" si="9"/>
        <v>93.894983113924809</v>
      </c>
      <c r="S11">
        <f t="shared" si="10"/>
        <v>93.680960575977679</v>
      </c>
      <c r="T11">
        <f t="shared" si="1"/>
        <v>-1.4493445971082562E-2</v>
      </c>
      <c r="V11">
        <f t="shared" si="2"/>
        <v>-1.1208770332456869E-2</v>
      </c>
      <c r="X11">
        <f t="shared" si="3"/>
        <v>-8.5282135708907077E-3</v>
      </c>
      <c r="Z11">
        <f t="shared" si="4"/>
        <v>-6.2293924762872313E-3</v>
      </c>
      <c r="AE11" s="1">
        <f t="shared" si="5"/>
        <v>43845</v>
      </c>
      <c r="AF11" s="10">
        <f t="shared" si="6"/>
        <v>10</v>
      </c>
      <c r="AG11" s="11">
        <f t="shared" si="0"/>
        <v>93.100997919999998</v>
      </c>
      <c r="AI11">
        <f t="shared" si="22"/>
        <v>-0.1666107267847681</v>
      </c>
      <c r="AJ11">
        <f t="shared" si="11"/>
        <v>93.728372387140041</v>
      </c>
      <c r="AK11">
        <f t="shared" si="12"/>
        <v>6.7386438508332119E-3</v>
      </c>
      <c r="AN11">
        <f t="shared" si="19"/>
        <v>-0.29947501137960975</v>
      </c>
      <c r="AO11">
        <f t="shared" si="13"/>
        <v>93.595508102545196</v>
      </c>
      <c r="AP11">
        <f t="shared" si="14"/>
        <v>5.3115454570113437E-3</v>
      </c>
      <c r="AS11">
        <f t="shared" si="20"/>
        <v>-0.40992930322845655</v>
      </c>
      <c r="AT11">
        <f t="shared" si="15"/>
        <v>93.485053810696357</v>
      </c>
      <c r="AU11">
        <f t="shared" si="16"/>
        <v>4.1251533203368199E-3</v>
      </c>
      <c r="AX11">
        <f t="shared" si="21"/>
        <v>-0.51365409107312465</v>
      </c>
      <c r="AY11">
        <f t="shared" si="17"/>
        <v>93.381329022851688</v>
      </c>
      <c r="AZ11">
        <f t="shared" si="18"/>
        <v>3.0110429438422732E-3</v>
      </c>
    </row>
    <row r="12" spans="1:53" x14ac:dyDescent="0.3">
      <c r="B12" s="1"/>
      <c r="I12" s="1">
        <v>43846</v>
      </c>
      <c r="J12">
        <v>11</v>
      </c>
      <c r="K12">
        <v>93.897003170000005</v>
      </c>
      <c r="M12">
        <f t="shared" si="7"/>
        <v>94.180481346565912</v>
      </c>
      <c r="O12">
        <f t="shared" si="8"/>
        <v>93.727126542044687</v>
      </c>
      <c r="Q12">
        <f t="shared" si="9"/>
        <v>93.418591997569919</v>
      </c>
      <c r="S12">
        <f t="shared" si="10"/>
        <v>93.216990451195542</v>
      </c>
      <c r="T12">
        <f t="shared" si="1"/>
        <v>-3.0190332704513657E-3</v>
      </c>
      <c r="V12">
        <f t="shared" si="2"/>
        <v>1.8091805086447501E-3</v>
      </c>
      <c r="X12">
        <f t="shared" si="3"/>
        <v>5.0950632744255417E-3</v>
      </c>
      <c r="Z12">
        <f t="shared" si="4"/>
        <v>7.2421131223251436E-3</v>
      </c>
      <c r="AE12" s="1">
        <f t="shared" si="5"/>
        <v>43846</v>
      </c>
      <c r="AF12" s="10">
        <f t="shared" si="6"/>
        <v>11</v>
      </c>
      <c r="AG12" s="11">
        <f t="shared" si="0"/>
        <v>93.897003170000005</v>
      </c>
      <c r="AI12">
        <f t="shared" si="22"/>
        <v>-0.22856680469879245</v>
      </c>
      <c r="AJ12">
        <f t="shared" si="11"/>
        <v>93.190025192871133</v>
      </c>
      <c r="AK12">
        <f t="shared" si="12"/>
        <v>7.5292922378884927E-3</v>
      </c>
      <c r="AN12">
        <f t="shared" si="19"/>
        <v>-0.37024145336972175</v>
      </c>
      <c r="AO12">
        <f t="shared" si="13"/>
        <v>93.048350544200204</v>
      </c>
      <c r="AP12">
        <f t="shared" si="14"/>
        <v>9.0381225933624312E-3</v>
      </c>
      <c r="AS12">
        <f t="shared" si="20"/>
        <v>-0.44980639110431642</v>
      </c>
      <c r="AT12">
        <f t="shared" si="15"/>
        <v>92.968785606465602</v>
      </c>
      <c r="AU12">
        <f t="shared" si="16"/>
        <v>9.8854865671683945E-3</v>
      </c>
      <c r="AX12">
        <f t="shared" si="21"/>
        <v>-0.48384371129853676</v>
      </c>
      <c r="AY12">
        <f t="shared" si="17"/>
        <v>92.934748286271386</v>
      </c>
      <c r="AZ12">
        <f t="shared" si="18"/>
        <v>1.024798290938489E-2</v>
      </c>
    </row>
    <row r="13" spans="1:53" x14ac:dyDescent="0.3">
      <c r="B13" s="1"/>
      <c r="I13" s="1">
        <v>43847</v>
      </c>
      <c r="J13">
        <v>12</v>
      </c>
      <c r="K13">
        <v>93.236000059999995</v>
      </c>
      <c r="M13">
        <f t="shared" si="7"/>
        <v>94.123785711252737</v>
      </c>
      <c r="O13">
        <f t="shared" si="8"/>
        <v>93.795077193226817</v>
      </c>
      <c r="Q13">
        <f t="shared" si="9"/>
        <v>93.705638701027965</v>
      </c>
      <c r="S13">
        <f t="shared" si="10"/>
        <v>93.76100062623911</v>
      </c>
      <c r="T13">
        <f t="shared" si="1"/>
        <v>-9.5219191158074819E-3</v>
      </c>
      <c r="V13">
        <f t="shared" si="2"/>
        <v>-5.9963654904440335E-3</v>
      </c>
      <c r="X13">
        <f t="shared" si="3"/>
        <v>-5.0370955502782649E-3</v>
      </c>
      <c r="Z13">
        <f t="shared" si="4"/>
        <v>-5.6308782648468612E-3</v>
      </c>
      <c r="AE13" s="1">
        <f t="shared" si="5"/>
        <v>43847</v>
      </c>
      <c r="AF13" s="10">
        <f t="shared" si="6"/>
        <v>12</v>
      </c>
      <c r="AG13" s="11">
        <f t="shared" si="0"/>
        <v>93.236000059999995</v>
      </c>
      <c r="AI13">
        <f t="shared" si="22"/>
        <v>-0.12544410306742482</v>
      </c>
      <c r="AJ13">
        <f t="shared" si="11"/>
        <v>93.580194597960542</v>
      </c>
      <c r="AK13">
        <f t="shared" si="12"/>
        <v>3.6916484806195915E-3</v>
      </c>
      <c r="AN13">
        <f t="shared" si="19"/>
        <v>-0.10732619063861476</v>
      </c>
      <c r="AO13">
        <f t="shared" si="13"/>
        <v>93.598312510389349</v>
      </c>
      <c r="AP13">
        <f t="shared" si="14"/>
        <v>3.8859716220794038E-3</v>
      </c>
      <c r="AS13">
        <f t="shared" si="20"/>
        <v>-7.6945343668991528E-3</v>
      </c>
      <c r="AT13">
        <f t="shared" si="15"/>
        <v>93.69794416666106</v>
      </c>
      <c r="AU13">
        <f t="shared" si="16"/>
        <v>4.954568046288888E-3</v>
      </c>
      <c r="AX13">
        <f t="shared" si="21"/>
        <v>0.13286862050672926</v>
      </c>
      <c r="AY13">
        <f t="shared" si="17"/>
        <v>93.838507321534692</v>
      </c>
      <c r="AZ13">
        <f t="shared" si="18"/>
        <v>6.4621740652426821E-3</v>
      </c>
    </row>
    <row r="14" spans="1:53" x14ac:dyDescent="0.3">
      <c r="B14" s="1"/>
      <c r="I14" s="1">
        <v>43851</v>
      </c>
      <c r="J14">
        <v>13</v>
      </c>
      <c r="K14">
        <v>94.599998470000003</v>
      </c>
      <c r="M14">
        <f t="shared" si="7"/>
        <v>93.946228581002188</v>
      </c>
      <c r="O14">
        <f t="shared" si="8"/>
        <v>93.571446339936088</v>
      </c>
      <c r="Q14">
        <f t="shared" si="9"/>
        <v>93.42385551641118</v>
      </c>
      <c r="S14">
        <f t="shared" si="10"/>
        <v>93.341000173247807</v>
      </c>
      <c r="T14">
        <f t="shared" si="1"/>
        <v>6.9108868876476895E-3</v>
      </c>
      <c r="V14">
        <f t="shared" si="2"/>
        <v>1.0872644256861103E-2</v>
      </c>
      <c r="X14">
        <f t="shared" si="3"/>
        <v>1.2432800978974715E-2</v>
      </c>
      <c r="Z14">
        <f t="shared" si="4"/>
        <v>1.3308650286621893E-2</v>
      </c>
      <c r="AE14" s="1">
        <f t="shared" si="5"/>
        <v>43851</v>
      </c>
      <c r="AF14" s="10">
        <f t="shared" si="6"/>
        <v>13</v>
      </c>
      <c r="AG14" s="11">
        <f t="shared" si="0"/>
        <v>94.599998470000003</v>
      </c>
      <c r="AI14">
        <f t="shared" si="22"/>
        <v>-0.15671191937729684</v>
      </c>
      <c r="AJ14">
        <f t="shared" si="11"/>
        <v>93.267143597033879</v>
      </c>
      <c r="AK14">
        <f t="shared" si="12"/>
        <v>1.4089375206372807E-2</v>
      </c>
      <c r="AN14">
        <f t="shared" si="19"/>
        <v>-0.1771089882298828</v>
      </c>
      <c r="AO14">
        <f t="shared" si="13"/>
        <v>93.246746528181291</v>
      </c>
      <c r="AP14">
        <f t="shared" si="14"/>
        <v>1.430498904551105E-2</v>
      </c>
      <c r="AS14">
        <f t="shared" si="20"/>
        <v>-0.17214772451683058</v>
      </c>
      <c r="AT14">
        <f t="shared" si="15"/>
        <v>93.251707791894347</v>
      </c>
      <c r="AU14">
        <f t="shared" si="16"/>
        <v>1.4252544396533283E-2</v>
      </c>
      <c r="AX14">
        <f t="shared" si="21"/>
        <v>-0.19885282359208206</v>
      </c>
      <c r="AY14">
        <f t="shared" si="17"/>
        <v>93.225002692819103</v>
      </c>
      <c r="AZ14">
        <f t="shared" si="18"/>
        <v>1.4534839317327733E-2</v>
      </c>
    </row>
    <row r="15" spans="1:53" x14ac:dyDescent="0.3">
      <c r="B15" s="1"/>
      <c r="I15" s="1">
        <v>43852</v>
      </c>
      <c r="J15">
        <v>14</v>
      </c>
      <c r="K15">
        <v>94.373001099999996</v>
      </c>
      <c r="M15">
        <f t="shared" si="7"/>
        <v>94.076982558801745</v>
      </c>
      <c r="O15">
        <f t="shared" si="8"/>
        <v>93.982867191961645</v>
      </c>
      <c r="Q15">
        <f t="shared" si="9"/>
        <v>94.129541288564468</v>
      </c>
      <c r="S15">
        <f t="shared" si="10"/>
        <v>94.348198810649563</v>
      </c>
      <c r="T15">
        <f t="shared" si="1"/>
        <v>3.1366867403589517E-3</v>
      </c>
      <c r="V15">
        <f t="shared" si="2"/>
        <v>4.1339567830947239E-3</v>
      </c>
      <c r="X15">
        <f t="shared" si="3"/>
        <v>2.5797612516057647E-3</v>
      </c>
      <c r="Z15">
        <f t="shared" si="4"/>
        <v>2.6281128141884125E-4</v>
      </c>
      <c r="AE15" s="1">
        <f t="shared" si="5"/>
        <v>43852</v>
      </c>
      <c r="AF15" s="10">
        <f t="shared" si="6"/>
        <v>14</v>
      </c>
      <c r="AG15" s="11">
        <f t="shared" si="0"/>
        <v>94.373001099999996</v>
      </c>
      <c r="AI15">
        <f t="shared" si="22"/>
        <v>1.5767618928820115E-2</v>
      </c>
      <c r="AJ15">
        <f t="shared" si="11"/>
        <v>94.145308907493288</v>
      </c>
      <c r="AK15">
        <f t="shared" si="12"/>
        <v>2.4126836049797782E-3</v>
      </c>
      <c r="AN15">
        <f t="shared" si="19"/>
        <v>0.17600891592338547</v>
      </c>
      <c r="AO15">
        <f t="shared" si="13"/>
        <v>94.305550204487858</v>
      </c>
      <c r="AP15">
        <f t="shared" si="14"/>
        <v>7.1472661381898376E-4</v>
      </c>
      <c r="AS15">
        <f t="shared" si="20"/>
        <v>0.35455237348524049</v>
      </c>
      <c r="AT15">
        <f t="shared" si="15"/>
        <v>94.484093662049702</v>
      </c>
      <c r="AU15">
        <f t="shared" si="16"/>
        <v>1.1771646631433196E-3</v>
      </c>
      <c r="AX15">
        <f t="shared" si="21"/>
        <v>0.52477805300421387</v>
      </c>
      <c r="AY15">
        <f t="shared" si="17"/>
        <v>94.65431934156868</v>
      </c>
      <c r="AZ15">
        <f t="shared" si="18"/>
        <v>2.9809186768426708E-3</v>
      </c>
    </row>
    <row r="16" spans="1:53" x14ac:dyDescent="0.3">
      <c r="B16" s="1"/>
      <c r="I16" s="1">
        <v>43853</v>
      </c>
      <c r="J16">
        <v>15</v>
      </c>
      <c r="K16">
        <v>94.228996280000004</v>
      </c>
      <c r="M16">
        <f t="shared" si="7"/>
        <v>94.13618626704141</v>
      </c>
      <c r="O16">
        <f t="shared" si="8"/>
        <v>94.138920755176997</v>
      </c>
      <c r="Q16">
        <f t="shared" si="9"/>
        <v>94.275617175425779</v>
      </c>
      <c r="S16">
        <f t="shared" si="10"/>
        <v>94.368040642129912</v>
      </c>
      <c r="T16">
        <f t="shared" si="1"/>
        <v>9.8494111815444524E-4</v>
      </c>
      <c r="V16">
        <f t="shared" si="2"/>
        <v>9.5592151438553936E-4</v>
      </c>
      <c r="X16">
        <f t="shared" si="3"/>
        <v>-4.9476166855520688E-4</v>
      </c>
      <c r="Z16">
        <f t="shared" si="4"/>
        <v>-1.4756005860100672E-3</v>
      </c>
      <c r="AE16" s="1">
        <f t="shared" si="5"/>
        <v>43853</v>
      </c>
      <c r="AF16" s="10">
        <f t="shared" si="6"/>
        <v>15</v>
      </c>
      <c r="AG16" s="11">
        <f t="shared" si="0"/>
        <v>94.228996280000004</v>
      </c>
      <c r="AI16">
        <f t="shared" si="22"/>
        <v>4.1829272515318344E-2</v>
      </c>
      <c r="AJ16">
        <f t="shared" si="11"/>
        <v>94.317446447941094</v>
      </c>
      <c r="AK16">
        <f t="shared" si="12"/>
        <v>9.3867250456814778E-4</v>
      </c>
      <c r="AN16">
        <f t="shared" si="19"/>
        <v>0.16403570429855577</v>
      </c>
      <c r="AO16">
        <f t="shared" si="13"/>
        <v>94.439652879724335</v>
      </c>
      <c r="AP16">
        <f t="shared" si="14"/>
        <v>2.2355814880842834E-3</v>
      </c>
      <c r="AS16">
        <f t="shared" si="20"/>
        <v>0.22946648151088295</v>
      </c>
      <c r="AT16">
        <f t="shared" si="15"/>
        <v>94.505083656936662</v>
      </c>
      <c r="AU16">
        <f t="shared" si="16"/>
        <v>2.929961984485847E-3</v>
      </c>
      <c r="AX16">
        <f t="shared" si="21"/>
        <v>0.22181632008989174</v>
      </c>
      <c r="AY16">
        <f t="shared" si="17"/>
        <v>94.497433495515665</v>
      </c>
      <c r="AZ16">
        <f t="shared" si="18"/>
        <v>2.8487750704465097E-3</v>
      </c>
    </row>
    <row r="17" spans="2:52" x14ac:dyDescent="0.3">
      <c r="B17" s="1"/>
      <c r="I17" s="1">
        <v>43854</v>
      </c>
      <c r="J17">
        <v>16</v>
      </c>
      <c r="K17">
        <v>93.082000730000004</v>
      </c>
      <c r="M17">
        <f t="shared" si="7"/>
        <v>94.154748269633131</v>
      </c>
      <c r="O17">
        <f t="shared" si="8"/>
        <v>94.174950965106206</v>
      </c>
      <c r="Q17">
        <f t="shared" si="9"/>
        <v>94.247644638170314</v>
      </c>
      <c r="S17">
        <f t="shared" si="10"/>
        <v>94.256805152425983</v>
      </c>
      <c r="T17">
        <f t="shared" si="1"/>
        <v>-1.1524758075890653E-2</v>
      </c>
      <c r="V17">
        <f t="shared" si="2"/>
        <v>-1.1741799988555115E-2</v>
      </c>
      <c r="X17">
        <f t="shared" si="3"/>
        <v>-1.2522763789225545E-2</v>
      </c>
      <c r="Z17">
        <f t="shared" si="4"/>
        <v>-1.2621177168652577E-2</v>
      </c>
      <c r="AE17" s="1">
        <f t="shared" si="5"/>
        <v>43854</v>
      </c>
      <c r="AF17" s="10">
        <f t="shared" si="6"/>
        <v>16</v>
      </c>
      <c r="AG17" s="11">
        <f t="shared" si="0"/>
        <v>93.082000730000004</v>
      </c>
      <c r="AI17">
        <f t="shared" si="22"/>
        <v>2.7868910561161656E-2</v>
      </c>
      <c r="AJ17">
        <f t="shared" si="11"/>
        <v>94.275513548731482</v>
      </c>
      <c r="AK17">
        <f t="shared" si="12"/>
        <v>1.282216550322615E-2</v>
      </c>
      <c r="AN17">
        <f t="shared" si="19"/>
        <v>8.7232407676947413E-2</v>
      </c>
      <c r="AO17">
        <f t="shared" si="13"/>
        <v>94.334877045847264</v>
      </c>
      <c r="AP17">
        <f t="shared" si="14"/>
        <v>1.3459920350030276E-2</v>
      </c>
      <c r="AS17">
        <f t="shared" si="20"/>
        <v>7.5003070251074111E-2</v>
      </c>
      <c r="AT17">
        <f t="shared" si="15"/>
        <v>94.322647708421385</v>
      </c>
      <c r="AU17">
        <f t="shared" si="16"/>
        <v>1.3328537941723947E-2</v>
      </c>
      <c r="AX17">
        <f t="shared" si="21"/>
        <v>2.198523421360625E-2</v>
      </c>
      <c r="AY17">
        <f t="shared" si="17"/>
        <v>94.269629872383916</v>
      </c>
      <c r="AZ17">
        <f t="shared" si="18"/>
        <v>1.2758955899850391E-2</v>
      </c>
    </row>
    <row r="18" spans="2:52" x14ac:dyDescent="0.3">
      <c r="B18" s="1"/>
      <c r="I18" s="1">
        <v>43857</v>
      </c>
      <c r="J18">
        <v>17</v>
      </c>
      <c r="K18">
        <v>91.416999820000001</v>
      </c>
      <c r="M18">
        <f t="shared" si="7"/>
        <v>93.940198761706512</v>
      </c>
      <c r="O18">
        <f t="shared" si="8"/>
        <v>93.737770871063731</v>
      </c>
      <c r="Q18">
        <f t="shared" si="9"/>
        <v>93.548258293268134</v>
      </c>
      <c r="S18">
        <f t="shared" si="10"/>
        <v>93.316961614485194</v>
      </c>
      <c r="T18">
        <f t="shared" si="1"/>
        <v>-2.760098172850441E-2</v>
      </c>
      <c r="V18">
        <f t="shared" si="2"/>
        <v>-2.5386646418426837E-2</v>
      </c>
      <c r="X18">
        <f t="shared" si="3"/>
        <v>-2.3313590223531501E-2</v>
      </c>
      <c r="Z18">
        <f t="shared" si="4"/>
        <v>-2.0783462575081405E-2</v>
      </c>
      <c r="AE18" s="1">
        <f t="shared" si="5"/>
        <v>43857</v>
      </c>
      <c r="AF18" s="10">
        <f t="shared" si="6"/>
        <v>17</v>
      </c>
      <c r="AG18" s="11">
        <f t="shared" si="0"/>
        <v>91.416999820000001</v>
      </c>
      <c r="AI18">
        <f t="shared" si="22"/>
        <v>-0.11758214053150672</v>
      </c>
      <c r="AJ18">
        <f t="shared" si="11"/>
        <v>93.430676152736623</v>
      </c>
      <c r="AK18">
        <f t="shared" si="12"/>
        <v>2.2027372772039661E-2</v>
      </c>
      <c r="AN18">
        <f t="shared" si="19"/>
        <v>-0.22741509335470361</v>
      </c>
      <c r="AO18">
        <f t="shared" si="13"/>
        <v>93.320843199913426</v>
      </c>
      <c r="AP18">
        <f t="shared" si="14"/>
        <v>2.0825922789657191E-2</v>
      </c>
      <c r="AS18">
        <f t="shared" si="20"/>
        <v>-0.38963057884087848</v>
      </c>
      <c r="AT18">
        <f t="shared" si="15"/>
        <v>93.158627714427254</v>
      </c>
      <c r="AU18">
        <f t="shared" si="16"/>
        <v>1.9051466334013556E-2</v>
      </c>
      <c r="AX18">
        <f t="shared" si="21"/>
        <v>-0.55511202907902291</v>
      </c>
      <c r="AY18">
        <f t="shared" si="17"/>
        <v>92.993146264189107</v>
      </c>
      <c r="AZ18">
        <f t="shared" si="18"/>
        <v>1.7241283867251579E-2</v>
      </c>
    </row>
    <row r="19" spans="2:52" x14ac:dyDescent="0.3">
      <c r="B19" s="1"/>
      <c r="I19" s="1">
        <v>43858</v>
      </c>
      <c r="J19">
        <v>18</v>
      </c>
      <c r="K19">
        <v>92.662498470000003</v>
      </c>
      <c r="M19">
        <f t="shared" si="7"/>
        <v>93.435558973365204</v>
      </c>
      <c r="O19">
        <f t="shared" si="8"/>
        <v>92.809462450638236</v>
      </c>
      <c r="Q19">
        <f t="shared" si="9"/>
        <v>92.26950320930726</v>
      </c>
      <c r="S19">
        <f t="shared" si="10"/>
        <v>91.796992178897042</v>
      </c>
      <c r="T19">
        <f t="shared" si="1"/>
        <v>-8.3427547943301338E-3</v>
      </c>
      <c r="V19">
        <f t="shared" si="2"/>
        <v>-1.5860135768496857E-3</v>
      </c>
      <c r="X19">
        <f t="shared" si="3"/>
        <v>4.2411468197134502E-3</v>
      </c>
      <c r="Z19">
        <f t="shared" si="4"/>
        <v>9.340416084109503E-3</v>
      </c>
      <c r="AE19" s="1">
        <f t="shared" si="5"/>
        <v>43858</v>
      </c>
      <c r="AF19" s="10">
        <f t="shared" si="6"/>
        <v>18</v>
      </c>
      <c r="AG19" s="11">
        <f t="shared" si="0"/>
        <v>92.662498470000003</v>
      </c>
      <c r="AI19">
        <f t="shared" si="22"/>
        <v>-0.34981672921738022</v>
      </c>
      <c r="AJ19">
        <f t="shared" si="11"/>
        <v>91.919686480089879</v>
      </c>
      <c r="AK19">
        <f t="shared" si="12"/>
        <v>8.0163173039264936E-3</v>
      </c>
      <c r="AN19">
        <f t="shared" si="19"/>
        <v>-0.64795108959717185</v>
      </c>
      <c r="AO19">
        <f t="shared" si="13"/>
        <v>91.621552119710088</v>
      </c>
      <c r="AP19">
        <f t="shared" si="14"/>
        <v>1.1233739295589212E-2</v>
      </c>
      <c r="AS19">
        <f t="shared" si="20"/>
        <v>-0.92310528191287589</v>
      </c>
      <c r="AT19">
        <f t="shared" si="15"/>
        <v>91.346397927394378</v>
      </c>
      <c r="AU19">
        <f t="shared" si="16"/>
        <v>1.4203162706990033E-2</v>
      </c>
      <c r="AX19">
        <f t="shared" si="21"/>
        <v>-1.1340264729845038</v>
      </c>
      <c r="AY19">
        <f t="shared" si="17"/>
        <v>91.135476736322758</v>
      </c>
      <c r="AZ19">
        <f t="shared" si="18"/>
        <v>1.6479393054263766E-2</v>
      </c>
    </row>
    <row r="20" spans="2:52" x14ac:dyDescent="0.3">
      <c r="B20" s="1"/>
      <c r="I20" s="1">
        <v>43859</v>
      </c>
      <c r="J20">
        <v>19</v>
      </c>
      <c r="K20">
        <v>92.900001529999997</v>
      </c>
      <c r="M20">
        <f t="shared" si="7"/>
        <v>93.280946872692169</v>
      </c>
      <c r="O20">
        <f t="shared" si="8"/>
        <v>92.750676858382946</v>
      </c>
      <c r="Q20">
        <f t="shared" si="9"/>
        <v>92.505300365722903</v>
      </c>
      <c r="S20">
        <f t="shared" si="10"/>
        <v>92.489397211779419</v>
      </c>
      <c r="T20">
        <f t="shared" si="1"/>
        <v>-4.1005956557401586E-3</v>
      </c>
      <c r="V20">
        <f t="shared" si="2"/>
        <v>1.6073699586412887E-3</v>
      </c>
      <c r="X20">
        <f t="shared" si="3"/>
        <v>4.2486669297807766E-3</v>
      </c>
      <c r="Z20">
        <f t="shared" si="4"/>
        <v>4.4198526529408344E-3</v>
      </c>
      <c r="AE20" s="1">
        <f t="shared" si="5"/>
        <v>43859</v>
      </c>
      <c r="AF20" s="10">
        <f t="shared" si="6"/>
        <v>19</v>
      </c>
      <c r="AG20" s="11">
        <f t="shared" si="0"/>
        <v>92.900001529999997</v>
      </c>
      <c r="AI20">
        <f t="shared" si="22"/>
        <v>-0.23269395209077562</v>
      </c>
      <c r="AJ20">
        <f t="shared" si="11"/>
        <v>92.272606413632133</v>
      </c>
      <c r="AK20">
        <f t="shared" si="12"/>
        <v>6.7534457054369505E-3</v>
      </c>
      <c r="AN20">
        <f t="shared" si="19"/>
        <v>-0.29445179119204595</v>
      </c>
      <c r="AO20">
        <f t="shared" si="13"/>
        <v>92.210848574530857</v>
      </c>
      <c r="AP20">
        <f t="shared" si="14"/>
        <v>7.4182232951481011E-3</v>
      </c>
      <c r="AS20">
        <f t="shared" si="20"/>
        <v>-0.22776381891576467</v>
      </c>
      <c r="AT20">
        <f t="shared" si="15"/>
        <v>92.277536546807141</v>
      </c>
      <c r="AU20">
        <f t="shared" si="16"/>
        <v>6.700376457925511E-3</v>
      </c>
      <c r="AX20">
        <f t="shared" si="21"/>
        <v>-3.8167569464386375E-2</v>
      </c>
      <c r="AY20">
        <f t="shared" si="17"/>
        <v>92.467132796258511</v>
      </c>
      <c r="AZ20">
        <f t="shared" si="18"/>
        <v>4.6595126653652518E-3</v>
      </c>
    </row>
    <row r="21" spans="2:52" x14ac:dyDescent="0.3">
      <c r="B21" s="1"/>
      <c r="I21" s="1">
        <v>43860</v>
      </c>
      <c r="J21">
        <v>20</v>
      </c>
      <c r="K21">
        <v>93.533996579999993</v>
      </c>
      <c r="M21">
        <f t="shared" si="7"/>
        <v>93.204757804153743</v>
      </c>
      <c r="O21">
        <f t="shared" si="8"/>
        <v>92.810406727029772</v>
      </c>
      <c r="Q21">
        <f t="shared" si="9"/>
        <v>92.742121064289165</v>
      </c>
      <c r="S21">
        <f t="shared" si="10"/>
        <v>92.817880666355876</v>
      </c>
      <c r="T21">
        <f t="shared" si="1"/>
        <v>3.5199904621273227E-3</v>
      </c>
      <c r="V21">
        <f t="shared" si="2"/>
        <v>7.7361160586282866E-3</v>
      </c>
      <c r="X21">
        <f t="shared" si="3"/>
        <v>8.466178551811733E-3</v>
      </c>
      <c r="Z21">
        <f t="shared" si="4"/>
        <v>7.6562099325203142E-3</v>
      </c>
      <c r="AE21" s="1">
        <f t="shared" si="5"/>
        <v>43860</v>
      </c>
      <c r="AF21" s="10">
        <f t="shared" si="6"/>
        <v>20</v>
      </c>
      <c r="AG21" s="11">
        <f t="shared" si="0"/>
        <v>93.533996579999993</v>
      </c>
      <c r="AI21">
        <f t="shared" si="22"/>
        <v>-0.13879102195936802</v>
      </c>
      <c r="AJ21">
        <f t="shared" si="11"/>
        <v>92.603330042329802</v>
      </c>
      <c r="AK21">
        <f t="shared" si="12"/>
        <v>9.9500349787169495E-3</v>
      </c>
      <c r="AN21">
        <f t="shared" si="19"/>
        <v>-8.1942795288722586E-2</v>
      </c>
      <c r="AO21">
        <f t="shared" si="13"/>
        <v>92.66017826900044</v>
      </c>
      <c r="AP21">
        <f t="shared" si="14"/>
        <v>9.3422535436318392E-3</v>
      </c>
      <c r="AS21">
        <f t="shared" si="20"/>
        <v>5.0986891573451584E-2</v>
      </c>
      <c r="AT21">
        <f t="shared" si="15"/>
        <v>92.793107955862624</v>
      </c>
      <c r="AU21">
        <f t="shared" si="16"/>
        <v>7.9210624075459497E-3</v>
      </c>
      <c r="AX21">
        <f t="shared" si="21"/>
        <v>0.18182304496013266</v>
      </c>
      <c r="AY21">
        <f t="shared" si="17"/>
        <v>92.923944109249291</v>
      </c>
      <c r="AZ21">
        <f t="shared" si="18"/>
        <v>6.5222538655121164E-3</v>
      </c>
    </row>
    <row r="22" spans="2:52" x14ac:dyDescent="0.3">
      <c r="B22" s="1"/>
      <c r="I22" s="1">
        <v>43861</v>
      </c>
      <c r="J22">
        <v>21</v>
      </c>
      <c r="K22">
        <v>100.435997</v>
      </c>
      <c r="M22">
        <f t="shared" si="7"/>
        <v>93.270605559323002</v>
      </c>
      <c r="O22">
        <f t="shared" si="8"/>
        <v>93.09984266821786</v>
      </c>
      <c r="Q22">
        <f t="shared" si="9"/>
        <v>93.217246373715668</v>
      </c>
      <c r="S22">
        <f t="shared" si="10"/>
        <v>93.390773397271161</v>
      </c>
      <c r="T22">
        <f t="shared" si="1"/>
        <v>7.1342861670173882E-2</v>
      </c>
      <c r="V22">
        <f t="shared" si="2"/>
        <v>7.3043077690383665E-2</v>
      </c>
      <c r="X22">
        <f t="shared" si="3"/>
        <v>7.1874137180958461E-2</v>
      </c>
      <c r="Z22">
        <f t="shared" si="4"/>
        <v>7.0146399828428435E-2</v>
      </c>
      <c r="AE22" s="1">
        <f t="shared" si="5"/>
        <v>43861</v>
      </c>
      <c r="AF22" s="10">
        <f t="shared" si="6"/>
        <v>21</v>
      </c>
      <c r="AG22" s="11">
        <f t="shared" si="0"/>
        <v>100.435997</v>
      </c>
      <c r="AI22">
        <f t="shared" si="22"/>
        <v>-1.6007755682193925E-2</v>
      </c>
      <c r="AJ22">
        <f t="shared" si="11"/>
        <v>93.201238618033472</v>
      </c>
      <c r="AK22">
        <f t="shared" si="12"/>
        <v>7.2033519834193802E-2</v>
      </c>
      <c r="AN22">
        <f t="shared" si="19"/>
        <v>0.14088444659736743</v>
      </c>
      <c r="AO22">
        <f t="shared" si="13"/>
        <v>93.358130820313036</v>
      </c>
      <c r="AP22">
        <f t="shared" si="14"/>
        <v>7.0471408569648231E-2</v>
      </c>
      <c r="AS22">
        <f t="shared" si="20"/>
        <v>0.30546994228528207</v>
      </c>
      <c r="AT22">
        <f t="shared" si="15"/>
        <v>93.522716316000952</v>
      </c>
      <c r="AU22">
        <f t="shared" si="16"/>
        <v>6.8832698340208123E-2</v>
      </c>
      <c r="AX22">
        <f t="shared" si="21"/>
        <v>0.41646485653322851</v>
      </c>
      <c r="AY22">
        <f t="shared" si="17"/>
        <v>93.633711230248892</v>
      </c>
      <c r="AZ22">
        <f t="shared" si="18"/>
        <v>6.7727567534886013E-2</v>
      </c>
    </row>
    <row r="23" spans="2:52" x14ac:dyDescent="0.3">
      <c r="B23" s="1"/>
      <c r="I23" s="1">
        <v>43864</v>
      </c>
      <c r="J23">
        <v>22</v>
      </c>
      <c r="K23">
        <v>100.2099991</v>
      </c>
      <c r="M23">
        <f t="shared" si="7"/>
        <v>94.703683847458407</v>
      </c>
      <c r="O23">
        <f t="shared" si="8"/>
        <v>96.034304400930722</v>
      </c>
      <c r="Q23">
        <f t="shared" si="9"/>
        <v>97.548496749486262</v>
      </c>
      <c r="S23">
        <f t="shared" si="10"/>
        <v>99.026952279454235</v>
      </c>
      <c r="T23">
        <f t="shared" si="1"/>
        <v>5.4947762718237536E-2</v>
      </c>
      <c r="V23">
        <f t="shared" si="2"/>
        <v>4.1669441538486972E-2</v>
      </c>
      <c r="X23">
        <f t="shared" si="3"/>
        <v>2.6559249320597417E-2</v>
      </c>
      <c r="Z23">
        <f t="shared" si="4"/>
        <v>1.1805676391287075E-2</v>
      </c>
      <c r="AE23" s="1">
        <f t="shared" si="5"/>
        <v>43864</v>
      </c>
      <c r="AF23" s="10">
        <f t="shared" si="6"/>
        <v>22</v>
      </c>
      <c r="AG23" s="11">
        <f t="shared" si="0"/>
        <v>100.2099991</v>
      </c>
      <c r="AI23">
        <f t="shared" si="22"/>
        <v>0.8534438706083638</v>
      </c>
      <c r="AJ23">
        <f t="shared" si="11"/>
        <v>98.401940620094621</v>
      </c>
      <c r="AK23">
        <f t="shared" si="12"/>
        <v>1.8042695301305353E-2</v>
      </c>
      <c r="AN23">
        <f t="shared" si="19"/>
        <v>1.8170308182666584</v>
      </c>
      <c r="AO23">
        <f t="shared" si="13"/>
        <v>99.36552756775292</v>
      </c>
      <c r="AP23">
        <f t="shared" si="14"/>
        <v>8.4270186591298372E-3</v>
      </c>
      <c r="AS23">
        <f t="shared" si="20"/>
        <v>2.7209382023764692</v>
      </c>
      <c r="AT23">
        <f t="shared" si="15"/>
        <v>100.26943495186273</v>
      </c>
      <c r="AU23">
        <f t="shared" si="16"/>
        <v>5.9311298669326358E-4</v>
      </c>
      <c r="AX23">
        <f t="shared" si="21"/>
        <v>3.5482932719231211</v>
      </c>
      <c r="AY23">
        <f t="shared" si="17"/>
        <v>101.09679002140938</v>
      </c>
      <c r="AZ23">
        <f t="shared" si="18"/>
        <v>8.8493257097471759E-3</v>
      </c>
    </row>
    <row r="24" spans="2:52" x14ac:dyDescent="0.3">
      <c r="B24" s="1"/>
      <c r="I24" s="1">
        <v>43865</v>
      </c>
      <c r="J24">
        <v>23</v>
      </c>
      <c r="K24">
        <v>102.48349760000001</v>
      </c>
      <c r="M24">
        <f t="shared" si="7"/>
        <v>95.80494689796673</v>
      </c>
      <c r="O24">
        <f t="shared" si="8"/>
        <v>97.704582280558441</v>
      </c>
      <c r="Q24">
        <f t="shared" si="9"/>
        <v>99.14539815979451</v>
      </c>
      <c r="S24">
        <f t="shared" si="10"/>
        <v>99.973389735890848</v>
      </c>
      <c r="T24">
        <f t="shared" si="1"/>
        <v>6.5167084051913515E-2</v>
      </c>
      <c r="V24">
        <f t="shared" si="2"/>
        <v>4.6631071649154622E-2</v>
      </c>
      <c r="X24">
        <f t="shared" si="3"/>
        <v>3.2572067878033628E-2</v>
      </c>
      <c r="Z24">
        <f t="shared" si="4"/>
        <v>2.4492800527810624E-2</v>
      </c>
      <c r="AE24" s="1">
        <f t="shared" si="5"/>
        <v>43865</v>
      </c>
      <c r="AF24" s="10">
        <f t="shared" si="6"/>
        <v>23</v>
      </c>
      <c r="AG24" s="11">
        <f t="shared" si="0"/>
        <v>102.48349760000001</v>
      </c>
      <c r="AI24">
        <f t="shared" si="22"/>
        <v>1.0021353785483409</v>
      </c>
      <c r="AJ24">
        <f t="shared" si="11"/>
        <v>100.14753353834286</v>
      </c>
      <c r="AK24">
        <f t="shared" si="12"/>
        <v>2.2793563025869552E-2</v>
      </c>
      <c r="AN24">
        <f t="shared" si="19"/>
        <v>1.7289790550832946</v>
      </c>
      <c r="AO24">
        <f t="shared" si="13"/>
        <v>100.87437721487781</v>
      </c>
      <c r="AP24">
        <f t="shared" si="14"/>
        <v>1.5701263352688268E-2</v>
      </c>
      <c r="AS24">
        <f t="shared" si="20"/>
        <v>2.0465161271355368</v>
      </c>
      <c r="AT24">
        <f t="shared" si="15"/>
        <v>101.19191428693004</v>
      </c>
      <c r="AU24">
        <f t="shared" si="16"/>
        <v>1.260284185568198E-2</v>
      </c>
      <c r="AX24">
        <f t="shared" si="21"/>
        <v>1.9871797826312232</v>
      </c>
      <c r="AY24">
        <f t="shared" si="17"/>
        <v>101.13257794242574</v>
      </c>
      <c r="AZ24">
        <f t="shared" si="18"/>
        <v>1.3181826237498223E-2</v>
      </c>
    </row>
    <row r="25" spans="2:52" x14ac:dyDescent="0.3">
      <c r="B25" s="1"/>
      <c r="I25" s="1">
        <v>43866</v>
      </c>
      <c r="J25">
        <v>24</v>
      </c>
      <c r="K25">
        <v>101.9934998</v>
      </c>
      <c r="M25">
        <f t="shared" si="7"/>
        <v>97.140657038373391</v>
      </c>
      <c r="O25">
        <f t="shared" si="8"/>
        <v>99.616148408335079</v>
      </c>
      <c r="Q25">
        <f t="shared" si="9"/>
        <v>101.14825782391782</v>
      </c>
      <c r="S25">
        <f t="shared" si="10"/>
        <v>101.98147602717818</v>
      </c>
      <c r="T25">
        <f t="shared" si="1"/>
        <v>4.7579921967013473E-2</v>
      </c>
      <c r="V25">
        <f t="shared" si="2"/>
        <v>2.3308851998673316E-2</v>
      </c>
      <c r="X25">
        <f t="shared" si="3"/>
        <v>8.2872141630556968E-3</v>
      </c>
      <c r="Z25">
        <f t="shared" si="4"/>
        <v>1.1788763838281378E-4</v>
      </c>
      <c r="AE25" s="1">
        <f t="shared" si="5"/>
        <v>43866</v>
      </c>
      <c r="AF25" s="10">
        <f t="shared" si="6"/>
        <v>24</v>
      </c>
      <c r="AG25" s="11">
        <f t="shared" si="0"/>
        <v>101.9934998</v>
      </c>
      <c r="AI25">
        <f t="shared" si="22"/>
        <v>1.2022802356633342</v>
      </c>
      <c r="AJ25">
        <f t="shared" si="11"/>
        <v>102.35053805958115</v>
      </c>
      <c r="AK25">
        <f t="shared" si="12"/>
        <v>3.5005981781317348E-3</v>
      </c>
      <c r="AN25">
        <f t="shared" si="19"/>
        <v>1.8385312986992994</v>
      </c>
      <c r="AO25">
        <f t="shared" si="13"/>
        <v>102.98678912261711</v>
      </c>
      <c r="AP25">
        <f t="shared" si="14"/>
        <v>9.7387512396855322E-3</v>
      </c>
      <c r="AS25">
        <f t="shared" si="20"/>
        <v>2.0203222493281987</v>
      </c>
      <c r="AT25">
        <f t="shared" si="15"/>
        <v>103.16858007324602</v>
      </c>
      <c r="AU25">
        <f t="shared" si="16"/>
        <v>1.1521129047931978E-2</v>
      </c>
      <c r="AX25">
        <f t="shared" si="21"/>
        <v>1.9997236878248899</v>
      </c>
      <c r="AY25">
        <f t="shared" si="17"/>
        <v>103.1479815117427</v>
      </c>
      <c r="AZ25">
        <f t="shared" si="18"/>
        <v>1.1319169496159446E-2</v>
      </c>
    </row>
    <row r="26" spans="2:52" x14ac:dyDescent="0.3">
      <c r="B26" s="1"/>
      <c r="I26" s="1">
        <v>43867</v>
      </c>
      <c r="J26">
        <v>25</v>
      </c>
      <c r="K26">
        <v>102.5114975</v>
      </c>
      <c r="M26">
        <f t="shared" si="7"/>
        <v>98.111225590698723</v>
      </c>
      <c r="O26">
        <f t="shared" si="8"/>
        <v>100.56708896500105</v>
      </c>
      <c r="Q26">
        <f t="shared" si="9"/>
        <v>101.65540300956712</v>
      </c>
      <c r="S26">
        <f t="shared" si="10"/>
        <v>101.99109504543564</v>
      </c>
      <c r="T26">
        <f t="shared" si="1"/>
        <v>4.2924667150641138E-2</v>
      </c>
      <c r="V26">
        <f t="shared" si="2"/>
        <v>1.8967711743738368E-2</v>
      </c>
      <c r="X26">
        <f t="shared" si="3"/>
        <v>8.3512046093452159E-3</v>
      </c>
      <c r="Z26">
        <f t="shared" si="4"/>
        <v>5.0765276798767078E-3</v>
      </c>
      <c r="AE26" s="1">
        <f t="shared" si="5"/>
        <v>43867</v>
      </c>
      <c r="AF26" s="10">
        <f t="shared" si="6"/>
        <v>25</v>
      </c>
      <c r="AG26" s="11">
        <f t="shared" si="0"/>
        <v>102.5114975</v>
      </c>
      <c r="AI26">
        <f t="shared" si="22"/>
        <v>1.0632532256605289</v>
      </c>
      <c r="AJ26">
        <f t="shared" si="11"/>
        <v>102.71865623522766</v>
      </c>
      <c r="AK26">
        <f t="shared" si="12"/>
        <v>2.0208341530436715E-3</v>
      </c>
      <c r="AN26">
        <f t="shared" si="19"/>
        <v>1.3059768534793024</v>
      </c>
      <c r="AO26">
        <f t="shared" si="13"/>
        <v>102.96137986304643</v>
      </c>
      <c r="AP26">
        <f t="shared" si="14"/>
        <v>4.3886039519267315E-3</v>
      </c>
      <c r="AS26">
        <f t="shared" si="20"/>
        <v>1.1124160111208639</v>
      </c>
      <c r="AT26">
        <f t="shared" si="15"/>
        <v>102.76781902068799</v>
      </c>
      <c r="AU26">
        <f t="shared" si="16"/>
        <v>2.5004172891727613E-3</v>
      </c>
      <c r="AX26">
        <f t="shared" si="21"/>
        <v>0.80566088608442343</v>
      </c>
      <c r="AY26">
        <f t="shared" si="17"/>
        <v>102.46106389565155</v>
      </c>
      <c r="AZ26">
        <f t="shared" si="18"/>
        <v>4.9197997862099004E-4</v>
      </c>
    </row>
    <row r="27" spans="2:52" x14ac:dyDescent="0.3">
      <c r="B27" s="1"/>
      <c r="I27" s="1">
        <v>43868</v>
      </c>
      <c r="J27">
        <v>26</v>
      </c>
      <c r="K27">
        <v>103.9639969</v>
      </c>
      <c r="M27">
        <f t="shared" si="7"/>
        <v>98.991279972558985</v>
      </c>
      <c r="O27">
        <f t="shared" si="8"/>
        <v>101.34485237900063</v>
      </c>
      <c r="Q27">
        <f t="shared" si="9"/>
        <v>102.16905970382686</v>
      </c>
      <c r="S27">
        <f t="shared" si="10"/>
        <v>102.40741700908714</v>
      </c>
      <c r="T27">
        <f t="shared" si="1"/>
        <v>4.783114420104613E-2</v>
      </c>
      <c r="V27">
        <f t="shared" si="2"/>
        <v>2.5192803269372673E-2</v>
      </c>
      <c r="X27">
        <f t="shared" si="3"/>
        <v>1.7264988358418311E-2</v>
      </c>
      <c r="Z27">
        <f t="shared" si="4"/>
        <v>1.4972297500355697E-2</v>
      </c>
      <c r="AE27" s="1">
        <f t="shared" si="5"/>
        <v>43868</v>
      </c>
      <c r="AF27" s="10">
        <f t="shared" si="6"/>
        <v>26</v>
      </c>
      <c r="AG27" s="11">
        <f t="shared" si="0"/>
        <v>103.9639969</v>
      </c>
      <c r="AI27">
        <f t="shared" si="22"/>
        <v>0.9533339193803706</v>
      </c>
      <c r="AJ27">
        <f t="shared" si="11"/>
        <v>103.12239362320723</v>
      </c>
      <c r="AK27">
        <f t="shared" si="12"/>
        <v>8.0951416056298953E-3</v>
      </c>
      <c r="AN27">
        <f t="shared" si="19"/>
        <v>0.98904878979147626</v>
      </c>
      <c r="AO27">
        <f t="shared" si="13"/>
        <v>103.15810849361834</v>
      </c>
      <c r="AP27">
        <f t="shared" si="14"/>
        <v>7.75161046527305E-3</v>
      </c>
      <c r="AS27">
        <f t="shared" si="20"/>
        <v>0.75316042100418779</v>
      </c>
      <c r="AT27">
        <f t="shared" si="15"/>
        <v>102.92222012483104</v>
      </c>
      <c r="AU27">
        <f t="shared" si="16"/>
        <v>1.0020553328389352E-2</v>
      </c>
      <c r="AX27">
        <f t="shared" si="21"/>
        <v>0.57205753262467418</v>
      </c>
      <c r="AY27">
        <f t="shared" si="17"/>
        <v>102.74111723645153</v>
      </c>
      <c r="AZ27">
        <f t="shared" si="18"/>
        <v>1.1762530299068066E-2</v>
      </c>
    </row>
    <row r="28" spans="2:52" x14ac:dyDescent="0.3">
      <c r="B28" s="1"/>
      <c r="I28" s="1">
        <v>43871</v>
      </c>
      <c r="J28">
        <v>27</v>
      </c>
      <c r="K28">
        <v>106.6955032</v>
      </c>
      <c r="M28">
        <f t="shared" si="7"/>
        <v>99.985823358047199</v>
      </c>
      <c r="O28">
        <f t="shared" si="8"/>
        <v>102.39251018740038</v>
      </c>
      <c r="Q28">
        <f t="shared" si="9"/>
        <v>103.24602202153073</v>
      </c>
      <c r="S28">
        <f t="shared" si="10"/>
        <v>103.65268092181743</v>
      </c>
      <c r="T28">
        <f t="shared" si="1"/>
        <v>6.288624769289064E-2</v>
      </c>
      <c r="V28">
        <f t="shared" si="2"/>
        <v>4.0329656672912419E-2</v>
      </c>
      <c r="X28">
        <f t="shared" si="3"/>
        <v>3.233014583569882E-2</v>
      </c>
      <c r="Z28">
        <f t="shared" si="4"/>
        <v>2.8518749028052473E-2</v>
      </c>
      <c r="AE28" s="1">
        <f t="shared" si="5"/>
        <v>43871</v>
      </c>
      <c r="AF28" s="10">
        <f t="shared" si="6"/>
        <v>27</v>
      </c>
      <c r="AG28" s="11">
        <f t="shared" si="0"/>
        <v>106.6955032</v>
      </c>
      <c r="AI28">
        <f t="shared" si="22"/>
        <v>0.97805959904507134</v>
      </c>
      <c r="AJ28">
        <f t="shared" si="11"/>
        <v>104.2240816205758</v>
      </c>
      <c r="AK28">
        <f t="shared" si="12"/>
        <v>2.3163315278541208E-2</v>
      </c>
      <c r="AN28">
        <f t="shared" si="19"/>
        <v>1.0242142009564352</v>
      </c>
      <c r="AO28">
        <f t="shared" si="13"/>
        <v>104.27023622248717</v>
      </c>
      <c r="AP28">
        <f t="shared" si="14"/>
        <v>2.273073283104244E-2</v>
      </c>
      <c r="AS28">
        <f t="shared" si="20"/>
        <v>0.9474415590239994</v>
      </c>
      <c r="AT28">
        <f t="shared" si="15"/>
        <v>104.19346358055473</v>
      </c>
      <c r="AU28">
        <f t="shared" si="16"/>
        <v>2.3450281824485272E-2</v>
      </c>
      <c r="AX28">
        <f t="shared" si="21"/>
        <v>0.97598136068803398</v>
      </c>
      <c r="AY28">
        <f t="shared" si="17"/>
        <v>104.22200338221877</v>
      </c>
      <c r="AZ28">
        <f t="shared" si="18"/>
        <v>2.3182793497347989E-2</v>
      </c>
    </row>
    <row r="29" spans="2:52" x14ac:dyDescent="0.3">
      <c r="B29" s="1"/>
      <c r="I29" s="1">
        <v>43872</v>
      </c>
      <c r="J29">
        <v>28</v>
      </c>
      <c r="K29">
        <v>107.5400009</v>
      </c>
      <c r="M29">
        <f t="shared" si="7"/>
        <v>101.32775932643776</v>
      </c>
      <c r="O29">
        <f t="shared" si="8"/>
        <v>104.11370739244023</v>
      </c>
      <c r="Q29">
        <f t="shared" si="9"/>
        <v>105.31571072861229</v>
      </c>
      <c r="S29">
        <f t="shared" si="10"/>
        <v>106.08693874436349</v>
      </c>
      <c r="T29">
        <f t="shared" si="1"/>
        <v>5.7766798601191369E-2</v>
      </c>
      <c r="V29">
        <f t="shared" si="2"/>
        <v>3.1860642355264875E-2</v>
      </c>
      <c r="X29">
        <f t="shared" si="3"/>
        <v>2.068337504902985E-2</v>
      </c>
      <c r="Z29">
        <f t="shared" si="4"/>
        <v>1.3511829491127539E-2</v>
      </c>
      <c r="AE29" s="1">
        <f t="shared" si="5"/>
        <v>43872</v>
      </c>
      <c r="AF29" s="10">
        <f t="shared" si="6"/>
        <v>28</v>
      </c>
      <c r="AG29" s="11">
        <f t="shared" si="0"/>
        <v>107.5400009</v>
      </c>
      <c r="AI29">
        <f t="shared" si="22"/>
        <v>1.1963854206523679</v>
      </c>
      <c r="AJ29">
        <f t="shared" si="11"/>
        <v>106.51209614926465</v>
      </c>
      <c r="AK29">
        <f t="shared" si="12"/>
        <v>9.5583479833813677E-3</v>
      </c>
      <c r="AN29">
        <f t="shared" si="19"/>
        <v>1.4424040034064824</v>
      </c>
      <c r="AO29">
        <f t="shared" si="13"/>
        <v>106.75811473201877</v>
      </c>
      <c r="AP29">
        <f t="shared" si="14"/>
        <v>7.2706542815476885E-3</v>
      </c>
      <c r="AS29">
        <f t="shared" si="20"/>
        <v>1.6207898478585319</v>
      </c>
      <c r="AT29">
        <f t="shared" si="15"/>
        <v>106.93650057647082</v>
      </c>
      <c r="AU29">
        <f t="shared" si="16"/>
        <v>5.6118683139156954E-3</v>
      </c>
      <c r="AX29">
        <f t="shared" si="21"/>
        <v>1.8509472378028498</v>
      </c>
      <c r="AY29">
        <f t="shared" si="17"/>
        <v>107.16665796641514</v>
      </c>
      <c r="AZ29">
        <f t="shared" si="18"/>
        <v>3.4716657100646469E-3</v>
      </c>
    </row>
    <row r="30" spans="2:52" x14ac:dyDescent="0.3">
      <c r="B30" s="1"/>
      <c r="I30" s="1">
        <v>43873</v>
      </c>
      <c r="J30">
        <v>29</v>
      </c>
      <c r="K30">
        <v>108</v>
      </c>
      <c r="M30">
        <f t="shared" si="7"/>
        <v>102.5702076411502</v>
      </c>
      <c r="O30">
        <f t="shared" si="8"/>
        <v>105.48422479546414</v>
      </c>
      <c r="Q30">
        <f t="shared" si="9"/>
        <v>106.65028483144491</v>
      </c>
      <c r="S30">
        <f t="shared" si="10"/>
        <v>107.2493884688727</v>
      </c>
      <c r="T30">
        <f t="shared" si="1"/>
        <v>5.0275855174535138E-2</v>
      </c>
      <c r="V30">
        <f t="shared" si="2"/>
        <v>2.3294214856813485E-2</v>
      </c>
      <c r="X30">
        <f t="shared" si="3"/>
        <v>1.2497362671806419E-2</v>
      </c>
      <c r="Z30">
        <f t="shared" si="4"/>
        <v>6.9501067696972679E-3</v>
      </c>
      <c r="AE30" s="1">
        <f t="shared" si="5"/>
        <v>43873</v>
      </c>
      <c r="AF30" s="10">
        <f t="shared" si="6"/>
        <v>29</v>
      </c>
      <c r="AG30" s="11">
        <f t="shared" si="0"/>
        <v>108</v>
      </c>
      <c r="AI30">
        <f t="shared" si="22"/>
        <v>1.2240231570884181</v>
      </c>
      <c r="AJ30">
        <f t="shared" si="11"/>
        <v>107.87430798853333</v>
      </c>
      <c r="AK30">
        <f t="shared" si="12"/>
        <v>1.1638149209876705E-3</v>
      </c>
      <c r="AN30">
        <f t="shared" si="19"/>
        <v>1.399272043176937</v>
      </c>
      <c r="AO30">
        <f t="shared" si="13"/>
        <v>108.04955687462184</v>
      </c>
      <c r="AP30">
        <f t="shared" si="14"/>
        <v>4.5885995020224479E-4</v>
      </c>
      <c r="AS30">
        <f t="shared" si="20"/>
        <v>1.4490604008429839</v>
      </c>
      <c r="AT30">
        <f t="shared" si="15"/>
        <v>108.09934523228789</v>
      </c>
      <c r="AU30">
        <f t="shared" si="16"/>
        <v>9.1986326192488937E-4</v>
      </c>
      <c r="AX30">
        <f t="shared" si="21"/>
        <v>1.4378487298266649</v>
      </c>
      <c r="AY30">
        <f t="shared" si="17"/>
        <v>108.08813356127158</v>
      </c>
      <c r="AZ30">
        <f t="shared" si="18"/>
        <v>8.1605149325533245E-4</v>
      </c>
    </row>
    <row r="31" spans="2:52" x14ac:dyDescent="0.3">
      <c r="B31" s="1"/>
      <c r="I31" s="1">
        <v>43874</v>
      </c>
      <c r="J31">
        <v>30</v>
      </c>
      <c r="K31">
        <v>107.4934998</v>
      </c>
      <c r="M31">
        <f t="shared" si="7"/>
        <v>103.65616611292018</v>
      </c>
      <c r="O31">
        <f t="shared" si="8"/>
        <v>106.49053487727849</v>
      </c>
      <c r="Q31">
        <f t="shared" si="9"/>
        <v>107.46011393257797</v>
      </c>
      <c r="S31">
        <f t="shared" si="10"/>
        <v>107.84987769377454</v>
      </c>
      <c r="T31">
        <f t="shared" si="1"/>
        <v>3.5698285889095405E-2</v>
      </c>
      <c r="V31">
        <f t="shared" si="2"/>
        <v>9.3304704432137509E-3</v>
      </c>
      <c r="X31">
        <f t="shared" si="3"/>
        <v>3.1058498871228168E-4</v>
      </c>
      <c r="Z31">
        <f t="shared" si="4"/>
        <v>-3.3153436667111816E-3</v>
      </c>
      <c r="AE31" s="1">
        <f t="shared" si="5"/>
        <v>43874</v>
      </c>
      <c r="AF31" s="10">
        <f t="shared" si="6"/>
        <v>30</v>
      </c>
      <c r="AG31" s="11">
        <f t="shared" si="0"/>
        <v>107.4934998</v>
      </c>
      <c r="AI31">
        <f t="shared" si="22"/>
        <v>1.1411843458973467</v>
      </c>
      <c r="AJ31">
        <f t="shared" si="11"/>
        <v>108.60129827847531</v>
      </c>
      <c r="AK31">
        <f t="shared" si="12"/>
        <v>1.0305725281402708E-2</v>
      </c>
      <c r="AN31">
        <f t="shared" si="19"/>
        <v>1.1634948663593869</v>
      </c>
      <c r="AO31">
        <f t="shared" si="13"/>
        <v>108.62360879893735</v>
      </c>
      <c r="AP31">
        <f t="shared" si="14"/>
        <v>1.0513277556689613E-2</v>
      </c>
      <c r="AS31">
        <f t="shared" si="20"/>
        <v>1.0655216210170306</v>
      </c>
      <c r="AT31">
        <f t="shared" si="15"/>
        <v>108.525635553595</v>
      </c>
      <c r="AU31">
        <f t="shared" si="16"/>
        <v>9.6018434185822284E-3</v>
      </c>
      <c r="AX31">
        <f t="shared" si="21"/>
        <v>0.9354330268717822</v>
      </c>
      <c r="AY31">
        <f t="shared" si="17"/>
        <v>108.39554695944975</v>
      </c>
      <c r="AZ31">
        <f t="shared" si="18"/>
        <v>8.3916437843039766E-3</v>
      </c>
    </row>
    <row r="32" spans="2:52" x14ac:dyDescent="0.3">
      <c r="B32" s="1"/>
      <c r="I32" s="1">
        <v>43875</v>
      </c>
      <c r="J32">
        <v>31</v>
      </c>
      <c r="K32">
        <v>106.7434998</v>
      </c>
      <c r="M32">
        <f t="shared" si="7"/>
        <v>104.42363285033615</v>
      </c>
      <c r="O32">
        <f t="shared" si="8"/>
        <v>106.89172084636709</v>
      </c>
      <c r="Q32">
        <f t="shared" si="9"/>
        <v>107.48014545303118</v>
      </c>
      <c r="S32">
        <f t="shared" si="10"/>
        <v>107.5647753787549</v>
      </c>
      <c r="T32">
        <f t="shared" si="1"/>
        <v>2.1733098071643399E-2</v>
      </c>
      <c r="V32">
        <f t="shared" si="2"/>
        <v>-1.3885721064496905E-3</v>
      </c>
      <c r="X32">
        <f t="shared" si="3"/>
        <v>-6.9010820744251945E-3</v>
      </c>
      <c r="Z32">
        <f t="shared" si="4"/>
        <v>-7.6939165409949124E-3</v>
      </c>
      <c r="AE32" s="1">
        <f t="shared" si="5"/>
        <v>43875</v>
      </c>
      <c r="AF32" s="10">
        <f t="shared" si="6"/>
        <v>31</v>
      </c>
      <c r="AG32" s="11">
        <f t="shared" si="0"/>
        <v>106.7434998</v>
      </c>
      <c r="AI32">
        <f t="shared" si="22"/>
        <v>0.91695378080852064</v>
      </c>
      <c r="AJ32">
        <f t="shared" si="11"/>
        <v>108.39709923383971</v>
      </c>
      <c r="AK32">
        <f t="shared" si="12"/>
        <v>1.549133611824592E-2</v>
      </c>
      <c r="AN32">
        <f t="shared" si="19"/>
        <v>0.70610952799691851</v>
      </c>
      <c r="AO32">
        <f t="shared" si="13"/>
        <v>108.1862549810281</v>
      </c>
      <c r="AP32">
        <f t="shared" si="14"/>
        <v>1.3516094035995853E-2</v>
      </c>
      <c r="AS32">
        <f t="shared" si="20"/>
        <v>0.43822756067874186</v>
      </c>
      <c r="AT32">
        <f t="shared" si="15"/>
        <v>107.91837301370992</v>
      </c>
      <c r="AU32">
        <f t="shared" si="16"/>
        <v>1.1006508273676911E-2</v>
      </c>
      <c r="AX32">
        <f t="shared" si="21"/>
        <v>0.20311182173692918</v>
      </c>
      <c r="AY32">
        <f t="shared" si="17"/>
        <v>107.68325727476811</v>
      </c>
      <c r="AZ32">
        <f t="shared" si="18"/>
        <v>8.803884794192543E-3</v>
      </c>
    </row>
    <row r="33" spans="2:52" x14ac:dyDescent="0.3">
      <c r="B33" s="1"/>
      <c r="I33" s="1">
        <v>43879</v>
      </c>
      <c r="J33">
        <v>32</v>
      </c>
      <c r="K33">
        <v>107.7835007</v>
      </c>
      <c r="M33">
        <f t="shared" si="7"/>
        <v>104.88760624026892</v>
      </c>
      <c r="O33">
        <f t="shared" si="8"/>
        <v>106.83243242782027</v>
      </c>
      <c r="Q33">
        <f t="shared" si="9"/>
        <v>107.03815806121247</v>
      </c>
      <c r="S33">
        <f t="shared" si="10"/>
        <v>106.90775491575098</v>
      </c>
      <c r="T33">
        <f t="shared" si="1"/>
        <v>2.6867697197842839E-2</v>
      </c>
      <c r="V33">
        <f t="shared" si="2"/>
        <v>8.8238762519590296E-3</v>
      </c>
      <c r="X33">
        <f t="shared" si="3"/>
        <v>6.9151830655611087E-3</v>
      </c>
      <c r="Z33">
        <f t="shared" si="4"/>
        <v>8.1250449146807093E-3</v>
      </c>
      <c r="AE33" s="1">
        <f t="shared" si="5"/>
        <v>43879</v>
      </c>
      <c r="AF33" s="10">
        <f t="shared" si="6"/>
        <v>32</v>
      </c>
      <c r="AG33" s="11">
        <f t="shared" si="0"/>
        <v>107.7835007</v>
      </c>
      <c r="AI33">
        <f t="shared" si="22"/>
        <v>0.64516554628307388</v>
      </c>
      <c r="AJ33">
        <f t="shared" si="11"/>
        <v>107.68332360749554</v>
      </c>
      <c r="AK33">
        <f t="shared" si="12"/>
        <v>9.2942882587656304E-4</v>
      </c>
      <c r="AN33">
        <f t="shared" si="19"/>
        <v>0.24687076007066561</v>
      </c>
      <c r="AO33">
        <f t="shared" si="13"/>
        <v>107.28502882128313</v>
      </c>
      <c r="AP33">
        <f t="shared" si="14"/>
        <v>4.6247512418834454E-3</v>
      </c>
      <c r="AS33">
        <f t="shared" si="20"/>
        <v>-8.9901410819731381E-2</v>
      </c>
      <c r="AT33">
        <f t="shared" si="15"/>
        <v>106.94825665039274</v>
      </c>
      <c r="AU33">
        <f t="shared" si="16"/>
        <v>7.7492755772708803E-3</v>
      </c>
      <c r="AX33">
        <f t="shared" si="21"/>
        <v>-0.31296754910758512</v>
      </c>
      <c r="AY33">
        <f t="shared" si="17"/>
        <v>106.72519051210489</v>
      </c>
      <c r="AZ33">
        <f t="shared" si="18"/>
        <v>9.8188515034483091E-3</v>
      </c>
    </row>
    <row r="34" spans="2:52" x14ac:dyDescent="0.3">
      <c r="B34" s="1"/>
      <c r="I34" s="1">
        <v>43880</v>
      </c>
      <c r="J34">
        <v>33</v>
      </c>
      <c r="K34">
        <v>108.5110016</v>
      </c>
      <c r="M34">
        <f t="shared" si="7"/>
        <v>105.46678513221515</v>
      </c>
      <c r="O34">
        <f t="shared" si="8"/>
        <v>107.21285973669217</v>
      </c>
      <c r="Q34">
        <f t="shared" si="9"/>
        <v>107.48536364448499</v>
      </c>
      <c r="S34">
        <f t="shared" si="10"/>
        <v>107.60835154315021</v>
      </c>
      <c r="T34">
        <f t="shared" si="1"/>
        <v>2.8054449990302637E-2</v>
      </c>
      <c r="V34">
        <f t="shared" si="2"/>
        <v>1.1963228098226617E-2</v>
      </c>
      <c r="X34">
        <f t="shared" si="3"/>
        <v>9.4519259834664453E-3</v>
      </c>
      <c r="Z34">
        <f t="shared" si="4"/>
        <v>8.3185118885659021E-3</v>
      </c>
      <c r="AE34" s="1">
        <f t="shared" si="5"/>
        <v>43880</v>
      </c>
      <c r="AF34" s="10">
        <f t="shared" si="6"/>
        <v>33</v>
      </c>
      <c r="AG34" s="11">
        <f t="shared" si="0"/>
        <v>108.5110016</v>
      </c>
      <c r="AI34">
        <f t="shared" si="22"/>
        <v>0.60557355368096322</v>
      </c>
      <c r="AJ34">
        <f t="shared" si="11"/>
        <v>108.09093719816596</v>
      </c>
      <c r="AK34">
        <f t="shared" si="12"/>
        <v>3.8711687814154305E-3</v>
      </c>
      <c r="AN34">
        <f t="shared" si="19"/>
        <v>0.32700468935140747</v>
      </c>
      <c r="AO34">
        <f t="shared" si="13"/>
        <v>107.8123683338364</v>
      </c>
      <c r="AP34">
        <f t="shared" si="14"/>
        <v>6.4383634457540291E-3</v>
      </c>
      <c r="AS34">
        <f t="shared" si="20"/>
        <v>0.23236278563561966</v>
      </c>
      <c r="AT34">
        <f t="shared" si="15"/>
        <v>107.71772643012061</v>
      </c>
      <c r="AU34">
        <f t="shared" si="16"/>
        <v>7.3105506186701133E-3</v>
      </c>
      <c r="AX34">
        <f t="shared" si="21"/>
        <v>0.2951709567964993</v>
      </c>
      <c r="AY34">
        <f t="shared" si="17"/>
        <v>107.78053460128149</v>
      </c>
      <c r="AZ34">
        <f t="shared" si="18"/>
        <v>6.7317321557053269E-3</v>
      </c>
    </row>
    <row r="35" spans="2:52" x14ac:dyDescent="0.3">
      <c r="B35" s="1"/>
      <c r="I35" s="1">
        <v>43881</v>
      </c>
      <c r="J35">
        <v>34</v>
      </c>
      <c r="K35">
        <v>107.6549988</v>
      </c>
      <c r="M35">
        <f t="shared" si="7"/>
        <v>106.07562842577212</v>
      </c>
      <c r="O35">
        <f t="shared" si="8"/>
        <v>107.7321164820153</v>
      </c>
      <c r="Q35">
        <f t="shared" si="9"/>
        <v>108.100746417794</v>
      </c>
      <c r="S35">
        <f t="shared" si="10"/>
        <v>108.33047158863005</v>
      </c>
      <c r="T35">
        <f t="shared" si="1"/>
        <v>1.467066454723585E-2</v>
      </c>
      <c r="V35">
        <f t="shared" si="2"/>
        <v>-7.1634093051793136E-4</v>
      </c>
      <c r="X35">
        <f t="shared" si="3"/>
        <v>-4.1405194627525095E-3</v>
      </c>
      <c r="Z35">
        <f t="shared" si="4"/>
        <v>-6.2744210316227856E-3</v>
      </c>
      <c r="AE35" s="1">
        <f t="shared" si="5"/>
        <v>43881</v>
      </c>
      <c r="AF35" s="10">
        <f t="shared" si="6"/>
        <v>34</v>
      </c>
      <c r="AG35" s="11">
        <f t="shared" si="0"/>
        <v>107.6549988</v>
      </c>
      <c r="AI35">
        <f t="shared" si="22"/>
        <v>0.60753539760657227</v>
      </c>
      <c r="AJ35">
        <f t="shared" si="11"/>
        <v>108.70828181540057</v>
      </c>
      <c r="AK35">
        <f t="shared" si="12"/>
        <v>9.7838746657490702E-3</v>
      </c>
      <c r="AN35">
        <f t="shared" si="19"/>
        <v>0.44235592293444781</v>
      </c>
      <c r="AO35">
        <f t="shared" si="13"/>
        <v>108.54310234072845</v>
      </c>
      <c r="AP35">
        <f t="shared" si="14"/>
        <v>8.2495337014341363E-3</v>
      </c>
      <c r="AS35">
        <f t="shared" si="20"/>
        <v>0.46217477823965281</v>
      </c>
      <c r="AT35">
        <f t="shared" si="15"/>
        <v>108.56292119603366</v>
      </c>
      <c r="AU35">
        <f t="shared" si="16"/>
        <v>8.4336297074358874E-3</v>
      </c>
      <c r="AX35">
        <f t="shared" si="21"/>
        <v>0.55134041000650647</v>
      </c>
      <c r="AY35">
        <f t="shared" si="17"/>
        <v>108.6520868278005</v>
      </c>
      <c r="AZ35">
        <f t="shared" si="18"/>
        <v>9.2618832280410672E-3</v>
      </c>
    </row>
    <row r="36" spans="2:52" x14ac:dyDescent="0.3">
      <c r="B36" s="1"/>
      <c r="I36" s="1">
        <v>43882</v>
      </c>
      <c r="J36">
        <v>35</v>
      </c>
      <c r="K36">
        <v>104.7985001</v>
      </c>
      <c r="M36">
        <f t="shared" si="7"/>
        <v>106.3915025006177</v>
      </c>
      <c r="O36">
        <f t="shared" si="8"/>
        <v>107.70126940920917</v>
      </c>
      <c r="Q36">
        <f t="shared" si="9"/>
        <v>107.83329784711761</v>
      </c>
      <c r="S36">
        <f t="shared" si="10"/>
        <v>107.79009335772601</v>
      </c>
      <c r="T36">
        <f t="shared" si="1"/>
        <v>-1.5200622137698957E-2</v>
      </c>
      <c r="V36">
        <f t="shared" si="2"/>
        <v>-2.7698576854051526E-2</v>
      </c>
      <c r="X36">
        <f t="shared" si="3"/>
        <v>-2.8958408223607849E-2</v>
      </c>
      <c r="Z36">
        <f t="shared" si="4"/>
        <v>-2.8546145745133707E-2</v>
      </c>
      <c r="AE36" s="1">
        <f t="shared" si="5"/>
        <v>43882</v>
      </c>
      <c r="AF36" s="10">
        <f t="shared" si="6"/>
        <v>35</v>
      </c>
      <c r="AG36" s="11">
        <f t="shared" si="0"/>
        <v>104.7985001</v>
      </c>
      <c r="AI36">
        <f t="shared" si="22"/>
        <v>0.43253860394997917</v>
      </c>
      <c r="AJ36">
        <f t="shared" si="11"/>
        <v>108.26583645106759</v>
      </c>
      <c r="AK36">
        <f t="shared" si="12"/>
        <v>3.3085744049380597E-2</v>
      </c>
      <c r="AN36">
        <f t="shared" si="19"/>
        <v>0.15843412549011138</v>
      </c>
      <c r="AO36">
        <f t="shared" si="13"/>
        <v>107.99173197260772</v>
      </c>
      <c r="AP36">
        <f t="shared" si="14"/>
        <v>3.0470205867075436E-2</v>
      </c>
      <c r="AS36">
        <f t="shared" si="20"/>
        <v>2.4400768890025237E-2</v>
      </c>
      <c r="AT36">
        <f t="shared" si="15"/>
        <v>107.85769861600762</v>
      </c>
      <c r="AU36">
        <f t="shared" si="16"/>
        <v>2.9191243320166815E-2</v>
      </c>
      <c r="AX36">
        <f t="shared" si="21"/>
        <v>-0.10369077453981328</v>
      </c>
      <c r="AY36">
        <f t="shared" si="17"/>
        <v>107.72960707257779</v>
      </c>
      <c r="AZ36">
        <f t="shared" si="18"/>
        <v>2.7968978275270125E-2</v>
      </c>
    </row>
    <row r="37" spans="2:52" x14ac:dyDescent="0.3">
      <c r="B37" s="1"/>
      <c r="I37" s="1">
        <v>43885</v>
      </c>
      <c r="J37">
        <v>36</v>
      </c>
      <c r="K37">
        <v>100.46450040000001</v>
      </c>
      <c r="M37">
        <f t="shared" si="7"/>
        <v>106.07290202049417</v>
      </c>
      <c r="O37">
        <f t="shared" si="8"/>
        <v>106.5401616855255</v>
      </c>
      <c r="Q37">
        <f t="shared" si="9"/>
        <v>106.01241919884704</v>
      </c>
      <c r="S37">
        <f t="shared" si="10"/>
        <v>105.3968187515452</v>
      </c>
      <c r="T37">
        <f t="shared" si="1"/>
        <v>-5.582471020275101E-2</v>
      </c>
      <c r="V37">
        <f t="shared" si="2"/>
        <v>-6.0475702973042389E-2</v>
      </c>
      <c r="X37">
        <f t="shared" si="3"/>
        <v>-5.5222678426289529E-2</v>
      </c>
      <c r="Z37">
        <f t="shared" si="4"/>
        <v>-4.9095136410444849E-2</v>
      </c>
      <c r="AE37" s="1">
        <f t="shared" si="5"/>
        <v>43885</v>
      </c>
      <c r="AF37" s="10">
        <f t="shared" si="6"/>
        <v>36</v>
      </c>
      <c r="AG37" s="11">
        <f t="shared" si="0"/>
        <v>100.46450040000001</v>
      </c>
      <c r="AI37">
        <f t="shared" si="22"/>
        <v>-1.8144846494129618E-2</v>
      </c>
      <c r="AJ37">
        <f t="shared" si="11"/>
        <v>105.99427435235292</v>
      </c>
      <c r="AK37">
        <f t="shared" si="12"/>
        <v>5.5042068893351219E-2</v>
      </c>
      <c r="AN37">
        <f t="shared" si="19"/>
        <v>-0.63329098401415918</v>
      </c>
      <c r="AO37">
        <f t="shared" si="13"/>
        <v>105.37912821483289</v>
      </c>
      <c r="AP37">
        <f t="shared" si="14"/>
        <v>4.8919048970186119E-2</v>
      </c>
      <c r="AS37">
        <f t="shared" si="20"/>
        <v>-1.0827668814063287</v>
      </c>
      <c r="AT37">
        <f t="shared" si="15"/>
        <v>104.92965231744071</v>
      </c>
      <c r="AU37">
        <f t="shared" si="16"/>
        <v>4.4445071638864256E-2</v>
      </c>
      <c r="AX37">
        <f t="shared" si="21"/>
        <v>-1.4774410735244146</v>
      </c>
      <c r="AY37">
        <f t="shared" si="17"/>
        <v>104.53497812532262</v>
      </c>
      <c r="AZ37">
        <f t="shared" si="18"/>
        <v>4.0516577588262388E-2</v>
      </c>
    </row>
    <row r="38" spans="2:52" x14ac:dyDescent="0.3">
      <c r="B38" s="1"/>
      <c r="I38" s="1">
        <v>43886</v>
      </c>
      <c r="J38">
        <v>37</v>
      </c>
      <c r="K38">
        <v>98.637001040000001</v>
      </c>
      <c r="M38">
        <f t="shared" si="7"/>
        <v>104.95122169639535</v>
      </c>
      <c r="O38">
        <f t="shared" si="8"/>
        <v>104.10989717131531</v>
      </c>
      <c r="Q38">
        <f t="shared" si="9"/>
        <v>102.68366791953882</v>
      </c>
      <c r="S38">
        <f t="shared" si="10"/>
        <v>101.45096407030906</v>
      </c>
      <c r="T38">
        <f t="shared" si="1"/>
        <v>-6.4014726622058996E-2</v>
      </c>
      <c r="V38">
        <f t="shared" si="2"/>
        <v>-5.5485224343914313E-2</v>
      </c>
      <c r="X38">
        <f t="shared" si="3"/>
        <v>-4.1025850713950485E-2</v>
      </c>
      <c r="Z38">
        <f t="shared" si="4"/>
        <v>-2.852847309467484E-2</v>
      </c>
      <c r="AE38" s="1">
        <f t="shared" si="5"/>
        <v>43886</v>
      </c>
      <c r="AF38" s="10">
        <f t="shared" si="6"/>
        <v>37</v>
      </c>
      <c r="AG38" s="11">
        <f t="shared" si="0"/>
        <v>98.637001040000001</v>
      </c>
      <c r="AI38">
        <f t="shared" si="22"/>
        <v>-0.68026613305694805</v>
      </c>
      <c r="AJ38">
        <f t="shared" si="11"/>
        <v>102.00340178648187</v>
      </c>
      <c r="AK38">
        <f t="shared" si="12"/>
        <v>3.4129187941518063E-2</v>
      </c>
      <c r="AN38">
        <f t="shared" si="19"/>
        <v>-1.7114751021317842</v>
      </c>
      <c r="AO38">
        <f t="shared" si="13"/>
        <v>100.97219281740703</v>
      </c>
      <c r="AP38">
        <f t="shared" si="14"/>
        <v>2.3674602357993922E-2</v>
      </c>
      <c r="AS38">
        <f t="shared" si="20"/>
        <v>-2.4303575201474641</v>
      </c>
      <c r="AT38">
        <f t="shared" si="15"/>
        <v>100.25331039939135</v>
      </c>
      <c r="AU38">
        <f t="shared" si="16"/>
        <v>1.6386440608995138E-2</v>
      </c>
      <c r="AX38">
        <f t="shared" si="21"/>
        <v>-2.9584892381514605</v>
      </c>
      <c r="AY38">
        <f t="shared" si="17"/>
        <v>99.725178681387362</v>
      </c>
      <c r="AZ38">
        <f t="shared" si="18"/>
        <v>1.1032144427688705E-2</v>
      </c>
    </row>
    <row r="39" spans="2:52" x14ac:dyDescent="0.3">
      <c r="B39" s="1"/>
      <c r="I39" s="1">
        <v>43887</v>
      </c>
      <c r="J39">
        <v>38</v>
      </c>
      <c r="K39">
        <v>98.979499820000001</v>
      </c>
      <c r="M39">
        <f t="shared" si="7"/>
        <v>103.6883775651163</v>
      </c>
      <c r="O39">
        <f t="shared" si="8"/>
        <v>101.92073871878918</v>
      </c>
      <c r="Q39">
        <f t="shared" si="9"/>
        <v>100.25566779181553</v>
      </c>
      <c r="S39">
        <f t="shared" si="10"/>
        <v>99.199793646061821</v>
      </c>
      <c r="T39">
        <f t="shared" si="1"/>
        <v>-4.7574272992687031E-2</v>
      </c>
      <c r="V39">
        <f t="shared" si="2"/>
        <v>-2.9715637118170882E-2</v>
      </c>
      <c r="X39">
        <f t="shared" si="3"/>
        <v>-1.2893255412851256E-2</v>
      </c>
      <c r="Z39">
        <f t="shared" si="4"/>
        <v>-2.2256510334204243E-3</v>
      </c>
      <c r="AE39" s="1">
        <f t="shared" si="5"/>
        <v>43887</v>
      </c>
      <c r="AF39" s="10">
        <f t="shared" si="6"/>
        <v>38</v>
      </c>
      <c r="AG39" s="11">
        <f t="shared" si="0"/>
        <v>98.979499820000001</v>
      </c>
      <c r="AI39">
        <f t="shared" si="22"/>
        <v>-1.0298129319902172</v>
      </c>
      <c r="AJ39">
        <f t="shared" si="11"/>
        <v>99.225854859825304</v>
      </c>
      <c r="AK39">
        <f t="shared" si="12"/>
        <v>2.4889501389006247E-3</v>
      </c>
      <c r="AN39">
        <f t="shared" si="19"/>
        <v>-1.9980851123683883</v>
      </c>
      <c r="AO39">
        <f t="shared" si="13"/>
        <v>98.25758267944714</v>
      </c>
      <c r="AP39">
        <f t="shared" si="14"/>
        <v>7.2936026335322941E-3</v>
      </c>
      <c r="AS39">
        <f t="shared" si="20"/>
        <v>-2.4289430846929623</v>
      </c>
      <c r="AT39">
        <f t="shared" si="15"/>
        <v>97.826724707122565</v>
      </c>
      <c r="AU39">
        <f t="shared" si="16"/>
        <v>1.164660475122449E-2</v>
      </c>
      <c r="AX39">
        <f t="shared" si="21"/>
        <v>-2.5340979498089276</v>
      </c>
      <c r="AY39">
        <f t="shared" si="17"/>
        <v>97.721569842006602</v>
      </c>
      <c r="AZ39">
        <f t="shared" si="18"/>
        <v>1.2708995097783057E-2</v>
      </c>
    </row>
    <row r="40" spans="2:52" x14ac:dyDescent="0.3">
      <c r="B40" s="1"/>
      <c r="I40" s="1">
        <v>43888</v>
      </c>
      <c r="J40">
        <v>39</v>
      </c>
      <c r="K40">
        <v>94.214996339999999</v>
      </c>
      <c r="M40">
        <f t="shared" si="7"/>
        <v>102.74660201609305</v>
      </c>
      <c r="O40">
        <f t="shared" si="8"/>
        <v>100.74424315927351</v>
      </c>
      <c r="Q40">
        <f t="shared" si="9"/>
        <v>99.489967008726211</v>
      </c>
      <c r="S40">
        <f t="shared" si="10"/>
        <v>99.023558585212356</v>
      </c>
      <c r="T40">
        <f t="shared" si="1"/>
        <v>-9.0554646367595998E-2</v>
      </c>
      <c r="V40">
        <f t="shared" si="2"/>
        <v>-6.9301566342060639E-2</v>
      </c>
      <c r="X40">
        <f t="shared" si="3"/>
        <v>-5.5988652270282643E-2</v>
      </c>
      <c r="Z40">
        <f t="shared" si="4"/>
        <v>-5.103818321936112E-2</v>
      </c>
      <c r="AE40" s="1">
        <f t="shared" si="5"/>
        <v>43888</v>
      </c>
      <c r="AF40" s="10">
        <f t="shared" si="6"/>
        <v>39</v>
      </c>
      <c r="AG40" s="11">
        <f t="shared" si="0"/>
        <v>94.214996339999999</v>
      </c>
      <c r="AI40">
        <f t="shared" si="22"/>
        <v>-0.97699050221003669</v>
      </c>
      <c r="AJ40">
        <f t="shared" si="11"/>
        <v>98.512976506516168</v>
      </c>
      <c r="AK40">
        <f t="shared" si="12"/>
        <v>4.561885404108873E-2</v>
      </c>
      <c r="AN40">
        <f t="shared" si="19"/>
        <v>-1.505131380656759</v>
      </c>
      <c r="AO40">
        <f t="shared" si="13"/>
        <v>97.984835628069447</v>
      </c>
      <c r="AP40">
        <f t="shared" si="14"/>
        <v>4.0013155384148992E-2</v>
      </c>
      <c r="AS40">
        <f t="shared" si="20"/>
        <v>-1.430997703730774</v>
      </c>
      <c r="AT40">
        <f t="shared" si="15"/>
        <v>98.058969304995443</v>
      </c>
      <c r="AU40">
        <f t="shared" si="16"/>
        <v>4.0800011827453034E-2</v>
      </c>
      <c r="AX40">
        <f t="shared" si="21"/>
        <v>-1.1193802164332376</v>
      </c>
      <c r="AY40">
        <f t="shared" si="17"/>
        <v>98.370586792292968</v>
      </c>
      <c r="AZ40">
        <f t="shared" si="18"/>
        <v>4.4107526548071076E-2</v>
      </c>
    </row>
    <row r="41" spans="2:52" x14ac:dyDescent="0.3">
      <c r="B41" s="1"/>
      <c r="I41" s="1">
        <v>43889</v>
      </c>
      <c r="J41">
        <v>40</v>
      </c>
      <c r="K41">
        <v>94.1875</v>
      </c>
      <c r="M41">
        <f t="shared" si="7"/>
        <v>101.04028088087445</v>
      </c>
      <c r="O41">
        <f t="shared" si="8"/>
        <v>98.132544431564099</v>
      </c>
      <c r="Q41">
        <f t="shared" si="9"/>
        <v>96.324984607490478</v>
      </c>
      <c r="S41">
        <f t="shared" si="10"/>
        <v>95.176708789042465</v>
      </c>
      <c r="T41">
        <f t="shared" si="1"/>
        <v>-7.2756797673517698E-2</v>
      </c>
      <c r="V41">
        <f t="shared" si="2"/>
        <v>-4.1885010554097934E-2</v>
      </c>
      <c r="X41">
        <f t="shared" si="3"/>
        <v>-2.2693930802818611E-2</v>
      </c>
      <c r="Z41">
        <f t="shared" si="4"/>
        <v>-1.050254852334402E-2</v>
      </c>
      <c r="AE41" s="1">
        <f t="shared" si="5"/>
        <v>43889</v>
      </c>
      <c r="AF41" s="10">
        <f t="shared" si="6"/>
        <v>40</v>
      </c>
      <c r="AG41" s="11">
        <f t="shared" si="0"/>
        <v>94.1875</v>
      </c>
      <c r="AI41">
        <f t="shared" si="22"/>
        <v>-1.414588882015176</v>
      </c>
      <c r="AJ41">
        <f t="shared" si="11"/>
        <v>94.910395725475297</v>
      </c>
      <c r="AK41">
        <f t="shared" si="12"/>
        <v>7.6750707416089929E-3</v>
      </c>
      <c r="AN41">
        <f t="shared" si="19"/>
        <v>-2.1690717888883486</v>
      </c>
      <c r="AO41">
        <f t="shared" si="13"/>
        <v>94.155912818602133</v>
      </c>
      <c r="AP41">
        <f t="shared" si="14"/>
        <v>3.3536489871657517E-4</v>
      </c>
      <c r="AS41">
        <f t="shared" si="20"/>
        <v>-2.4713885222337493</v>
      </c>
      <c r="AT41">
        <f t="shared" si="15"/>
        <v>93.853596085256726</v>
      </c>
      <c r="AU41">
        <f t="shared" si="16"/>
        <v>3.545097966750092E-3</v>
      </c>
      <c r="AX41">
        <f t="shared" si="21"/>
        <v>-2.7558619642752338</v>
      </c>
      <c r="AY41">
        <f t="shared" si="17"/>
        <v>93.569122643215238</v>
      </c>
      <c r="AZ41">
        <f t="shared" si="18"/>
        <v>6.5653866679205031E-3</v>
      </c>
    </row>
    <row r="42" spans="2:52" x14ac:dyDescent="0.3">
      <c r="B42" s="1"/>
      <c r="I42" s="1">
        <v>43892</v>
      </c>
      <c r="J42">
        <v>41</v>
      </c>
      <c r="K42">
        <v>97.697502139999997</v>
      </c>
      <c r="M42">
        <f t="shared" si="7"/>
        <v>99.669724704699576</v>
      </c>
      <c r="O42">
        <f t="shared" si="8"/>
        <v>96.554526658938471</v>
      </c>
      <c r="Q42">
        <f t="shared" si="9"/>
        <v>95.04249384299618</v>
      </c>
      <c r="S42">
        <f t="shared" si="10"/>
        <v>94.385341757808504</v>
      </c>
      <c r="T42">
        <f t="shared" si="1"/>
        <v>-2.0187031617997703E-2</v>
      </c>
      <c r="V42">
        <f t="shared" si="2"/>
        <v>1.1699126958472784E-2</v>
      </c>
      <c r="X42">
        <f t="shared" si="3"/>
        <v>2.7175805305638265E-2</v>
      </c>
      <c r="Z42">
        <f t="shared" si="4"/>
        <v>3.390220128090056E-2</v>
      </c>
      <c r="AE42" s="1">
        <f t="shared" si="5"/>
        <v>43892</v>
      </c>
      <c r="AF42" s="10">
        <f t="shared" si="6"/>
        <v>41</v>
      </c>
      <c r="AG42" s="11">
        <f t="shared" si="0"/>
        <v>97.697502139999997</v>
      </c>
      <c r="AI42">
        <f t="shared" si="22"/>
        <v>-1.3881692585110006</v>
      </c>
      <c r="AJ42">
        <f t="shared" si="11"/>
        <v>93.654324584485181</v>
      </c>
      <c r="AK42">
        <f t="shared" si="12"/>
        <v>4.1384656382728847E-2</v>
      </c>
      <c r="AN42">
        <f t="shared" si="19"/>
        <v>-1.8144393791307283</v>
      </c>
      <c r="AO42">
        <f t="shared" si="13"/>
        <v>93.228054463865448</v>
      </c>
      <c r="AP42">
        <f t="shared" si="14"/>
        <v>4.5747819322236663E-2</v>
      </c>
      <c r="AS42">
        <f t="shared" si="20"/>
        <v>-1.7580498675900786</v>
      </c>
      <c r="AT42">
        <f t="shared" si="15"/>
        <v>93.284443975406106</v>
      </c>
      <c r="AU42">
        <f t="shared" si="16"/>
        <v>4.5170634539560724E-2</v>
      </c>
      <c r="AX42">
        <f t="shared" si="21"/>
        <v>-1.5771650044504852</v>
      </c>
      <c r="AY42">
        <f t="shared" si="17"/>
        <v>93.465328838545702</v>
      </c>
      <c r="AZ42">
        <f t="shared" si="18"/>
        <v>4.3319155646268356E-2</v>
      </c>
    </row>
    <row r="43" spans="2:52" x14ac:dyDescent="0.3">
      <c r="B43" s="1"/>
      <c r="I43" s="1">
        <v>43893</v>
      </c>
      <c r="J43">
        <v>42</v>
      </c>
      <c r="K43">
        <v>95.449501040000001</v>
      </c>
      <c r="M43">
        <f t="shared" si="7"/>
        <v>99.275280191759663</v>
      </c>
      <c r="O43">
        <f t="shared" si="8"/>
        <v>97.011716851363076</v>
      </c>
      <c r="Q43">
        <f t="shared" si="9"/>
        <v>96.635498821198468</v>
      </c>
      <c r="S43">
        <f t="shared" si="10"/>
        <v>97.035070063561705</v>
      </c>
      <c r="T43">
        <f t="shared" si="1"/>
        <v>-4.0081709281606336E-2</v>
      </c>
      <c r="V43">
        <f t="shared" si="2"/>
        <v>-1.6366935335873543E-2</v>
      </c>
      <c r="X43">
        <f t="shared" si="3"/>
        <v>-1.2425395295690969E-2</v>
      </c>
      <c r="Z43">
        <f t="shared" si="4"/>
        <v>-1.6611600964757681E-2</v>
      </c>
      <c r="AE43" s="1">
        <f t="shared" si="5"/>
        <v>43893</v>
      </c>
      <c r="AF43" s="10">
        <f t="shared" si="6"/>
        <v>42</v>
      </c>
      <c r="AG43" s="11">
        <f t="shared" si="0"/>
        <v>95.449501040000001</v>
      </c>
      <c r="AI43">
        <f t="shared" si="22"/>
        <v>-0.79193441116834284</v>
      </c>
      <c r="AJ43">
        <f t="shared" si="11"/>
        <v>95.843564410030126</v>
      </c>
      <c r="AK43">
        <f t="shared" si="12"/>
        <v>4.1285010999165392E-3</v>
      </c>
      <c r="AN43">
        <f t="shared" si="19"/>
        <v>-0.45146163619752178</v>
      </c>
      <c r="AO43">
        <f t="shared" si="13"/>
        <v>96.184037185000946</v>
      </c>
      <c r="AP43">
        <f t="shared" si="14"/>
        <v>7.6955472474719696E-3</v>
      </c>
      <c r="AS43">
        <f t="shared" si="20"/>
        <v>0.25258303988534103</v>
      </c>
      <c r="AT43">
        <f t="shared" si="15"/>
        <v>96.888081861083805</v>
      </c>
      <c r="AU43">
        <f t="shared" si="16"/>
        <v>1.5071643176855769E-2</v>
      </c>
      <c r="AX43">
        <f t="shared" si="21"/>
        <v>0.95897098167173334</v>
      </c>
      <c r="AY43">
        <f t="shared" si="17"/>
        <v>97.594469802870208</v>
      </c>
      <c r="AZ43">
        <f t="shared" si="18"/>
        <v>2.2472288901450779E-2</v>
      </c>
    </row>
    <row r="44" spans="2:52" x14ac:dyDescent="0.3">
      <c r="B44" s="1"/>
      <c r="I44" s="1">
        <v>43894</v>
      </c>
      <c r="J44">
        <v>43</v>
      </c>
      <c r="K44">
        <v>98.791496280000004</v>
      </c>
      <c r="M44">
        <f t="shared" si="7"/>
        <v>98.510124361407733</v>
      </c>
      <c r="O44">
        <f t="shared" si="8"/>
        <v>96.386830526817846</v>
      </c>
      <c r="Q44">
        <f t="shared" si="9"/>
        <v>95.923900152479391</v>
      </c>
      <c r="S44">
        <f t="shared" si="10"/>
        <v>95.766614844712336</v>
      </c>
      <c r="T44">
        <f t="shared" si="1"/>
        <v>2.8481390523207766E-3</v>
      </c>
      <c r="V44">
        <f t="shared" si="2"/>
        <v>2.4340817213322988E-2</v>
      </c>
      <c r="X44">
        <f t="shared" si="3"/>
        <v>2.9026750636442666E-2</v>
      </c>
      <c r="Z44">
        <f t="shared" si="4"/>
        <v>3.0618844224348938E-2</v>
      </c>
      <c r="AE44" s="1">
        <f t="shared" si="5"/>
        <v>43894</v>
      </c>
      <c r="AF44" s="10">
        <f t="shared" si="6"/>
        <v>43</v>
      </c>
      <c r="AG44" s="11">
        <f t="shared" si="0"/>
        <v>98.791496280000004</v>
      </c>
      <c r="AI44">
        <f t="shared" si="22"/>
        <v>-0.77586726267848971</v>
      </c>
      <c r="AJ44">
        <f t="shared" si="11"/>
        <v>95.148032889800902</v>
      </c>
      <c r="AK44">
        <f t="shared" si="12"/>
        <v>3.688033411167909E-2</v>
      </c>
      <c r="AN44">
        <f t="shared" si="19"/>
        <v>-0.55551644920614385</v>
      </c>
      <c r="AO44">
        <f t="shared" si="13"/>
        <v>95.368383703273253</v>
      </c>
      <c r="AP44">
        <f t="shared" si="14"/>
        <v>3.4649870744186191E-2</v>
      </c>
      <c r="AS44">
        <f t="shared" si="20"/>
        <v>-0.32592598527730976</v>
      </c>
      <c r="AT44">
        <f t="shared" si="15"/>
        <v>95.597974167202082</v>
      </c>
      <c r="AU44">
        <f t="shared" si="16"/>
        <v>3.2325880597523039E-2</v>
      </c>
      <c r="AX44">
        <f t="shared" si="21"/>
        <v>-0.37748473864091497</v>
      </c>
      <c r="AY44">
        <f t="shared" si="17"/>
        <v>95.546415413838474</v>
      </c>
      <c r="AZ44">
        <f t="shared" si="18"/>
        <v>3.2847775247417575E-2</v>
      </c>
    </row>
    <row r="45" spans="2:52" x14ac:dyDescent="0.3">
      <c r="B45" s="1"/>
      <c r="I45" s="1">
        <v>43895</v>
      </c>
      <c r="J45">
        <v>44</v>
      </c>
      <c r="K45">
        <v>96.201499940000005</v>
      </c>
      <c r="M45">
        <f t="shared" si="7"/>
        <v>98.566398745126193</v>
      </c>
      <c r="O45">
        <f t="shared" si="8"/>
        <v>97.348696828090709</v>
      </c>
      <c r="Q45">
        <f t="shared" si="9"/>
        <v>97.644457828991762</v>
      </c>
      <c r="S45">
        <f t="shared" si="10"/>
        <v>98.186519992942465</v>
      </c>
      <c r="T45">
        <f t="shared" si="1"/>
        <v>-2.4582764370629916E-2</v>
      </c>
      <c r="V45">
        <f t="shared" si="2"/>
        <v>-1.1924937644487876E-2</v>
      </c>
      <c r="X45">
        <f t="shared" si="3"/>
        <v>-1.4999328387724891E-2</v>
      </c>
      <c r="Z45">
        <f t="shared" si="4"/>
        <v>-2.0633982361818667E-2</v>
      </c>
      <c r="AE45" s="1">
        <f t="shared" si="5"/>
        <v>43895</v>
      </c>
      <c r="AF45" s="10">
        <f t="shared" si="6"/>
        <v>44</v>
      </c>
      <c r="AG45" s="11">
        <f t="shared" si="0"/>
        <v>96.201499940000005</v>
      </c>
      <c r="AI45">
        <f t="shared" si="22"/>
        <v>-0.27658227484031761</v>
      </c>
      <c r="AJ45">
        <f t="shared" si="11"/>
        <v>97.367875554151439</v>
      </c>
      <c r="AK45">
        <f t="shared" si="12"/>
        <v>1.2124297592853458E-2</v>
      </c>
      <c r="AN45">
        <f t="shared" si="19"/>
        <v>0.35491320108126206</v>
      </c>
      <c r="AO45">
        <f t="shared" si="13"/>
        <v>97.999371030073021</v>
      </c>
      <c r="AP45">
        <f t="shared" si="14"/>
        <v>1.8688597279609278E-2</v>
      </c>
      <c r="AS45">
        <f t="shared" si="20"/>
        <v>0.90196421179649866</v>
      </c>
      <c r="AT45">
        <f t="shared" si="15"/>
        <v>98.546422040788258</v>
      </c>
      <c r="AU45">
        <f t="shared" si="16"/>
        <v>2.4375109559110403E-2</v>
      </c>
      <c r="AX45">
        <f t="shared" si="21"/>
        <v>1.3009491934817137</v>
      </c>
      <c r="AY45">
        <f t="shared" si="17"/>
        <v>98.945407022473475</v>
      </c>
      <c r="AZ45">
        <f t="shared" si="18"/>
        <v>2.8522497925550221E-2</v>
      </c>
    </row>
    <row r="46" spans="2:52" x14ac:dyDescent="0.3">
      <c r="B46" s="1"/>
      <c r="I46" s="1">
        <v>43896</v>
      </c>
      <c r="J46">
        <v>45</v>
      </c>
      <c r="K46">
        <v>95.05449677</v>
      </c>
      <c r="M46">
        <f t="shared" si="7"/>
        <v>98.093418984100964</v>
      </c>
      <c r="O46">
        <f t="shared" si="8"/>
        <v>96.889818072854439</v>
      </c>
      <c r="Q46">
        <f t="shared" si="9"/>
        <v>96.778683095596705</v>
      </c>
      <c r="S46">
        <f t="shared" si="10"/>
        <v>96.598503950588508</v>
      </c>
      <c r="T46">
        <f t="shared" si="1"/>
        <v>-3.1970315107281419E-2</v>
      </c>
      <c r="V46">
        <f t="shared" si="2"/>
        <v>-1.9308095515936513E-2</v>
      </c>
      <c r="X46">
        <f t="shared" si="3"/>
        <v>-1.8138924345353774E-2</v>
      </c>
      <c r="Z46">
        <f t="shared" si="4"/>
        <v>-1.6243389140489457E-2</v>
      </c>
      <c r="AE46" s="1">
        <f t="shared" si="5"/>
        <v>43896</v>
      </c>
      <c r="AF46" s="10">
        <f t="shared" si="6"/>
        <v>45</v>
      </c>
      <c r="AG46" s="11">
        <f t="shared" si="0"/>
        <v>95.05449677</v>
      </c>
      <c r="AI46">
        <f t="shared" si="22"/>
        <v>-0.39442076655126546</v>
      </c>
      <c r="AJ46">
        <f t="shared" si="11"/>
        <v>96.384262329045441</v>
      </c>
      <c r="AK46">
        <f t="shared" si="12"/>
        <v>1.3989507116775631E-2</v>
      </c>
      <c r="AN46">
        <f t="shared" si="19"/>
        <v>-0.13336197270926547</v>
      </c>
      <c r="AO46">
        <f t="shared" si="13"/>
        <v>96.645321122887438</v>
      </c>
      <c r="AP46">
        <f t="shared" si="14"/>
        <v>1.6735918940654636E-2</v>
      </c>
      <c r="AS46">
        <f t="shared" si="20"/>
        <v>-0.15867915531843446</v>
      </c>
      <c r="AT46">
        <f t="shared" si="15"/>
        <v>96.620003940278266</v>
      </c>
      <c r="AU46">
        <f t="shared" si="16"/>
        <v>1.6469575069828296E-2</v>
      </c>
      <c r="AX46">
        <f t="shared" si="21"/>
        <v>-0.43242994801970275</v>
      </c>
      <c r="AY46">
        <f t="shared" si="17"/>
        <v>96.346253147577002</v>
      </c>
      <c r="AZ46">
        <f t="shared" si="18"/>
        <v>1.3589639853679086E-2</v>
      </c>
    </row>
    <row r="47" spans="2:52" x14ac:dyDescent="0.3">
      <c r="B47" s="1"/>
      <c r="I47" s="1">
        <v>43899</v>
      </c>
      <c r="J47">
        <v>46</v>
      </c>
      <c r="K47">
        <v>90.030502319999997</v>
      </c>
      <c r="M47">
        <f t="shared" si="7"/>
        <v>97.485634541280774</v>
      </c>
      <c r="O47">
        <f t="shared" si="8"/>
        <v>96.155689551712669</v>
      </c>
      <c r="Q47">
        <f t="shared" si="9"/>
        <v>95.74417130023869</v>
      </c>
      <c r="S47">
        <f t="shared" si="10"/>
        <v>95.36329820611769</v>
      </c>
      <c r="T47">
        <f t="shared" si="1"/>
        <v>-8.2806738040654512E-2</v>
      </c>
      <c r="V47">
        <f t="shared" si="2"/>
        <v>-6.8034577991596762E-2</v>
      </c>
      <c r="X47">
        <f t="shared" si="3"/>
        <v>-6.3463702112094289E-2</v>
      </c>
      <c r="Z47">
        <f t="shared" si="4"/>
        <v>-5.9233212619019565E-2</v>
      </c>
      <c r="AE47" s="1">
        <f t="shared" si="5"/>
        <v>43899</v>
      </c>
      <c r="AF47" s="10">
        <f t="shared" si="6"/>
        <v>46</v>
      </c>
      <c r="AG47" s="11">
        <f t="shared" si="0"/>
        <v>90.030502319999997</v>
      </c>
      <c r="AI47">
        <f t="shared" si="22"/>
        <v>-0.52243897231261527</v>
      </c>
      <c r="AJ47">
        <f t="shared" si="11"/>
        <v>95.221732327926077</v>
      </c>
      <c r="AK47">
        <f t="shared" si="12"/>
        <v>5.7660791333526355E-2</v>
      </c>
      <c r="AN47">
        <f t="shared" si="19"/>
        <v>-0.493821901768765</v>
      </c>
      <c r="AO47">
        <f t="shared" si="13"/>
        <v>95.250349398469922</v>
      </c>
      <c r="AP47">
        <f t="shared" si="14"/>
        <v>5.7978651056691401E-2</v>
      </c>
      <c r="AS47">
        <f t="shared" si="20"/>
        <v>-0.68417873934218232</v>
      </c>
      <c r="AT47">
        <f t="shared" si="15"/>
        <v>95.059992560896504</v>
      </c>
      <c r="AU47">
        <f t="shared" si="16"/>
        <v>5.5864291671059815E-2</v>
      </c>
      <c r="AX47">
        <f t="shared" si="21"/>
        <v>-0.91409542589035198</v>
      </c>
      <c r="AY47">
        <f t="shared" si="17"/>
        <v>94.830075874348339</v>
      </c>
      <c r="AZ47">
        <f t="shared" si="18"/>
        <v>5.3310527328715475E-2</v>
      </c>
    </row>
    <row r="48" spans="2:52" x14ac:dyDescent="0.3">
      <c r="B48" s="1"/>
      <c r="I48" s="1">
        <v>43900</v>
      </c>
      <c r="J48">
        <v>47</v>
      </c>
      <c r="K48">
        <v>94.591003420000007</v>
      </c>
      <c r="M48">
        <f t="shared" si="7"/>
        <v>95.994608097024624</v>
      </c>
      <c r="O48">
        <f t="shared" si="8"/>
        <v>93.705614659027589</v>
      </c>
      <c r="Q48">
        <f t="shared" si="9"/>
        <v>92.315969912095483</v>
      </c>
      <c r="S48">
        <f t="shared" si="10"/>
        <v>91.097061497223535</v>
      </c>
      <c r="T48">
        <f t="shared" si="1"/>
        <v>-1.4838669918664208E-2</v>
      </c>
      <c r="V48">
        <f t="shared" si="2"/>
        <v>9.3601793929718961E-3</v>
      </c>
      <c r="X48">
        <f t="shared" si="3"/>
        <v>2.4051267305020455E-2</v>
      </c>
      <c r="Z48">
        <f t="shared" si="4"/>
        <v>3.693735975357805E-2</v>
      </c>
      <c r="AE48" s="1">
        <f t="shared" si="5"/>
        <v>43900</v>
      </c>
      <c r="AF48" s="10">
        <f t="shared" si="6"/>
        <v>47</v>
      </c>
      <c r="AG48" s="11">
        <f t="shared" si="0"/>
        <v>94.591003420000007</v>
      </c>
      <c r="AI48">
        <f t="shared" si="22"/>
        <v>-1.1035914554787338</v>
      </c>
      <c r="AJ48">
        <f t="shared" si="11"/>
        <v>91.212378456616747</v>
      </c>
      <c r="AK48">
        <f t="shared" si="12"/>
        <v>3.5718248472125777E-2</v>
      </c>
      <c r="AN48">
        <f t="shared" si="19"/>
        <v>-1.6675736963185424</v>
      </c>
      <c r="AO48">
        <f t="shared" si="13"/>
        <v>90.648396215776941</v>
      </c>
      <c r="AP48">
        <f t="shared" si="14"/>
        <v>4.1680572799478878E-2</v>
      </c>
      <c r="AS48">
        <f t="shared" si="20"/>
        <v>-2.3305923286227976</v>
      </c>
      <c r="AT48">
        <f t="shared" si="15"/>
        <v>89.985377583472683</v>
      </c>
      <c r="AU48">
        <f t="shared" si="16"/>
        <v>4.8689893013160755E-2</v>
      </c>
      <c r="AX48">
        <f t="shared" si="21"/>
        <v>-2.9253801956926369</v>
      </c>
      <c r="AY48">
        <f t="shared" si="17"/>
        <v>89.390589716402843</v>
      </c>
      <c r="AZ48">
        <f t="shared" si="18"/>
        <v>5.4977889181558312E-2</v>
      </c>
    </row>
    <row r="49" spans="2:52" x14ac:dyDescent="0.3">
      <c r="B49" s="1"/>
      <c r="I49" s="1">
        <v>43901</v>
      </c>
      <c r="J49">
        <v>48</v>
      </c>
      <c r="K49">
        <v>91.042999269999996</v>
      </c>
      <c r="M49">
        <f t="shared" si="7"/>
        <v>95.713887161619709</v>
      </c>
      <c r="O49">
        <f t="shared" si="8"/>
        <v>94.059770163416559</v>
      </c>
      <c r="Q49">
        <f t="shared" si="9"/>
        <v>93.680990016838194</v>
      </c>
      <c r="S49">
        <f t="shared" si="10"/>
        <v>93.892215035444707</v>
      </c>
      <c r="T49">
        <f t="shared" si="1"/>
        <v>-5.1304196138876983E-2</v>
      </c>
      <c r="V49">
        <f t="shared" si="2"/>
        <v>-3.3135671249910521E-2</v>
      </c>
      <c r="X49">
        <f t="shared" si="3"/>
        <v>-2.8975217951848115E-2</v>
      </c>
      <c r="Z49">
        <f t="shared" si="4"/>
        <v>-3.1295275730042538E-2</v>
      </c>
      <c r="AE49" s="1">
        <f t="shared" si="5"/>
        <v>43901</v>
      </c>
      <c r="AF49" s="10">
        <f t="shared" si="6"/>
        <v>48</v>
      </c>
      <c r="AG49" s="11">
        <f t="shared" si="0"/>
        <v>91.042999269999996</v>
      </c>
      <c r="AI49">
        <f t="shared" si="22"/>
        <v>-0.60986914343444476</v>
      </c>
      <c r="AJ49">
        <f t="shared" si="11"/>
        <v>93.071120873403743</v>
      </c>
      <c r="AK49">
        <f t="shared" si="12"/>
        <v>2.2276524495739487E-2</v>
      </c>
      <c r="AN49">
        <f t="shared" si="19"/>
        <v>-0.45453617589404072</v>
      </c>
      <c r="AO49">
        <f t="shared" si="13"/>
        <v>93.22645384094416</v>
      </c>
      <c r="AP49">
        <f t="shared" si="14"/>
        <v>2.3982673994173261E-2</v>
      </c>
      <c r="AS49">
        <f t="shared" si="20"/>
        <v>-0.11322486860349212</v>
      </c>
      <c r="AT49">
        <f t="shared" si="15"/>
        <v>93.567765148234699</v>
      </c>
      <c r="AU49">
        <f t="shared" si="16"/>
        <v>2.7731576271418493E-2</v>
      </c>
      <c r="AX49">
        <f t="shared" si="21"/>
        <v>0.50694004465564224</v>
      </c>
      <c r="AY49">
        <f t="shared" si="17"/>
        <v>94.18793006149383</v>
      </c>
      <c r="AZ49">
        <f t="shared" si="18"/>
        <v>3.4543356619514791E-2</v>
      </c>
    </row>
    <row r="50" spans="2:52" x14ac:dyDescent="0.3">
      <c r="B50" s="1"/>
      <c r="I50" s="1">
        <v>43902</v>
      </c>
      <c r="J50">
        <v>49</v>
      </c>
      <c r="K50">
        <v>83.830497739999998</v>
      </c>
      <c r="M50">
        <f t="shared" si="7"/>
        <v>94.779709583295769</v>
      </c>
      <c r="O50">
        <f t="shared" si="8"/>
        <v>92.853061806049936</v>
      </c>
      <c r="Q50">
        <f t="shared" si="9"/>
        <v>92.098195568735278</v>
      </c>
      <c r="S50">
        <f t="shared" si="10"/>
        <v>91.612842423088935</v>
      </c>
      <c r="T50">
        <f t="shared" si="1"/>
        <v>-0.13061131853534633</v>
      </c>
      <c r="V50">
        <f t="shared" si="2"/>
        <v>-0.10762865913111228</v>
      </c>
      <c r="X50">
        <f t="shared" si="3"/>
        <v>-9.8623985919510063E-2</v>
      </c>
      <c r="Z50">
        <f t="shared" si="4"/>
        <v>-9.2834289344503856E-2</v>
      </c>
      <c r="AE50" s="1">
        <f t="shared" si="5"/>
        <v>43902</v>
      </c>
      <c r="AF50" s="10">
        <f t="shared" si="6"/>
        <v>49</v>
      </c>
      <c r="AG50" s="11">
        <f t="shared" si="0"/>
        <v>83.830497739999998</v>
      </c>
      <c r="AI50">
        <f t="shared" si="22"/>
        <v>-0.80445420436813908</v>
      </c>
      <c r="AJ50">
        <f t="shared" si="11"/>
        <v>91.293741364367136</v>
      </c>
      <c r="AK50">
        <f t="shared" si="12"/>
        <v>8.9027786134759243E-2</v>
      </c>
      <c r="AN50">
        <f t="shared" si="19"/>
        <v>-0.90583948477759102</v>
      </c>
      <c r="AO50">
        <f t="shared" si="13"/>
        <v>91.192356083957691</v>
      </c>
      <c r="AP50">
        <f t="shared" si="14"/>
        <v>8.7818378065587427E-2</v>
      </c>
      <c r="AS50">
        <f t="shared" si="20"/>
        <v>-0.99496661630314653</v>
      </c>
      <c r="AT50">
        <f t="shared" si="15"/>
        <v>91.103228952432133</v>
      </c>
      <c r="AU50">
        <f t="shared" si="16"/>
        <v>8.675519540619317E-2</v>
      </c>
      <c r="AX50">
        <f t="shared" si="21"/>
        <v>-1.164847549551205</v>
      </c>
      <c r="AY50">
        <f t="shared" si="17"/>
        <v>90.933348019184066</v>
      </c>
      <c r="AZ50">
        <f t="shared" si="18"/>
        <v>8.4728714139495315E-2</v>
      </c>
    </row>
    <row r="51" spans="2:52" x14ac:dyDescent="0.3">
      <c r="B51" s="1"/>
      <c r="I51" s="1">
        <v>43903</v>
      </c>
      <c r="J51">
        <v>50</v>
      </c>
      <c r="K51">
        <v>89.25</v>
      </c>
      <c r="M51">
        <f t="shared" si="7"/>
        <v>92.589867214636612</v>
      </c>
      <c r="O51">
        <f t="shared" si="8"/>
        <v>89.244036179629958</v>
      </c>
      <c r="Q51">
        <f t="shared" si="9"/>
        <v>87.137576871494105</v>
      </c>
      <c r="S51">
        <f t="shared" si="10"/>
        <v>85.386966676617789</v>
      </c>
      <c r="T51">
        <f t="shared" si="1"/>
        <v>-3.7421481396488654E-2</v>
      </c>
      <c r="V51">
        <f t="shared" si="2"/>
        <v>6.6821516751166572E-5</v>
      </c>
      <c r="X51">
        <f t="shared" si="3"/>
        <v>2.3668606481858773E-2</v>
      </c>
      <c r="Z51">
        <f t="shared" si="4"/>
        <v>4.3283286536495366E-2</v>
      </c>
      <c r="AE51" s="1">
        <f t="shared" si="5"/>
        <v>43903</v>
      </c>
      <c r="AF51" s="10">
        <f t="shared" si="6"/>
        <v>50</v>
      </c>
      <c r="AG51" s="11">
        <f t="shared" si="0"/>
        <v>89.25</v>
      </c>
      <c r="AI51">
        <f t="shared" si="22"/>
        <v>-1.635687102942746</v>
      </c>
      <c r="AJ51">
        <f t="shared" si="11"/>
        <v>85.501889768551365</v>
      </c>
      <c r="AK51">
        <f t="shared" si="12"/>
        <v>4.1995632845362854E-2</v>
      </c>
      <c r="AN51">
        <f t="shared" si="19"/>
        <v>-2.5277511697630239</v>
      </c>
      <c r="AO51">
        <f t="shared" si="13"/>
        <v>84.609825701731083</v>
      </c>
      <c r="AP51">
        <f t="shared" si="14"/>
        <v>5.1990748439987869E-2</v>
      </c>
      <c r="AS51">
        <f t="shared" si="20"/>
        <v>-3.3743578648659627</v>
      </c>
      <c r="AT51">
        <f t="shared" si="15"/>
        <v>83.763219006628148</v>
      </c>
      <c r="AU51">
        <f t="shared" si="16"/>
        <v>6.1476537740861086E-2</v>
      </c>
      <c r="AX51">
        <f t="shared" si="21"/>
        <v>-4.2014644677031798</v>
      </c>
      <c r="AY51">
        <f t="shared" si="17"/>
        <v>82.936112403790929</v>
      </c>
      <c r="AZ51">
        <f t="shared" si="18"/>
        <v>7.074383861298679E-2</v>
      </c>
    </row>
    <row r="52" spans="2:52" x14ac:dyDescent="0.3">
      <c r="B52" s="1"/>
      <c r="I52" s="1">
        <v>43906</v>
      </c>
      <c r="J52">
        <v>51</v>
      </c>
      <c r="K52">
        <v>84.457496640000002</v>
      </c>
      <c r="M52">
        <f t="shared" si="7"/>
        <v>91.921893771709307</v>
      </c>
      <c r="O52">
        <f t="shared" si="8"/>
        <v>89.246421707777984</v>
      </c>
      <c r="Q52">
        <f t="shared" si="9"/>
        <v>88.405030748597639</v>
      </c>
      <c r="S52">
        <f t="shared" si="10"/>
        <v>88.477393335323555</v>
      </c>
      <c r="T52">
        <f t="shared" si="1"/>
        <v>-8.8380515983398023E-2</v>
      </c>
      <c r="V52">
        <f t="shared" si="2"/>
        <v>-5.6702190549061261E-2</v>
      </c>
      <c r="X52">
        <f t="shared" si="3"/>
        <v>-4.6739890070670663E-2</v>
      </c>
      <c r="Z52">
        <f t="shared" si="4"/>
        <v>-4.7596683009186957E-2</v>
      </c>
      <c r="AE52" s="1">
        <f t="shared" si="5"/>
        <v>43906</v>
      </c>
      <c r="AF52" s="10">
        <f t="shared" si="6"/>
        <v>51</v>
      </c>
      <c r="AG52" s="11">
        <f t="shared" si="0"/>
        <v>84.457496640000002</v>
      </c>
      <c r="AI52">
        <f t="shared" si="22"/>
        <v>-1.0550589069334899</v>
      </c>
      <c r="AJ52">
        <f t="shared" si="11"/>
        <v>87.349971841664143</v>
      </c>
      <c r="AK52">
        <f t="shared" si="12"/>
        <v>3.4247702296852506E-2</v>
      </c>
      <c r="AN52">
        <f t="shared" si="19"/>
        <v>-1.0096691510164004</v>
      </c>
      <c r="AO52">
        <f t="shared" si="13"/>
        <v>87.395361597581243</v>
      </c>
      <c r="AP52">
        <f t="shared" si="14"/>
        <v>3.4785129496602139E-2</v>
      </c>
      <c r="AS52">
        <f t="shared" si="20"/>
        <v>-0.58927081968426454</v>
      </c>
      <c r="AT52">
        <f t="shared" si="15"/>
        <v>87.81575992891338</v>
      </c>
      <c r="AU52">
        <f t="shared" si="16"/>
        <v>3.976276141865738E-2</v>
      </c>
      <c r="AX52">
        <f t="shared" si="21"/>
        <v>0.17367020814219192</v>
      </c>
      <c r="AY52">
        <f t="shared" si="17"/>
        <v>88.578700956739837</v>
      </c>
      <c r="AZ52">
        <f t="shared" si="18"/>
        <v>4.8796193123109774E-2</v>
      </c>
    </row>
    <row r="53" spans="2:52" x14ac:dyDescent="0.3">
      <c r="B53" s="1"/>
      <c r="I53" s="1">
        <v>43907</v>
      </c>
      <c r="J53">
        <v>52</v>
      </c>
      <c r="K53">
        <v>90.391998290000004</v>
      </c>
      <c r="M53">
        <f t="shared" si="7"/>
        <v>90.429014345367449</v>
      </c>
      <c r="O53">
        <f t="shared" si="8"/>
        <v>87.330851680666797</v>
      </c>
      <c r="Q53">
        <f t="shared" si="9"/>
        <v>86.036510283439057</v>
      </c>
      <c r="S53">
        <f t="shared" si="10"/>
        <v>85.261475979064713</v>
      </c>
      <c r="T53">
        <f t="shared" si="1"/>
        <v>-4.0950588622555421E-4</v>
      </c>
      <c r="V53">
        <f t="shared" si="2"/>
        <v>3.3865238818067585E-2</v>
      </c>
      <c r="X53">
        <f t="shared" si="3"/>
        <v>4.8184442085099817E-2</v>
      </c>
      <c r="Z53">
        <f t="shared" si="4"/>
        <v>5.675858934410654E-2</v>
      </c>
      <c r="AE53" s="1">
        <f t="shared" si="5"/>
        <v>43907</v>
      </c>
      <c r="AF53" s="10">
        <f t="shared" si="6"/>
        <v>52</v>
      </c>
      <c r="AG53" s="11">
        <f t="shared" si="0"/>
        <v>90.391998290000004</v>
      </c>
      <c r="AI53">
        <f t="shared" si="22"/>
        <v>-1.3177512185785085</v>
      </c>
      <c r="AJ53">
        <f t="shared" si="11"/>
        <v>84.718759064860549</v>
      </c>
      <c r="AK53">
        <f t="shared" si="12"/>
        <v>6.2762626476497316E-2</v>
      </c>
      <c r="AN53">
        <f t="shared" si="19"/>
        <v>-1.5532096766732733</v>
      </c>
      <c r="AO53">
        <f t="shared" si="13"/>
        <v>84.483300606765781</v>
      </c>
      <c r="AP53">
        <f t="shared" si="14"/>
        <v>6.5367486005538364E-2</v>
      </c>
      <c r="AS53">
        <f t="shared" si="20"/>
        <v>-1.6568206069688549</v>
      </c>
      <c r="AT53">
        <f t="shared" si="15"/>
        <v>84.379689676470207</v>
      </c>
      <c r="AU53">
        <f t="shared" si="16"/>
        <v>6.6513726073859053E-2</v>
      </c>
      <c r="AX53">
        <f t="shared" si="21"/>
        <v>-1.8600823304984275</v>
      </c>
      <c r="AY53">
        <f t="shared" si="17"/>
        <v>84.176427952940628</v>
      </c>
      <c r="AZ53">
        <f t="shared" si="18"/>
        <v>6.8762395506715993E-2</v>
      </c>
    </row>
    <row r="54" spans="2:52" x14ac:dyDescent="0.3">
      <c r="B54" s="1"/>
      <c r="I54" s="1">
        <v>43908</v>
      </c>
      <c r="J54">
        <v>53</v>
      </c>
      <c r="K54">
        <v>91.5</v>
      </c>
      <c r="M54">
        <f t="shared" si="7"/>
        <v>90.421611134293954</v>
      </c>
      <c r="O54">
        <f t="shared" si="8"/>
        <v>88.555310324400082</v>
      </c>
      <c r="Q54">
        <f t="shared" si="9"/>
        <v>88.649803087375631</v>
      </c>
      <c r="S54">
        <f t="shared" si="10"/>
        <v>89.365893827812954</v>
      </c>
      <c r="T54">
        <f t="shared" si="1"/>
        <v>1.1785670663454054E-2</v>
      </c>
      <c r="V54">
        <f t="shared" si="2"/>
        <v>3.2182400826228606E-2</v>
      </c>
      <c r="X54">
        <f t="shared" si="3"/>
        <v>3.1149693034146112E-2</v>
      </c>
      <c r="Z54">
        <f t="shared" si="4"/>
        <v>2.3323564723355693E-2</v>
      </c>
      <c r="AE54" s="1">
        <f t="shared" si="5"/>
        <v>43908</v>
      </c>
      <c r="AF54" s="10">
        <f t="shared" si="6"/>
        <v>53</v>
      </c>
      <c r="AG54" s="11">
        <f t="shared" si="0"/>
        <v>91.5</v>
      </c>
      <c r="AI54">
        <f t="shared" si="22"/>
        <v>-0.53154241407549219</v>
      </c>
      <c r="AJ54">
        <f t="shared" si="11"/>
        <v>88.118260673300142</v>
      </c>
      <c r="AK54">
        <f t="shared" si="12"/>
        <v>3.6958899745353636E-2</v>
      </c>
      <c r="AN54">
        <f t="shared" si="19"/>
        <v>0.11339131557066562</v>
      </c>
      <c r="AO54">
        <f t="shared" si="13"/>
        <v>88.763194402946297</v>
      </c>
      <c r="AP54">
        <f t="shared" si="14"/>
        <v>2.9910443683647026E-2</v>
      </c>
      <c r="AS54">
        <f t="shared" si="20"/>
        <v>0.90524743957440212</v>
      </c>
      <c r="AT54">
        <f t="shared" si="15"/>
        <v>89.555050526950026</v>
      </c>
      <c r="AU54">
        <f t="shared" si="16"/>
        <v>2.1256278393988783E-2</v>
      </c>
      <c r="AX54">
        <f t="shared" si="21"/>
        <v>1.7186177770495736</v>
      </c>
      <c r="AY54">
        <f t="shared" si="17"/>
        <v>90.368420864425204</v>
      </c>
      <c r="AZ54">
        <f t="shared" si="18"/>
        <v>1.2366985088249138E-2</v>
      </c>
    </row>
    <row r="55" spans="2:52" x14ac:dyDescent="0.3">
      <c r="B55" s="1"/>
      <c r="I55" s="1">
        <v>43909</v>
      </c>
      <c r="J55">
        <v>54</v>
      </c>
      <c r="K55">
        <v>94.046501160000005</v>
      </c>
      <c r="M55">
        <f t="shared" si="7"/>
        <v>90.637288907435163</v>
      </c>
      <c r="O55">
        <f t="shared" si="8"/>
        <v>89.733186194640041</v>
      </c>
      <c r="Q55">
        <f t="shared" si="9"/>
        <v>90.359921234950249</v>
      </c>
      <c r="S55">
        <f t="shared" si="10"/>
        <v>91.073178765562588</v>
      </c>
      <c r="T55">
        <f t="shared" si="1"/>
        <v>3.6250282684783738E-2</v>
      </c>
      <c r="V55">
        <f t="shared" si="2"/>
        <v>4.5863640987789452E-2</v>
      </c>
      <c r="X55">
        <f t="shared" si="3"/>
        <v>3.9199543625528702E-2</v>
      </c>
      <c r="Z55">
        <f t="shared" si="4"/>
        <v>3.1615449354983928E-2</v>
      </c>
      <c r="AE55" s="1">
        <f t="shared" si="5"/>
        <v>43909</v>
      </c>
      <c r="AF55" s="10">
        <f t="shared" si="6"/>
        <v>54</v>
      </c>
      <c r="AG55" s="11">
        <f t="shared" si="0"/>
        <v>94.046501160000005</v>
      </c>
      <c r="AI55">
        <f t="shared" si="22"/>
        <v>-8.3210301745470006E-2</v>
      </c>
      <c r="AJ55">
        <f t="shared" si="11"/>
        <v>90.276710933204782</v>
      </c>
      <c r="AK55">
        <f t="shared" si="12"/>
        <v>4.0084321907752116E-2</v>
      </c>
      <c r="AN55">
        <f t="shared" si="19"/>
        <v>0.7520820483722469</v>
      </c>
      <c r="AO55">
        <f t="shared" si="13"/>
        <v>91.112003283322494</v>
      </c>
      <c r="AP55">
        <f t="shared" si="14"/>
        <v>3.1202626790815865E-2</v>
      </c>
      <c r="AS55">
        <f t="shared" si="20"/>
        <v>1.3881698643745319</v>
      </c>
      <c r="AT55">
        <f t="shared" si="15"/>
        <v>91.748091099324782</v>
      </c>
      <c r="AU55">
        <f t="shared" si="16"/>
        <v>2.4439081011264529E-2</v>
      </c>
      <c r="AX55">
        <f t="shared" si="21"/>
        <v>1.7118180734696098</v>
      </c>
      <c r="AY55">
        <f t="shared" si="17"/>
        <v>92.071739308419865</v>
      </c>
      <c r="AZ55">
        <f t="shared" si="18"/>
        <v>2.0997717376221213E-2</v>
      </c>
    </row>
    <row r="56" spans="2:52" x14ac:dyDescent="0.3">
      <c r="B56" s="1"/>
      <c r="I56" s="1">
        <v>43910</v>
      </c>
      <c r="J56">
        <v>55</v>
      </c>
      <c r="K56">
        <v>92.30449677</v>
      </c>
      <c r="M56">
        <f t="shared" si="7"/>
        <v>91.319131357948137</v>
      </c>
      <c r="O56">
        <f t="shared" si="8"/>
        <v>91.458512180784027</v>
      </c>
      <c r="Q56">
        <f t="shared" si="9"/>
        <v>92.571869189980106</v>
      </c>
      <c r="S56">
        <f t="shared" si="10"/>
        <v>93.451836681112525</v>
      </c>
      <c r="T56">
        <f t="shared" si="1"/>
        <v>1.067516152010611E-2</v>
      </c>
      <c r="V56">
        <f t="shared" si="2"/>
        <v>9.1651503319925779E-3</v>
      </c>
      <c r="X56">
        <f t="shared" si="3"/>
        <v>-2.8966348264303065E-3</v>
      </c>
      <c r="Z56">
        <f t="shared" si="4"/>
        <v>-1.2429946007629641E-2</v>
      </c>
      <c r="AE56" s="1">
        <f t="shared" si="5"/>
        <v>43910</v>
      </c>
      <c r="AF56" s="10">
        <f t="shared" si="6"/>
        <v>55</v>
      </c>
      <c r="AG56" s="11">
        <f t="shared" si="0"/>
        <v>92.30449677</v>
      </c>
      <c r="AI56">
        <f t="shared" si="22"/>
        <v>0.37582134960959529</v>
      </c>
      <c r="AJ56">
        <f t="shared" si="11"/>
        <v>92.947690539589701</v>
      </c>
      <c r="AK56">
        <f t="shared" si="12"/>
        <v>6.9681737303912772E-3</v>
      </c>
      <c r="AN56">
        <f t="shared" si="19"/>
        <v>1.3360284110352907</v>
      </c>
      <c r="AO56">
        <f t="shared" si="13"/>
        <v>93.907897601015392</v>
      </c>
      <c r="AP56">
        <f t="shared" si="14"/>
        <v>1.7370777016537678E-2</v>
      </c>
      <c r="AS56">
        <f t="shared" si="20"/>
        <v>1.8824367187677264</v>
      </c>
      <c r="AT56">
        <f t="shared" si="15"/>
        <v>94.454305908747827</v>
      </c>
      <c r="AU56">
        <f t="shared" si="16"/>
        <v>2.3290405277920749E-2</v>
      </c>
      <c r="AX56">
        <f t="shared" si="21"/>
        <v>2.111921978717807</v>
      </c>
      <c r="AY56">
        <f t="shared" si="17"/>
        <v>94.683791168697908</v>
      </c>
      <c r="AZ56">
        <f t="shared" si="18"/>
        <v>2.5776581661308681E-2</v>
      </c>
    </row>
    <row r="57" spans="2:52" x14ac:dyDescent="0.3">
      <c r="B57" s="1"/>
      <c r="I57" s="1">
        <v>43913</v>
      </c>
      <c r="J57">
        <v>56</v>
      </c>
      <c r="K57">
        <v>95.141502380000006</v>
      </c>
      <c r="M57">
        <f t="shared" si="7"/>
        <v>91.516204440358521</v>
      </c>
      <c r="O57">
        <f t="shared" si="8"/>
        <v>91.796906016470416</v>
      </c>
      <c r="Q57">
        <f t="shared" si="9"/>
        <v>92.41144573799204</v>
      </c>
      <c r="S57">
        <f t="shared" si="10"/>
        <v>92.533964752222516</v>
      </c>
      <c r="T57">
        <f t="shared" si="1"/>
        <v>3.8104274674598468E-2</v>
      </c>
      <c r="V57">
        <f t="shared" si="2"/>
        <v>3.5153915797662111E-2</v>
      </c>
      <c r="X57">
        <f t="shared" si="3"/>
        <v>2.8694697621065315E-2</v>
      </c>
      <c r="Z57">
        <f t="shared" si="4"/>
        <v>2.7406941897583782E-2</v>
      </c>
      <c r="AE57" s="1">
        <f t="shared" si="5"/>
        <v>43913</v>
      </c>
      <c r="AF57" s="10">
        <f t="shared" si="6"/>
        <v>56</v>
      </c>
      <c r="AG57" s="11">
        <f t="shared" si="0"/>
        <v>95.141502380000006</v>
      </c>
      <c r="AI57">
        <f t="shared" si="22"/>
        <v>0.268572389290063</v>
      </c>
      <c r="AJ57">
        <f t="shared" si="11"/>
        <v>92.680018127282096</v>
      </c>
      <c r="AK57">
        <f t="shared" si="12"/>
        <v>2.5871824505005352E-2</v>
      </c>
      <c r="AN57">
        <f t="shared" si="19"/>
        <v>0.7374476658259479</v>
      </c>
      <c r="AO57">
        <f t="shared" si="13"/>
        <v>93.148893403817993</v>
      </c>
      <c r="AP57">
        <f t="shared" si="14"/>
        <v>2.0943635809149097E-2</v>
      </c>
      <c r="AS57">
        <f t="shared" si="20"/>
        <v>0.65672061631425083</v>
      </c>
      <c r="AT57">
        <f t="shared" si="15"/>
        <v>93.068166354306285</v>
      </c>
      <c r="AU57">
        <f t="shared" si="16"/>
        <v>2.1792130393450279E-2</v>
      </c>
      <c r="AX57">
        <f t="shared" si="21"/>
        <v>0.29404563415310825</v>
      </c>
      <c r="AY57">
        <f t="shared" si="17"/>
        <v>92.705491372145147</v>
      </c>
      <c r="AZ57">
        <f t="shared" si="18"/>
        <v>2.5604083884710027E-2</v>
      </c>
    </row>
    <row r="58" spans="2:52" x14ac:dyDescent="0.3">
      <c r="B58" s="1"/>
      <c r="I58" s="1">
        <v>43914</v>
      </c>
      <c r="J58">
        <v>57</v>
      </c>
      <c r="K58">
        <v>97.004997250000002</v>
      </c>
      <c r="M58">
        <f t="shared" si="7"/>
        <v>92.241264028286821</v>
      </c>
      <c r="O58">
        <f t="shared" si="8"/>
        <v>93.134744561882258</v>
      </c>
      <c r="Q58">
        <f t="shared" si="9"/>
        <v>94.049479723196811</v>
      </c>
      <c r="S58">
        <f t="shared" si="10"/>
        <v>94.619994854444514</v>
      </c>
      <c r="T58">
        <f t="shared" si="1"/>
        <v>4.9108121815994187E-2</v>
      </c>
      <c r="V58">
        <f t="shared" si="2"/>
        <v>3.9897456809811362E-2</v>
      </c>
      <c r="X58">
        <f t="shared" si="3"/>
        <v>3.0467683218280712E-2</v>
      </c>
      <c r="Z58">
        <f t="shared" si="4"/>
        <v>2.4586386919932507E-2</v>
      </c>
      <c r="AE58" s="1">
        <f t="shared" si="5"/>
        <v>43914</v>
      </c>
      <c r="AF58" s="10">
        <f t="shared" si="6"/>
        <v>57</v>
      </c>
      <c r="AG58" s="11">
        <f t="shared" si="0"/>
        <v>97.004997250000002</v>
      </c>
      <c r="AI58">
        <f t="shared" si="22"/>
        <v>0.54246470847300465</v>
      </c>
      <c r="AJ58">
        <f t="shared" si="11"/>
        <v>94.591944431669816</v>
      </c>
      <c r="AK58">
        <f t="shared" si="12"/>
        <v>2.487555163896658E-2</v>
      </c>
      <c r="AN58">
        <f t="shared" si="19"/>
        <v>1.0976821935774772</v>
      </c>
      <c r="AO58">
        <f t="shared" si="13"/>
        <v>95.147161916774294</v>
      </c>
      <c r="AP58">
        <f t="shared" si="14"/>
        <v>1.9151954908443729E-2</v>
      </c>
      <c r="AS58">
        <f t="shared" si="20"/>
        <v>1.2455086376485629</v>
      </c>
      <c r="AT58">
        <f t="shared" si="15"/>
        <v>95.29498836084538</v>
      </c>
      <c r="AU58">
        <f t="shared" si="16"/>
        <v>1.7628049457571859E-2</v>
      </c>
      <c r="AX58">
        <f t="shared" si="21"/>
        <v>1.3692363149944387</v>
      </c>
      <c r="AY58">
        <f t="shared" si="17"/>
        <v>95.418716038191249</v>
      </c>
      <c r="AZ58">
        <f t="shared" si="18"/>
        <v>1.6352572102245517E-2</v>
      </c>
    </row>
    <row r="59" spans="2:52" x14ac:dyDescent="0.3">
      <c r="B59" s="1"/>
      <c r="I59" s="1">
        <v>43915</v>
      </c>
      <c r="J59">
        <v>58</v>
      </c>
      <c r="K59">
        <v>94.291999820000001</v>
      </c>
      <c r="M59">
        <f t="shared" si="7"/>
        <v>93.19401067262946</v>
      </c>
      <c r="O59">
        <f t="shared" si="8"/>
        <v>94.682845637129361</v>
      </c>
      <c r="Q59">
        <f t="shared" si="9"/>
        <v>95.822790239278731</v>
      </c>
      <c r="S59">
        <f t="shared" si="10"/>
        <v>96.527996770888905</v>
      </c>
      <c r="T59">
        <f t="shared" si="1"/>
        <v>1.164456315982864E-2</v>
      </c>
      <c r="V59">
        <f t="shared" si="2"/>
        <v>-4.145058094806248E-3</v>
      </c>
      <c r="X59">
        <f t="shared" si="3"/>
        <v>-1.6234573688127876E-2</v>
      </c>
      <c r="Z59">
        <f t="shared" si="4"/>
        <v>-2.3713538318811147E-2</v>
      </c>
      <c r="AE59" s="1">
        <f t="shared" si="5"/>
        <v>43915</v>
      </c>
      <c r="AF59" s="10">
        <f t="shared" si="6"/>
        <v>58</v>
      </c>
      <c r="AG59" s="11">
        <f t="shared" si="0"/>
        <v>94.291999820000001</v>
      </c>
      <c r="AI59">
        <f t="shared" si="22"/>
        <v>0.78863386999478791</v>
      </c>
      <c r="AJ59">
        <f t="shared" si="11"/>
        <v>96.611424109273514</v>
      </c>
      <c r="AK59">
        <f t="shared" si="12"/>
        <v>2.4598314742514848E-2</v>
      </c>
      <c r="AN59">
        <f t="shared" si="19"/>
        <v>1.3679335225792546</v>
      </c>
      <c r="AO59">
        <f t="shared" si="13"/>
        <v>97.190723761857981</v>
      </c>
      <c r="AP59">
        <f t="shared" si="14"/>
        <v>3.0741992400113893E-2</v>
      </c>
      <c r="AS59">
        <f t="shared" si="20"/>
        <v>1.5621897647085776</v>
      </c>
      <c r="AT59">
        <f t="shared" si="15"/>
        <v>97.384980003987309</v>
      </c>
      <c r="AU59">
        <f t="shared" si="16"/>
        <v>3.2802148537433656E-2</v>
      </c>
      <c r="AX59">
        <f t="shared" si="21"/>
        <v>1.6924956758644243</v>
      </c>
      <c r="AY59">
        <f t="shared" si="17"/>
        <v>97.515285915143153</v>
      </c>
      <c r="AZ59">
        <f t="shared" si="18"/>
        <v>3.4184088801767785E-2</v>
      </c>
    </row>
    <row r="60" spans="2:52" x14ac:dyDescent="0.3">
      <c r="B60" s="1"/>
      <c r="I60" s="1">
        <v>43916</v>
      </c>
      <c r="J60">
        <v>59</v>
      </c>
      <c r="K60">
        <v>97.77449799</v>
      </c>
      <c r="M60">
        <f t="shared" si="7"/>
        <v>93.413608502103571</v>
      </c>
      <c r="O60">
        <f t="shared" si="8"/>
        <v>94.526507310277623</v>
      </c>
      <c r="Q60">
        <f t="shared" si="9"/>
        <v>94.904315987711499</v>
      </c>
      <c r="S60">
        <f t="shared" si="10"/>
        <v>94.739199210177773</v>
      </c>
      <c r="T60">
        <f t="shared" si="1"/>
        <v>4.4601502207072895E-2</v>
      </c>
      <c r="V60">
        <f t="shared" si="2"/>
        <v>3.3219200778249657E-2</v>
      </c>
      <c r="X60">
        <f t="shared" si="3"/>
        <v>2.9355118781403029E-2</v>
      </c>
      <c r="Z60">
        <f t="shared" si="4"/>
        <v>3.1043869743342133E-2</v>
      </c>
      <c r="AE60" s="1">
        <f t="shared" si="5"/>
        <v>43916</v>
      </c>
      <c r="AF60" s="10">
        <f t="shared" si="6"/>
        <v>59</v>
      </c>
      <c r="AG60" s="11">
        <f t="shared" si="0"/>
        <v>97.77449799</v>
      </c>
      <c r="AI60">
        <f t="shared" si="22"/>
        <v>0.44721224568238382</v>
      </c>
      <c r="AJ60">
        <f t="shared" si="11"/>
        <v>95.351528233393879</v>
      </c>
      <c r="AK60">
        <f t="shared" si="12"/>
        <v>2.4781203753702054E-2</v>
      </c>
      <c r="AN60">
        <f t="shared" si="19"/>
        <v>0.45337041292065966</v>
      </c>
      <c r="AO60">
        <f t="shared" si="13"/>
        <v>95.357686400632161</v>
      </c>
      <c r="AP60">
        <f t="shared" si="14"/>
        <v>2.4718220385186954E-2</v>
      </c>
      <c r="AS60">
        <f t="shared" si="20"/>
        <v>7.3791354943091525E-2</v>
      </c>
      <c r="AT60">
        <f t="shared" si="15"/>
        <v>94.978107342654596</v>
      </c>
      <c r="AU60">
        <f t="shared" si="16"/>
        <v>2.8600409154045554E-2</v>
      </c>
      <c r="AX60">
        <f t="shared" si="21"/>
        <v>-0.39628026608090139</v>
      </c>
      <c r="AY60">
        <f t="shared" si="17"/>
        <v>94.508035721630591</v>
      </c>
      <c r="AZ60">
        <f t="shared" si="18"/>
        <v>3.3408121090056531E-2</v>
      </c>
    </row>
    <row r="61" spans="2:52" x14ac:dyDescent="0.3">
      <c r="B61" s="1"/>
      <c r="I61" s="1">
        <v>43917</v>
      </c>
      <c r="J61">
        <v>60</v>
      </c>
      <c r="K61">
        <v>95.004997250000002</v>
      </c>
      <c r="M61">
        <f t="shared" si="7"/>
        <v>94.285786399682863</v>
      </c>
      <c r="O61">
        <f t="shared" si="8"/>
        <v>95.825703582166568</v>
      </c>
      <c r="Q61">
        <f t="shared" si="9"/>
        <v>96.6264251890846</v>
      </c>
      <c r="S61">
        <f t="shared" si="10"/>
        <v>97.167438234035558</v>
      </c>
      <c r="T61">
        <f t="shared" si="1"/>
        <v>7.5702423149866431E-3</v>
      </c>
      <c r="V61">
        <f t="shared" si="2"/>
        <v>-8.6385596118373209E-3</v>
      </c>
      <c r="X61">
        <f t="shared" si="3"/>
        <v>-1.706676475994106E-2</v>
      </c>
      <c r="Z61">
        <f t="shared" si="4"/>
        <v>-2.2761339367709476E-2</v>
      </c>
      <c r="AE61" s="1">
        <f t="shared" si="5"/>
        <v>43917</v>
      </c>
      <c r="AF61" s="10">
        <f t="shared" si="6"/>
        <v>60</v>
      </c>
      <c r="AG61" s="11">
        <f t="shared" si="0"/>
        <v>95.004997250000002</v>
      </c>
      <c r="AI61">
        <f t="shared" si="22"/>
        <v>0.70219163682052721</v>
      </c>
      <c r="AJ61">
        <f t="shared" si="11"/>
        <v>97.328616825905129</v>
      </c>
      <c r="AK61">
        <f t="shared" si="12"/>
        <v>2.4457866882419462E-2</v>
      </c>
      <c r="AN61">
        <f t="shared" si="19"/>
        <v>0.9608659283016362</v>
      </c>
      <c r="AO61">
        <f t="shared" si="13"/>
        <v>97.587291117386229</v>
      </c>
      <c r="AP61">
        <f t="shared" si="14"/>
        <v>2.7180610937665457E-2</v>
      </c>
      <c r="AS61">
        <f t="shared" si="20"/>
        <v>1.0627820628010971</v>
      </c>
      <c r="AT61">
        <f t="shared" si="15"/>
        <v>97.689207251885691</v>
      </c>
      <c r="AU61">
        <f t="shared" si="16"/>
        <v>2.8253355924239956E-2</v>
      </c>
      <c r="AX61">
        <f t="shared" si="21"/>
        <v>1.2984313078823004</v>
      </c>
      <c r="AY61">
        <f t="shared" si="17"/>
        <v>97.924856496966896</v>
      </c>
      <c r="AZ61">
        <f t="shared" si="18"/>
        <v>3.0733743818585225E-2</v>
      </c>
    </row>
    <row r="62" spans="2:52" x14ac:dyDescent="0.3">
      <c r="B62" s="1"/>
      <c r="I62" s="1">
        <v>43920</v>
      </c>
      <c r="J62">
        <v>61</v>
      </c>
      <c r="K62">
        <v>98.197502139999997</v>
      </c>
      <c r="M62">
        <f t="shared" si="7"/>
        <v>94.429628569746285</v>
      </c>
      <c r="O62">
        <f t="shared" si="8"/>
        <v>95.497421049299945</v>
      </c>
      <c r="Q62">
        <f t="shared" si="9"/>
        <v>95.653568425633836</v>
      </c>
      <c r="S62">
        <f t="shared" si="10"/>
        <v>95.437485446807116</v>
      </c>
      <c r="T62">
        <f t="shared" si="1"/>
        <v>3.8370360631799598E-2</v>
      </c>
      <c r="V62">
        <f t="shared" si="2"/>
        <v>2.7496433533009346E-2</v>
      </c>
      <c r="X62">
        <f t="shared" si="3"/>
        <v>2.5906297603571223E-2</v>
      </c>
      <c r="Z62">
        <f t="shared" si="4"/>
        <v>2.8106791242591186E-2</v>
      </c>
      <c r="AE62" s="1">
        <f t="shared" si="5"/>
        <v>43920</v>
      </c>
      <c r="AF62" s="10">
        <f t="shared" si="6"/>
        <v>61</v>
      </c>
      <c r="AG62" s="11">
        <f t="shared" si="0"/>
        <v>98.197502139999997</v>
      </c>
      <c r="AI62">
        <f t="shared" si="22"/>
        <v>0.36718195676626897</v>
      </c>
      <c r="AJ62">
        <f t="shared" si="11"/>
        <v>96.020750382400109</v>
      </c>
      <c r="AK62">
        <f t="shared" si="12"/>
        <v>2.2167078695102621E-2</v>
      </c>
      <c r="AN62">
        <f t="shared" si="19"/>
        <v>0.18737685160067602</v>
      </c>
      <c r="AO62">
        <f t="shared" si="13"/>
        <v>95.840945277234511</v>
      </c>
      <c r="AP62">
        <f t="shared" si="14"/>
        <v>2.3998134488245417E-2</v>
      </c>
      <c r="AS62">
        <f t="shared" si="20"/>
        <v>-0.15860123295001954</v>
      </c>
      <c r="AT62">
        <f t="shared" si="15"/>
        <v>95.494967192683816</v>
      </c>
      <c r="AU62">
        <f t="shared" si="16"/>
        <v>2.7521422525220468E-2</v>
      </c>
      <c r="AX62">
        <f t="shared" si="21"/>
        <v>-0.51859914918415129</v>
      </c>
      <c r="AY62">
        <f t="shared" si="17"/>
        <v>95.134969276449681</v>
      </c>
      <c r="AZ62">
        <f t="shared" si="18"/>
        <v>3.1187482337219425E-2</v>
      </c>
    </row>
    <row r="63" spans="2:52" x14ac:dyDescent="0.3">
      <c r="B63" s="1"/>
      <c r="I63" s="1">
        <v>43921</v>
      </c>
      <c r="J63">
        <v>62</v>
      </c>
      <c r="K63">
        <v>97.486000059999995</v>
      </c>
      <c r="M63">
        <f t="shared" si="7"/>
        <v>95.183203283797042</v>
      </c>
      <c r="O63">
        <f t="shared" si="8"/>
        <v>96.577453485579966</v>
      </c>
      <c r="Q63">
        <f t="shared" si="9"/>
        <v>97.17992865425353</v>
      </c>
      <c r="S63">
        <f t="shared" si="10"/>
        <v>97.645498801361427</v>
      </c>
      <c r="T63">
        <f t="shared" si="1"/>
        <v>2.3621820310461443E-2</v>
      </c>
      <c r="V63">
        <f t="shared" si="2"/>
        <v>9.3197646211850248E-3</v>
      </c>
      <c r="X63">
        <f t="shared" si="3"/>
        <v>3.1396447239407342E-3</v>
      </c>
      <c r="Z63">
        <f t="shared" si="4"/>
        <v>-1.6361194557502081E-3</v>
      </c>
      <c r="AE63" s="1">
        <f t="shared" si="5"/>
        <v>43921</v>
      </c>
      <c r="AF63" s="10">
        <f t="shared" si="6"/>
        <v>62</v>
      </c>
      <c r="AG63" s="11">
        <f t="shared" si="0"/>
        <v>97.486000059999995</v>
      </c>
      <c r="AI63">
        <f t="shared" si="22"/>
        <v>0.59901761113695406</v>
      </c>
      <c r="AJ63">
        <f t="shared" si="11"/>
        <v>97.778946265390488</v>
      </c>
      <c r="AK63">
        <f t="shared" si="12"/>
        <v>3.0050079520155949E-3</v>
      </c>
      <c r="AN63">
        <f t="shared" si="19"/>
        <v>0.72297020240828336</v>
      </c>
      <c r="AO63">
        <f t="shared" si="13"/>
        <v>97.902898856661807</v>
      </c>
      <c r="AP63">
        <f t="shared" si="14"/>
        <v>4.2764991527524145E-3</v>
      </c>
      <c r="AS63">
        <f t="shared" si="20"/>
        <v>0.85237564399180876</v>
      </c>
      <c r="AT63">
        <f t="shared" si="15"/>
        <v>98.032304298245336</v>
      </c>
      <c r="AU63">
        <f t="shared" si="16"/>
        <v>5.6039250549730774E-3</v>
      </c>
      <c r="AX63">
        <f t="shared" si="21"/>
        <v>1.1173683530589251</v>
      </c>
      <c r="AY63">
        <f t="shared" si="17"/>
        <v>98.297297007312451</v>
      </c>
      <c r="AZ63">
        <f t="shared" si="18"/>
        <v>8.3221893073172071E-3</v>
      </c>
    </row>
    <row r="64" spans="2:52" x14ac:dyDescent="0.3">
      <c r="B64" s="1"/>
      <c r="I64" s="1">
        <v>43922</v>
      </c>
      <c r="J64">
        <v>63</v>
      </c>
      <c r="K64">
        <v>95.385002139999997</v>
      </c>
      <c r="M64">
        <f t="shared" si="7"/>
        <v>95.643762639037647</v>
      </c>
      <c r="O64">
        <f t="shared" si="8"/>
        <v>96.940872115347986</v>
      </c>
      <c r="Q64">
        <f t="shared" si="9"/>
        <v>97.3635714977014</v>
      </c>
      <c r="S64">
        <f t="shared" si="10"/>
        <v>97.51789980827229</v>
      </c>
      <c r="T64">
        <f t="shared" si="1"/>
        <v>-2.7128006838837934E-3</v>
      </c>
      <c r="V64">
        <f t="shared" si="2"/>
        <v>-1.6311473926104044E-2</v>
      </c>
      <c r="X64">
        <f t="shared" si="3"/>
        <v>-2.0742981740435311E-2</v>
      </c>
      <c r="Z64">
        <f t="shared" si="4"/>
        <v>-2.2360933274832472E-2</v>
      </c>
      <c r="AE64" s="1">
        <f t="shared" si="5"/>
        <v>43922</v>
      </c>
      <c r="AF64" s="10">
        <f t="shared" si="6"/>
        <v>63</v>
      </c>
      <c r="AG64" s="11">
        <f t="shared" si="0"/>
        <v>95.385002139999997</v>
      </c>
      <c r="AI64">
        <f t="shared" si="22"/>
        <v>0.51594265759913738</v>
      </c>
      <c r="AJ64">
        <f t="shared" si="11"/>
        <v>97.879514155300541</v>
      </c>
      <c r="AK64">
        <f t="shared" si="12"/>
        <v>2.6152036057400914E-2</v>
      </c>
      <c r="AN64">
        <f t="shared" si="19"/>
        <v>0.50723925882411824</v>
      </c>
      <c r="AO64">
        <f t="shared" si="13"/>
        <v>97.870810756525515</v>
      </c>
      <c r="AP64">
        <f t="shared" si="14"/>
        <v>2.6060791117633007E-2</v>
      </c>
      <c r="AS64">
        <f t="shared" si="20"/>
        <v>0.45113596366544584</v>
      </c>
      <c r="AT64">
        <f t="shared" si="15"/>
        <v>97.814707461366851</v>
      </c>
      <c r="AU64">
        <f t="shared" si="16"/>
        <v>2.5472613795203228E-2</v>
      </c>
      <c r="AX64">
        <f t="shared" si="21"/>
        <v>0.37038794537008135</v>
      </c>
      <c r="AY64">
        <f t="shared" si="17"/>
        <v>97.733959443071484</v>
      </c>
      <c r="AZ64">
        <f t="shared" si="18"/>
        <v>2.462606542298796E-2</v>
      </c>
    </row>
    <row r="65" spans="2:52" x14ac:dyDescent="0.3">
      <c r="B65" s="1"/>
      <c r="I65" s="1">
        <v>43923</v>
      </c>
      <c r="J65">
        <v>64</v>
      </c>
      <c r="K65">
        <v>95.941497799999993</v>
      </c>
      <c r="M65">
        <f t="shared" si="7"/>
        <v>95.592010539230131</v>
      </c>
      <c r="O65">
        <f t="shared" si="8"/>
        <v>96.318524125208796</v>
      </c>
      <c r="Q65">
        <f t="shared" si="9"/>
        <v>96.176429883080559</v>
      </c>
      <c r="S65">
        <f t="shared" si="10"/>
        <v>95.811581673654459</v>
      </c>
      <c r="T65">
        <f t="shared" si="1"/>
        <v>3.6427121608879291E-3</v>
      </c>
      <c r="V65">
        <f t="shared" si="2"/>
        <v>-3.929752337145636E-3</v>
      </c>
      <c r="X65">
        <f t="shared" si="3"/>
        <v>-2.4487014323072748E-3</v>
      </c>
      <c r="Z65">
        <f t="shared" si="4"/>
        <v>1.3541181795635323E-3</v>
      </c>
      <c r="AE65" s="1">
        <f t="shared" si="5"/>
        <v>43923</v>
      </c>
      <c r="AF65" s="10">
        <f t="shared" si="6"/>
        <v>64</v>
      </c>
      <c r="AG65" s="11">
        <f t="shared" ref="AG65:AG128" si="23">K65</f>
        <v>95.941497799999993</v>
      </c>
      <c r="AI65">
        <f t="shared" si="22"/>
        <v>0.17532580315514157</v>
      </c>
      <c r="AJ65">
        <f t="shared" si="11"/>
        <v>96.351755686235705</v>
      </c>
      <c r="AK65">
        <f t="shared" si="12"/>
        <v>4.2761255102660286E-3</v>
      </c>
      <c r="AN65">
        <f t="shared" si="19"/>
        <v>-0.17051309055386582</v>
      </c>
      <c r="AO65">
        <f t="shared" si="13"/>
        <v>96.005916792526691</v>
      </c>
      <c r="AP65">
        <f t="shared" si="14"/>
        <v>6.7144034650141917E-4</v>
      </c>
      <c r="AS65">
        <f t="shared" si="20"/>
        <v>-0.53183058330632671</v>
      </c>
      <c r="AT65">
        <f t="shared" si="15"/>
        <v>95.644599299774228</v>
      </c>
      <c r="AU65">
        <f t="shared" si="16"/>
        <v>3.0945785404005374E-3</v>
      </c>
      <c r="AX65">
        <f t="shared" si="21"/>
        <v>-0.87563570262265722</v>
      </c>
      <c r="AY65">
        <f t="shared" si="17"/>
        <v>95.300794180457899</v>
      </c>
      <c r="AZ65">
        <f t="shared" si="18"/>
        <v>6.6780656361828689E-3</v>
      </c>
    </row>
    <row r="66" spans="2:52" x14ac:dyDescent="0.3">
      <c r="B66" s="1"/>
      <c r="I66" s="1">
        <v>43924</v>
      </c>
      <c r="J66">
        <v>65</v>
      </c>
      <c r="K66">
        <v>95.329498290000004</v>
      </c>
      <c r="M66">
        <f t="shared" si="7"/>
        <v>95.661907991384112</v>
      </c>
      <c r="O66">
        <f t="shared" si="8"/>
        <v>96.167713595125278</v>
      </c>
      <c r="Q66">
        <f t="shared" si="9"/>
        <v>96.035470633232222</v>
      </c>
      <c r="S66">
        <f t="shared" si="10"/>
        <v>95.915514574730892</v>
      </c>
      <c r="T66">
        <f t="shared" ref="T66:T129" si="24">(K66-M66)/K66</f>
        <v>-3.4869553217713499E-3</v>
      </c>
      <c r="V66">
        <f t="shared" ref="V66:V129" si="25">(K66-O66)/K66</f>
        <v>-8.7928219508231955E-3</v>
      </c>
      <c r="X66">
        <f t="shared" ref="X66:X129" si="26">(K66-Q66)/K66</f>
        <v>-7.4056022101846586E-3</v>
      </c>
      <c r="Z66">
        <f t="shared" ref="Z66:Z129" si="27">(K66-S66)/K66</f>
        <v>-6.147271256460197E-3</v>
      </c>
      <c r="AE66" s="1">
        <f t="shared" ref="AE66:AE129" si="28">I66</f>
        <v>43924</v>
      </c>
      <c r="AF66" s="10">
        <f t="shared" ref="AF66:AF129" si="29">J66</f>
        <v>65</v>
      </c>
      <c r="AG66" s="11">
        <f t="shared" si="23"/>
        <v>95.329498290000004</v>
      </c>
      <c r="AI66">
        <f t="shared" si="22"/>
        <v>0.11206879255444602</v>
      </c>
      <c r="AJ66">
        <f t="shared" si="11"/>
        <v>96.147539425786675</v>
      </c>
      <c r="AK66">
        <f t="shared" si="12"/>
        <v>8.58119627670886E-3</v>
      </c>
      <c r="AN66">
        <f t="shared" si="19"/>
        <v>-0.15869155427165402</v>
      </c>
      <c r="AO66">
        <f t="shared" si="13"/>
        <v>95.876779078960567</v>
      </c>
      <c r="AP66">
        <f t="shared" si="14"/>
        <v>5.7409385214185343E-3</v>
      </c>
      <c r="AS66">
        <f t="shared" si="20"/>
        <v>-0.29730778323153245</v>
      </c>
      <c r="AT66">
        <f t="shared" si="15"/>
        <v>95.738162850000691</v>
      </c>
      <c r="AU66">
        <f t="shared" si="16"/>
        <v>4.2868636395997492E-3</v>
      </c>
      <c r="AX66">
        <f t="shared" si="21"/>
        <v>-0.28789454040320045</v>
      </c>
      <c r="AY66">
        <f t="shared" si="17"/>
        <v>95.747576092829021</v>
      </c>
      <c r="AZ66">
        <f t="shared" si="18"/>
        <v>4.3856079212458605E-3</v>
      </c>
    </row>
    <row r="67" spans="2:52" x14ac:dyDescent="0.3">
      <c r="B67" s="1"/>
      <c r="I67" s="1">
        <v>43927</v>
      </c>
      <c r="J67">
        <v>66</v>
      </c>
      <c r="K67">
        <v>99.879501340000004</v>
      </c>
      <c r="M67">
        <f t="shared" ref="M67:M130" si="30">$L$2*K66+(1-$L$2)*M66</f>
        <v>95.595426051107296</v>
      </c>
      <c r="O67">
        <f t="shared" ref="O67:O130" si="31">$N$2*K66+(1-$N$2)*O66</f>
        <v>95.832427473075171</v>
      </c>
      <c r="Q67">
        <f t="shared" ref="Q67:Q130" si="32">$P$2*K66+(1-$P$2)*Q66</f>
        <v>95.611887227292897</v>
      </c>
      <c r="S67">
        <f t="shared" ref="S67:S130" si="33">$R$2*K66+(1-$R$2)*S66</f>
        <v>95.446701546946187</v>
      </c>
      <c r="T67">
        <f t="shared" si="24"/>
        <v>4.2892437701598847E-2</v>
      </c>
      <c r="V67">
        <f t="shared" si="25"/>
        <v>4.0519564201148557E-2</v>
      </c>
      <c r="X67">
        <f t="shared" si="26"/>
        <v>4.2727627345472162E-2</v>
      </c>
      <c r="Z67">
        <f t="shared" si="27"/>
        <v>4.4381477015630215E-2</v>
      </c>
      <c r="AE67" s="1">
        <f t="shared" si="28"/>
        <v>43927</v>
      </c>
      <c r="AF67" s="10">
        <f t="shared" si="29"/>
        <v>66</v>
      </c>
      <c r="AG67" s="11">
        <f t="shared" si="23"/>
        <v>99.879501340000004</v>
      </c>
      <c r="AI67">
        <f t="shared" si="22"/>
        <v>4.938352855691705E-3</v>
      </c>
      <c r="AJ67">
        <f t="shared" ref="AJ67:AJ130" si="34">Q67+AI67</f>
        <v>95.616825580148586</v>
      </c>
      <c r="AK67">
        <f t="shared" ref="AK67:AK130" si="35">ABS((K67-AJ67)/K67)</f>
        <v>4.2678184238634072E-2</v>
      </c>
      <c r="AN67">
        <f t="shared" si="19"/>
        <v>-0.26464829493872266</v>
      </c>
      <c r="AO67">
        <f t="shared" ref="AO67:AO130" si="36">Q67+AN67</f>
        <v>95.347238932354173</v>
      </c>
      <c r="AP67">
        <f t="shared" ref="AP67:AP130" si="37">ABS((K67-AO67)/K67)</f>
        <v>4.5377303118660436E-2</v>
      </c>
      <c r="AS67">
        <f t="shared" si="20"/>
        <v>-0.37307315685620834</v>
      </c>
      <c r="AT67">
        <f t="shared" ref="AT67:AT130" si="38">Q67+AS67</f>
        <v>95.238814070436689</v>
      </c>
      <c r="AU67">
        <f t="shared" ref="AU67:AU130" si="39">ABS((K67-AT67)/K67)</f>
        <v>4.6462859819112863E-2</v>
      </c>
      <c r="AX67">
        <f t="shared" si="21"/>
        <v>-0.39644563283210055</v>
      </c>
      <c r="AY67">
        <f t="shared" ref="AY67:AY130" si="40">Q67+AX67</f>
        <v>95.215441594460799</v>
      </c>
      <c r="AZ67">
        <f t="shared" ref="AZ67:AZ130" si="41">ABS((K67-AY67)/K67)</f>
        <v>4.6696866553851434E-2</v>
      </c>
    </row>
    <row r="68" spans="2:52" x14ac:dyDescent="0.3">
      <c r="B68" s="1"/>
      <c r="I68" s="1">
        <v>43928</v>
      </c>
      <c r="J68">
        <v>67</v>
      </c>
      <c r="K68">
        <v>100.58000180000001</v>
      </c>
      <c r="M68">
        <f t="shared" si="30"/>
        <v>96.452241108885843</v>
      </c>
      <c r="O68">
        <f t="shared" si="31"/>
        <v>97.451257019845116</v>
      </c>
      <c r="Q68">
        <f t="shared" si="32"/>
        <v>98.172455694917147</v>
      </c>
      <c r="S68">
        <f t="shared" si="33"/>
        <v>98.992941381389244</v>
      </c>
      <c r="T68">
        <f t="shared" si="24"/>
        <v>4.1039576627986914E-2</v>
      </c>
      <c r="V68">
        <f t="shared" si="25"/>
        <v>3.1107026487992059E-2</v>
      </c>
      <c r="X68">
        <f t="shared" si="26"/>
        <v>2.3936628176545308E-2</v>
      </c>
      <c r="Z68">
        <f t="shared" si="27"/>
        <v>1.5779085207878383E-2</v>
      </c>
      <c r="AE68" s="1">
        <f t="shared" si="28"/>
        <v>43928</v>
      </c>
      <c r="AF68" s="10">
        <f t="shared" si="29"/>
        <v>67</v>
      </c>
      <c r="AG68" s="11">
        <f t="shared" si="23"/>
        <v>100.58000180000001</v>
      </c>
      <c r="AI68">
        <f t="shared" si="22"/>
        <v>0.51606437580940345</v>
      </c>
      <c r="AJ68">
        <f t="shared" si="34"/>
        <v>98.688520070726554</v>
      </c>
      <c r="AK68">
        <f t="shared" si="35"/>
        <v>1.8805743641112673E-2</v>
      </c>
      <c r="AN68">
        <f t="shared" ref="AN68:AN131" si="42">$AM$2*(Q68-Q67)+(1-$AM$2)*AN67</f>
        <v>0.86543841008646671</v>
      </c>
      <c r="AO68">
        <f t="shared" si="36"/>
        <v>99.037894105003616</v>
      </c>
      <c r="AP68">
        <f t="shared" si="37"/>
        <v>1.5332150202808894E-2</v>
      </c>
      <c r="AS68">
        <f t="shared" ref="AS68:AS131" si="43">$AR$2*(Q68-Q67)+(1-$AR$2)*AS67</f>
        <v>1.3871118178320667</v>
      </c>
      <c r="AT68">
        <f t="shared" si="38"/>
        <v>99.559567512749211</v>
      </c>
      <c r="AU68">
        <f t="shared" si="39"/>
        <v>1.0145498796867129E-2</v>
      </c>
      <c r="AX68">
        <f t="shared" si="21"/>
        <v>1.9691656475329804</v>
      </c>
      <c r="AY68">
        <f t="shared" si="40"/>
        <v>100.14162134245012</v>
      </c>
      <c r="AZ68">
        <f t="shared" si="41"/>
        <v>4.358525051745255E-3</v>
      </c>
    </row>
    <row r="69" spans="2:52" x14ac:dyDescent="0.3">
      <c r="B69" s="1"/>
      <c r="I69" s="1">
        <v>43929</v>
      </c>
      <c r="J69">
        <v>68</v>
      </c>
      <c r="K69">
        <v>102.1500015</v>
      </c>
      <c r="M69">
        <f t="shared" si="30"/>
        <v>97.277793247108676</v>
      </c>
      <c r="O69">
        <f t="shared" si="31"/>
        <v>98.702754931907066</v>
      </c>
      <c r="Q69">
        <f t="shared" si="32"/>
        <v>99.616983357966859</v>
      </c>
      <c r="S69">
        <f t="shared" si="33"/>
        <v>100.26258971627784</v>
      </c>
      <c r="T69">
        <f t="shared" si="24"/>
        <v>4.769660481004815E-2</v>
      </c>
      <c r="V69">
        <f t="shared" si="25"/>
        <v>3.3746906681082489E-2</v>
      </c>
      <c r="X69">
        <f t="shared" si="26"/>
        <v>2.4797044589697267E-2</v>
      </c>
      <c r="Z69">
        <f t="shared" si="27"/>
        <v>1.8476864963356439E-2</v>
      </c>
      <c r="AE69" s="1">
        <f t="shared" si="28"/>
        <v>43929</v>
      </c>
      <c r="AF69" s="10">
        <f t="shared" si="29"/>
        <v>68</v>
      </c>
      <c r="AG69" s="11">
        <f t="shared" si="23"/>
        <v>102.1500015</v>
      </c>
      <c r="AI69">
        <f t="shared" si="22"/>
        <v>0.70175703325746519</v>
      </c>
      <c r="AJ69">
        <f t="shared" si="34"/>
        <v>100.31874039122432</v>
      </c>
      <c r="AK69">
        <f t="shared" si="35"/>
        <v>1.7927176523591905E-2</v>
      </c>
      <c r="AN69">
        <f t="shared" si="42"/>
        <v>1.0970741112717648</v>
      </c>
      <c r="AO69">
        <f t="shared" si="36"/>
        <v>100.71405746923863</v>
      </c>
      <c r="AP69">
        <f t="shared" si="37"/>
        <v>1.4057210080034866E-2</v>
      </c>
      <c r="AS69">
        <f t="shared" si="43"/>
        <v>1.4215613249626537</v>
      </c>
      <c r="AT69">
        <f t="shared" si="38"/>
        <v>101.03854468292951</v>
      </c>
      <c r="AU69">
        <f t="shared" si="39"/>
        <v>1.0880634368571104E-2</v>
      </c>
      <c r="AX69">
        <f t="shared" ref="AX69:AX132" si="44">$AW$2*(Q69-Q68)+(1-$AW$2)*AX68</f>
        <v>1.5494552599463656</v>
      </c>
      <c r="AY69">
        <f t="shared" si="40"/>
        <v>101.16643861791323</v>
      </c>
      <c r="AZ69">
        <f t="shared" si="41"/>
        <v>9.6286134864792192E-3</v>
      </c>
    </row>
    <row r="70" spans="2:52" x14ac:dyDescent="0.3">
      <c r="B70" s="1"/>
      <c r="I70" s="1">
        <v>43930</v>
      </c>
      <c r="J70">
        <v>69</v>
      </c>
      <c r="K70">
        <v>102.1380005</v>
      </c>
      <c r="M70">
        <f t="shared" si="30"/>
        <v>98.252234897686947</v>
      </c>
      <c r="O70">
        <f t="shared" si="31"/>
        <v>100.08165355914424</v>
      </c>
      <c r="Q70">
        <f t="shared" si="32"/>
        <v>101.13679424318674</v>
      </c>
      <c r="S70">
        <f t="shared" si="33"/>
        <v>101.77251914325558</v>
      </c>
      <c r="T70">
        <f t="shared" si="24"/>
        <v>3.8044269354118178E-2</v>
      </c>
      <c r="V70">
        <f t="shared" si="25"/>
        <v>2.0133025228507E-2</v>
      </c>
      <c r="X70">
        <f t="shared" si="26"/>
        <v>9.8024853816602951E-3</v>
      </c>
      <c r="Z70">
        <f t="shared" si="27"/>
        <v>3.5783092967873894E-3</v>
      </c>
      <c r="AE70" s="1">
        <f t="shared" si="28"/>
        <v>43930</v>
      </c>
      <c r="AF70" s="10">
        <f t="shared" si="29"/>
        <v>69</v>
      </c>
      <c r="AG70" s="11">
        <f t="shared" si="23"/>
        <v>102.1380005</v>
      </c>
      <c r="AI70">
        <f t="shared" ref="AI70:AI133" si="45">$AH$2*(Q70-Q69)+(1-$AH$2)*AI69</f>
        <v>0.86536780364994881</v>
      </c>
      <c r="AJ70">
        <f t="shared" si="34"/>
        <v>102.00216204683669</v>
      </c>
      <c r="AK70">
        <f t="shared" si="35"/>
        <v>1.3299501899228616E-3</v>
      </c>
      <c r="AN70">
        <f t="shared" si="42"/>
        <v>1.266168820851012</v>
      </c>
      <c r="AO70">
        <f t="shared" si="36"/>
        <v>102.40296306403775</v>
      </c>
      <c r="AP70">
        <f t="shared" si="37"/>
        <v>2.594162434555835E-3</v>
      </c>
      <c r="AS70">
        <f t="shared" si="43"/>
        <v>1.4805110611169912</v>
      </c>
      <c r="AT70">
        <f t="shared" si="38"/>
        <v>102.61730530430373</v>
      </c>
      <c r="AU70">
        <f t="shared" si="39"/>
        <v>4.6927177148305653E-3</v>
      </c>
      <c r="AX70">
        <f t="shared" si="44"/>
        <v>1.5257397601651794</v>
      </c>
      <c r="AY70">
        <f t="shared" si="40"/>
        <v>102.66253400335192</v>
      </c>
      <c r="AZ70">
        <f t="shared" si="41"/>
        <v>5.1355372220344012E-3</v>
      </c>
    </row>
    <row r="71" spans="2:52" x14ac:dyDescent="0.3">
      <c r="B71" s="1"/>
      <c r="I71" s="1">
        <v>43934</v>
      </c>
      <c r="J71">
        <v>70</v>
      </c>
      <c r="K71">
        <v>108.4434967</v>
      </c>
      <c r="M71">
        <f t="shared" si="30"/>
        <v>99.029388018149575</v>
      </c>
      <c r="O71">
        <f t="shared" si="31"/>
        <v>100.90419233548656</v>
      </c>
      <c r="Q71">
        <f t="shared" si="32"/>
        <v>101.73751799727469</v>
      </c>
      <c r="S71">
        <f t="shared" si="33"/>
        <v>102.06490422865113</v>
      </c>
      <c r="T71">
        <f t="shared" si="24"/>
        <v>8.6811187100447149E-2</v>
      </c>
      <c r="V71">
        <f t="shared" si="25"/>
        <v>6.9522881444613563E-2</v>
      </c>
      <c r="X71">
        <f t="shared" si="26"/>
        <v>6.1838458799210815E-2</v>
      </c>
      <c r="Z71">
        <f t="shared" si="27"/>
        <v>5.8819502002916024E-2</v>
      </c>
      <c r="AE71" s="1">
        <f t="shared" si="28"/>
        <v>43934</v>
      </c>
      <c r="AF71" s="10">
        <f t="shared" si="29"/>
        <v>70</v>
      </c>
      <c r="AG71" s="11">
        <f t="shared" si="23"/>
        <v>108.4434967</v>
      </c>
      <c r="AI71">
        <f t="shared" si="45"/>
        <v>0.81243899373754946</v>
      </c>
      <c r="AJ71">
        <f t="shared" si="34"/>
        <v>102.54995699101224</v>
      </c>
      <c r="AK71">
        <f t="shared" si="35"/>
        <v>5.4346640308839837E-2</v>
      </c>
      <c r="AN71">
        <f t="shared" si="42"/>
        <v>0.99999079414578773</v>
      </c>
      <c r="AO71">
        <f t="shared" si="36"/>
        <v>102.73750879142048</v>
      </c>
      <c r="AP71">
        <f t="shared" si="37"/>
        <v>5.2617151624727312E-2</v>
      </c>
      <c r="AS71">
        <f t="shared" si="43"/>
        <v>0.95263867689956738</v>
      </c>
      <c r="AT71">
        <f t="shared" si="38"/>
        <v>102.69015667417426</v>
      </c>
      <c r="AU71">
        <f t="shared" si="39"/>
        <v>5.3053804062975551E-2</v>
      </c>
      <c r="AX71">
        <f t="shared" si="44"/>
        <v>0.78572695530339698</v>
      </c>
      <c r="AY71">
        <f t="shared" si="40"/>
        <v>102.5232449525781</v>
      </c>
      <c r="AZ71">
        <f t="shared" si="41"/>
        <v>5.4592962488103733E-2</v>
      </c>
    </row>
    <row r="72" spans="2:52" x14ac:dyDescent="0.3">
      <c r="B72" s="1"/>
      <c r="I72" s="1">
        <v>43935</v>
      </c>
      <c r="J72">
        <v>71</v>
      </c>
      <c r="K72">
        <v>114.1660004</v>
      </c>
      <c r="M72">
        <f t="shared" si="30"/>
        <v>100.91220975451967</v>
      </c>
      <c r="O72">
        <f t="shared" si="31"/>
        <v>103.91991408129192</v>
      </c>
      <c r="Q72">
        <f t="shared" si="32"/>
        <v>105.76110521890988</v>
      </c>
      <c r="S72">
        <f t="shared" si="33"/>
        <v>107.16777820573022</v>
      </c>
      <c r="T72">
        <f t="shared" si="24"/>
        <v>0.116092274399063</v>
      </c>
      <c r="V72">
        <f t="shared" si="25"/>
        <v>8.9747265234913845E-2</v>
      </c>
      <c r="X72">
        <f t="shared" si="26"/>
        <v>7.3619949473942736E-2</v>
      </c>
      <c r="Z72">
        <f t="shared" si="27"/>
        <v>6.1298654325721534E-2</v>
      </c>
      <c r="AE72" s="1">
        <f t="shared" si="28"/>
        <v>43935</v>
      </c>
      <c r="AF72" s="10">
        <f t="shared" si="29"/>
        <v>71</v>
      </c>
      <c r="AG72" s="11">
        <f t="shared" si="23"/>
        <v>114.1660004</v>
      </c>
      <c r="AI72">
        <f t="shared" si="45"/>
        <v>1.454668639317076</v>
      </c>
      <c r="AJ72">
        <f t="shared" si="34"/>
        <v>107.21577385822695</v>
      </c>
      <c r="AK72">
        <f t="shared" si="35"/>
        <v>6.0878251996406528E-2</v>
      </c>
      <c r="AN72">
        <f t="shared" si="42"/>
        <v>2.2094293651415455</v>
      </c>
      <c r="AO72">
        <f t="shared" si="36"/>
        <v>107.97053458405142</v>
      </c>
      <c r="AP72">
        <f t="shared" si="37"/>
        <v>5.4267170560777393E-2</v>
      </c>
      <c r="AS72">
        <f t="shared" si="43"/>
        <v>2.7952078037409365</v>
      </c>
      <c r="AT72">
        <f t="shared" si="38"/>
        <v>108.55631302265081</v>
      </c>
      <c r="AU72">
        <f t="shared" si="39"/>
        <v>4.9136234585556958E-2</v>
      </c>
      <c r="AX72">
        <f t="shared" si="44"/>
        <v>3.3760151683688253</v>
      </c>
      <c r="AY72">
        <f t="shared" si="40"/>
        <v>109.1371203872787</v>
      </c>
      <c r="AZ72">
        <f t="shared" si="41"/>
        <v>4.4048841118211779E-2</v>
      </c>
    </row>
    <row r="73" spans="2:52" x14ac:dyDescent="0.3">
      <c r="B73" s="1"/>
      <c r="I73" s="1">
        <v>43936</v>
      </c>
      <c r="J73">
        <v>72</v>
      </c>
      <c r="K73">
        <v>115.3840027</v>
      </c>
      <c r="M73">
        <f t="shared" si="30"/>
        <v>103.56296788361574</v>
      </c>
      <c r="O73">
        <f t="shared" si="31"/>
        <v>108.01834860877514</v>
      </c>
      <c r="Q73">
        <f t="shared" si="32"/>
        <v>110.80404232756395</v>
      </c>
      <c r="S73">
        <f t="shared" si="33"/>
        <v>112.76635596114605</v>
      </c>
      <c r="T73">
        <f t="shared" si="24"/>
        <v>0.10244951240874448</v>
      </c>
      <c r="V73">
        <f t="shared" si="25"/>
        <v>6.383600775556085E-2</v>
      </c>
      <c r="X73">
        <f t="shared" si="26"/>
        <v>3.9693200662695056E-2</v>
      </c>
      <c r="Z73">
        <f t="shared" si="27"/>
        <v>2.2686392199964385E-2</v>
      </c>
      <c r="AE73" s="1">
        <f t="shared" si="28"/>
        <v>43936</v>
      </c>
      <c r="AF73" s="10">
        <f t="shared" si="29"/>
        <v>72</v>
      </c>
      <c r="AG73" s="11">
        <f t="shared" si="23"/>
        <v>115.3840027</v>
      </c>
      <c r="AI73">
        <f t="shared" si="45"/>
        <v>2.1723223331844754</v>
      </c>
      <c r="AJ73">
        <f t="shared" si="34"/>
        <v>112.97636466074843</v>
      </c>
      <c r="AK73">
        <f t="shared" si="35"/>
        <v>2.0866307138880061E-2</v>
      </c>
      <c r="AN73">
        <f t="shared" si="42"/>
        <v>3.3428324625465562</v>
      </c>
      <c r="AO73">
        <f t="shared" si="36"/>
        <v>114.1468747901105</v>
      </c>
      <c r="AP73">
        <f t="shared" si="37"/>
        <v>1.072183215125622E-2</v>
      </c>
      <c r="AS73">
        <f t="shared" si="43"/>
        <v>4.1438453866888185</v>
      </c>
      <c r="AT73">
        <f t="shared" si="38"/>
        <v>114.94788771425277</v>
      </c>
      <c r="AU73">
        <f t="shared" si="39"/>
        <v>3.7796832796755126E-3</v>
      </c>
      <c r="AX73">
        <f t="shared" si="44"/>
        <v>4.7095527205970233</v>
      </c>
      <c r="AY73">
        <f t="shared" si="40"/>
        <v>115.51359504816097</v>
      </c>
      <c r="AZ73">
        <f t="shared" si="41"/>
        <v>1.1231396478583863E-3</v>
      </c>
    </row>
    <row r="74" spans="2:52" x14ac:dyDescent="0.3">
      <c r="B74" s="1"/>
      <c r="I74" s="1">
        <v>43937</v>
      </c>
      <c r="J74">
        <v>73</v>
      </c>
      <c r="K74">
        <v>120.4095001</v>
      </c>
      <c r="M74">
        <f t="shared" si="30"/>
        <v>105.9271748468926</v>
      </c>
      <c r="O74">
        <f t="shared" si="31"/>
        <v>110.96461024526508</v>
      </c>
      <c r="Q74">
        <f t="shared" si="32"/>
        <v>113.55201855102558</v>
      </c>
      <c r="S74">
        <f t="shared" si="33"/>
        <v>114.86047335222921</v>
      </c>
      <c r="T74">
        <f t="shared" si="24"/>
        <v>0.12027560317981426</v>
      </c>
      <c r="V74">
        <f t="shared" si="25"/>
        <v>7.8439739778762896E-2</v>
      </c>
      <c r="X74">
        <f t="shared" si="26"/>
        <v>5.6951333103113011E-2</v>
      </c>
      <c r="Z74">
        <f t="shared" si="27"/>
        <v>4.6084625741011576E-2</v>
      </c>
      <c r="AE74" s="1">
        <f t="shared" si="28"/>
        <v>43937</v>
      </c>
      <c r="AF74" s="10">
        <f t="shared" si="29"/>
        <v>73</v>
      </c>
      <c r="AG74" s="11">
        <f t="shared" si="23"/>
        <v>120.4095001</v>
      </c>
      <c r="AI74">
        <f t="shared" si="45"/>
        <v>2.2874531112399072</v>
      </c>
      <c r="AJ74">
        <f t="shared" si="34"/>
        <v>115.8394716622655</v>
      </c>
      <c r="AK74">
        <f t="shared" si="35"/>
        <v>3.7954052080102496E-2</v>
      </c>
      <c r="AN74">
        <f t="shared" si="42"/>
        <v>3.1048899669125873</v>
      </c>
      <c r="AO74">
        <f t="shared" si="36"/>
        <v>116.65690851793818</v>
      </c>
      <c r="AP74">
        <f t="shared" si="37"/>
        <v>3.116524509233325E-2</v>
      </c>
      <c r="AS74">
        <f t="shared" si="43"/>
        <v>3.3063238887525079</v>
      </c>
      <c r="AT74">
        <f t="shared" si="38"/>
        <v>116.85834243977808</v>
      </c>
      <c r="AU74">
        <f t="shared" si="39"/>
        <v>2.9492337874276398E-2</v>
      </c>
      <c r="AX74">
        <f t="shared" si="44"/>
        <v>3.1402915228887123</v>
      </c>
      <c r="AY74">
        <f t="shared" si="40"/>
        <v>116.6923100739143</v>
      </c>
      <c r="AZ74">
        <f t="shared" si="41"/>
        <v>3.0871235434069399E-2</v>
      </c>
    </row>
    <row r="75" spans="2:52" x14ac:dyDescent="0.3">
      <c r="B75" s="1"/>
      <c r="I75" s="1">
        <v>43938</v>
      </c>
      <c r="J75">
        <v>74</v>
      </c>
      <c r="K75">
        <v>118.75</v>
      </c>
      <c r="M75">
        <f t="shared" si="30"/>
        <v>108.82363989751408</v>
      </c>
      <c r="O75">
        <f t="shared" si="31"/>
        <v>114.74256618715904</v>
      </c>
      <c r="Q75">
        <f t="shared" si="32"/>
        <v>117.66650748041025</v>
      </c>
      <c r="S75">
        <f t="shared" si="33"/>
        <v>119.29969475044585</v>
      </c>
      <c r="T75">
        <f t="shared" si="24"/>
        <v>8.3590400863039288E-2</v>
      </c>
      <c r="V75">
        <f t="shared" si="25"/>
        <v>3.3746811055502805E-2</v>
      </c>
      <c r="X75">
        <f t="shared" si="26"/>
        <v>9.1241475333874028E-3</v>
      </c>
      <c r="Z75">
        <f t="shared" si="27"/>
        <v>-4.6290084248071734E-3</v>
      </c>
      <c r="AE75" s="1">
        <f t="shared" si="28"/>
        <v>43938</v>
      </c>
      <c r="AF75" s="10">
        <f t="shared" si="29"/>
        <v>74</v>
      </c>
      <c r="AG75" s="11">
        <f t="shared" si="23"/>
        <v>118.75</v>
      </c>
      <c r="AI75">
        <f t="shared" si="45"/>
        <v>2.6528602748688588</v>
      </c>
      <c r="AJ75">
        <f t="shared" si="34"/>
        <v>120.3193677552791</v>
      </c>
      <c r="AK75">
        <f t="shared" si="35"/>
        <v>1.3215728465508236E-2</v>
      </c>
      <c r="AN75">
        <f t="shared" si="42"/>
        <v>3.5087295519014177</v>
      </c>
      <c r="AO75">
        <f t="shared" si="36"/>
        <v>121.17523703231166</v>
      </c>
      <c r="AP75">
        <f t="shared" si="37"/>
        <v>2.0423048693150793E-2</v>
      </c>
      <c r="AS75">
        <f t="shared" si="43"/>
        <v>3.7912229131318012</v>
      </c>
      <c r="AT75">
        <f t="shared" si="38"/>
        <v>121.45773039354205</v>
      </c>
      <c r="AU75">
        <f t="shared" si="39"/>
        <v>2.280194015614358E-2</v>
      </c>
      <c r="AX75">
        <f t="shared" si="44"/>
        <v>3.9196494480854729</v>
      </c>
      <c r="AY75">
        <f t="shared" si="40"/>
        <v>121.58615692849573</v>
      </c>
      <c r="AZ75">
        <f t="shared" si="41"/>
        <v>2.3883426766279792E-2</v>
      </c>
    </row>
    <row r="76" spans="2:52" x14ac:dyDescent="0.3">
      <c r="B76" s="1"/>
      <c r="I76" s="1">
        <v>43941</v>
      </c>
      <c r="J76">
        <v>75</v>
      </c>
      <c r="K76">
        <v>119.68049619999999</v>
      </c>
      <c r="M76">
        <f t="shared" si="30"/>
        <v>110.80891191801128</v>
      </c>
      <c r="O76">
        <f t="shared" si="31"/>
        <v>116.34553971229542</v>
      </c>
      <c r="Q76">
        <f t="shared" si="32"/>
        <v>118.31660299216409</v>
      </c>
      <c r="S76">
        <f t="shared" si="33"/>
        <v>118.85993895008917</v>
      </c>
      <c r="T76">
        <f t="shared" si="24"/>
        <v>7.4127235127461957E-2</v>
      </c>
      <c r="V76">
        <f t="shared" si="25"/>
        <v>2.7865496831927187E-2</v>
      </c>
      <c r="X76">
        <f t="shared" si="26"/>
        <v>1.1396119260373693E-2</v>
      </c>
      <c r="Z76">
        <f t="shared" si="27"/>
        <v>6.8562320174506437E-3</v>
      </c>
      <c r="AE76" s="1">
        <f t="shared" si="28"/>
        <v>43941</v>
      </c>
      <c r="AF76" s="10">
        <f t="shared" si="29"/>
        <v>75</v>
      </c>
      <c r="AG76" s="11">
        <f t="shared" si="23"/>
        <v>119.68049619999999</v>
      </c>
      <c r="AI76">
        <f t="shared" si="45"/>
        <v>2.2523073222458567</v>
      </c>
      <c r="AJ76">
        <f t="shared" si="34"/>
        <v>120.56891031440995</v>
      </c>
      <c r="AK76">
        <f t="shared" si="35"/>
        <v>7.4232154997528705E-3</v>
      </c>
      <c r="AN76">
        <f t="shared" si="42"/>
        <v>2.3652759358423889</v>
      </c>
      <c r="AO76">
        <f t="shared" si="36"/>
        <v>120.68187892800648</v>
      </c>
      <c r="AP76">
        <f t="shared" si="37"/>
        <v>8.3671338254903572E-3</v>
      </c>
      <c r="AS76">
        <f t="shared" si="43"/>
        <v>1.9065464723050285</v>
      </c>
      <c r="AT76">
        <f t="shared" si="38"/>
        <v>120.22314946446912</v>
      </c>
      <c r="AU76">
        <f t="shared" si="39"/>
        <v>4.5341829429106561E-3</v>
      </c>
      <c r="AX76">
        <f t="shared" si="44"/>
        <v>1.304006299020172</v>
      </c>
      <c r="AY76">
        <f t="shared" si="40"/>
        <v>119.62060929118427</v>
      </c>
      <c r="AZ76">
        <f t="shared" si="41"/>
        <v>5.0038987735854016E-4</v>
      </c>
    </row>
    <row r="77" spans="2:52" x14ac:dyDescent="0.3">
      <c r="B77" s="1"/>
      <c r="I77" s="1">
        <v>43942</v>
      </c>
      <c r="J77">
        <v>76</v>
      </c>
      <c r="K77">
        <v>116.4059982</v>
      </c>
      <c r="M77">
        <f t="shared" si="30"/>
        <v>112.58322877440904</v>
      </c>
      <c r="O77">
        <f t="shared" si="31"/>
        <v>117.67952230737725</v>
      </c>
      <c r="Q77">
        <f t="shared" si="32"/>
        <v>119.13493891686564</v>
      </c>
      <c r="S77">
        <f t="shared" si="33"/>
        <v>119.51638475001783</v>
      </c>
      <c r="T77">
        <f t="shared" si="24"/>
        <v>3.283996945778489E-2</v>
      </c>
      <c r="V77">
        <f t="shared" si="25"/>
        <v>-1.0940364990377753E-2</v>
      </c>
      <c r="X77">
        <f t="shared" si="26"/>
        <v>-2.3443299821861215E-2</v>
      </c>
      <c r="Z77">
        <f t="shared" si="27"/>
        <v>-2.6720157020377975E-2</v>
      </c>
      <c r="AE77" s="1">
        <f t="shared" si="28"/>
        <v>43942</v>
      </c>
      <c r="AF77" s="10">
        <f t="shared" si="29"/>
        <v>76</v>
      </c>
      <c r="AG77" s="11">
        <f t="shared" si="23"/>
        <v>116.4059982</v>
      </c>
      <c r="AI77">
        <f t="shared" si="45"/>
        <v>1.965513042736994</v>
      </c>
      <c r="AJ77">
        <f t="shared" si="34"/>
        <v>121.10045195960262</v>
      </c>
      <c r="AK77">
        <f t="shared" si="35"/>
        <v>4.0328280605755107E-2</v>
      </c>
      <c r="AN77">
        <f t="shared" si="42"/>
        <v>1.7464999313860505</v>
      </c>
      <c r="AO77">
        <f t="shared" si="36"/>
        <v>120.88143884825169</v>
      </c>
      <c r="AP77">
        <f t="shared" si="37"/>
        <v>3.8446821619641344E-2</v>
      </c>
      <c r="AS77">
        <f t="shared" si="43"/>
        <v>1.2536201437429373</v>
      </c>
      <c r="AT77">
        <f t="shared" si="38"/>
        <v>120.38855906060857</v>
      </c>
      <c r="AU77">
        <f t="shared" si="39"/>
        <v>3.4212677372226448E-2</v>
      </c>
      <c r="AX77">
        <f t="shared" si="44"/>
        <v>0.91546999956526887</v>
      </c>
      <c r="AY77">
        <f t="shared" si="40"/>
        <v>120.05040891643091</v>
      </c>
      <c r="AZ77">
        <f t="shared" si="41"/>
        <v>3.1307757098301414E-2</v>
      </c>
    </row>
    <row r="78" spans="2:52" x14ac:dyDescent="0.3">
      <c r="B78" s="1"/>
      <c r="I78" s="1">
        <v>43943</v>
      </c>
      <c r="J78">
        <v>77</v>
      </c>
      <c r="K78">
        <v>118.1744995</v>
      </c>
      <c r="M78">
        <f t="shared" si="30"/>
        <v>113.34778265952723</v>
      </c>
      <c r="O78">
        <f t="shared" si="31"/>
        <v>117.17011266442634</v>
      </c>
      <c r="Q78">
        <f t="shared" si="32"/>
        <v>117.49757448674625</v>
      </c>
      <c r="S78">
        <f t="shared" si="33"/>
        <v>117.02807551000356</v>
      </c>
      <c r="T78">
        <f t="shared" si="24"/>
        <v>4.084397954630449E-2</v>
      </c>
      <c r="V78">
        <f t="shared" si="25"/>
        <v>8.499184171062683E-3</v>
      </c>
      <c r="X78">
        <f t="shared" si="26"/>
        <v>5.7281817660987918E-3</v>
      </c>
      <c r="Z78">
        <f t="shared" si="27"/>
        <v>9.7011114482988391E-3</v>
      </c>
      <c r="AE78" s="1">
        <f t="shared" si="28"/>
        <v>43943</v>
      </c>
      <c r="AF78" s="10">
        <f t="shared" si="29"/>
        <v>77</v>
      </c>
      <c r="AG78" s="11">
        <f t="shared" si="23"/>
        <v>118.1744995</v>
      </c>
      <c r="AI78">
        <f t="shared" si="45"/>
        <v>1.244937548165717</v>
      </c>
      <c r="AJ78">
        <f t="shared" si="34"/>
        <v>118.74251203491197</v>
      </c>
      <c r="AK78">
        <f t="shared" si="35"/>
        <v>4.8065575679630615E-3</v>
      </c>
      <c r="AN78">
        <f t="shared" si="42"/>
        <v>0.39295418678387395</v>
      </c>
      <c r="AO78">
        <f t="shared" si="36"/>
        <v>117.89052867353011</v>
      </c>
      <c r="AP78">
        <f t="shared" si="37"/>
        <v>2.4029788801422664E-3</v>
      </c>
      <c r="AS78">
        <f t="shared" si="43"/>
        <v>-0.48097060057445939</v>
      </c>
      <c r="AT78">
        <f t="shared" si="38"/>
        <v>117.01660388617178</v>
      </c>
      <c r="AU78">
        <f t="shared" si="39"/>
        <v>9.7981850460743154E-3</v>
      </c>
      <c r="AX78">
        <f t="shared" si="44"/>
        <v>-1.1267975441824589</v>
      </c>
      <c r="AY78">
        <f t="shared" si="40"/>
        <v>116.37077694256379</v>
      </c>
      <c r="AZ78">
        <f t="shared" si="41"/>
        <v>1.5263213003378979E-2</v>
      </c>
    </row>
    <row r="79" spans="2:52" x14ac:dyDescent="0.3">
      <c r="B79" s="1"/>
      <c r="I79" s="1">
        <v>43944</v>
      </c>
      <c r="J79">
        <v>78</v>
      </c>
      <c r="K79">
        <v>119.9725037</v>
      </c>
      <c r="M79">
        <f t="shared" si="30"/>
        <v>114.31312602762179</v>
      </c>
      <c r="O79">
        <f t="shared" si="31"/>
        <v>117.5718673986558</v>
      </c>
      <c r="Q79">
        <f t="shared" si="32"/>
        <v>117.9037294946985</v>
      </c>
      <c r="S79">
        <f t="shared" si="33"/>
        <v>117.94521470200071</v>
      </c>
      <c r="T79">
        <f t="shared" si="24"/>
        <v>4.7172289465008579E-2</v>
      </c>
      <c r="V79">
        <f t="shared" si="25"/>
        <v>2.000988749344744E-2</v>
      </c>
      <c r="X79">
        <f t="shared" si="26"/>
        <v>1.7243736202043673E-2</v>
      </c>
      <c r="Z79">
        <f t="shared" si="27"/>
        <v>1.6897946908473932E-2</v>
      </c>
      <c r="AE79" s="1">
        <f t="shared" si="28"/>
        <v>43944</v>
      </c>
      <c r="AF79" s="10">
        <f t="shared" si="29"/>
        <v>78</v>
      </c>
      <c r="AG79" s="11">
        <f t="shared" si="23"/>
        <v>119.9725037</v>
      </c>
      <c r="AI79">
        <f t="shared" si="45"/>
        <v>1.0771810401230237</v>
      </c>
      <c r="AJ79">
        <f t="shared" si="34"/>
        <v>118.98091053482152</v>
      </c>
      <c r="AK79">
        <f t="shared" si="35"/>
        <v>8.2651702231541068E-3</v>
      </c>
      <c r="AN79">
        <f t="shared" si="42"/>
        <v>0.39823451525122455</v>
      </c>
      <c r="AO79">
        <f t="shared" si="36"/>
        <v>118.30196400994971</v>
      </c>
      <c r="AP79">
        <f t="shared" si="37"/>
        <v>1.3924354652359318E-2</v>
      </c>
      <c r="AS79">
        <f t="shared" si="43"/>
        <v>5.1304764541566489E-2</v>
      </c>
      <c r="AT79">
        <f t="shared" si="38"/>
        <v>117.95503425924007</v>
      </c>
      <c r="AU79">
        <f t="shared" si="39"/>
        <v>1.6816098510411756E-2</v>
      </c>
      <c r="AX79">
        <f t="shared" si="44"/>
        <v>9.9564497525308687E-2</v>
      </c>
      <c r="AY79">
        <f t="shared" si="40"/>
        <v>118.0032939922238</v>
      </c>
      <c r="AZ79">
        <f t="shared" si="41"/>
        <v>1.641384189747639E-2</v>
      </c>
    </row>
    <row r="80" spans="2:52" x14ac:dyDescent="0.3">
      <c r="B80" s="1"/>
      <c r="I80" s="1">
        <v>43945</v>
      </c>
      <c r="J80">
        <v>79</v>
      </c>
      <c r="K80">
        <v>120.5110016</v>
      </c>
      <c r="M80">
        <f t="shared" si="30"/>
        <v>115.44500156209745</v>
      </c>
      <c r="O80">
        <f t="shared" si="31"/>
        <v>118.53212191919349</v>
      </c>
      <c r="Q80">
        <f t="shared" si="32"/>
        <v>119.14499401787941</v>
      </c>
      <c r="S80">
        <f t="shared" si="33"/>
        <v>119.56704590040015</v>
      </c>
      <c r="T80">
        <f t="shared" si="24"/>
        <v>4.2037656069921457E-2</v>
      </c>
      <c r="V80">
        <f t="shared" si="25"/>
        <v>1.6420738808352202E-2</v>
      </c>
      <c r="X80">
        <f t="shared" si="26"/>
        <v>1.133512761477694E-2</v>
      </c>
      <c r="Z80">
        <f t="shared" si="27"/>
        <v>7.8329421137252782E-3</v>
      </c>
      <c r="AE80" s="1">
        <f t="shared" si="28"/>
        <v>43945</v>
      </c>
      <c r="AF80" s="10">
        <f t="shared" si="29"/>
        <v>79</v>
      </c>
      <c r="AG80" s="11">
        <f t="shared" si="23"/>
        <v>120.5110016</v>
      </c>
      <c r="AI80">
        <f t="shared" si="45"/>
        <v>1.1099977367346023</v>
      </c>
      <c r="AJ80">
        <f t="shared" si="34"/>
        <v>120.25499175461401</v>
      </c>
      <c r="AK80">
        <f t="shared" si="35"/>
        <v>2.1243690782335126E-3</v>
      </c>
      <c r="AN80">
        <f t="shared" si="42"/>
        <v>0.73544651842310138</v>
      </c>
      <c r="AO80">
        <f t="shared" si="36"/>
        <v>119.88044053630252</v>
      </c>
      <c r="AP80">
        <f t="shared" si="37"/>
        <v>5.2323941824866946E-3</v>
      </c>
      <c r="AS80">
        <f t="shared" si="43"/>
        <v>0.76528061972517647</v>
      </c>
      <c r="AT80">
        <f t="shared" si="38"/>
        <v>119.91027463760459</v>
      </c>
      <c r="AU80">
        <f t="shared" si="39"/>
        <v>4.9848308819915492E-3</v>
      </c>
      <c r="AX80">
        <f t="shared" si="44"/>
        <v>1.012924518049795</v>
      </c>
      <c r="AY80">
        <f t="shared" si="40"/>
        <v>120.15791853592921</v>
      </c>
      <c r="AZ80">
        <f t="shared" si="41"/>
        <v>2.9298824122526222E-3</v>
      </c>
    </row>
    <row r="81" spans="2:52" x14ac:dyDescent="0.3">
      <c r="B81" s="1"/>
      <c r="I81" s="1">
        <v>43948</v>
      </c>
      <c r="J81">
        <v>80</v>
      </c>
      <c r="K81">
        <v>118.8000031</v>
      </c>
      <c r="M81">
        <f t="shared" si="30"/>
        <v>116.45820156967795</v>
      </c>
      <c r="O81">
        <f t="shared" si="31"/>
        <v>119.32367379151609</v>
      </c>
      <c r="Q81">
        <f t="shared" si="32"/>
        <v>119.96459856715177</v>
      </c>
      <c r="S81">
        <f t="shared" si="33"/>
        <v>120.32221046008003</v>
      </c>
      <c r="T81">
        <f t="shared" si="24"/>
        <v>1.9712133579246047E-2</v>
      </c>
      <c r="V81">
        <f t="shared" si="25"/>
        <v>-4.408002338815495E-3</v>
      </c>
      <c r="X81">
        <f t="shared" si="26"/>
        <v>-9.8029918919401941E-3</v>
      </c>
      <c r="Z81">
        <f t="shared" si="27"/>
        <v>-1.2813192932315937E-2</v>
      </c>
      <c r="AE81" s="1">
        <f t="shared" si="28"/>
        <v>43948</v>
      </c>
      <c r="AF81" s="10">
        <f t="shared" si="29"/>
        <v>80</v>
      </c>
      <c r="AG81" s="11">
        <f t="shared" si="23"/>
        <v>118.8000031</v>
      </c>
      <c r="AI81">
        <f t="shared" si="45"/>
        <v>1.051919099242153</v>
      </c>
      <c r="AJ81">
        <f t="shared" si="34"/>
        <v>121.01651766639392</v>
      </c>
      <c r="AK81">
        <f t="shared" si="35"/>
        <v>1.8657529533296163E-2</v>
      </c>
      <c r="AN81">
        <f t="shared" si="42"/>
        <v>0.76910973076280309</v>
      </c>
      <c r="AO81">
        <f t="shared" si="36"/>
        <v>120.73370829791457</v>
      </c>
      <c r="AP81">
        <f t="shared" si="37"/>
        <v>1.6276979355689739E-2</v>
      </c>
      <c r="AS81">
        <f t="shared" si="43"/>
        <v>0.7978749774534839</v>
      </c>
      <c r="AT81">
        <f t="shared" si="38"/>
        <v>120.76247354460526</v>
      </c>
      <c r="AU81">
        <f t="shared" si="39"/>
        <v>1.651911105552201E-2</v>
      </c>
      <c r="AX81">
        <f t="shared" si="44"/>
        <v>0.8582685430278435</v>
      </c>
      <c r="AY81">
        <f t="shared" si="40"/>
        <v>120.82286711017962</v>
      </c>
      <c r="AZ81">
        <f t="shared" si="41"/>
        <v>1.7027474388842143E-2</v>
      </c>
    </row>
    <row r="82" spans="2:52" x14ac:dyDescent="0.3">
      <c r="B82" s="1"/>
      <c r="I82" s="1">
        <v>43949</v>
      </c>
      <c r="J82">
        <v>81</v>
      </c>
      <c r="K82">
        <v>115.70400239999999</v>
      </c>
      <c r="M82">
        <f t="shared" si="30"/>
        <v>116.92656187574237</v>
      </c>
      <c r="O82">
        <f t="shared" si="31"/>
        <v>119.11420551490964</v>
      </c>
      <c r="Q82">
        <f t="shared" si="32"/>
        <v>119.26584128686071</v>
      </c>
      <c r="S82">
        <f t="shared" si="33"/>
        <v>119.10444457201601</v>
      </c>
      <c r="T82">
        <f t="shared" si="24"/>
        <v>-1.0566267807364737E-2</v>
      </c>
      <c r="V82">
        <f t="shared" si="25"/>
        <v>-2.9473510372789398E-2</v>
      </c>
      <c r="X82">
        <f t="shared" si="26"/>
        <v>-3.0784059435965655E-2</v>
      </c>
      <c r="Z82">
        <f t="shared" si="27"/>
        <v>-2.9389149048278853E-2</v>
      </c>
      <c r="AE82" s="1">
        <f t="shared" si="28"/>
        <v>43949</v>
      </c>
      <c r="AF82" s="10">
        <f t="shared" si="29"/>
        <v>81</v>
      </c>
      <c r="AG82" s="11">
        <f t="shared" si="23"/>
        <v>115.70400239999999</v>
      </c>
      <c r="AI82">
        <f t="shared" si="45"/>
        <v>0.70178382333551004</v>
      </c>
      <c r="AJ82">
        <f t="shared" si="34"/>
        <v>119.96762511019621</v>
      </c>
      <c r="AK82">
        <f t="shared" si="35"/>
        <v>3.6849396924545946E-2</v>
      </c>
      <c r="AN82">
        <f t="shared" si="42"/>
        <v>0.18196292634125705</v>
      </c>
      <c r="AO82">
        <f t="shared" si="36"/>
        <v>119.44780421320196</v>
      </c>
      <c r="AP82">
        <f t="shared" si="37"/>
        <v>3.2356718311776993E-2</v>
      </c>
      <c r="AS82">
        <f t="shared" si="43"/>
        <v>-0.10010437719324361</v>
      </c>
      <c r="AT82">
        <f t="shared" si="38"/>
        <v>119.16573690966746</v>
      </c>
      <c r="AU82">
        <f t="shared" si="39"/>
        <v>2.9918882993346354E-2</v>
      </c>
      <c r="AX82">
        <f t="shared" si="44"/>
        <v>-0.38735211562728095</v>
      </c>
      <c r="AY82">
        <f t="shared" si="40"/>
        <v>118.87848917123343</v>
      </c>
      <c r="AZ82">
        <f t="shared" si="41"/>
        <v>2.7436274505517302E-2</v>
      </c>
    </row>
    <row r="83" spans="2:52" x14ac:dyDescent="0.3">
      <c r="B83" s="1"/>
      <c r="I83" s="1">
        <v>43950</v>
      </c>
      <c r="J83">
        <v>82</v>
      </c>
      <c r="K83">
        <v>118.635498</v>
      </c>
      <c r="M83">
        <f t="shared" si="30"/>
        <v>116.68204998059389</v>
      </c>
      <c r="O83">
        <f t="shared" si="31"/>
        <v>117.75012426894577</v>
      </c>
      <c r="Q83">
        <f t="shared" si="32"/>
        <v>117.12873795474428</v>
      </c>
      <c r="S83">
        <f t="shared" si="33"/>
        <v>116.3840908344032</v>
      </c>
      <c r="T83">
        <f t="shared" si="24"/>
        <v>1.6465965519073478E-2</v>
      </c>
      <c r="V83">
        <f t="shared" si="25"/>
        <v>7.4629747923697339E-3</v>
      </c>
      <c r="X83">
        <f t="shared" si="26"/>
        <v>1.2700752056991553E-2</v>
      </c>
      <c r="Z83">
        <f t="shared" si="27"/>
        <v>1.8977516877762862E-2</v>
      </c>
      <c r="AE83" s="1">
        <f t="shared" si="28"/>
        <v>43950</v>
      </c>
      <c r="AF83" s="10">
        <f t="shared" si="29"/>
        <v>82</v>
      </c>
      <c r="AG83" s="11">
        <f t="shared" si="23"/>
        <v>118.635498</v>
      </c>
      <c r="AI83">
        <f t="shared" si="45"/>
        <v>0.13400639224512306</v>
      </c>
      <c r="AJ83">
        <f t="shared" si="34"/>
        <v>117.26274434698941</v>
      </c>
      <c r="AK83">
        <f t="shared" si="35"/>
        <v>1.1571188018366905E-2</v>
      </c>
      <c r="AN83">
        <f t="shared" si="42"/>
        <v>-0.74566357704181574</v>
      </c>
      <c r="AO83">
        <f t="shared" si="36"/>
        <v>116.38307437770247</v>
      </c>
      <c r="AP83">
        <f t="shared" si="37"/>
        <v>1.8986084774537951E-2</v>
      </c>
      <c r="AS83">
        <f t="shared" si="43"/>
        <v>-1.3223037501471522</v>
      </c>
      <c r="AT83">
        <f t="shared" si="38"/>
        <v>115.80643420459712</v>
      </c>
      <c r="AU83">
        <f t="shared" si="39"/>
        <v>2.3846688749120215E-2</v>
      </c>
      <c r="AX83">
        <f t="shared" si="44"/>
        <v>-1.787153088818596</v>
      </c>
      <c r="AY83">
        <f t="shared" si="40"/>
        <v>115.34158486592568</v>
      </c>
      <c r="AZ83">
        <f t="shared" si="41"/>
        <v>2.7764987626842652E-2</v>
      </c>
    </row>
    <row r="84" spans="2:52" x14ac:dyDescent="0.3">
      <c r="B84" s="1"/>
      <c r="I84" s="1">
        <v>43951</v>
      </c>
      <c r="J84">
        <v>83</v>
      </c>
      <c r="K84">
        <v>123.6999969</v>
      </c>
      <c r="M84">
        <f t="shared" si="30"/>
        <v>117.07273958447512</v>
      </c>
      <c r="O84">
        <f t="shared" si="31"/>
        <v>118.10427376136747</v>
      </c>
      <c r="Q84">
        <f t="shared" si="32"/>
        <v>118.03279398189771</v>
      </c>
      <c r="S84">
        <f t="shared" si="33"/>
        <v>118.18521656688064</v>
      </c>
      <c r="T84">
        <f t="shared" si="24"/>
        <v>5.3575242373550019E-2</v>
      </c>
      <c r="V84">
        <f t="shared" si="25"/>
        <v>4.5236243159780837E-2</v>
      </c>
      <c r="X84">
        <f t="shared" si="26"/>
        <v>4.5814091027695819E-2</v>
      </c>
      <c r="Z84">
        <f t="shared" si="27"/>
        <v>4.4581895483615498E-2</v>
      </c>
      <c r="AE84" s="1">
        <f t="shared" si="28"/>
        <v>43951</v>
      </c>
      <c r="AF84" s="10">
        <f t="shared" si="29"/>
        <v>83</v>
      </c>
      <c r="AG84" s="11">
        <f t="shared" si="23"/>
        <v>123.6999969</v>
      </c>
      <c r="AI84">
        <f t="shared" si="45"/>
        <v>0.2880163192267845</v>
      </c>
      <c r="AJ84">
        <f t="shared" si="34"/>
        <v>118.3208103011245</v>
      </c>
      <c r="AK84">
        <f t="shared" si="35"/>
        <v>4.348574562393951E-2</v>
      </c>
      <c r="AN84">
        <f t="shared" si="42"/>
        <v>-8.5775735363717298E-2</v>
      </c>
      <c r="AO84">
        <f t="shared" si="36"/>
        <v>117.947018246534</v>
      </c>
      <c r="AP84">
        <f t="shared" si="37"/>
        <v>4.650750846919384E-2</v>
      </c>
      <c r="AS84">
        <f t="shared" si="43"/>
        <v>1.3512116233197369E-2</v>
      </c>
      <c r="AT84">
        <f t="shared" si="38"/>
        <v>118.04630609813091</v>
      </c>
      <c r="AU84">
        <f t="shared" si="39"/>
        <v>4.5704858072386008E-2</v>
      </c>
      <c r="AX84">
        <f t="shared" si="44"/>
        <v>0.36581420395902514</v>
      </c>
      <c r="AY84">
        <f t="shared" si="40"/>
        <v>118.39860818585673</v>
      </c>
      <c r="AZ84">
        <f t="shared" si="41"/>
        <v>4.2856821721903145E-2</v>
      </c>
    </row>
    <row r="85" spans="2:52" x14ac:dyDescent="0.3">
      <c r="B85" s="1"/>
      <c r="I85" s="1">
        <v>43952</v>
      </c>
      <c r="J85">
        <v>84</v>
      </c>
      <c r="K85">
        <v>114.302002</v>
      </c>
      <c r="M85">
        <f t="shared" si="30"/>
        <v>118.3981910475801</v>
      </c>
      <c r="O85">
        <f t="shared" si="31"/>
        <v>120.34256301682048</v>
      </c>
      <c r="Q85">
        <f t="shared" si="32"/>
        <v>121.43311573275909</v>
      </c>
      <c r="S85">
        <f t="shared" si="33"/>
        <v>122.59704083337613</v>
      </c>
      <c r="T85">
        <f t="shared" si="24"/>
        <v>-3.5836546831262826E-2</v>
      </c>
      <c r="V85">
        <f t="shared" si="25"/>
        <v>-5.2847377221096059E-2</v>
      </c>
      <c r="X85">
        <f t="shared" si="26"/>
        <v>-6.2388353729439398E-2</v>
      </c>
      <c r="Z85">
        <f t="shared" si="27"/>
        <v>-7.257124711932976E-2</v>
      </c>
      <c r="AE85" s="1">
        <f t="shared" si="28"/>
        <v>43952</v>
      </c>
      <c r="AF85" s="10">
        <f t="shared" si="29"/>
        <v>84</v>
      </c>
      <c r="AG85" s="11">
        <f t="shared" si="23"/>
        <v>114.302002</v>
      </c>
      <c r="AI85">
        <f t="shared" si="45"/>
        <v>0.91047740555370371</v>
      </c>
      <c r="AJ85">
        <f t="shared" si="34"/>
        <v>122.3435931383128</v>
      </c>
      <c r="AK85">
        <f t="shared" si="35"/>
        <v>7.0353895798892452E-2</v>
      </c>
      <c r="AN85">
        <f t="shared" si="42"/>
        <v>1.3086632591263219</v>
      </c>
      <c r="AO85">
        <f t="shared" si="36"/>
        <v>122.74177899188541</v>
      </c>
      <c r="AP85">
        <f t="shared" si="37"/>
        <v>7.3837525539451263E-2</v>
      </c>
      <c r="AS85">
        <f t="shared" si="43"/>
        <v>2.045597897010107</v>
      </c>
      <c r="AT85">
        <f t="shared" si="38"/>
        <v>123.4787136297692</v>
      </c>
      <c r="AU85">
        <f t="shared" si="39"/>
        <v>8.0284784773666532E-2</v>
      </c>
      <c r="AX85">
        <f t="shared" si="44"/>
        <v>2.7934202414809093</v>
      </c>
      <c r="AY85">
        <f t="shared" si="40"/>
        <v>124.22653597423999</v>
      </c>
      <c r="AZ85">
        <f t="shared" si="41"/>
        <v>8.6827297865176428E-2</v>
      </c>
    </row>
    <row r="86" spans="2:52" x14ac:dyDescent="0.3">
      <c r="B86" s="1"/>
      <c r="I86" s="1">
        <v>43955</v>
      </c>
      <c r="J86">
        <v>85</v>
      </c>
      <c r="K86">
        <v>115.7994995</v>
      </c>
      <c r="M86">
        <f t="shared" si="30"/>
        <v>117.57895323806409</v>
      </c>
      <c r="O86">
        <f t="shared" si="31"/>
        <v>117.92633861009229</v>
      </c>
      <c r="Q86">
        <f t="shared" si="32"/>
        <v>117.15444749310363</v>
      </c>
      <c r="S86">
        <f t="shared" si="33"/>
        <v>115.96100976667523</v>
      </c>
      <c r="T86">
        <f t="shared" si="24"/>
        <v>-1.5366679007659199E-2</v>
      </c>
      <c r="V86">
        <f t="shared" si="25"/>
        <v>-1.8366565652490504E-2</v>
      </c>
      <c r="X86">
        <f t="shared" si="26"/>
        <v>-1.1700810443516951E-2</v>
      </c>
      <c r="Z86">
        <f t="shared" si="27"/>
        <v>-1.3947406281772088E-3</v>
      </c>
      <c r="AE86" s="1">
        <f t="shared" si="28"/>
        <v>43955</v>
      </c>
      <c r="AF86" s="10">
        <f t="shared" si="29"/>
        <v>85</v>
      </c>
      <c r="AG86" s="11">
        <f t="shared" si="23"/>
        <v>115.7994995</v>
      </c>
      <c r="AI86">
        <f t="shared" si="45"/>
        <v>-0.12735172348812895</v>
      </c>
      <c r="AJ86">
        <f t="shared" si="34"/>
        <v>117.0270957696155</v>
      </c>
      <c r="AK86">
        <f t="shared" si="35"/>
        <v>1.0601049874274314E-2</v>
      </c>
      <c r="AN86">
        <f t="shared" si="42"/>
        <v>-0.92626934038639086</v>
      </c>
      <c r="AO86">
        <f t="shared" si="36"/>
        <v>116.22817815271723</v>
      </c>
      <c r="AP86">
        <f t="shared" si="37"/>
        <v>3.7019041927485894E-3</v>
      </c>
      <c r="AS86">
        <f t="shared" si="43"/>
        <v>-1.7489617849892327</v>
      </c>
      <c r="AT86">
        <f t="shared" si="38"/>
        <v>115.4054857081144</v>
      </c>
      <c r="AU86">
        <f t="shared" si="39"/>
        <v>3.4025517691084507E-3</v>
      </c>
      <c r="AX86">
        <f t="shared" si="44"/>
        <v>-2.8642505434281862</v>
      </c>
      <c r="AY86">
        <f t="shared" si="40"/>
        <v>114.29019694967545</v>
      </c>
      <c r="AZ86">
        <f t="shared" si="41"/>
        <v>1.3033757113298652E-2</v>
      </c>
    </row>
    <row r="87" spans="2:52" x14ac:dyDescent="0.3">
      <c r="B87" s="1"/>
      <c r="I87" s="1">
        <v>43956</v>
      </c>
      <c r="J87">
        <v>86</v>
      </c>
      <c r="K87">
        <v>115.88999939999999</v>
      </c>
      <c r="M87">
        <f t="shared" si="30"/>
        <v>117.22306249045127</v>
      </c>
      <c r="O87">
        <f t="shared" si="31"/>
        <v>117.07560296605537</v>
      </c>
      <c r="Q87">
        <f t="shared" si="32"/>
        <v>116.34147869724146</v>
      </c>
      <c r="S87">
        <f t="shared" si="33"/>
        <v>115.83180155333504</v>
      </c>
      <c r="T87">
        <f t="shared" si="24"/>
        <v>-1.1502831110130077E-2</v>
      </c>
      <c r="V87">
        <f t="shared" si="25"/>
        <v>-1.0230421711913282E-2</v>
      </c>
      <c r="X87">
        <f t="shared" si="26"/>
        <v>-3.8957571799026394E-3</v>
      </c>
      <c r="Z87">
        <f t="shared" si="27"/>
        <v>5.0218178415965277E-4</v>
      </c>
      <c r="AE87" s="1">
        <f t="shared" si="28"/>
        <v>43956</v>
      </c>
      <c r="AF87" s="10">
        <f t="shared" si="29"/>
        <v>86</v>
      </c>
      <c r="AG87" s="11">
        <f t="shared" si="23"/>
        <v>115.88999939999999</v>
      </c>
      <c r="AI87">
        <f t="shared" si="45"/>
        <v>-0.26447513796293837</v>
      </c>
      <c r="AJ87">
        <f t="shared" si="34"/>
        <v>116.07700355927852</v>
      </c>
      <c r="AK87">
        <f t="shared" si="35"/>
        <v>1.6136350008345058E-3</v>
      </c>
      <c r="AN87">
        <f t="shared" si="42"/>
        <v>-0.88094912257670488</v>
      </c>
      <c r="AO87">
        <f t="shared" si="36"/>
        <v>115.46052957466475</v>
      </c>
      <c r="AP87">
        <f t="shared" si="37"/>
        <v>3.7058402585102308E-3</v>
      </c>
      <c r="AS87">
        <f t="shared" si="43"/>
        <v>-1.1873659915129986</v>
      </c>
      <c r="AT87">
        <f t="shared" si="38"/>
        <v>115.15411270572845</v>
      </c>
      <c r="AU87">
        <f t="shared" si="39"/>
        <v>6.3498722761365584E-3</v>
      </c>
      <c r="AX87">
        <f t="shared" si="44"/>
        <v>-1.2232251453753777</v>
      </c>
      <c r="AY87">
        <f t="shared" si="40"/>
        <v>115.11825355186608</v>
      </c>
      <c r="AZ87">
        <f t="shared" si="41"/>
        <v>6.6592963338467145E-3</v>
      </c>
    </row>
    <row r="88" spans="2:52" x14ac:dyDescent="0.3">
      <c r="B88" s="1"/>
      <c r="I88" s="1">
        <v>43957</v>
      </c>
      <c r="J88">
        <v>87</v>
      </c>
      <c r="K88">
        <v>117.56300349999999</v>
      </c>
      <c r="M88">
        <f t="shared" si="30"/>
        <v>116.95644987236102</v>
      </c>
      <c r="O88">
        <f t="shared" si="31"/>
        <v>116.60136153963322</v>
      </c>
      <c r="Q88">
        <f t="shared" si="32"/>
        <v>116.07059111889657</v>
      </c>
      <c r="S88">
        <f t="shared" si="33"/>
        <v>115.87835983066701</v>
      </c>
      <c r="T88">
        <f t="shared" si="24"/>
        <v>5.1593920670712839E-3</v>
      </c>
      <c r="V88">
        <f t="shared" si="25"/>
        <v>8.1798008875026453E-3</v>
      </c>
      <c r="X88">
        <f t="shared" si="26"/>
        <v>1.2694575135649889E-2</v>
      </c>
      <c r="Z88">
        <f t="shared" si="27"/>
        <v>1.4329709340345196E-2</v>
      </c>
      <c r="AE88" s="1">
        <f t="shared" si="28"/>
        <v>43957</v>
      </c>
      <c r="AF88" s="10">
        <f t="shared" si="29"/>
        <v>87</v>
      </c>
      <c r="AG88" s="11">
        <f t="shared" si="23"/>
        <v>117.56300349999999</v>
      </c>
      <c r="AI88">
        <f t="shared" si="45"/>
        <v>-0.26575762603932734</v>
      </c>
      <c r="AJ88">
        <f t="shared" si="34"/>
        <v>115.80483349285724</v>
      </c>
      <c r="AK88">
        <f t="shared" si="35"/>
        <v>1.4955130056223445E-2</v>
      </c>
      <c r="AN88">
        <f t="shared" si="42"/>
        <v>-0.63692450488397623</v>
      </c>
      <c r="AO88">
        <f t="shared" si="36"/>
        <v>115.43366661401259</v>
      </c>
      <c r="AP88">
        <f t="shared" si="37"/>
        <v>1.8112304233426628E-2</v>
      </c>
      <c r="AS88">
        <f t="shared" si="43"/>
        <v>-0.63747894361212931</v>
      </c>
      <c r="AT88">
        <f t="shared" si="38"/>
        <v>115.43311217528445</v>
      </c>
      <c r="AU88">
        <f t="shared" si="39"/>
        <v>1.8117020332128076E-2</v>
      </c>
      <c r="AX88">
        <f t="shared" si="44"/>
        <v>-0.46135509175098205</v>
      </c>
      <c r="AY88">
        <f t="shared" si="40"/>
        <v>115.60923602714558</v>
      </c>
      <c r="AZ88">
        <f t="shared" si="41"/>
        <v>1.6618897226918918E-2</v>
      </c>
    </row>
    <row r="89" spans="2:52" x14ac:dyDescent="0.3">
      <c r="B89" s="1"/>
      <c r="I89" s="1">
        <v>43958</v>
      </c>
      <c r="J89">
        <v>88</v>
      </c>
      <c r="K89">
        <v>118.38050079999999</v>
      </c>
      <c r="M89">
        <f t="shared" si="30"/>
        <v>117.07776059788881</v>
      </c>
      <c r="O89">
        <f t="shared" si="31"/>
        <v>116.98601832377993</v>
      </c>
      <c r="Q89">
        <f t="shared" si="32"/>
        <v>116.96603854755863</v>
      </c>
      <c r="S89">
        <f t="shared" si="33"/>
        <v>117.22607476613339</v>
      </c>
      <c r="T89">
        <f t="shared" si="24"/>
        <v>1.1004685681403885E-2</v>
      </c>
      <c r="V89">
        <f t="shared" si="25"/>
        <v>1.1779663599970703E-2</v>
      </c>
      <c r="X89">
        <f t="shared" si="26"/>
        <v>1.1948439505514981E-2</v>
      </c>
      <c r="Z89">
        <f t="shared" si="27"/>
        <v>9.7518259009308009E-3</v>
      </c>
      <c r="AE89" s="1">
        <f t="shared" si="28"/>
        <v>43958</v>
      </c>
      <c r="AF89" s="10">
        <f t="shared" si="29"/>
        <v>88</v>
      </c>
      <c r="AG89" s="11">
        <f t="shared" si="23"/>
        <v>118.38050079999999</v>
      </c>
      <c r="AI89">
        <f t="shared" si="45"/>
        <v>-3.3516615099051406E-2</v>
      </c>
      <c r="AJ89">
        <f t="shared" si="34"/>
        <v>116.93252193245958</v>
      </c>
      <c r="AK89">
        <f t="shared" si="35"/>
        <v>1.2231565652748225E-2</v>
      </c>
      <c r="AN89">
        <f t="shared" si="42"/>
        <v>-2.3975731465564754E-2</v>
      </c>
      <c r="AO89">
        <f t="shared" si="36"/>
        <v>116.94206281609306</v>
      </c>
      <c r="AP89">
        <f t="shared" si="37"/>
        <v>1.215097059216814E-2</v>
      </c>
      <c r="AS89">
        <f t="shared" si="43"/>
        <v>0.28227687975237964</v>
      </c>
      <c r="AT89">
        <f t="shared" si="38"/>
        <v>117.248315427311</v>
      </c>
      <c r="AU89">
        <f t="shared" si="39"/>
        <v>9.5639515379461401E-3</v>
      </c>
      <c r="AX89">
        <f t="shared" si="44"/>
        <v>0.62408692457944559</v>
      </c>
      <c r="AY89">
        <f t="shared" si="40"/>
        <v>117.59012547213807</v>
      </c>
      <c r="AZ89">
        <f t="shared" si="41"/>
        <v>6.6765668545129475E-3</v>
      </c>
    </row>
    <row r="90" spans="2:52" x14ac:dyDescent="0.3">
      <c r="B90" s="1"/>
      <c r="I90" s="1">
        <v>43959</v>
      </c>
      <c r="J90">
        <v>89</v>
      </c>
      <c r="K90">
        <v>118.98049930000001</v>
      </c>
      <c r="M90">
        <f t="shared" si="30"/>
        <v>117.33830863831106</v>
      </c>
      <c r="O90">
        <f t="shared" si="31"/>
        <v>117.54381131426797</v>
      </c>
      <c r="Q90">
        <f t="shared" si="32"/>
        <v>117.81471589902345</v>
      </c>
      <c r="S90">
        <f t="shared" si="33"/>
        <v>118.14961559322668</v>
      </c>
      <c r="T90">
        <f t="shared" si="24"/>
        <v>1.3802183310294303E-2</v>
      </c>
      <c r="V90">
        <f t="shared" si="25"/>
        <v>1.207498702883688E-2</v>
      </c>
      <c r="X90">
        <f t="shared" si="26"/>
        <v>9.7981047973006007E-3</v>
      </c>
      <c r="Z90">
        <f t="shared" si="27"/>
        <v>6.9833603965496283E-3</v>
      </c>
      <c r="AE90" s="1">
        <f t="shared" si="28"/>
        <v>43959</v>
      </c>
      <c r="AF90" s="10">
        <f t="shared" si="29"/>
        <v>89</v>
      </c>
      <c r="AG90" s="11">
        <f t="shared" si="23"/>
        <v>118.98049930000001</v>
      </c>
      <c r="AI90">
        <f t="shared" si="45"/>
        <v>0.14292217821372472</v>
      </c>
      <c r="AJ90">
        <f t="shared" si="34"/>
        <v>117.95763807723718</v>
      </c>
      <c r="AK90">
        <f t="shared" si="35"/>
        <v>8.596881243402443E-3</v>
      </c>
      <c r="AN90">
        <f t="shared" si="42"/>
        <v>0.32508550170659284</v>
      </c>
      <c r="AO90">
        <f t="shared" si="36"/>
        <v>118.13980140073005</v>
      </c>
      <c r="AP90">
        <f t="shared" si="37"/>
        <v>7.0658461194569467E-3</v>
      </c>
      <c r="AS90">
        <f t="shared" si="43"/>
        <v>0.62211716277984941</v>
      </c>
      <c r="AT90">
        <f t="shared" si="38"/>
        <v>118.4368330618033</v>
      </c>
      <c r="AU90">
        <f t="shared" si="39"/>
        <v>4.5693726400146883E-3</v>
      </c>
      <c r="AX90">
        <f t="shared" si="44"/>
        <v>0.8037592660877525</v>
      </c>
      <c r="AY90">
        <f t="shared" si="40"/>
        <v>118.61847516511121</v>
      </c>
      <c r="AZ90">
        <f t="shared" si="41"/>
        <v>3.0427182354982661E-3</v>
      </c>
    </row>
    <row r="91" spans="2:52" x14ac:dyDescent="0.3">
      <c r="B91" s="1"/>
      <c r="I91" s="1">
        <v>43962</v>
      </c>
      <c r="J91">
        <v>90</v>
      </c>
      <c r="K91">
        <v>120.4499969</v>
      </c>
      <c r="M91">
        <f t="shared" si="30"/>
        <v>117.66674677064886</v>
      </c>
      <c r="O91">
        <f t="shared" si="31"/>
        <v>118.11848650856078</v>
      </c>
      <c r="Q91">
        <f t="shared" si="32"/>
        <v>118.51418593960938</v>
      </c>
      <c r="S91">
        <f t="shared" si="33"/>
        <v>118.81432255864534</v>
      </c>
      <c r="T91">
        <f t="shared" si="24"/>
        <v>2.3107100049673354E-2</v>
      </c>
      <c r="V91">
        <f t="shared" si="25"/>
        <v>1.9356666263552421E-2</v>
      </c>
      <c r="X91">
        <f t="shared" si="26"/>
        <v>1.6071490329699008E-2</v>
      </c>
      <c r="Z91">
        <f t="shared" si="27"/>
        <v>1.3579696002089794E-2</v>
      </c>
      <c r="AE91" s="1">
        <f t="shared" si="28"/>
        <v>43962</v>
      </c>
      <c r="AF91" s="10">
        <f t="shared" si="29"/>
        <v>90</v>
      </c>
      <c r="AG91" s="11">
        <f t="shared" si="23"/>
        <v>120.4499969</v>
      </c>
      <c r="AI91">
        <f t="shared" si="45"/>
        <v>0.25423175068816417</v>
      </c>
      <c r="AJ91">
        <f t="shared" si="34"/>
        <v>118.76841769029754</v>
      </c>
      <c r="AK91">
        <f t="shared" si="35"/>
        <v>1.3960807413706647E-2</v>
      </c>
      <c r="AN91">
        <f t="shared" si="42"/>
        <v>0.47483931725832451</v>
      </c>
      <c r="AO91">
        <f t="shared" si="36"/>
        <v>118.98902525686771</v>
      </c>
      <c r="AP91">
        <f t="shared" si="37"/>
        <v>1.212927920907482E-2</v>
      </c>
      <c r="AS91">
        <f t="shared" si="43"/>
        <v>0.66852888946349287</v>
      </c>
      <c r="AT91">
        <f t="shared" si="38"/>
        <v>119.18271482907286</v>
      </c>
      <c r="AU91">
        <f t="shared" si="39"/>
        <v>1.052122958524657E-2</v>
      </c>
      <c r="AX91">
        <f t="shared" si="44"/>
        <v>0.72032788568628814</v>
      </c>
      <c r="AY91">
        <f t="shared" si="40"/>
        <v>119.23451382529566</v>
      </c>
      <c r="AZ91">
        <f t="shared" si="41"/>
        <v>1.0091183943437176E-2</v>
      </c>
    </row>
    <row r="92" spans="2:52" x14ac:dyDescent="0.3">
      <c r="B92" s="1"/>
      <c r="I92" s="1">
        <v>43963</v>
      </c>
      <c r="J92">
        <v>91</v>
      </c>
      <c r="K92">
        <v>117.8475037</v>
      </c>
      <c r="M92">
        <f t="shared" si="30"/>
        <v>118.2233967965191</v>
      </c>
      <c r="O92">
        <f t="shared" si="31"/>
        <v>119.05109066513647</v>
      </c>
      <c r="Q92">
        <f t="shared" si="32"/>
        <v>119.67567251584376</v>
      </c>
      <c r="S92">
        <f t="shared" si="33"/>
        <v>120.12286203172907</v>
      </c>
      <c r="T92">
        <f t="shared" si="24"/>
        <v>-3.1896568422525927E-3</v>
      </c>
      <c r="V92">
        <f t="shared" si="25"/>
        <v>-1.0213088333210628E-2</v>
      </c>
      <c r="X92">
        <f t="shared" si="26"/>
        <v>-1.5513004165940199E-2</v>
      </c>
      <c r="Z92">
        <f t="shared" si="27"/>
        <v>-1.930764980411771E-2</v>
      </c>
      <c r="AE92" s="1">
        <f t="shared" si="28"/>
        <v>43963</v>
      </c>
      <c r="AF92" s="10">
        <f t="shared" si="29"/>
        <v>91</v>
      </c>
      <c r="AG92" s="11">
        <f t="shared" si="23"/>
        <v>117.8475037</v>
      </c>
      <c r="AI92">
        <f t="shared" si="45"/>
        <v>0.43568271579740758</v>
      </c>
      <c r="AJ92">
        <f t="shared" si="34"/>
        <v>120.11135523164117</v>
      </c>
      <c r="AK92">
        <f t="shared" si="35"/>
        <v>1.9210008363046604E-2</v>
      </c>
      <c r="AN92">
        <f t="shared" si="42"/>
        <v>0.74949822084874718</v>
      </c>
      <c r="AO92">
        <f t="shared" si="36"/>
        <v>120.42517073669251</v>
      </c>
      <c r="AP92">
        <f t="shared" si="37"/>
        <v>2.1872903165215736E-2</v>
      </c>
      <c r="AS92">
        <f t="shared" si="43"/>
        <v>0.96430350152602573</v>
      </c>
      <c r="AT92">
        <f t="shared" si="38"/>
        <v>120.63997601736979</v>
      </c>
      <c r="AU92">
        <f t="shared" si="39"/>
        <v>2.3695642501503283E-2</v>
      </c>
      <c r="AX92">
        <f t="shared" si="44"/>
        <v>1.0732548381247626</v>
      </c>
      <c r="AY92">
        <f t="shared" si="40"/>
        <v>120.74892735396853</v>
      </c>
      <c r="AZ92">
        <f t="shared" si="41"/>
        <v>2.4620153697566368E-2</v>
      </c>
    </row>
    <row r="93" spans="2:52" x14ac:dyDescent="0.3">
      <c r="B93" s="1"/>
      <c r="I93" s="1">
        <v>43964</v>
      </c>
      <c r="J93">
        <v>92</v>
      </c>
      <c r="K93">
        <v>118.39600369999999</v>
      </c>
      <c r="M93">
        <f t="shared" si="30"/>
        <v>118.14821817721528</v>
      </c>
      <c r="O93">
        <f t="shared" si="31"/>
        <v>118.56965587908188</v>
      </c>
      <c r="Q93">
        <f t="shared" si="32"/>
        <v>118.57877122633751</v>
      </c>
      <c r="S93">
        <f t="shared" si="33"/>
        <v>118.30257536634582</v>
      </c>
      <c r="T93">
        <f t="shared" si="24"/>
        <v>2.0928537707452207E-3</v>
      </c>
      <c r="V93">
        <f t="shared" si="25"/>
        <v>-1.4667064229794112E-3</v>
      </c>
      <c r="X93">
        <f t="shared" si="26"/>
        <v>-1.5436967517976634E-3</v>
      </c>
      <c r="Z93">
        <f t="shared" si="27"/>
        <v>7.8911729057096474E-4</v>
      </c>
      <c r="AE93" s="1">
        <f t="shared" si="28"/>
        <v>43964</v>
      </c>
      <c r="AF93" s="10">
        <f t="shared" si="29"/>
        <v>92</v>
      </c>
      <c r="AG93" s="11">
        <f t="shared" si="23"/>
        <v>118.39600369999999</v>
      </c>
      <c r="AI93">
        <f t="shared" si="45"/>
        <v>0.12916591473667627</v>
      </c>
      <c r="AJ93">
        <f t="shared" si="34"/>
        <v>118.70793714107418</v>
      </c>
      <c r="AK93">
        <f t="shared" si="35"/>
        <v>2.6346619085605887E-3</v>
      </c>
      <c r="AN93">
        <f t="shared" si="42"/>
        <v>1.0938416706748666E-2</v>
      </c>
      <c r="AO93">
        <f t="shared" si="36"/>
        <v>118.58970964304426</v>
      </c>
      <c r="AP93">
        <f t="shared" si="37"/>
        <v>1.6360851463795183E-3</v>
      </c>
      <c r="AS93">
        <f t="shared" si="43"/>
        <v>-0.27241937309333913</v>
      </c>
      <c r="AT93">
        <f t="shared" si="38"/>
        <v>118.30635185324417</v>
      </c>
      <c r="AU93">
        <f t="shared" si="39"/>
        <v>7.5722020975466466E-4</v>
      </c>
      <c r="AX93">
        <f t="shared" si="44"/>
        <v>-0.66287006398004678</v>
      </c>
      <c r="AY93">
        <f t="shared" si="40"/>
        <v>117.91590116235746</v>
      </c>
      <c r="AZ93">
        <f t="shared" si="41"/>
        <v>4.0550569498870445E-3</v>
      </c>
    </row>
    <row r="94" spans="2:52" x14ac:dyDescent="0.3">
      <c r="B94" s="1"/>
      <c r="I94" s="1">
        <v>43965</v>
      </c>
      <c r="J94">
        <v>93</v>
      </c>
      <c r="K94">
        <v>119.4424973</v>
      </c>
      <c r="M94">
        <f t="shared" si="30"/>
        <v>118.19777528177224</v>
      </c>
      <c r="O94">
        <f t="shared" si="31"/>
        <v>118.50019500744912</v>
      </c>
      <c r="Q94">
        <f t="shared" si="32"/>
        <v>118.46911071053501</v>
      </c>
      <c r="S94">
        <f t="shared" si="33"/>
        <v>118.37731803326915</v>
      </c>
      <c r="T94">
        <f t="shared" si="24"/>
        <v>1.0421098406050841E-2</v>
      </c>
      <c r="V94">
        <f t="shared" si="25"/>
        <v>7.8891710559611476E-3</v>
      </c>
      <c r="X94">
        <f t="shared" si="26"/>
        <v>8.149415923715736E-3</v>
      </c>
      <c r="Z94">
        <f t="shared" si="27"/>
        <v>8.917925284628583E-3</v>
      </c>
      <c r="AE94" s="1">
        <f t="shared" si="28"/>
        <v>43965</v>
      </c>
      <c r="AF94" s="10">
        <f t="shared" si="29"/>
        <v>93</v>
      </c>
      <c r="AG94" s="11">
        <f t="shared" si="23"/>
        <v>119.4424973</v>
      </c>
      <c r="AI94">
        <f t="shared" si="45"/>
        <v>8.1400628628840455E-2</v>
      </c>
      <c r="AJ94">
        <f t="shared" si="34"/>
        <v>118.55051133916385</v>
      </c>
      <c r="AK94">
        <f t="shared" si="35"/>
        <v>7.467911179015109E-3</v>
      </c>
      <c r="AN94">
        <f t="shared" si="42"/>
        <v>-3.7301156296951923E-2</v>
      </c>
      <c r="AO94">
        <f t="shared" si="36"/>
        <v>118.43180955423806</v>
      </c>
      <c r="AP94">
        <f t="shared" si="37"/>
        <v>8.4617097650213132E-3</v>
      </c>
      <c r="AS94">
        <f t="shared" si="43"/>
        <v>-0.17476405871883732</v>
      </c>
      <c r="AT94">
        <f t="shared" si="38"/>
        <v>118.29434665181617</v>
      </c>
      <c r="AU94">
        <f t="shared" si="39"/>
        <v>9.6125807324679031E-3</v>
      </c>
      <c r="AX94">
        <f t="shared" si="44"/>
        <v>-0.2203024254380116</v>
      </c>
      <c r="AY94">
        <f t="shared" si="40"/>
        <v>118.248808285097</v>
      </c>
      <c r="AZ94">
        <f t="shared" si="41"/>
        <v>9.9938383899061418E-3</v>
      </c>
    </row>
    <row r="95" spans="2:52" x14ac:dyDescent="0.3">
      <c r="B95" s="1"/>
      <c r="I95" s="1">
        <v>43966</v>
      </c>
      <c r="J95">
        <v>94</v>
      </c>
      <c r="K95">
        <v>120.4889984</v>
      </c>
      <c r="M95">
        <f t="shared" si="30"/>
        <v>118.4467196854178</v>
      </c>
      <c r="O95">
        <f t="shared" si="31"/>
        <v>118.87711592446948</v>
      </c>
      <c r="Q95">
        <f t="shared" si="32"/>
        <v>119.05314266421401</v>
      </c>
      <c r="S95">
        <f t="shared" si="33"/>
        <v>119.22946144665383</v>
      </c>
      <c r="T95">
        <f t="shared" si="24"/>
        <v>1.6949918595905562E-2</v>
      </c>
      <c r="V95">
        <f t="shared" si="25"/>
        <v>1.337783944538559E-2</v>
      </c>
      <c r="X95">
        <f t="shared" si="26"/>
        <v>1.1916903243059843E-2</v>
      </c>
      <c r="Z95">
        <f t="shared" si="27"/>
        <v>1.0453543228608751E-2</v>
      </c>
      <c r="AE95" s="1">
        <f t="shared" si="28"/>
        <v>43966</v>
      </c>
      <c r="AF95" s="10">
        <f t="shared" si="29"/>
        <v>94</v>
      </c>
      <c r="AG95" s="11">
        <f t="shared" si="23"/>
        <v>120.4889984</v>
      </c>
      <c r="AI95">
        <f t="shared" si="45"/>
        <v>0.18192689363887277</v>
      </c>
      <c r="AJ95">
        <f t="shared" si="34"/>
        <v>119.23506955785288</v>
      </c>
      <c r="AK95">
        <f t="shared" si="35"/>
        <v>1.0406998637206021E-2</v>
      </c>
      <c r="AN95">
        <f t="shared" si="42"/>
        <v>0.21123208769342966</v>
      </c>
      <c r="AO95">
        <f t="shared" si="36"/>
        <v>119.26437475190744</v>
      </c>
      <c r="AP95">
        <f t="shared" si="37"/>
        <v>1.016377980026897E-2</v>
      </c>
      <c r="AS95">
        <f t="shared" si="43"/>
        <v>0.28051354871986622</v>
      </c>
      <c r="AT95">
        <f t="shared" si="38"/>
        <v>119.33365621293387</v>
      </c>
      <c r="AU95">
        <f t="shared" si="39"/>
        <v>9.5887774187533234E-3</v>
      </c>
      <c r="AX95">
        <f t="shared" si="44"/>
        <v>0.42316507785559931</v>
      </c>
      <c r="AY95">
        <f t="shared" si="40"/>
        <v>119.47630774206961</v>
      </c>
      <c r="AZ95">
        <f t="shared" si="41"/>
        <v>8.4048392083769866E-3</v>
      </c>
    </row>
    <row r="96" spans="2:52" x14ac:dyDescent="0.3">
      <c r="B96" s="1"/>
      <c r="I96" s="1">
        <v>43969</v>
      </c>
      <c r="J96">
        <v>95</v>
      </c>
      <c r="K96">
        <v>121.31300349999999</v>
      </c>
      <c r="M96">
        <f t="shared" si="30"/>
        <v>118.85517542833426</v>
      </c>
      <c r="O96">
        <f t="shared" si="31"/>
        <v>119.52186891468169</v>
      </c>
      <c r="Q96">
        <f t="shared" si="32"/>
        <v>119.91465610568559</v>
      </c>
      <c r="S96">
        <f t="shared" si="33"/>
        <v>120.23709100933077</v>
      </c>
      <c r="T96">
        <f t="shared" si="24"/>
        <v>2.0260219438600666E-2</v>
      </c>
      <c r="V96">
        <f t="shared" si="25"/>
        <v>1.4764572087429224E-2</v>
      </c>
      <c r="X96">
        <f t="shared" si="26"/>
        <v>1.1526772513833598E-2</v>
      </c>
      <c r="Z96">
        <f t="shared" si="27"/>
        <v>8.8688966526925123E-3</v>
      </c>
      <c r="AE96" s="1">
        <f t="shared" si="28"/>
        <v>43969</v>
      </c>
      <c r="AF96" s="10">
        <f t="shared" si="29"/>
        <v>95</v>
      </c>
      <c r="AG96" s="11">
        <f t="shared" si="23"/>
        <v>121.31300349999999</v>
      </c>
      <c r="AI96">
        <f t="shared" si="45"/>
        <v>0.31784420320541562</v>
      </c>
      <c r="AJ96">
        <f t="shared" si="34"/>
        <v>120.23250030889101</v>
      </c>
      <c r="AK96">
        <f t="shared" si="35"/>
        <v>8.9067384364033865E-3</v>
      </c>
      <c r="AN96">
        <f t="shared" si="42"/>
        <v>0.47134462920469256</v>
      </c>
      <c r="AO96">
        <f t="shared" si="36"/>
        <v>120.38600073489029</v>
      </c>
      <c r="AP96">
        <f t="shared" si="37"/>
        <v>7.6414130255187795E-3</v>
      </c>
      <c r="AS96">
        <f t="shared" si="43"/>
        <v>0.62911348437089853</v>
      </c>
      <c r="AT96">
        <f t="shared" si="38"/>
        <v>120.5437695900565</v>
      </c>
      <c r="AU96">
        <f t="shared" si="39"/>
        <v>6.3409023579528694E-3</v>
      </c>
      <c r="AX96">
        <f t="shared" si="44"/>
        <v>0.77384376874838934</v>
      </c>
      <c r="AY96">
        <f t="shared" si="40"/>
        <v>120.68849987443399</v>
      </c>
      <c r="AZ96">
        <f t="shared" si="41"/>
        <v>5.1478704470952026E-3</v>
      </c>
    </row>
    <row r="97" spans="2:52" x14ac:dyDescent="0.3">
      <c r="B97" s="1"/>
      <c r="I97" s="1">
        <v>43970</v>
      </c>
      <c r="J97">
        <v>96</v>
      </c>
      <c r="K97">
        <v>122.4664993</v>
      </c>
      <c r="M97">
        <f t="shared" si="30"/>
        <v>119.34674104266742</v>
      </c>
      <c r="O97">
        <f t="shared" si="31"/>
        <v>120.23832274880901</v>
      </c>
      <c r="Q97">
        <f t="shared" si="32"/>
        <v>120.75366454227424</v>
      </c>
      <c r="S97">
        <f t="shared" si="33"/>
        <v>121.09782100186615</v>
      </c>
      <c r="T97">
        <f t="shared" si="24"/>
        <v>2.5474380954503023E-2</v>
      </c>
      <c r="V97">
        <f t="shared" si="25"/>
        <v>1.8194171989294249E-2</v>
      </c>
      <c r="X97">
        <f t="shared" si="26"/>
        <v>1.3986149416502171E-2</v>
      </c>
      <c r="Z97">
        <f t="shared" si="27"/>
        <v>1.1175940407842163E-2</v>
      </c>
      <c r="AE97" s="1">
        <f t="shared" si="28"/>
        <v>43970</v>
      </c>
      <c r="AF97" s="10">
        <f t="shared" si="29"/>
        <v>96</v>
      </c>
      <c r="AG97" s="11">
        <f t="shared" si="23"/>
        <v>122.4664993</v>
      </c>
      <c r="AI97">
        <f t="shared" si="45"/>
        <v>0.42207704988206102</v>
      </c>
      <c r="AJ97">
        <f t="shared" si="34"/>
        <v>121.1757415921563</v>
      </c>
      <c r="AK97">
        <f t="shared" si="35"/>
        <v>1.0539679955101777E-2</v>
      </c>
      <c r="AN97">
        <f t="shared" si="42"/>
        <v>0.61841015215827255</v>
      </c>
      <c r="AO97">
        <f t="shared" si="36"/>
        <v>121.37207469443251</v>
      </c>
      <c r="AP97">
        <f t="shared" si="37"/>
        <v>8.9365223291516301E-3</v>
      </c>
      <c r="AS97">
        <f t="shared" si="43"/>
        <v>0.75505045570154472</v>
      </c>
      <c r="AT97">
        <f t="shared" si="38"/>
        <v>121.50871499797579</v>
      </c>
      <c r="AU97">
        <f t="shared" si="39"/>
        <v>7.8207861537543649E-3</v>
      </c>
      <c r="AX97">
        <f t="shared" si="44"/>
        <v>0.82597550302059175</v>
      </c>
      <c r="AY97">
        <f t="shared" si="40"/>
        <v>121.57964004529482</v>
      </c>
      <c r="AZ97">
        <f t="shared" si="41"/>
        <v>7.24164779571822E-3</v>
      </c>
    </row>
    <row r="98" spans="2:52" x14ac:dyDescent="0.3">
      <c r="B98" s="1"/>
      <c r="I98" s="1">
        <v>43971</v>
      </c>
      <c r="J98">
        <v>97</v>
      </c>
      <c r="K98">
        <v>124.8970032</v>
      </c>
      <c r="M98">
        <f t="shared" si="30"/>
        <v>119.97069269413393</v>
      </c>
      <c r="O98">
        <f t="shared" si="31"/>
        <v>121.1295933692854</v>
      </c>
      <c r="Q98">
        <f t="shared" si="32"/>
        <v>121.78136539690969</v>
      </c>
      <c r="S98">
        <f t="shared" si="33"/>
        <v>122.19276364037323</v>
      </c>
      <c r="T98">
        <f t="shared" si="24"/>
        <v>3.9442984056050352E-2</v>
      </c>
      <c r="V98">
        <f t="shared" si="25"/>
        <v>3.0164133119205204E-2</v>
      </c>
      <c r="X98">
        <f t="shared" si="26"/>
        <v>2.4945657007487819E-2</v>
      </c>
      <c r="Z98">
        <f t="shared" si="27"/>
        <v>2.1651756970472859E-2</v>
      </c>
      <c r="AE98" s="1">
        <f t="shared" si="28"/>
        <v>43971</v>
      </c>
      <c r="AF98" s="10">
        <f t="shared" si="29"/>
        <v>97</v>
      </c>
      <c r="AG98" s="11">
        <f t="shared" si="23"/>
        <v>124.8970032</v>
      </c>
      <c r="AI98">
        <f t="shared" si="45"/>
        <v>0.54320181083273988</v>
      </c>
      <c r="AJ98">
        <f t="shared" si="34"/>
        <v>122.32456720774243</v>
      </c>
      <c r="AK98">
        <f t="shared" si="35"/>
        <v>2.0596458892918956E-2</v>
      </c>
      <c r="AN98">
        <f t="shared" si="42"/>
        <v>0.78212643314914554</v>
      </c>
      <c r="AO98">
        <f t="shared" si="36"/>
        <v>122.56349183005884</v>
      </c>
      <c r="AP98">
        <f t="shared" si="37"/>
        <v>1.8683485673426981E-2</v>
      </c>
      <c r="AS98">
        <f t="shared" si="43"/>
        <v>0.91864069506189094</v>
      </c>
      <c r="AT98">
        <f t="shared" si="38"/>
        <v>122.70000609197159</v>
      </c>
      <c r="AU98">
        <f t="shared" si="39"/>
        <v>1.759047096198392E-2</v>
      </c>
      <c r="AX98">
        <f t="shared" si="44"/>
        <v>0.9873557843124825</v>
      </c>
      <c r="AY98">
        <f t="shared" si="40"/>
        <v>122.76872118122218</v>
      </c>
      <c r="AZ98">
        <f t="shared" si="41"/>
        <v>1.704029691865196E-2</v>
      </c>
    </row>
    <row r="99" spans="2:52" x14ac:dyDescent="0.3">
      <c r="B99" s="1"/>
      <c r="I99" s="1">
        <v>43972</v>
      </c>
      <c r="J99">
        <v>98</v>
      </c>
      <c r="K99">
        <v>122.33699799999999</v>
      </c>
      <c r="M99">
        <f t="shared" si="30"/>
        <v>120.95595479530715</v>
      </c>
      <c r="O99">
        <f t="shared" si="31"/>
        <v>122.63655730157124</v>
      </c>
      <c r="Q99">
        <f t="shared" si="32"/>
        <v>123.65074807876388</v>
      </c>
      <c r="S99">
        <f t="shared" si="33"/>
        <v>124.35615528807465</v>
      </c>
      <c r="T99">
        <f t="shared" si="24"/>
        <v>1.1288843336607329E-2</v>
      </c>
      <c r="V99">
        <f t="shared" si="25"/>
        <v>-2.448640284366387E-3</v>
      </c>
      <c r="X99">
        <f t="shared" si="26"/>
        <v>-1.0738779766067895E-2</v>
      </c>
      <c r="Z99">
        <f t="shared" si="27"/>
        <v>-1.6504878500244482E-2</v>
      </c>
      <c r="AE99" s="1">
        <f t="shared" si="28"/>
        <v>43972</v>
      </c>
      <c r="AF99" s="10">
        <f t="shared" si="29"/>
        <v>98</v>
      </c>
      <c r="AG99" s="11">
        <f t="shared" si="23"/>
        <v>122.33699799999999</v>
      </c>
      <c r="AI99">
        <f t="shared" si="45"/>
        <v>0.80843798503703013</v>
      </c>
      <c r="AJ99">
        <f t="shared" si="34"/>
        <v>124.45918606380091</v>
      </c>
      <c r="AK99">
        <f t="shared" si="35"/>
        <v>1.7347066696870556E-2</v>
      </c>
      <c r="AN99">
        <f t="shared" si="42"/>
        <v>1.2170289326311636</v>
      </c>
      <c r="AO99">
        <f t="shared" si="36"/>
        <v>124.86777701139505</v>
      </c>
      <c r="AP99">
        <f t="shared" si="37"/>
        <v>2.0686947144109704E-2</v>
      </c>
      <c r="AS99">
        <f t="shared" si="43"/>
        <v>1.4890858871372707</v>
      </c>
      <c r="AT99">
        <f t="shared" si="38"/>
        <v>125.13983396590115</v>
      </c>
      <c r="AU99">
        <f t="shared" si="39"/>
        <v>2.291077933677229E-2</v>
      </c>
      <c r="AX99">
        <f t="shared" si="44"/>
        <v>1.6929773023458492</v>
      </c>
      <c r="AY99">
        <f t="shared" si="40"/>
        <v>125.34372538110973</v>
      </c>
      <c r="AZ99">
        <f t="shared" si="41"/>
        <v>2.4577416728091866E-2</v>
      </c>
    </row>
    <row r="100" spans="2:52" x14ac:dyDescent="0.3">
      <c r="B100" s="1"/>
      <c r="I100" s="1">
        <v>43973</v>
      </c>
      <c r="J100">
        <v>99</v>
      </c>
      <c r="K100">
        <v>121.8440018</v>
      </c>
      <c r="M100">
        <f t="shared" si="30"/>
        <v>121.23216343624571</v>
      </c>
      <c r="O100">
        <f t="shared" si="31"/>
        <v>122.51673358094274</v>
      </c>
      <c r="Q100">
        <f t="shared" si="32"/>
        <v>122.86249803150555</v>
      </c>
      <c r="S100">
        <f t="shared" si="33"/>
        <v>122.74082945761492</v>
      </c>
      <c r="T100">
        <f t="shared" si="24"/>
        <v>5.0214894021503457E-3</v>
      </c>
      <c r="V100">
        <f t="shared" si="25"/>
        <v>-5.5212548094652324E-3</v>
      </c>
      <c r="X100">
        <f t="shared" si="26"/>
        <v>-8.3590182237887681E-3</v>
      </c>
      <c r="Z100">
        <f t="shared" si="27"/>
        <v>-7.3604579984742485E-3</v>
      </c>
      <c r="AE100" s="1">
        <f t="shared" si="28"/>
        <v>43973</v>
      </c>
      <c r="AF100" s="10">
        <f t="shared" si="29"/>
        <v>99</v>
      </c>
      <c r="AG100" s="11">
        <f t="shared" si="23"/>
        <v>121.8440018</v>
      </c>
      <c r="AI100">
        <f t="shared" si="45"/>
        <v>0.48910037857795807</v>
      </c>
      <c r="AJ100">
        <f t="shared" si="34"/>
        <v>123.35159841008351</v>
      </c>
      <c r="AK100">
        <f t="shared" si="35"/>
        <v>1.2373170511570561E-2</v>
      </c>
      <c r="AN100">
        <f t="shared" si="42"/>
        <v>0.41491734067536601</v>
      </c>
      <c r="AO100">
        <f t="shared" si="36"/>
        <v>123.27741537218091</v>
      </c>
      <c r="AP100">
        <f t="shared" si="37"/>
        <v>1.1764334320976894E-2</v>
      </c>
      <c r="AS100">
        <f t="shared" si="43"/>
        <v>0.12268432649991023</v>
      </c>
      <c r="AT100">
        <f t="shared" si="38"/>
        <v>122.98518235800546</v>
      </c>
      <c r="AU100">
        <f t="shared" si="39"/>
        <v>9.3659149498277472E-3</v>
      </c>
      <c r="AX100">
        <f t="shared" si="44"/>
        <v>-0.29200457733749452</v>
      </c>
      <c r="AY100">
        <f t="shared" si="40"/>
        <v>122.57049345416806</v>
      </c>
      <c r="AZ100">
        <f t="shared" si="41"/>
        <v>5.9624736830340853E-3</v>
      </c>
    </row>
    <row r="101" spans="2:52" x14ac:dyDescent="0.3">
      <c r="B101" s="1"/>
      <c r="I101" s="1">
        <v>43977</v>
      </c>
      <c r="J101">
        <v>100</v>
      </c>
      <c r="K101">
        <v>121.09300229999999</v>
      </c>
      <c r="M101">
        <f t="shared" si="30"/>
        <v>121.35453110899658</v>
      </c>
      <c r="O101">
        <f t="shared" si="31"/>
        <v>122.24764086856564</v>
      </c>
      <c r="Q101">
        <f t="shared" si="32"/>
        <v>122.25140029260223</v>
      </c>
      <c r="S101">
        <f t="shared" si="33"/>
        <v>122.02336733152299</v>
      </c>
      <c r="T101">
        <f t="shared" si="24"/>
        <v>-2.1597351129230965E-3</v>
      </c>
      <c r="V101">
        <f t="shared" si="25"/>
        <v>-9.5351386672625649E-3</v>
      </c>
      <c r="X101">
        <f t="shared" si="26"/>
        <v>-9.5661844251939271E-3</v>
      </c>
      <c r="Z101">
        <f t="shared" si="27"/>
        <v>-7.6830618933543112E-3</v>
      </c>
      <c r="AE101" s="1">
        <f t="shared" si="28"/>
        <v>43977</v>
      </c>
      <c r="AF101" s="10">
        <f t="shared" si="29"/>
        <v>100</v>
      </c>
      <c r="AG101" s="11">
        <f t="shared" si="23"/>
        <v>121.09300229999999</v>
      </c>
      <c r="AI101">
        <f t="shared" si="45"/>
        <v>0.26906075508170146</v>
      </c>
      <c r="AJ101">
        <f t="shared" si="34"/>
        <v>122.52046104768392</v>
      </c>
      <c r="AK101">
        <f t="shared" si="35"/>
        <v>1.1788119218875199E-2</v>
      </c>
      <c r="AN101">
        <f t="shared" si="42"/>
        <v>4.5113088438895055E-3</v>
      </c>
      <c r="AO101">
        <f t="shared" si="36"/>
        <v>122.25591160144612</v>
      </c>
      <c r="AP101">
        <f t="shared" si="37"/>
        <v>9.6034393347114201E-3</v>
      </c>
      <c r="AS101">
        <f t="shared" si="43"/>
        <v>-0.31758491274203099</v>
      </c>
      <c r="AT101">
        <f t="shared" si="38"/>
        <v>121.93381537986019</v>
      </c>
      <c r="AU101">
        <f t="shared" si="39"/>
        <v>6.9435315327068857E-3</v>
      </c>
      <c r="AX101">
        <f t="shared" si="44"/>
        <v>-0.5472791065901591</v>
      </c>
      <c r="AY101">
        <f t="shared" si="40"/>
        <v>121.70412118601207</v>
      </c>
      <c r="AZ101">
        <f t="shared" si="41"/>
        <v>5.0466903487789662E-3</v>
      </c>
    </row>
    <row r="102" spans="2:52" x14ac:dyDescent="0.3">
      <c r="B102" s="1"/>
      <c r="I102" s="1">
        <v>43978</v>
      </c>
      <c r="J102">
        <v>101</v>
      </c>
      <c r="K102">
        <v>120.51950069999999</v>
      </c>
      <c r="M102">
        <f t="shared" si="30"/>
        <v>121.30222534719728</v>
      </c>
      <c r="O102">
        <f t="shared" si="31"/>
        <v>121.78578544113938</v>
      </c>
      <c r="Q102">
        <f t="shared" si="32"/>
        <v>121.5563614970409</v>
      </c>
      <c r="S102">
        <f t="shared" si="33"/>
        <v>121.27907530630461</v>
      </c>
      <c r="T102">
        <f t="shared" si="24"/>
        <v>-6.4945891963630103E-3</v>
      </c>
      <c r="V102">
        <f t="shared" si="25"/>
        <v>-1.0506886717788958E-2</v>
      </c>
      <c r="X102">
        <f t="shared" si="26"/>
        <v>-8.6032616383126259E-3</v>
      </c>
      <c r="Z102">
        <f t="shared" si="27"/>
        <v>-6.3025037599131932E-3</v>
      </c>
      <c r="AE102" s="1">
        <f t="shared" si="28"/>
        <v>43978</v>
      </c>
      <c r="AF102" s="10">
        <f t="shared" si="29"/>
        <v>101</v>
      </c>
      <c r="AG102" s="11">
        <f t="shared" si="23"/>
        <v>120.51950069999999</v>
      </c>
      <c r="AI102">
        <f t="shared" si="45"/>
        <v>7.6240844953094994E-2</v>
      </c>
      <c r="AJ102">
        <f t="shared" si="34"/>
        <v>121.63260234199399</v>
      </c>
      <c r="AK102">
        <f t="shared" si="35"/>
        <v>9.2358633708975579E-3</v>
      </c>
      <c r="AN102">
        <f t="shared" si="42"/>
        <v>-0.27530873291819863</v>
      </c>
      <c r="AO102">
        <f t="shared" si="36"/>
        <v>121.28105276412269</v>
      </c>
      <c r="AP102">
        <f t="shared" si="37"/>
        <v>6.318911542940839E-3</v>
      </c>
      <c r="AS102">
        <f t="shared" si="43"/>
        <v>-0.54405724243361087</v>
      </c>
      <c r="AT102">
        <f t="shared" si="38"/>
        <v>121.01230425460729</v>
      </c>
      <c r="AU102">
        <f t="shared" si="39"/>
        <v>4.0889943266027157E-3</v>
      </c>
      <c r="AX102">
        <f t="shared" si="44"/>
        <v>-0.66548685776709648</v>
      </c>
      <c r="AY102">
        <f t="shared" si="40"/>
        <v>120.8908746392738</v>
      </c>
      <c r="AZ102">
        <f t="shared" si="41"/>
        <v>3.0814427301540351E-3</v>
      </c>
    </row>
    <row r="103" spans="2:52" x14ac:dyDescent="0.3">
      <c r="B103" s="1"/>
      <c r="I103" s="1">
        <v>43979</v>
      </c>
      <c r="J103">
        <v>102</v>
      </c>
      <c r="K103">
        <v>120.0550003</v>
      </c>
      <c r="M103">
        <f t="shared" si="30"/>
        <v>121.14568041775783</v>
      </c>
      <c r="O103">
        <f t="shared" si="31"/>
        <v>121.27927154468362</v>
      </c>
      <c r="Q103">
        <f t="shared" si="32"/>
        <v>120.93424501881636</v>
      </c>
      <c r="S103">
        <f t="shared" si="33"/>
        <v>120.67141562126092</v>
      </c>
      <c r="T103">
        <f t="shared" si="24"/>
        <v>-9.0848370749437857E-3</v>
      </c>
      <c r="V103">
        <f t="shared" si="25"/>
        <v>-1.0197586453078547E-2</v>
      </c>
      <c r="X103">
        <f t="shared" si="26"/>
        <v>-7.3236826172941348E-3</v>
      </c>
      <c r="Z103">
        <f t="shared" si="27"/>
        <v>-5.1344410455256683E-3</v>
      </c>
      <c r="AE103" s="1">
        <f t="shared" si="28"/>
        <v>43979</v>
      </c>
      <c r="AF103" s="10">
        <f t="shared" si="29"/>
        <v>102</v>
      </c>
      <c r="AG103" s="11">
        <f t="shared" si="23"/>
        <v>120.0550003</v>
      </c>
      <c r="AI103">
        <f t="shared" si="45"/>
        <v>-6.3430619682432202E-2</v>
      </c>
      <c r="AJ103">
        <f t="shared" si="34"/>
        <v>120.87081439913392</v>
      </c>
      <c r="AK103">
        <f t="shared" si="35"/>
        <v>6.795336279999298E-3</v>
      </c>
      <c r="AN103">
        <f t="shared" si="42"/>
        <v>-0.4140318310407356</v>
      </c>
      <c r="AO103">
        <f t="shared" si="36"/>
        <v>120.52021318777562</v>
      </c>
      <c r="AP103">
        <f t="shared" si="37"/>
        <v>3.87499801435277E-3</v>
      </c>
      <c r="AS103">
        <f t="shared" si="43"/>
        <v>-0.59089278390816891</v>
      </c>
      <c r="AT103">
        <f t="shared" si="38"/>
        <v>120.34335223490818</v>
      </c>
      <c r="AU103">
        <f t="shared" si="39"/>
        <v>2.4018319452553281E-3</v>
      </c>
      <c r="AX103">
        <f t="shared" si="44"/>
        <v>-0.63079055413305207</v>
      </c>
      <c r="AY103">
        <f t="shared" si="40"/>
        <v>120.3034544646833</v>
      </c>
      <c r="AZ103">
        <f t="shared" si="41"/>
        <v>2.0695028450497216E-3</v>
      </c>
    </row>
    <row r="104" spans="2:52" x14ac:dyDescent="0.3">
      <c r="B104" s="1"/>
      <c r="I104" s="1">
        <v>43980</v>
      </c>
      <c r="J104">
        <v>103</v>
      </c>
      <c r="K104">
        <v>122.1184998</v>
      </c>
      <c r="M104">
        <f t="shared" si="30"/>
        <v>120.92754439420627</v>
      </c>
      <c r="O104">
        <f t="shared" si="31"/>
        <v>120.78956304681017</v>
      </c>
      <c r="Q104">
        <f t="shared" si="32"/>
        <v>120.40669818752654</v>
      </c>
      <c r="S104">
        <f t="shared" si="33"/>
        <v>120.17828336425218</v>
      </c>
      <c r="T104">
        <f t="shared" si="24"/>
        <v>9.7524568983751135E-3</v>
      </c>
      <c r="V104">
        <f t="shared" si="25"/>
        <v>1.0882354068927255E-2</v>
      </c>
      <c r="X104">
        <f t="shared" si="26"/>
        <v>1.4017545378275693E-2</v>
      </c>
      <c r="Z104">
        <f t="shared" si="27"/>
        <v>1.5887981255300471E-2</v>
      </c>
      <c r="AE104" s="1">
        <f t="shared" si="28"/>
        <v>43980</v>
      </c>
      <c r="AF104" s="10">
        <f t="shared" si="29"/>
        <v>103</v>
      </c>
      <c r="AG104" s="11">
        <f t="shared" si="23"/>
        <v>122.1184998</v>
      </c>
      <c r="AI104">
        <f t="shared" si="45"/>
        <v>-0.15625386200390801</v>
      </c>
      <c r="AJ104">
        <f t="shared" si="34"/>
        <v>120.25044432552264</v>
      </c>
      <c r="AK104">
        <f t="shared" si="35"/>
        <v>1.5297071922245796E-2</v>
      </c>
      <c r="AN104">
        <f t="shared" si="42"/>
        <v>-0.45943783114036585</v>
      </c>
      <c r="AO104">
        <f t="shared" si="36"/>
        <v>119.94726035638618</v>
      </c>
      <c r="AP104">
        <f t="shared" si="37"/>
        <v>1.7779774949493884E-2</v>
      </c>
      <c r="AS104">
        <f t="shared" si="43"/>
        <v>-0.55288521233715437</v>
      </c>
      <c r="AT104">
        <f t="shared" si="38"/>
        <v>119.85381297518938</v>
      </c>
      <c r="AU104">
        <f t="shared" si="39"/>
        <v>1.8544993825829904E-2</v>
      </c>
      <c r="AX104">
        <f t="shared" si="44"/>
        <v>-0.54819557585845935</v>
      </c>
      <c r="AY104">
        <f t="shared" si="40"/>
        <v>119.85850261166809</v>
      </c>
      <c r="AZ104">
        <f t="shared" si="41"/>
        <v>1.8506591483135045E-2</v>
      </c>
    </row>
    <row r="105" spans="2:52" x14ac:dyDescent="0.3">
      <c r="B105" s="1"/>
      <c r="I105" s="1">
        <v>43983</v>
      </c>
      <c r="J105">
        <v>104</v>
      </c>
      <c r="K105">
        <v>123.552002</v>
      </c>
      <c r="M105">
        <f t="shared" si="30"/>
        <v>121.16573547536501</v>
      </c>
      <c r="O105">
        <f t="shared" si="31"/>
        <v>121.3211377480861</v>
      </c>
      <c r="Q105">
        <f t="shared" si="32"/>
        <v>121.43377915501061</v>
      </c>
      <c r="S105">
        <f t="shared" si="33"/>
        <v>121.73045651285042</v>
      </c>
      <c r="T105">
        <f t="shared" si="24"/>
        <v>1.9313863684984972E-2</v>
      </c>
      <c r="V105">
        <f t="shared" si="25"/>
        <v>1.8056075302720711E-2</v>
      </c>
      <c r="X105">
        <f t="shared" si="26"/>
        <v>1.7144383018491194E-2</v>
      </c>
      <c r="Z105">
        <f t="shared" si="27"/>
        <v>1.4743148291110475E-2</v>
      </c>
      <c r="AE105" s="1">
        <f t="shared" si="28"/>
        <v>43983</v>
      </c>
      <c r="AF105" s="10">
        <f t="shared" si="29"/>
        <v>104</v>
      </c>
      <c r="AG105" s="11">
        <f t="shared" si="23"/>
        <v>123.552002</v>
      </c>
      <c r="AI105">
        <f t="shared" si="45"/>
        <v>8.0413103893687138E-2</v>
      </c>
      <c r="AJ105">
        <f t="shared" si="34"/>
        <v>121.5141922589043</v>
      </c>
      <c r="AK105">
        <f t="shared" si="35"/>
        <v>1.6493538818542978E-2</v>
      </c>
      <c r="AN105">
        <f t="shared" si="42"/>
        <v>0.13516968830940762</v>
      </c>
      <c r="AO105">
        <f t="shared" si="36"/>
        <v>121.56894884332002</v>
      </c>
      <c r="AP105">
        <f t="shared" si="37"/>
        <v>1.6050352277415837E-2</v>
      </c>
      <c r="AS105">
        <f t="shared" si="43"/>
        <v>0.39509449555557885</v>
      </c>
      <c r="AT105">
        <f t="shared" si="38"/>
        <v>121.82887365056619</v>
      </c>
      <c r="AU105">
        <f t="shared" si="39"/>
        <v>1.3946583799053352E-2</v>
      </c>
      <c r="AX105">
        <f t="shared" si="44"/>
        <v>0.71202565881556235</v>
      </c>
      <c r="AY105">
        <f t="shared" si="40"/>
        <v>122.14580481382617</v>
      </c>
      <c r="AZ105">
        <f t="shared" si="41"/>
        <v>1.1381419672777355E-2</v>
      </c>
    </row>
    <row r="106" spans="2:52" x14ac:dyDescent="0.3">
      <c r="B106" s="1"/>
      <c r="I106" s="1">
        <v>43984</v>
      </c>
      <c r="J106">
        <v>105</v>
      </c>
      <c r="K106">
        <v>123.6204987</v>
      </c>
      <c r="M106">
        <f t="shared" si="30"/>
        <v>121.64298878029201</v>
      </c>
      <c r="O106">
        <f t="shared" si="31"/>
        <v>122.21348344885166</v>
      </c>
      <c r="Q106">
        <f t="shared" si="32"/>
        <v>122.70471286200424</v>
      </c>
      <c r="S106">
        <f t="shared" si="33"/>
        <v>123.18769290257009</v>
      </c>
      <c r="T106">
        <f t="shared" si="24"/>
        <v>1.5996618202511619E-2</v>
      </c>
      <c r="V106">
        <f t="shared" si="25"/>
        <v>1.1381730909878113E-2</v>
      </c>
      <c r="X106">
        <f t="shared" si="26"/>
        <v>7.4080419317686828E-3</v>
      </c>
      <c r="Z106">
        <f t="shared" si="27"/>
        <v>3.5010843831024532E-3</v>
      </c>
      <c r="AE106" s="1">
        <f t="shared" si="28"/>
        <v>43984</v>
      </c>
      <c r="AF106" s="10">
        <f t="shared" si="29"/>
        <v>105</v>
      </c>
      <c r="AG106" s="11">
        <f t="shared" si="23"/>
        <v>123.6204987</v>
      </c>
      <c r="AI106">
        <f t="shared" si="45"/>
        <v>0.31851722451367592</v>
      </c>
      <c r="AJ106">
        <f t="shared" si="34"/>
        <v>123.02323008651791</v>
      </c>
      <c r="AK106">
        <f t="shared" si="35"/>
        <v>4.8314690505457903E-3</v>
      </c>
      <c r="AN106">
        <f t="shared" si="42"/>
        <v>0.58947529578309699</v>
      </c>
      <c r="AO106">
        <f t="shared" si="36"/>
        <v>123.29418815778735</v>
      </c>
      <c r="AP106">
        <f t="shared" si="37"/>
        <v>2.6396151580373207E-3</v>
      </c>
      <c r="AS106">
        <f t="shared" si="43"/>
        <v>0.92059802241841016</v>
      </c>
      <c r="AT106">
        <f t="shared" si="38"/>
        <v>123.62531088442265</v>
      </c>
      <c r="AU106">
        <f t="shared" si="39"/>
        <v>3.8927074985559756E-5</v>
      </c>
      <c r="AX106">
        <f t="shared" si="44"/>
        <v>1.1591520973580174</v>
      </c>
      <c r="AY106">
        <f t="shared" si="40"/>
        <v>123.86386495936226</v>
      </c>
      <c r="AZ106">
        <f t="shared" si="41"/>
        <v>1.968656185030108E-3</v>
      </c>
    </row>
    <row r="107" spans="2:52" x14ac:dyDescent="0.3">
      <c r="B107" s="1"/>
      <c r="I107" s="1">
        <v>43985</v>
      </c>
      <c r="J107">
        <v>106</v>
      </c>
      <c r="K107">
        <v>123.91999819999999</v>
      </c>
      <c r="M107">
        <f t="shared" si="30"/>
        <v>122.03849076423361</v>
      </c>
      <c r="O107">
        <f t="shared" si="31"/>
        <v>122.77628954931099</v>
      </c>
      <c r="Q107">
        <f t="shared" si="32"/>
        <v>123.2541843648017</v>
      </c>
      <c r="S107">
        <f t="shared" si="33"/>
        <v>123.53393754051402</v>
      </c>
      <c r="T107">
        <f t="shared" si="24"/>
        <v>1.5183242923629905E-2</v>
      </c>
      <c r="V107">
        <f t="shared" si="25"/>
        <v>9.2294114533727212E-3</v>
      </c>
      <c r="X107">
        <f t="shared" si="26"/>
        <v>5.3729328992057129E-3</v>
      </c>
      <c r="Z107">
        <f t="shared" si="27"/>
        <v>3.1154023974637006E-3</v>
      </c>
      <c r="AE107" s="1">
        <f t="shared" si="28"/>
        <v>43985</v>
      </c>
      <c r="AF107" s="10">
        <f t="shared" si="29"/>
        <v>106</v>
      </c>
      <c r="AG107" s="11">
        <f t="shared" si="23"/>
        <v>123.91999819999999</v>
      </c>
      <c r="AI107">
        <f t="shared" si="45"/>
        <v>0.3647080801704326</v>
      </c>
      <c r="AJ107">
        <f t="shared" si="34"/>
        <v>123.61889244497213</v>
      </c>
      <c r="AK107">
        <f t="shared" si="35"/>
        <v>2.4298398918784214E-3</v>
      </c>
      <c r="AN107">
        <f t="shared" si="42"/>
        <v>0.57347377858884185</v>
      </c>
      <c r="AO107">
        <f t="shared" si="36"/>
        <v>123.82765814339055</v>
      </c>
      <c r="AP107">
        <f t="shared" si="37"/>
        <v>7.4515863420537344E-4</v>
      </c>
      <c r="AS107">
        <f t="shared" si="43"/>
        <v>0.69792211064583953</v>
      </c>
      <c r="AT107">
        <f t="shared" si="38"/>
        <v>123.95210647544754</v>
      </c>
      <c r="AU107">
        <f t="shared" si="39"/>
        <v>2.5910487341776966E-4</v>
      </c>
      <c r="AX107">
        <f t="shared" si="44"/>
        <v>0.6714076217095708</v>
      </c>
      <c r="AY107">
        <f t="shared" si="40"/>
        <v>123.92559198651128</v>
      </c>
      <c r="AZ107">
        <f t="shared" si="41"/>
        <v>4.5140304975277493E-5</v>
      </c>
    </row>
    <row r="108" spans="2:52" x14ac:dyDescent="0.3">
      <c r="B108" s="1"/>
      <c r="I108" s="1">
        <v>43986</v>
      </c>
      <c r="J108">
        <v>107</v>
      </c>
      <c r="K108">
        <v>123.0299988</v>
      </c>
      <c r="M108">
        <f t="shared" si="30"/>
        <v>122.4147922513869</v>
      </c>
      <c r="O108">
        <f t="shared" si="31"/>
        <v>123.2337730095866</v>
      </c>
      <c r="Q108">
        <f t="shared" si="32"/>
        <v>123.65367266592068</v>
      </c>
      <c r="S108">
        <f t="shared" si="33"/>
        <v>123.84278606810281</v>
      </c>
      <c r="T108">
        <f t="shared" si="24"/>
        <v>5.0004596814895051E-3</v>
      </c>
      <c r="V108">
        <f t="shared" si="25"/>
        <v>-1.6562969322454222E-3</v>
      </c>
      <c r="X108">
        <f t="shared" si="26"/>
        <v>-5.0692828741267879E-3</v>
      </c>
      <c r="Z108">
        <f t="shared" si="27"/>
        <v>-6.6064153135861805E-3</v>
      </c>
      <c r="AE108" s="1">
        <f t="shared" si="28"/>
        <v>43986</v>
      </c>
      <c r="AF108" s="10">
        <f t="shared" si="29"/>
        <v>107</v>
      </c>
      <c r="AG108" s="11">
        <f t="shared" si="23"/>
        <v>123.0299988</v>
      </c>
      <c r="AI108">
        <f t="shared" si="45"/>
        <v>0.37166412436014179</v>
      </c>
      <c r="AJ108">
        <f t="shared" si="34"/>
        <v>124.02533679028082</v>
      </c>
      <c r="AK108">
        <f t="shared" si="35"/>
        <v>8.0902056408116985E-3</v>
      </c>
      <c r="AN108">
        <f t="shared" si="42"/>
        <v>0.50387958760089646</v>
      </c>
      <c r="AO108">
        <f t="shared" si="36"/>
        <v>124.15755225352157</v>
      </c>
      <c r="AP108">
        <f t="shared" si="37"/>
        <v>9.1648660043843807E-3</v>
      </c>
      <c r="AS108">
        <f t="shared" si="43"/>
        <v>0.51886182492972288</v>
      </c>
      <c r="AT108">
        <f t="shared" si="38"/>
        <v>124.17253449085041</v>
      </c>
      <c r="AU108">
        <f t="shared" si="39"/>
        <v>9.2866431113905572E-3</v>
      </c>
      <c r="AX108">
        <f t="shared" si="44"/>
        <v>0.45387216523709695</v>
      </c>
      <c r="AY108">
        <f t="shared" si="40"/>
        <v>124.10754483115778</v>
      </c>
      <c r="AZ108">
        <f t="shared" si="41"/>
        <v>8.7584007288292378E-3</v>
      </c>
    </row>
    <row r="109" spans="2:52" x14ac:dyDescent="0.3">
      <c r="B109" s="1"/>
      <c r="I109" s="1">
        <v>43987</v>
      </c>
      <c r="J109">
        <v>108</v>
      </c>
      <c r="K109">
        <v>124.1500015</v>
      </c>
      <c r="M109">
        <f t="shared" si="30"/>
        <v>122.53783356110952</v>
      </c>
      <c r="O109">
        <f t="shared" si="31"/>
        <v>123.15226332575196</v>
      </c>
      <c r="Q109">
        <f t="shared" si="32"/>
        <v>123.27946834636828</v>
      </c>
      <c r="S109">
        <f t="shared" si="33"/>
        <v>123.19255625362057</v>
      </c>
      <c r="T109">
        <f t="shared" si="24"/>
        <v>1.2985645746371413E-2</v>
      </c>
      <c r="V109">
        <f t="shared" si="25"/>
        <v>8.0365538638196617E-3</v>
      </c>
      <c r="X109">
        <f t="shared" si="26"/>
        <v>7.0119463802964677E-3</v>
      </c>
      <c r="Z109">
        <f t="shared" si="27"/>
        <v>7.7120035023071328E-3</v>
      </c>
      <c r="AE109" s="1">
        <f t="shared" si="28"/>
        <v>43987</v>
      </c>
      <c r="AF109" s="10">
        <f t="shared" si="29"/>
        <v>108</v>
      </c>
      <c r="AG109" s="11">
        <f t="shared" si="23"/>
        <v>124.1500015</v>
      </c>
      <c r="AI109">
        <f t="shared" si="45"/>
        <v>0.22249043557763248</v>
      </c>
      <c r="AJ109">
        <f t="shared" si="34"/>
        <v>123.5019587819459</v>
      </c>
      <c r="AK109">
        <f t="shared" si="35"/>
        <v>5.2198365704739843E-3</v>
      </c>
      <c r="AN109">
        <f t="shared" si="42"/>
        <v>0.15264602473957595</v>
      </c>
      <c r="AO109">
        <f t="shared" si="36"/>
        <v>123.43211437110786</v>
      </c>
      <c r="AP109">
        <f t="shared" si="37"/>
        <v>5.7824174000686117E-3</v>
      </c>
      <c r="AS109">
        <f t="shared" si="43"/>
        <v>-1.6977861759553681E-2</v>
      </c>
      <c r="AT109">
        <f t="shared" si="38"/>
        <v>123.26249048460872</v>
      </c>
      <c r="AU109">
        <f t="shared" si="39"/>
        <v>7.1486991918504553E-3</v>
      </c>
      <c r="AX109">
        <f t="shared" si="44"/>
        <v>-0.2085890225945044</v>
      </c>
      <c r="AY109">
        <f t="shared" si="40"/>
        <v>123.07087932377377</v>
      </c>
      <c r="AZ109">
        <f t="shared" si="41"/>
        <v>8.6920834731221107E-3</v>
      </c>
    </row>
    <row r="110" spans="2:52" x14ac:dyDescent="0.3">
      <c r="B110" s="1"/>
      <c r="I110" s="1">
        <v>43990</v>
      </c>
      <c r="J110">
        <v>109</v>
      </c>
      <c r="K110">
        <v>126.2030029</v>
      </c>
      <c r="M110">
        <f t="shared" si="30"/>
        <v>122.86026714888763</v>
      </c>
      <c r="O110">
        <f t="shared" si="31"/>
        <v>123.55135859545118</v>
      </c>
      <c r="Q110">
        <f t="shared" si="32"/>
        <v>123.80178823854732</v>
      </c>
      <c r="S110">
        <f t="shared" si="33"/>
        <v>123.95851245072411</v>
      </c>
      <c r="T110">
        <f t="shared" si="24"/>
        <v>2.648697474941281E-2</v>
      </c>
      <c r="V110">
        <f t="shared" si="25"/>
        <v>2.1010944617933687E-2</v>
      </c>
      <c r="X110">
        <f t="shared" si="26"/>
        <v>1.9026604805555576E-2</v>
      </c>
      <c r="Z110">
        <f t="shared" si="27"/>
        <v>1.7784762626087136E-2</v>
      </c>
      <c r="AE110" s="1">
        <f t="shared" si="28"/>
        <v>43990</v>
      </c>
      <c r="AF110" s="10">
        <f t="shared" si="29"/>
        <v>109</v>
      </c>
      <c r="AG110" s="11">
        <f t="shared" si="23"/>
        <v>126.2030029</v>
      </c>
      <c r="AI110">
        <f t="shared" si="45"/>
        <v>0.28245632689791422</v>
      </c>
      <c r="AJ110">
        <f t="shared" si="34"/>
        <v>124.08424456544523</v>
      </c>
      <c r="AK110">
        <f t="shared" si="35"/>
        <v>1.6788493822398335E-2</v>
      </c>
      <c r="AN110">
        <f t="shared" si="42"/>
        <v>0.30051557171536208</v>
      </c>
      <c r="AO110">
        <f t="shared" si="36"/>
        <v>124.10230381026268</v>
      </c>
      <c r="AP110">
        <f t="shared" si="37"/>
        <v>1.6645397030701864E-2</v>
      </c>
      <c r="AS110">
        <f t="shared" si="43"/>
        <v>0.30660079060360329</v>
      </c>
      <c r="AT110">
        <f t="shared" si="38"/>
        <v>124.10838902915091</v>
      </c>
      <c r="AU110">
        <f t="shared" si="39"/>
        <v>1.6597179327886562E-2</v>
      </c>
      <c r="AX110">
        <f t="shared" si="44"/>
        <v>0.37613810922433216</v>
      </c>
      <c r="AY110">
        <f t="shared" si="40"/>
        <v>124.17792634777165</v>
      </c>
      <c r="AZ110">
        <f t="shared" si="41"/>
        <v>1.6046183574831212E-2</v>
      </c>
    </row>
    <row r="111" spans="2:52" x14ac:dyDescent="0.3">
      <c r="B111" s="1"/>
      <c r="I111" s="1">
        <v>43991</v>
      </c>
      <c r="J111">
        <v>110</v>
      </c>
      <c r="K111">
        <v>130.04299929999999</v>
      </c>
      <c r="M111">
        <f t="shared" si="30"/>
        <v>123.52881429911011</v>
      </c>
      <c r="O111">
        <f t="shared" si="31"/>
        <v>124.6120163172707</v>
      </c>
      <c r="Q111">
        <f t="shared" si="32"/>
        <v>125.24251703541893</v>
      </c>
      <c r="S111">
        <f t="shared" si="33"/>
        <v>125.75410481014482</v>
      </c>
      <c r="T111">
        <f t="shared" si="24"/>
        <v>5.0092546588087511E-2</v>
      </c>
      <c r="V111">
        <f t="shared" si="25"/>
        <v>4.1762978491448027E-2</v>
      </c>
      <c r="X111">
        <f t="shared" si="26"/>
        <v>3.6914576643273897E-2</v>
      </c>
      <c r="Z111">
        <f t="shared" si="27"/>
        <v>3.2980587289908554E-2</v>
      </c>
      <c r="AE111" s="1">
        <f t="shared" si="28"/>
        <v>43991</v>
      </c>
      <c r="AF111" s="10">
        <f t="shared" si="29"/>
        <v>110</v>
      </c>
      <c r="AG111" s="11">
        <f t="shared" si="23"/>
        <v>130.04299929999999</v>
      </c>
      <c r="AI111">
        <f t="shared" si="45"/>
        <v>0.51411082089265348</v>
      </c>
      <c r="AJ111">
        <f t="shared" si="34"/>
        <v>125.75662785631158</v>
      </c>
      <c r="AK111">
        <f t="shared" si="35"/>
        <v>3.2961185659829743E-2</v>
      </c>
      <c r="AN111">
        <f t="shared" si="42"/>
        <v>0.75660086177786146</v>
      </c>
      <c r="AO111">
        <f t="shared" si="36"/>
        <v>125.99911789719678</v>
      </c>
      <c r="AP111">
        <f t="shared" si="37"/>
        <v>3.1096494425465075E-2</v>
      </c>
      <c r="AS111">
        <f t="shared" si="43"/>
        <v>0.98707759436440756</v>
      </c>
      <c r="AT111">
        <f t="shared" si="38"/>
        <v>126.22959462978334</v>
      </c>
      <c r="AU111">
        <f t="shared" si="39"/>
        <v>2.9324182699134779E-2</v>
      </c>
      <c r="AX111">
        <f t="shared" si="44"/>
        <v>1.2278106593421549</v>
      </c>
      <c r="AY111">
        <f t="shared" si="40"/>
        <v>126.47032769476108</v>
      </c>
      <c r="AZ111">
        <f t="shared" si="41"/>
        <v>2.747300219519706E-2</v>
      </c>
    </row>
    <row r="112" spans="2:52" x14ac:dyDescent="0.3">
      <c r="B112" s="1"/>
      <c r="I112" s="1">
        <v>43992</v>
      </c>
      <c r="J112">
        <v>111</v>
      </c>
      <c r="K112">
        <v>132.3724976</v>
      </c>
      <c r="M112">
        <f t="shared" si="30"/>
        <v>124.8316512992881</v>
      </c>
      <c r="O112">
        <f t="shared" si="31"/>
        <v>126.78440951036242</v>
      </c>
      <c r="Q112">
        <f t="shared" si="32"/>
        <v>128.12280639416758</v>
      </c>
      <c r="S112">
        <f t="shared" si="33"/>
        <v>129.18522040202896</v>
      </c>
      <c r="T112">
        <f t="shared" si="24"/>
        <v>5.6966865757105009E-2</v>
      </c>
      <c r="V112">
        <f t="shared" si="25"/>
        <v>4.2214872356065448E-2</v>
      </c>
      <c r="X112">
        <f t="shared" si="26"/>
        <v>3.2104034318926528E-2</v>
      </c>
      <c r="Z112">
        <f t="shared" si="27"/>
        <v>2.4078092169887728E-2</v>
      </c>
      <c r="AE112" s="1">
        <f t="shared" si="28"/>
        <v>43992</v>
      </c>
      <c r="AF112" s="10">
        <f t="shared" si="29"/>
        <v>111</v>
      </c>
      <c r="AG112" s="11">
        <f t="shared" si="23"/>
        <v>132.3724976</v>
      </c>
      <c r="AI112">
        <f t="shared" si="45"/>
        <v>0.98734652846385385</v>
      </c>
      <c r="AJ112">
        <f t="shared" si="34"/>
        <v>129.11015292263144</v>
      </c>
      <c r="AK112">
        <f t="shared" si="35"/>
        <v>2.464518488747288E-2</v>
      </c>
      <c r="AN112">
        <f t="shared" si="42"/>
        <v>1.6060762605661789</v>
      </c>
      <c r="AO112">
        <f t="shared" si="36"/>
        <v>129.72888265473375</v>
      </c>
      <c r="AP112">
        <f t="shared" si="37"/>
        <v>1.997102867436E-2</v>
      </c>
      <c r="AS112">
        <f t="shared" si="43"/>
        <v>2.1230046529949562</v>
      </c>
      <c r="AT112">
        <f t="shared" si="38"/>
        <v>130.24581104716253</v>
      </c>
      <c r="AU112">
        <f t="shared" si="39"/>
        <v>1.6065924503924064E-2</v>
      </c>
      <c r="AX112">
        <f t="shared" si="44"/>
        <v>2.5497936188673549</v>
      </c>
      <c r="AY112">
        <f t="shared" si="40"/>
        <v>130.67260001303492</v>
      </c>
      <c r="AZ112">
        <f t="shared" si="41"/>
        <v>1.2841773161233147E-2</v>
      </c>
    </row>
    <row r="113" spans="2:52" x14ac:dyDescent="0.3">
      <c r="B113" s="1"/>
      <c r="I113" s="1">
        <v>43993</v>
      </c>
      <c r="J113">
        <v>112</v>
      </c>
      <c r="K113">
        <v>127.8980026</v>
      </c>
      <c r="M113">
        <f t="shared" si="30"/>
        <v>126.33982055943048</v>
      </c>
      <c r="O113">
        <f t="shared" si="31"/>
        <v>129.01964474621747</v>
      </c>
      <c r="Q113">
        <f t="shared" si="32"/>
        <v>130.67262111766703</v>
      </c>
      <c r="S113">
        <f t="shared" si="33"/>
        <v>131.73504216040578</v>
      </c>
      <c r="T113">
        <f t="shared" si="24"/>
        <v>1.2183005276812037E-2</v>
      </c>
      <c r="V113">
        <f t="shared" si="25"/>
        <v>-8.7698175375372743E-3</v>
      </c>
      <c r="X113">
        <f t="shared" si="26"/>
        <v>-2.169399413018696E-2</v>
      </c>
      <c r="Z113">
        <f t="shared" si="27"/>
        <v>-3.0000777826109576E-2</v>
      </c>
      <c r="AE113" s="1">
        <f t="shared" si="28"/>
        <v>43993</v>
      </c>
      <c r="AF113" s="10">
        <f t="shared" si="29"/>
        <v>112</v>
      </c>
      <c r="AG113" s="11">
        <f t="shared" si="23"/>
        <v>127.8980026</v>
      </c>
      <c r="AI113">
        <f t="shared" si="45"/>
        <v>1.2998401674709736</v>
      </c>
      <c r="AJ113">
        <f t="shared" si="34"/>
        <v>131.972461285138</v>
      </c>
      <c r="AK113">
        <f t="shared" si="35"/>
        <v>3.1857093952286614E-2</v>
      </c>
      <c r="AN113">
        <f t="shared" si="42"/>
        <v>1.9835716457394881</v>
      </c>
      <c r="AO113">
        <f t="shared" si="36"/>
        <v>132.65619276340652</v>
      </c>
      <c r="AP113">
        <f t="shared" si="37"/>
        <v>3.7203006041366629E-2</v>
      </c>
      <c r="AS113">
        <f t="shared" si="43"/>
        <v>2.3790906952976538</v>
      </c>
      <c r="AT113">
        <f t="shared" si="38"/>
        <v>133.0517118129647</v>
      </c>
      <c r="AU113">
        <f t="shared" si="39"/>
        <v>4.0295462854747499E-2</v>
      </c>
      <c r="AX113">
        <f t="shared" si="44"/>
        <v>2.5498105025730329</v>
      </c>
      <c r="AY113">
        <f t="shared" si="40"/>
        <v>133.22243162024006</v>
      </c>
      <c r="AZ113">
        <f t="shared" si="41"/>
        <v>4.1630275000401458E-2</v>
      </c>
    </row>
    <row r="114" spans="2:52" x14ac:dyDescent="0.3">
      <c r="B114" s="1"/>
      <c r="I114" s="1">
        <v>43994</v>
      </c>
      <c r="J114">
        <v>113</v>
      </c>
      <c r="K114">
        <v>127.25099950000001</v>
      </c>
      <c r="M114">
        <f t="shared" si="30"/>
        <v>126.65145696754439</v>
      </c>
      <c r="O114">
        <f t="shared" si="31"/>
        <v>128.5709878877305</v>
      </c>
      <c r="Q114">
        <f t="shared" si="32"/>
        <v>129.00785000706682</v>
      </c>
      <c r="S114">
        <f t="shared" si="33"/>
        <v>128.66541051208114</v>
      </c>
      <c r="T114">
        <f t="shared" si="24"/>
        <v>4.7114956645634455E-3</v>
      </c>
      <c r="V114">
        <f t="shared" si="25"/>
        <v>-1.0373108210678455E-2</v>
      </c>
      <c r="X114">
        <f t="shared" si="26"/>
        <v>-1.380618237946976E-2</v>
      </c>
      <c r="Z114">
        <f t="shared" si="27"/>
        <v>-1.1115126935259411E-2</v>
      </c>
      <c r="AE114" s="1">
        <f t="shared" si="28"/>
        <v>43994</v>
      </c>
      <c r="AF114" s="10">
        <f t="shared" si="29"/>
        <v>113</v>
      </c>
      <c r="AG114" s="11">
        <f t="shared" si="23"/>
        <v>127.25099950000001</v>
      </c>
      <c r="AI114">
        <f t="shared" si="45"/>
        <v>0.70691791185673614</v>
      </c>
      <c r="AJ114">
        <f t="shared" si="34"/>
        <v>129.71476791892357</v>
      </c>
      <c r="AK114">
        <f t="shared" si="35"/>
        <v>1.9361485792679878E-2</v>
      </c>
      <c r="AN114">
        <f t="shared" si="42"/>
        <v>0.52423454320360741</v>
      </c>
      <c r="AO114">
        <f t="shared" si="36"/>
        <v>129.53208455027044</v>
      </c>
      <c r="AP114">
        <f t="shared" si="37"/>
        <v>1.7925871382019551E-2</v>
      </c>
      <c r="AS114">
        <f t="shared" si="43"/>
        <v>-4.7226388241066397E-2</v>
      </c>
      <c r="AT114">
        <f t="shared" si="38"/>
        <v>128.96062361882576</v>
      </c>
      <c r="AU114">
        <f t="shared" si="39"/>
        <v>1.3435054542151222E-2</v>
      </c>
      <c r="AX114">
        <f t="shared" si="44"/>
        <v>-0.82185478796556444</v>
      </c>
      <c r="AY114">
        <f t="shared" si="40"/>
        <v>128.18599521910124</v>
      </c>
      <c r="AZ114">
        <f t="shared" si="41"/>
        <v>7.3476493133654156E-3</v>
      </c>
    </row>
    <row r="115" spans="2:52" x14ac:dyDescent="0.3">
      <c r="B115" s="1"/>
      <c r="I115" s="1">
        <v>43997</v>
      </c>
      <c r="J115">
        <v>114</v>
      </c>
      <c r="K115">
        <v>128.6340027</v>
      </c>
      <c r="M115">
        <f t="shared" si="30"/>
        <v>126.77136547403552</v>
      </c>
      <c r="O115">
        <f t="shared" si="31"/>
        <v>128.04299253263829</v>
      </c>
      <c r="Q115">
        <f t="shared" si="32"/>
        <v>127.95373970282674</v>
      </c>
      <c r="S115">
        <f t="shared" si="33"/>
        <v>127.53388170241622</v>
      </c>
      <c r="T115">
        <f t="shared" si="24"/>
        <v>1.4480131122938902E-2</v>
      </c>
      <c r="V115">
        <f t="shared" si="25"/>
        <v>4.5945096549631203E-3</v>
      </c>
      <c r="X115">
        <f t="shared" si="26"/>
        <v>5.2883606425570603E-3</v>
      </c>
      <c r="Z115">
        <f t="shared" si="27"/>
        <v>8.5523343322330778E-3</v>
      </c>
      <c r="AE115" s="1">
        <f t="shared" si="28"/>
        <v>43997</v>
      </c>
      <c r="AF115" s="10">
        <f t="shared" si="29"/>
        <v>114</v>
      </c>
      <c r="AG115" s="11">
        <f t="shared" si="23"/>
        <v>128.6340027</v>
      </c>
      <c r="AI115">
        <f t="shared" si="45"/>
        <v>0.35471226863737226</v>
      </c>
      <c r="AJ115">
        <f t="shared" si="34"/>
        <v>128.30845197146411</v>
      </c>
      <c r="AK115">
        <f t="shared" si="35"/>
        <v>2.5308294984424627E-3</v>
      </c>
      <c r="AN115">
        <f t="shared" si="42"/>
        <v>-0.10710339577386896</v>
      </c>
      <c r="AO115">
        <f t="shared" si="36"/>
        <v>127.84663630705288</v>
      </c>
      <c r="AP115">
        <f t="shared" si="37"/>
        <v>6.1209818276697428E-3</v>
      </c>
      <c r="AS115">
        <f t="shared" si="43"/>
        <v>-0.65135673784047665</v>
      </c>
      <c r="AT115">
        <f t="shared" si="38"/>
        <v>127.30238296498626</v>
      </c>
      <c r="AU115">
        <f t="shared" si="39"/>
        <v>1.0352004190675251E-2</v>
      </c>
      <c r="AX115">
        <f t="shared" si="44"/>
        <v>-1.0076592009851797</v>
      </c>
      <c r="AY115">
        <f t="shared" si="40"/>
        <v>126.94608050184156</v>
      </c>
      <c r="AZ115">
        <f t="shared" si="41"/>
        <v>1.3121897497779041E-2</v>
      </c>
    </row>
    <row r="116" spans="2:52" x14ac:dyDescent="0.3">
      <c r="B116" s="1"/>
      <c r="I116" s="1">
        <v>43998</v>
      </c>
      <c r="J116">
        <v>115</v>
      </c>
      <c r="K116">
        <v>130.76350400000001</v>
      </c>
      <c r="M116">
        <f t="shared" si="30"/>
        <v>127.14389291922842</v>
      </c>
      <c r="O116">
        <f t="shared" si="31"/>
        <v>128.27939659958298</v>
      </c>
      <c r="Q116">
        <f t="shared" si="32"/>
        <v>128.3618975011307</v>
      </c>
      <c r="S116">
        <f t="shared" si="33"/>
        <v>128.41397850048324</v>
      </c>
      <c r="T116">
        <f t="shared" si="24"/>
        <v>2.768059106745557E-2</v>
      </c>
      <c r="V116">
        <f t="shared" si="25"/>
        <v>1.8996947347151471E-2</v>
      </c>
      <c r="X116">
        <f t="shared" si="26"/>
        <v>1.8366030470316191E-2</v>
      </c>
      <c r="Z116">
        <f t="shared" si="27"/>
        <v>1.7967746562655377E-2</v>
      </c>
      <c r="AE116" s="1">
        <f t="shared" si="28"/>
        <v>43998</v>
      </c>
      <c r="AF116" s="10">
        <f t="shared" si="29"/>
        <v>115</v>
      </c>
      <c r="AG116" s="11">
        <f t="shared" si="23"/>
        <v>130.76350400000001</v>
      </c>
      <c r="AI116">
        <f t="shared" si="45"/>
        <v>0.36540137457069</v>
      </c>
      <c r="AJ116">
        <f t="shared" si="34"/>
        <v>128.72729887570139</v>
      </c>
      <c r="AK116">
        <f t="shared" si="35"/>
        <v>1.5571662291174288E-2</v>
      </c>
      <c r="AN116">
        <f t="shared" si="42"/>
        <v>9.900108185726296E-2</v>
      </c>
      <c r="AO116">
        <f t="shared" si="36"/>
        <v>128.46089858298797</v>
      </c>
      <c r="AP116">
        <f t="shared" si="37"/>
        <v>1.7608930218113807E-2</v>
      </c>
      <c r="AS116">
        <f t="shared" si="43"/>
        <v>-1.564801615381417E-2</v>
      </c>
      <c r="AT116">
        <f t="shared" si="38"/>
        <v>128.34624948497688</v>
      </c>
      <c r="AU116">
        <f t="shared" si="39"/>
        <v>1.8485697010865748E-2</v>
      </c>
      <c r="AX116">
        <f t="shared" si="44"/>
        <v>0.12499439844613275</v>
      </c>
      <c r="AY116">
        <f t="shared" si="40"/>
        <v>128.48689189957682</v>
      </c>
      <c r="AZ116">
        <f t="shared" si="41"/>
        <v>1.7410149091930064E-2</v>
      </c>
    </row>
    <row r="117" spans="2:52" x14ac:dyDescent="0.3">
      <c r="B117" s="1"/>
      <c r="I117" s="1">
        <v>43999</v>
      </c>
      <c r="J117">
        <v>116</v>
      </c>
      <c r="K117">
        <v>132.04899599999999</v>
      </c>
      <c r="M117">
        <f t="shared" si="30"/>
        <v>127.86781513538274</v>
      </c>
      <c r="O117">
        <f t="shared" si="31"/>
        <v>129.2730395597498</v>
      </c>
      <c r="Q117">
        <f t="shared" si="32"/>
        <v>129.80286140045229</v>
      </c>
      <c r="S117">
        <f t="shared" si="33"/>
        <v>130.29359890009667</v>
      </c>
      <c r="T117">
        <f t="shared" si="24"/>
        <v>3.1663859561773929E-2</v>
      </c>
      <c r="V117">
        <f t="shared" si="25"/>
        <v>2.1022169984921232E-2</v>
      </c>
      <c r="X117">
        <f t="shared" si="26"/>
        <v>1.7009857458876114E-2</v>
      </c>
      <c r="Z117">
        <f t="shared" si="27"/>
        <v>1.3293528561953776E-2</v>
      </c>
      <c r="AE117" s="1">
        <f t="shared" si="28"/>
        <v>43999</v>
      </c>
      <c r="AF117" s="10">
        <f t="shared" si="29"/>
        <v>116</v>
      </c>
      <c r="AG117" s="11">
        <f t="shared" si="23"/>
        <v>132.04899599999999</v>
      </c>
      <c r="AI117">
        <f t="shared" si="45"/>
        <v>0.58051387952086952</v>
      </c>
      <c r="AJ117">
        <f t="shared" si="34"/>
        <v>130.38337527997317</v>
      </c>
      <c r="AK117">
        <f t="shared" si="35"/>
        <v>1.261365682800665E-2</v>
      </c>
      <c r="AN117">
        <f t="shared" si="42"/>
        <v>0.63578620884299286</v>
      </c>
      <c r="AO117">
        <f t="shared" si="36"/>
        <v>130.43864760929529</v>
      </c>
      <c r="AP117">
        <f t="shared" si="37"/>
        <v>1.2195082427621797E-2</v>
      </c>
      <c r="AS117">
        <f t="shared" si="43"/>
        <v>0.85831913313142705</v>
      </c>
      <c r="AT117">
        <f t="shared" si="38"/>
        <v>130.66118053358372</v>
      </c>
      <c r="AU117">
        <f t="shared" si="39"/>
        <v>1.0509852467308959E-2</v>
      </c>
      <c r="AX117">
        <f t="shared" si="44"/>
        <v>1.1777699991464969</v>
      </c>
      <c r="AY117">
        <f t="shared" si="40"/>
        <v>130.98063139959879</v>
      </c>
      <c r="AZ117">
        <f t="shared" si="41"/>
        <v>8.0906681062625895E-3</v>
      </c>
    </row>
    <row r="118" spans="2:52" x14ac:dyDescent="0.3">
      <c r="B118" s="1"/>
      <c r="I118" s="1">
        <v>44000</v>
      </c>
      <c r="J118">
        <v>117</v>
      </c>
      <c r="K118">
        <v>132.69900509999999</v>
      </c>
      <c r="M118">
        <f t="shared" si="30"/>
        <v>128.70405130830619</v>
      </c>
      <c r="O118">
        <f t="shared" si="31"/>
        <v>130.38342213584988</v>
      </c>
      <c r="Q118">
        <f t="shared" si="32"/>
        <v>131.15054216018092</v>
      </c>
      <c r="S118">
        <f t="shared" si="33"/>
        <v>131.69791658001932</v>
      </c>
      <c r="T118">
        <f t="shared" si="24"/>
        <v>3.0105378624981138E-2</v>
      </c>
      <c r="V118">
        <f t="shared" si="25"/>
        <v>1.7449889412547753E-2</v>
      </c>
      <c r="X118">
        <f t="shared" si="26"/>
        <v>1.1668986807038803E-2</v>
      </c>
      <c r="Z118">
        <f t="shared" si="27"/>
        <v>7.5440544503424418E-3</v>
      </c>
      <c r="AE118" s="1">
        <f t="shared" si="28"/>
        <v>44000</v>
      </c>
      <c r="AF118" s="10">
        <f t="shared" si="29"/>
        <v>117</v>
      </c>
      <c r="AG118" s="11">
        <f t="shared" si="23"/>
        <v>132.69900509999999</v>
      </c>
      <c r="AI118">
        <f t="shared" si="45"/>
        <v>0.73394725556242213</v>
      </c>
      <c r="AJ118">
        <f t="shared" si="34"/>
        <v>131.88448941574333</v>
      </c>
      <c r="AK118">
        <f t="shared" si="35"/>
        <v>6.1380692616561459E-3</v>
      </c>
      <c r="AN118">
        <f t="shared" si="42"/>
        <v>0.92054402919724865</v>
      </c>
      <c r="AO118">
        <f t="shared" si="36"/>
        <v>132.07108618937818</v>
      </c>
      <c r="AP118">
        <f t="shared" si="37"/>
        <v>4.7319036804279362E-3</v>
      </c>
      <c r="AS118">
        <f t="shared" si="43"/>
        <v>1.1519361090897502</v>
      </c>
      <c r="AT118">
        <f t="shared" si="38"/>
        <v>132.30247826927067</v>
      </c>
      <c r="AU118">
        <f t="shared" si="39"/>
        <v>2.988167322207969E-3</v>
      </c>
      <c r="AX118">
        <f t="shared" si="44"/>
        <v>1.3136986076122052</v>
      </c>
      <c r="AY118">
        <f t="shared" si="40"/>
        <v>132.46424076779311</v>
      </c>
      <c r="AZ118">
        <f t="shared" si="41"/>
        <v>1.7691491509673654E-3</v>
      </c>
    </row>
    <row r="119" spans="2:52" x14ac:dyDescent="0.3">
      <c r="B119" s="1"/>
      <c r="I119" s="1">
        <v>44001</v>
      </c>
      <c r="J119">
        <v>118</v>
      </c>
      <c r="K119">
        <v>133.75050350000001</v>
      </c>
      <c r="M119">
        <f t="shared" si="30"/>
        <v>129.50304206664495</v>
      </c>
      <c r="O119">
        <f t="shared" si="31"/>
        <v>131.30965532150992</v>
      </c>
      <c r="Q119">
        <f t="shared" si="32"/>
        <v>132.07961992407238</v>
      </c>
      <c r="S119">
        <f t="shared" si="33"/>
        <v>132.49878739600385</v>
      </c>
      <c r="T119">
        <f t="shared" si="24"/>
        <v>3.1756601449766178E-2</v>
      </c>
      <c r="V119">
        <f t="shared" si="25"/>
        <v>1.8249263476530282E-2</v>
      </c>
      <c r="X119">
        <f t="shared" si="26"/>
        <v>1.2492540455577667E-2</v>
      </c>
      <c r="Z119">
        <f t="shared" si="27"/>
        <v>9.3585898463265163E-3</v>
      </c>
      <c r="AE119" s="1">
        <f t="shared" si="28"/>
        <v>44001</v>
      </c>
      <c r="AF119" s="10">
        <f t="shared" si="29"/>
        <v>118</v>
      </c>
      <c r="AG119" s="11">
        <f t="shared" si="23"/>
        <v>133.75050350000001</v>
      </c>
      <c r="AI119">
        <f t="shared" si="45"/>
        <v>0.77297335722822891</v>
      </c>
      <c r="AJ119">
        <f t="shared" si="34"/>
        <v>132.85259328130061</v>
      </c>
      <c r="AK119">
        <f t="shared" si="35"/>
        <v>6.7133221573210311E-3</v>
      </c>
      <c r="AN119">
        <f t="shared" si="42"/>
        <v>0.92395752307493173</v>
      </c>
      <c r="AO119">
        <f t="shared" si="36"/>
        <v>133.00357744714731</v>
      </c>
      <c r="AP119">
        <f t="shared" si="37"/>
        <v>5.584472830434617E-3</v>
      </c>
      <c r="AS119">
        <f t="shared" si="43"/>
        <v>1.0182211019707739</v>
      </c>
      <c r="AT119">
        <f t="shared" si="38"/>
        <v>133.09784102604314</v>
      </c>
      <c r="AU119">
        <f t="shared" si="39"/>
        <v>4.8797010618869636E-3</v>
      </c>
      <c r="AX119">
        <f t="shared" si="44"/>
        <v>1.006001932635606</v>
      </c>
      <c r="AY119">
        <f t="shared" si="40"/>
        <v>133.08562185670797</v>
      </c>
      <c r="AZ119">
        <f t="shared" si="41"/>
        <v>4.9710589933744369E-3</v>
      </c>
    </row>
    <row r="120" spans="2:52" x14ac:dyDescent="0.3">
      <c r="B120" s="1"/>
      <c r="I120" s="1">
        <v>44004</v>
      </c>
      <c r="J120">
        <v>119</v>
      </c>
      <c r="K120">
        <v>135.6909943</v>
      </c>
      <c r="M120">
        <f t="shared" si="30"/>
        <v>130.35253435331597</v>
      </c>
      <c r="O120">
        <f t="shared" si="31"/>
        <v>132.28599459290598</v>
      </c>
      <c r="Q120">
        <f t="shared" si="32"/>
        <v>133.08215006962894</v>
      </c>
      <c r="S120">
        <f t="shared" si="33"/>
        <v>133.50016027920077</v>
      </c>
      <c r="T120">
        <f t="shared" si="24"/>
        <v>3.934277270370054E-2</v>
      </c>
      <c r="V120">
        <f t="shared" si="25"/>
        <v>2.5093778143934056E-2</v>
      </c>
      <c r="X120">
        <f t="shared" si="26"/>
        <v>1.9226362396631523E-2</v>
      </c>
      <c r="Z120">
        <f t="shared" si="27"/>
        <v>1.6145758472043487E-2</v>
      </c>
      <c r="AE120" s="1">
        <f t="shared" si="28"/>
        <v>44004</v>
      </c>
      <c r="AF120" s="10">
        <f t="shared" si="29"/>
        <v>119</v>
      </c>
      <c r="AG120" s="11">
        <f t="shared" si="23"/>
        <v>135.6909943</v>
      </c>
      <c r="AI120">
        <f t="shared" si="45"/>
        <v>0.81888471489389569</v>
      </c>
      <c r="AJ120">
        <f t="shared" si="34"/>
        <v>133.90103478452284</v>
      </c>
      <c r="AK120">
        <f t="shared" si="35"/>
        <v>1.3191439304510753E-2</v>
      </c>
      <c r="AN120">
        <f t="shared" si="42"/>
        <v>0.95538657206758404</v>
      </c>
      <c r="AO120">
        <f t="shared" si="36"/>
        <v>134.03753664169653</v>
      </c>
      <c r="AP120">
        <f t="shared" si="37"/>
        <v>1.2185463499868144E-2</v>
      </c>
      <c r="AS120">
        <f t="shared" si="43"/>
        <v>1.0088065281222471</v>
      </c>
      <c r="AT120">
        <f t="shared" si="38"/>
        <v>134.09095659775119</v>
      </c>
      <c r="AU120">
        <f t="shared" si="39"/>
        <v>1.1791775205886397E-2</v>
      </c>
      <c r="AX120">
        <f t="shared" si="44"/>
        <v>1.0032245029723712</v>
      </c>
      <c r="AY120">
        <f t="shared" si="40"/>
        <v>134.0853745726013</v>
      </c>
      <c r="AZ120">
        <f t="shared" si="41"/>
        <v>1.1832912977620534E-2</v>
      </c>
    </row>
    <row r="121" spans="2:52" x14ac:dyDescent="0.3">
      <c r="B121" s="1"/>
      <c r="I121" s="1">
        <v>44005</v>
      </c>
      <c r="J121">
        <v>120</v>
      </c>
      <c r="K121">
        <v>138.22050479999999</v>
      </c>
      <c r="M121">
        <f t="shared" si="30"/>
        <v>131.42022634265277</v>
      </c>
      <c r="O121">
        <f t="shared" si="31"/>
        <v>133.64799447574359</v>
      </c>
      <c r="Q121">
        <f t="shared" si="32"/>
        <v>134.64745660785158</v>
      </c>
      <c r="S121">
        <f t="shared" si="33"/>
        <v>135.25282749584017</v>
      </c>
      <c r="T121">
        <f t="shared" si="24"/>
        <v>4.9198767340540191E-2</v>
      </c>
      <c r="V121">
        <f t="shared" si="25"/>
        <v>3.3081273512006446E-2</v>
      </c>
      <c r="X121">
        <f t="shared" si="26"/>
        <v>2.5850348306269578E-2</v>
      </c>
      <c r="Z121">
        <f t="shared" si="27"/>
        <v>2.1470600968025267E-2</v>
      </c>
      <c r="AE121" s="1">
        <f t="shared" si="28"/>
        <v>44005</v>
      </c>
      <c r="AF121" s="10">
        <f t="shared" si="29"/>
        <v>120</v>
      </c>
      <c r="AG121" s="11">
        <f t="shared" si="23"/>
        <v>138.22050479999999</v>
      </c>
      <c r="AI121">
        <f t="shared" si="45"/>
        <v>0.96816907955964515</v>
      </c>
      <c r="AJ121">
        <f t="shared" si="34"/>
        <v>135.61562568741124</v>
      </c>
      <c r="AK121">
        <f t="shared" si="35"/>
        <v>1.8845822595988288E-2</v>
      </c>
      <c r="AN121">
        <f t="shared" si="42"/>
        <v>1.1993545585296075</v>
      </c>
      <c r="AO121">
        <f t="shared" si="36"/>
        <v>135.8468111663812</v>
      </c>
      <c r="AP121">
        <f t="shared" si="37"/>
        <v>1.7173238059385133E-2</v>
      </c>
      <c r="AS121">
        <f t="shared" si="43"/>
        <v>1.3427065341824846</v>
      </c>
      <c r="AT121">
        <f t="shared" si="38"/>
        <v>135.99016314203408</v>
      </c>
      <c r="AU121">
        <f t="shared" si="39"/>
        <v>1.6136112808972383E-2</v>
      </c>
      <c r="AX121">
        <f t="shared" si="44"/>
        <v>1.4528901311725886</v>
      </c>
      <c r="AY121">
        <f t="shared" si="40"/>
        <v>136.10034673902416</v>
      </c>
      <c r="AZ121">
        <f t="shared" si="41"/>
        <v>1.5338954694483401E-2</v>
      </c>
    </row>
    <row r="122" spans="2:52" x14ac:dyDescent="0.3">
      <c r="B122" s="1"/>
      <c r="I122" s="1">
        <v>44006</v>
      </c>
      <c r="J122">
        <v>121</v>
      </c>
      <c r="K122">
        <v>136.72000120000001</v>
      </c>
      <c r="M122">
        <f t="shared" si="30"/>
        <v>132.78028203412222</v>
      </c>
      <c r="O122">
        <f t="shared" si="31"/>
        <v>135.47699860544614</v>
      </c>
      <c r="Q122">
        <f t="shared" si="32"/>
        <v>136.79128552314063</v>
      </c>
      <c r="S122">
        <f t="shared" si="33"/>
        <v>137.62696933916803</v>
      </c>
      <c r="T122">
        <f t="shared" si="24"/>
        <v>2.8815967900077736E-2</v>
      </c>
      <c r="V122">
        <f t="shared" si="25"/>
        <v>9.0915929172320064E-3</v>
      </c>
      <c r="X122">
        <f t="shared" si="26"/>
        <v>-5.213891348372576E-4</v>
      </c>
      <c r="Z122">
        <f t="shared" si="27"/>
        <v>-6.6337633938523899E-3</v>
      </c>
      <c r="AE122" s="1">
        <f t="shared" si="28"/>
        <v>44006</v>
      </c>
      <c r="AF122" s="10">
        <f t="shared" si="29"/>
        <v>121</v>
      </c>
      <c r="AG122" s="11">
        <f t="shared" si="23"/>
        <v>136.72000120000001</v>
      </c>
      <c r="AI122">
        <f t="shared" si="45"/>
        <v>1.2033010467055261</v>
      </c>
      <c r="AJ122">
        <f t="shared" si="34"/>
        <v>137.99458656984615</v>
      </c>
      <c r="AK122">
        <f t="shared" si="35"/>
        <v>9.3225962453117352E-3</v>
      </c>
      <c r="AN122">
        <f t="shared" si="42"/>
        <v>1.5771443012333841</v>
      </c>
      <c r="AO122">
        <f t="shared" si="36"/>
        <v>138.368429824374</v>
      </c>
      <c r="AP122">
        <f t="shared" si="37"/>
        <v>1.2056967597320292E-2</v>
      </c>
      <c r="AS122">
        <f t="shared" si="43"/>
        <v>1.8233799628464231</v>
      </c>
      <c r="AT122">
        <f t="shared" si="38"/>
        <v>138.61466548598705</v>
      </c>
      <c r="AU122">
        <f t="shared" si="39"/>
        <v>1.3857989097114151E-2</v>
      </c>
      <c r="AX122">
        <f t="shared" si="44"/>
        <v>2.0056411584657567</v>
      </c>
      <c r="AY122">
        <f t="shared" si="40"/>
        <v>138.79692668160638</v>
      </c>
      <c r="AZ122">
        <f t="shared" si="41"/>
        <v>1.5191087356473534E-2</v>
      </c>
    </row>
    <row r="123" spans="2:52" x14ac:dyDescent="0.3">
      <c r="B123" s="1"/>
      <c r="I123" s="1">
        <v>44007</v>
      </c>
      <c r="J123">
        <v>122</v>
      </c>
      <c r="K123">
        <v>137.72900390000001</v>
      </c>
      <c r="M123">
        <f t="shared" si="30"/>
        <v>133.5682258672978</v>
      </c>
      <c r="O123">
        <f t="shared" si="31"/>
        <v>135.9741996432677</v>
      </c>
      <c r="Q123">
        <f t="shared" si="32"/>
        <v>136.74851492925626</v>
      </c>
      <c r="S123">
        <f t="shared" si="33"/>
        <v>136.9013948278336</v>
      </c>
      <c r="T123">
        <f t="shared" si="24"/>
        <v>3.0209889819018804E-2</v>
      </c>
      <c r="V123">
        <f t="shared" si="25"/>
        <v>1.2740992870364566E-2</v>
      </c>
      <c r="X123">
        <f t="shared" si="26"/>
        <v>7.1189723513548882E-3</v>
      </c>
      <c r="Z123">
        <f t="shared" si="27"/>
        <v>6.0089672380648825E-3</v>
      </c>
      <c r="AE123" s="1">
        <f t="shared" si="28"/>
        <v>44007</v>
      </c>
      <c r="AF123" s="10">
        <f t="shared" si="29"/>
        <v>122</v>
      </c>
      <c r="AG123" s="11">
        <f t="shared" si="23"/>
        <v>137.72900390000001</v>
      </c>
      <c r="AI123">
        <f t="shared" si="45"/>
        <v>0.95408671858754679</v>
      </c>
      <c r="AJ123">
        <f t="shared" si="34"/>
        <v>137.70260164784381</v>
      </c>
      <c r="AK123">
        <f t="shared" si="35"/>
        <v>1.9169711105565193E-4</v>
      </c>
      <c r="AN123">
        <f t="shared" si="42"/>
        <v>0.92917834318628245</v>
      </c>
      <c r="AO123">
        <f t="shared" si="36"/>
        <v>137.67769327244255</v>
      </c>
      <c r="AP123">
        <f t="shared" si="37"/>
        <v>3.725477285431507E-4</v>
      </c>
      <c r="AS123">
        <f t="shared" si="43"/>
        <v>0.70368962880794717</v>
      </c>
      <c r="AT123">
        <f t="shared" si="38"/>
        <v>137.45220455806421</v>
      </c>
      <c r="AU123">
        <f t="shared" si="39"/>
        <v>2.009738937317612E-3</v>
      </c>
      <c r="AX123">
        <f t="shared" si="44"/>
        <v>0.36691175658565517</v>
      </c>
      <c r="AY123">
        <f t="shared" si="40"/>
        <v>137.11542668584192</v>
      </c>
      <c r="AZ123">
        <f t="shared" si="41"/>
        <v>4.4549600794585023E-3</v>
      </c>
    </row>
    <row r="124" spans="2:52" x14ac:dyDescent="0.3">
      <c r="B124" s="1"/>
      <c r="I124" s="1">
        <v>44008</v>
      </c>
      <c r="J124">
        <v>123</v>
      </c>
      <c r="K124">
        <v>134.64349369999999</v>
      </c>
      <c r="M124">
        <f t="shared" si="30"/>
        <v>134.40038147383825</v>
      </c>
      <c r="O124">
        <f t="shared" si="31"/>
        <v>136.67612134596061</v>
      </c>
      <c r="Q124">
        <f t="shared" si="32"/>
        <v>137.3368083117025</v>
      </c>
      <c r="S124">
        <f t="shared" si="33"/>
        <v>137.56348208556673</v>
      </c>
      <c r="T124">
        <f t="shared" si="24"/>
        <v>1.8055995093489005E-3</v>
      </c>
      <c r="V124">
        <f t="shared" si="25"/>
        <v>-1.5096367378059326E-2</v>
      </c>
      <c r="X124">
        <f t="shared" si="26"/>
        <v>-2.0003303076073588E-2</v>
      </c>
      <c r="Z124">
        <f t="shared" si="27"/>
        <v>-2.1686813861743544E-2</v>
      </c>
      <c r="AE124" s="1">
        <f t="shared" si="28"/>
        <v>44008</v>
      </c>
      <c r="AF124" s="10">
        <f t="shared" si="29"/>
        <v>123</v>
      </c>
      <c r="AG124" s="11">
        <f t="shared" si="23"/>
        <v>134.64349369999999</v>
      </c>
      <c r="AI124">
        <f t="shared" si="45"/>
        <v>0.88092805135928509</v>
      </c>
      <c r="AJ124">
        <f t="shared" si="34"/>
        <v>138.21773636306179</v>
      </c>
      <c r="AK124">
        <f t="shared" si="35"/>
        <v>2.6545973851700461E-2</v>
      </c>
      <c r="AN124">
        <f t="shared" si="42"/>
        <v>0.79282435889026481</v>
      </c>
      <c r="AO124">
        <f t="shared" si="36"/>
        <v>138.12963267059277</v>
      </c>
      <c r="AP124">
        <f t="shared" si="37"/>
        <v>2.5891625913690746E-2</v>
      </c>
      <c r="AS124">
        <f t="shared" si="43"/>
        <v>0.63445188099092187</v>
      </c>
      <c r="AT124">
        <f t="shared" si="38"/>
        <v>137.97126019269342</v>
      </c>
      <c r="AU124">
        <f t="shared" si="39"/>
        <v>2.4715390259465824E-2</v>
      </c>
      <c r="AX124">
        <f t="shared" si="44"/>
        <v>0.54401705727412175</v>
      </c>
      <c r="AY124">
        <f t="shared" si="40"/>
        <v>137.88082536897662</v>
      </c>
      <c r="AZ124">
        <f t="shared" si="41"/>
        <v>2.4043728961681145E-2</v>
      </c>
    </row>
    <row r="125" spans="2:52" x14ac:dyDescent="0.3">
      <c r="B125" s="1"/>
      <c r="I125" s="1">
        <v>44011</v>
      </c>
      <c r="J125">
        <v>124</v>
      </c>
      <c r="K125">
        <v>134.0189972</v>
      </c>
      <c r="M125">
        <f t="shared" si="30"/>
        <v>134.44900391907061</v>
      </c>
      <c r="O125">
        <f t="shared" si="31"/>
        <v>135.86307028757636</v>
      </c>
      <c r="Q125">
        <f t="shared" si="32"/>
        <v>135.72081954468098</v>
      </c>
      <c r="S125">
        <f t="shared" si="33"/>
        <v>135.22749137711335</v>
      </c>
      <c r="T125">
        <f t="shared" si="24"/>
        <v>-3.2085504895167541E-3</v>
      </c>
      <c r="V125">
        <f t="shared" si="25"/>
        <v>-1.3759788732222823E-2</v>
      </c>
      <c r="X125">
        <f t="shared" si="26"/>
        <v>-1.2698366502036302E-2</v>
      </c>
      <c r="Z125">
        <f t="shared" si="27"/>
        <v>-9.0173348731291021E-3</v>
      </c>
      <c r="AE125" s="1">
        <f t="shared" si="28"/>
        <v>44011</v>
      </c>
      <c r="AF125" s="10">
        <f t="shared" si="29"/>
        <v>124</v>
      </c>
      <c r="AG125" s="11">
        <f t="shared" si="23"/>
        <v>134.0189972</v>
      </c>
      <c r="AI125">
        <f t="shared" si="45"/>
        <v>0.38154468768312411</v>
      </c>
      <c r="AJ125">
        <f t="shared" si="34"/>
        <v>136.1023642323641</v>
      </c>
      <c r="AK125">
        <f t="shared" si="35"/>
        <v>1.554531130579221E-2</v>
      </c>
      <c r="AN125">
        <f t="shared" si="42"/>
        <v>-0.17070089147444917</v>
      </c>
      <c r="AO125">
        <f t="shared" si="36"/>
        <v>135.55011865320654</v>
      </c>
      <c r="AP125">
        <f t="shared" si="37"/>
        <v>1.1424659825812648E-2</v>
      </c>
      <c r="AS125">
        <f t="shared" si="43"/>
        <v>-0.71581250781654304</v>
      </c>
      <c r="AT125">
        <f t="shared" si="38"/>
        <v>135.00500703686444</v>
      </c>
      <c r="AU125">
        <f t="shared" si="39"/>
        <v>7.3572393277424111E-3</v>
      </c>
      <c r="AX125">
        <f t="shared" si="44"/>
        <v>-1.1839876021623916</v>
      </c>
      <c r="AY125">
        <f t="shared" si="40"/>
        <v>134.53683194251857</v>
      </c>
      <c r="AZ125">
        <f t="shared" si="41"/>
        <v>3.863890592658258E-3</v>
      </c>
    </row>
    <row r="126" spans="2:52" x14ac:dyDescent="0.3">
      <c r="B126" s="1"/>
      <c r="I126" s="1">
        <v>44012</v>
      </c>
      <c r="J126">
        <v>125</v>
      </c>
      <c r="K126">
        <v>137.9409943</v>
      </c>
      <c r="M126">
        <f t="shared" si="30"/>
        <v>134.3630025752565</v>
      </c>
      <c r="O126">
        <f t="shared" si="31"/>
        <v>135.12544105254582</v>
      </c>
      <c r="Q126">
        <f t="shared" si="32"/>
        <v>134.6997261378724</v>
      </c>
      <c r="S126">
        <f t="shared" si="33"/>
        <v>134.26069603542268</v>
      </c>
      <c r="T126">
        <f t="shared" si="24"/>
        <v>2.593856701483482E-2</v>
      </c>
      <c r="V126">
        <f t="shared" si="25"/>
        <v>2.0411287172041038E-2</v>
      </c>
      <c r="X126">
        <f t="shared" si="26"/>
        <v>2.3497497452268229E-2</v>
      </c>
      <c r="Z126">
        <f t="shared" si="27"/>
        <v>2.6680235873704421E-2</v>
      </c>
      <c r="AE126" s="1">
        <f t="shared" si="28"/>
        <v>44012</v>
      </c>
      <c r="AF126" s="10">
        <f t="shared" si="29"/>
        <v>125</v>
      </c>
      <c r="AG126" s="11">
        <f t="shared" si="23"/>
        <v>137.9409943</v>
      </c>
      <c r="AI126">
        <f t="shared" si="45"/>
        <v>0.10101706878478431</v>
      </c>
      <c r="AJ126">
        <f t="shared" si="34"/>
        <v>134.80074320665719</v>
      </c>
      <c r="AK126">
        <f t="shared" si="35"/>
        <v>2.2765176583498151E-2</v>
      </c>
      <c r="AN126">
        <f t="shared" si="42"/>
        <v>-0.51085789760809941</v>
      </c>
      <c r="AO126">
        <f t="shared" si="36"/>
        <v>134.1888682402643</v>
      </c>
      <c r="AP126">
        <f t="shared" si="37"/>
        <v>2.7200949788540863E-2</v>
      </c>
      <c r="AS126">
        <f t="shared" si="43"/>
        <v>-0.89898104721176209</v>
      </c>
      <c r="AT126">
        <f t="shared" si="38"/>
        <v>133.80074509066066</v>
      </c>
      <c r="AU126">
        <f t="shared" si="39"/>
        <v>3.0014639450364936E-2</v>
      </c>
      <c r="AX126">
        <f t="shared" si="44"/>
        <v>-1.0536722458793382</v>
      </c>
      <c r="AY126">
        <f t="shared" si="40"/>
        <v>133.64605389199306</v>
      </c>
      <c r="AZ126">
        <f t="shared" si="41"/>
        <v>3.1136069663715168E-2</v>
      </c>
    </row>
    <row r="127" spans="2:52" x14ac:dyDescent="0.3">
      <c r="B127" s="1"/>
      <c r="I127" s="1">
        <v>44013</v>
      </c>
      <c r="J127">
        <v>126</v>
      </c>
      <c r="K127">
        <v>143.9349976</v>
      </c>
      <c r="M127">
        <f t="shared" si="30"/>
        <v>135.07860092020522</v>
      </c>
      <c r="O127">
        <f t="shared" si="31"/>
        <v>136.2516623515275</v>
      </c>
      <c r="Q127">
        <f t="shared" si="32"/>
        <v>136.64448703514898</v>
      </c>
      <c r="S127">
        <f t="shared" si="33"/>
        <v>137.20493464708454</v>
      </c>
      <c r="T127">
        <f t="shared" si="24"/>
        <v>6.153052994385004E-2</v>
      </c>
      <c r="V127">
        <f t="shared" si="25"/>
        <v>5.3380591076429784E-2</v>
      </c>
      <c r="X127">
        <f t="shared" si="26"/>
        <v>5.0651409917076472E-2</v>
      </c>
      <c r="Z127">
        <f t="shared" si="27"/>
        <v>4.6757654949344023E-2</v>
      </c>
      <c r="AE127" s="1">
        <f t="shared" si="28"/>
        <v>44013</v>
      </c>
      <c r="AF127" s="10">
        <f t="shared" si="29"/>
        <v>126</v>
      </c>
      <c r="AG127" s="11">
        <f t="shared" si="23"/>
        <v>143.9349976</v>
      </c>
      <c r="AI127">
        <f t="shared" si="45"/>
        <v>0.46976583448314357</v>
      </c>
      <c r="AJ127">
        <f t="shared" si="34"/>
        <v>137.11425286963214</v>
      </c>
      <c r="AK127">
        <f t="shared" si="35"/>
        <v>4.7387673909044227E-2</v>
      </c>
      <c r="AN127">
        <f t="shared" si="42"/>
        <v>0.47138962034577264</v>
      </c>
      <c r="AO127">
        <f t="shared" si="36"/>
        <v>137.11587665549476</v>
      </c>
      <c r="AP127">
        <f t="shared" si="37"/>
        <v>4.7376392525852538E-2</v>
      </c>
      <c r="AS127">
        <f t="shared" si="43"/>
        <v>0.80726411948124355</v>
      </c>
      <c r="AT127">
        <f t="shared" si="38"/>
        <v>137.45175115463022</v>
      </c>
      <c r="AU127">
        <f t="shared" si="39"/>
        <v>4.504287736459299E-2</v>
      </c>
      <c r="AX127">
        <f t="shared" si="44"/>
        <v>1.3450742686453969</v>
      </c>
      <c r="AY127">
        <f t="shared" si="40"/>
        <v>137.98956130379437</v>
      </c>
      <c r="AZ127">
        <f t="shared" si="41"/>
        <v>4.130639799451824E-2</v>
      </c>
    </row>
    <row r="128" spans="2:52" x14ac:dyDescent="0.3">
      <c r="B128" s="1"/>
      <c r="I128" s="1">
        <v>44014</v>
      </c>
      <c r="J128">
        <v>127</v>
      </c>
      <c r="K128">
        <v>144.51499939999999</v>
      </c>
      <c r="M128">
        <f t="shared" si="30"/>
        <v>136.84988025616417</v>
      </c>
      <c r="O128">
        <f t="shared" si="31"/>
        <v>139.3249964509165</v>
      </c>
      <c r="Q128">
        <f t="shared" si="32"/>
        <v>141.01879337405961</v>
      </c>
      <c r="S128">
        <f t="shared" si="33"/>
        <v>142.58898500941692</v>
      </c>
      <c r="T128">
        <f t="shared" si="24"/>
        <v>5.3040301530360205E-2</v>
      </c>
      <c r="V128">
        <f t="shared" si="25"/>
        <v>3.5913247556526598E-2</v>
      </c>
      <c r="X128">
        <f t="shared" si="26"/>
        <v>2.4192686160301652E-2</v>
      </c>
      <c r="Z128">
        <f t="shared" si="27"/>
        <v>1.3327435896478144E-2</v>
      </c>
      <c r="AE128" s="1">
        <f t="shared" si="28"/>
        <v>44014</v>
      </c>
      <c r="AF128" s="10">
        <f t="shared" si="29"/>
        <v>127</v>
      </c>
      <c r="AG128" s="11">
        <f t="shared" si="23"/>
        <v>144.51499939999999</v>
      </c>
      <c r="AI128">
        <f t="shared" si="45"/>
        <v>1.2506739353686407</v>
      </c>
      <c r="AJ128">
        <f t="shared" si="34"/>
        <v>142.26946730942825</v>
      </c>
      <c r="AK128">
        <f t="shared" si="35"/>
        <v>1.5538401549284046E-2</v>
      </c>
      <c r="AN128">
        <f t="shared" si="42"/>
        <v>2.0325563077717148</v>
      </c>
      <c r="AO128">
        <f t="shared" si="36"/>
        <v>143.05134968183134</v>
      </c>
      <c r="AP128">
        <f t="shared" si="37"/>
        <v>1.0128012484831755E-2</v>
      </c>
      <c r="AS128">
        <f t="shared" si="43"/>
        <v>2.9474894511388743</v>
      </c>
      <c r="AT128">
        <f t="shared" si="38"/>
        <v>143.96628282519848</v>
      </c>
      <c r="AU128">
        <f t="shared" si="39"/>
        <v>3.7969524068760248E-3</v>
      </c>
      <c r="AX128">
        <f t="shared" si="44"/>
        <v>3.7684599248575821</v>
      </c>
      <c r="AY128">
        <f t="shared" si="40"/>
        <v>144.78725329891719</v>
      </c>
      <c r="AZ128">
        <f t="shared" si="41"/>
        <v>1.883914472875121E-3</v>
      </c>
    </row>
    <row r="129" spans="2:52" x14ac:dyDescent="0.3">
      <c r="B129" s="1"/>
      <c r="I129" s="1">
        <v>44018</v>
      </c>
      <c r="J129">
        <v>128</v>
      </c>
      <c r="K129">
        <v>152.85200499999999</v>
      </c>
      <c r="M129">
        <f t="shared" si="30"/>
        <v>138.38290408493134</v>
      </c>
      <c r="O129">
        <f t="shared" si="31"/>
        <v>141.40099763054991</v>
      </c>
      <c r="Q129">
        <f t="shared" si="32"/>
        <v>143.11651698962385</v>
      </c>
      <c r="S129">
        <f t="shared" si="33"/>
        <v>144.12979652188338</v>
      </c>
      <c r="T129">
        <f t="shared" si="24"/>
        <v>9.4660851292520845E-2</v>
      </c>
      <c r="V129">
        <f t="shared" si="25"/>
        <v>7.4915650399548783E-2</v>
      </c>
      <c r="X129">
        <f t="shared" si="26"/>
        <v>6.3692249312504237E-2</v>
      </c>
      <c r="Z129">
        <f t="shared" si="27"/>
        <v>5.7063094972922425E-2</v>
      </c>
      <c r="AE129" s="1">
        <f t="shared" si="28"/>
        <v>44018</v>
      </c>
      <c r="AF129" s="10">
        <f t="shared" si="29"/>
        <v>128</v>
      </c>
      <c r="AG129" s="11">
        <f t="shared" ref="AG129:AG192" si="46">K129</f>
        <v>152.85200499999999</v>
      </c>
      <c r="AI129">
        <f t="shared" si="45"/>
        <v>1.4200838714077595</v>
      </c>
      <c r="AJ129">
        <f t="shared" si="34"/>
        <v>144.53660086103162</v>
      </c>
      <c r="AK129">
        <f t="shared" si="35"/>
        <v>5.4401668718499149E-2</v>
      </c>
      <c r="AN129">
        <f t="shared" si="42"/>
        <v>2.0586232308887227</v>
      </c>
      <c r="AO129">
        <f t="shared" si="36"/>
        <v>145.17514022051256</v>
      </c>
      <c r="AP129">
        <f t="shared" si="37"/>
        <v>5.0224168008050872E-2</v>
      </c>
      <c r="AS129">
        <f t="shared" si="43"/>
        <v>2.4376299497940903</v>
      </c>
      <c r="AT129">
        <f t="shared" si="38"/>
        <v>145.55414693941793</v>
      </c>
      <c r="AU129">
        <f t="shared" si="39"/>
        <v>4.7744601456697011E-2</v>
      </c>
      <c r="AX129">
        <f t="shared" si="44"/>
        <v>2.4318708774229041</v>
      </c>
      <c r="AY129">
        <f t="shared" si="40"/>
        <v>145.54838786704676</v>
      </c>
      <c r="AZ129">
        <f t="shared" si="41"/>
        <v>4.7782278897507663E-2</v>
      </c>
    </row>
    <row r="130" spans="2:52" x14ac:dyDescent="0.3">
      <c r="B130" s="1"/>
      <c r="I130" s="1">
        <v>44019</v>
      </c>
      <c r="J130">
        <v>129</v>
      </c>
      <c r="K130">
        <v>150.0059967</v>
      </c>
      <c r="M130">
        <f t="shared" si="30"/>
        <v>141.27672426794507</v>
      </c>
      <c r="O130">
        <f t="shared" si="31"/>
        <v>145.98140057832995</v>
      </c>
      <c r="Q130">
        <f t="shared" si="32"/>
        <v>148.95780979584953</v>
      </c>
      <c r="S130">
        <f t="shared" si="33"/>
        <v>151.10756330437667</v>
      </c>
      <c r="T130">
        <f t="shared" ref="T130:T193" si="47">(K130-M130)/K130</f>
        <v>5.8192823114350381E-2</v>
      </c>
      <c r="V130">
        <f t="shared" ref="V130:V193" si="48">(K130-O130)/K130</f>
        <v>2.682956821865538E-2</v>
      </c>
      <c r="X130">
        <f t="shared" ref="X130:X193" si="49">(K130-Q130)/K130</f>
        <v>6.9876333427306876E-3</v>
      </c>
      <c r="Z130">
        <f t="shared" ref="Z130:Z193" si="50">(K130-S130)/K130</f>
        <v>-7.3434837847163974E-3</v>
      </c>
      <c r="AE130" s="1">
        <f t="shared" ref="AE130:AE193" si="51">I130</f>
        <v>44019</v>
      </c>
      <c r="AF130" s="10">
        <f t="shared" ref="AF130:AF193" si="52">J130</f>
        <v>129</v>
      </c>
      <c r="AG130" s="11">
        <f t="shared" si="46"/>
        <v>150.0059967</v>
      </c>
      <c r="AI130">
        <f t="shared" si="45"/>
        <v>2.3043256583713436</v>
      </c>
      <c r="AJ130">
        <f t="shared" si="34"/>
        <v>151.26213545422087</v>
      </c>
      <c r="AK130">
        <f t="shared" si="35"/>
        <v>8.3739235887552391E-3</v>
      </c>
      <c r="AN130">
        <f t="shared" si="42"/>
        <v>3.5716910610235058</v>
      </c>
      <c r="AO130">
        <f t="shared" si="36"/>
        <v>152.52950085687303</v>
      </c>
      <c r="AP130">
        <f t="shared" si="37"/>
        <v>1.6822688508379018E-2</v>
      </c>
      <c r="AS130">
        <f t="shared" si="43"/>
        <v>4.4798276636530447</v>
      </c>
      <c r="AT130">
        <f t="shared" si="38"/>
        <v>153.43763745950258</v>
      </c>
      <c r="AU130">
        <f t="shared" si="39"/>
        <v>2.2876690499017797E-2</v>
      </c>
      <c r="AX130">
        <f t="shared" si="44"/>
        <v>5.1594084204651249</v>
      </c>
      <c r="AY130">
        <f t="shared" si="40"/>
        <v>154.11721821631465</v>
      </c>
      <c r="AZ130">
        <f t="shared" si="41"/>
        <v>2.7407047763142241E-2</v>
      </c>
    </row>
    <row r="131" spans="2:52" x14ac:dyDescent="0.3">
      <c r="B131" s="1"/>
      <c r="I131" s="1">
        <v>44020</v>
      </c>
      <c r="J131">
        <v>130</v>
      </c>
      <c r="K131">
        <v>154.05549619999999</v>
      </c>
      <c r="M131">
        <f t="shared" ref="M131:M194" si="53">$L$2*K130+(1-$L$2)*M130</f>
        <v>143.02257875435606</v>
      </c>
      <c r="O131">
        <f t="shared" ref="O131:O194" si="54">$N$2*K130+(1-$N$2)*O130</f>
        <v>147.59123902699798</v>
      </c>
      <c r="Q131">
        <f t="shared" ref="Q131:Q194" si="55">$P$2*K130+(1-$P$2)*Q130</f>
        <v>149.58672193833982</v>
      </c>
      <c r="S131">
        <f t="shared" ref="S131:S194" si="56">$R$2*K130+(1-$R$2)*S130</f>
        <v>150.22631002087533</v>
      </c>
      <c r="T131">
        <f t="shared" si="47"/>
        <v>7.1616512995554729E-2</v>
      </c>
      <c r="V131">
        <f t="shared" si="48"/>
        <v>4.196057480876824E-2</v>
      </c>
      <c r="X131">
        <f t="shared" si="49"/>
        <v>2.9007561378132596E-2</v>
      </c>
      <c r="Z131">
        <f t="shared" si="50"/>
        <v>2.485588812847991E-2</v>
      </c>
      <c r="AE131" s="1">
        <f t="shared" si="51"/>
        <v>44020</v>
      </c>
      <c r="AF131" s="10">
        <f t="shared" si="52"/>
        <v>130</v>
      </c>
      <c r="AG131" s="11">
        <f t="shared" si="46"/>
        <v>154.05549619999999</v>
      </c>
      <c r="AI131">
        <f t="shared" si="45"/>
        <v>1.9692429551951336</v>
      </c>
      <c r="AJ131">
        <f t="shared" ref="AJ131:AJ194" si="57">Q131+AI131</f>
        <v>151.55596489353496</v>
      </c>
      <c r="AK131">
        <f t="shared" ref="AK131:AK194" si="58">ABS((K131-AJ131)/K131)</f>
        <v>1.622487589290586E-2</v>
      </c>
      <c r="AN131">
        <f t="shared" si="42"/>
        <v>2.3945794936102205</v>
      </c>
      <c r="AO131">
        <f t="shared" ref="AO131:AO194" si="59">Q131+AN131</f>
        <v>151.98130143195004</v>
      </c>
      <c r="AP131">
        <f t="shared" ref="AP131:AP194" si="60">ABS((K131-AO131)/K131)</f>
        <v>1.346394526136971E-2</v>
      </c>
      <c r="AS131">
        <f t="shared" si="43"/>
        <v>2.1692783509553939</v>
      </c>
      <c r="AT131">
        <f t="shared" ref="AT131:AT194" si="61">Q131+AS131</f>
        <v>151.7560002892952</v>
      </c>
      <c r="AU131">
        <f t="shared" ref="AU131:AU194" si="62">ABS((K131-AT131)/K131)</f>
        <v>1.4926412672219818E-2</v>
      </c>
      <c r="AX131">
        <f t="shared" si="44"/>
        <v>1.5350113980852593</v>
      </c>
      <c r="AY131">
        <f t="shared" ref="AY131:AY194" si="63">Q131+AX131</f>
        <v>151.12173333642508</v>
      </c>
      <c r="AZ131">
        <f t="shared" ref="AZ131:AZ194" si="64">ABS((K131-AY131)/K131)</f>
        <v>1.9043545578965933E-2</v>
      </c>
    </row>
    <row r="132" spans="2:52" x14ac:dyDescent="0.3">
      <c r="B132" s="1"/>
      <c r="I132" s="1">
        <v>44021</v>
      </c>
      <c r="J132">
        <v>131</v>
      </c>
      <c r="K132">
        <v>159.1315002</v>
      </c>
      <c r="M132">
        <f t="shared" si="53"/>
        <v>145.22916224348486</v>
      </c>
      <c r="O132">
        <f t="shared" si="54"/>
        <v>150.1769418961988</v>
      </c>
      <c r="Q132">
        <f t="shared" si="55"/>
        <v>152.26798649533595</v>
      </c>
      <c r="S132">
        <f t="shared" si="56"/>
        <v>153.28965896417506</v>
      </c>
      <c r="T132">
        <f t="shared" si="47"/>
        <v>8.736383393006647E-2</v>
      </c>
      <c r="V132">
        <f t="shared" si="48"/>
        <v>5.6271437726326458E-2</v>
      </c>
      <c r="X132">
        <f t="shared" si="49"/>
        <v>4.3131081502014633E-2</v>
      </c>
      <c r="Z132">
        <f t="shared" si="50"/>
        <v>3.6710778371867217E-2</v>
      </c>
      <c r="AE132" s="1">
        <f t="shared" si="51"/>
        <v>44021</v>
      </c>
      <c r="AF132" s="10">
        <f t="shared" si="52"/>
        <v>131</v>
      </c>
      <c r="AG132" s="11">
        <f t="shared" si="46"/>
        <v>159.1315002</v>
      </c>
      <c r="AI132">
        <f t="shared" si="45"/>
        <v>2.1116472755553324</v>
      </c>
      <c r="AJ132">
        <f t="shared" si="57"/>
        <v>154.37963377089127</v>
      </c>
      <c r="AK132">
        <f t="shared" si="58"/>
        <v>2.9861255773599063E-2</v>
      </c>
      <c r="AN132">
        <f t="shared" ref="AN132:AN195" si="65">$AM$2*(Q132-Q131)+(1-$AM$2)*AN131</f>
        <v>2.5092535189645826</v>
      </c>
      <c r="AO132">
        <f t="shared" si="59"/>
        <v>154.77724001430053</v>
      </c>
      <c r="AP132">
        <f t="shared" si="60"/>
        <v>2.7362654032840404E-2</v>
      </c>
      <c r="AS132">
        <f t="shared" ref="AS132:AS195" si="66">$AR$2*(Q132-Q131)+(1-$AR$2)*AS131</f>
        <v>2.4764700745798334</v>
      </c>
      <c r="AT132">
        <f t="shared" si="61"/>
        <v>154.74445656991577</v>
      </c>
      <c r="AU132">
        <f t="shared" si="62"/>
        <v>2.7568668834080629E-2</v>
      </c>
      <c r="AX132">
        <f t="shared" si="44"/>
        <v>2.452013925213953</v>
      </c>
      <c r="AY132">
        <f t="shared" si="63"/>
        <v>154.72000042054989</v>
      </c>
      <c r="AZ132">
        <f t="shared" si="64"/>
        <v>2.7722353989660373E-2</v>
      </c>
    </row>
    <row r="133" spans="2:52" x14ac:dyDescent="0.3">
      <c r="B133" s="1"/>
      <c r="I133" s="1">
        <v>44022</v>
      </c>
      <c r="J133">
        <v>132</v>
      </c>
      <c r="K133">
        <v>160</v>
      </c>
      <c r="M133">
        <f t="shared" si="53"/>
        <v>148.00962983478789</v>
      </c>
      <c r="O133">
        <f t="shared" si="54"/>
        <v>153.75876521771929</v>
      </c>
      <c r="Q133">
        <f t="shared" si="55"/>
        <v>156.38609471813439</v>
      </c>
      <c r="S133">
        <f t="shared" si="56"/>
        <v>157.96313195283503</v>
      </c>
      <c r="T133">
        <f t="shared" si="47"/>
        <v>7.49398135325757E-2</v>
      </c>
      <c r="V133">
        <f t="shared" si="48"/>
        <v>3.9007717389254459E-2</v>
      </c>
      <c r="X133">
        <f t="shared" si="49"/>
        <v>2.2586908011660078E-2</v>
      </c>
      <c r="Z133">
        <f t="shared" si="50"/>
        <v>1.2730425294781078E-2</v>
      </c>
      <c r="AE133" s="1">
        <f t="shared" si="51"/>
        <v>44022</v>
      </c>
      <c r="AF133" s="10">
        <f t="shared" si="52"/>
        <v>132</v>
      </c>
      <c r="AG133" s="11">
        <f t="shared" si="46"/>
        <v>160</v>
      </c>
      <c r="AI133">
        <f t="shared" si="45"/>
        <v>2.5129394650039543</v>
      </c>
      <c r="AJ133">
        <f t="shared" si="57"/>
        <v>158.89903418313835</v>
      </c>
      <c r="AK133">
        <f t="shared" si="58"/>
        <v>6.8810363553852838E-3</v>
      </c>
      <c r="AN133">
        <f t="shared" si="65"/>
        <v>3.1527954004981256</v>
      </c>
      <c r="AO133">
        <f t="shared" si="59"/>
        <v>159.53889011863251</v>
      </c>
      <c r="AP133">
        <f t="shared" si="60"/>
        <v>2.8819367585468216E-3</v>
      </c>
      <c r="AS133">
        <f t="shared" si="66"/>
        <v>3.4614529635109976</v>
      </c>
      <c r="AT133">
        <f t="shared" si="61"/>
        <v>159.84754768164538</v>
      </c>
      <c r="AU133">
        <f t="shared" si="62"/>
        <v>9.5282698971637107E-4</v>
      </c>
      <c r="AX133">
        <f t="shared" ref="AX133:AX196" si="67">$AW$2*(Q133-Q132)+(1-$AW$2)*AX132</f>
        <v>3.7848893632815428</v>
      </c>
      <c r="AY133">
        <f t="shared" si="63"/>
        <v>160.17098408141592</v>
      </c>
      <c r="AZ133">
        <f t="shared" si="64"/>
        <v>1.0686505088495224E-3</v>
      </c>
    </row>
    <row r="134" spans="2:52" x14ac:dyDescent="0.3">
      <c r="B134" s="1"/>
      <c r="I134" s="1">
        <v>44025</v>
      </c>
      <c r="J134">
        <v>133</v>
      </c>
      <c r="K134">
        <v>155.1999969</v>
      </c>
      <c r="M134">
        <f t="shared" si="53"/>
        <v>150.40770386783032</v>
      </c>
      <c r="O134">
        <f t="shared" si="54"/>
        <v>156.25525913063157</v>
      </c>
      <c r="Q134">
        <f t="shared" si="55"/>
        <v>158.55443788725375</v>
      </c>
      <c r="S134">
        <f t="shared" si="56"/>
        <v>159.59262639056701</v>
      </c>
      <c r="T134">
        <f t="shared" si="47"/>
        <v>3.0878177370438343E-2</v>
      </c>
      <c r="V134">
        <f t="shared" si="48"/>
        <v>-6.7993701785413483E-3</v>
      </c>
      <c r="X134">
        <f t="shared" si="49"/>
        <v>-2.1613666586701798E-2</v>
      </c>
      <c r="Z134">
        <f t="shared" si="50"/>
        <v>-2.8303025633417415E-2</v>
      </c>
      <c r="AE134" s="1">
        <f t="shared" si="51"/>
        <v>44025</v>
      </c>
      <c r="AF134" s="10">
        <f t="shared" si="52"/>
        <v>133</v>
      </c>
      <c r="AG134" s="11">
        <f t="shared" si="46"/>
        <v>155.1999969</v>
      </c>
      <c r="AI134">
        <f t="shared" ref="AI134:AI197" si="68">$AH$2*(Q134-Q133)+(1-$AH$2)*AI133</f>
        <v>2.4440202058270373</v>
      </c>
      <c r="AJ134">
        <f t="shared" si="57"/>
        <v>160.99845809308079</v>
      </c>
      <c r="AK134">
        <f t="shared" si="58"/>
        <v>3.7361219773843844E-2</v>
      </c>
      <c r="AN134">
        <f t="shared" si="65"/>
        <v>2.7590145079466222</v>
      </c>
      <c r="AO134">
        <f t="shared" si="59"/>
        <v>161.31345239520039</v>
      </c>
      <c r="AP134">
        <f t="shared" si="60"/>
        <v>3.939082227649441E-2</v>
      </c>
      <c r="AS134">
        <f t="shared" si="66"/>
        <v>2.6855870868760197</v>
      </c>
      <c r="AT134">
        <f t="shared" si="61"/>
        <v>161.24002497412977</v>
      </c>
      <c r="AU134">
        <f t="shared" si="62"/>
        <v>3.8917707440558363E-2</v>
      </c>
      <c r="AX134">
        <f t="shared" si="67"/>
        <v>2.4916524079518023</v>
      </c>
      <c r="AY134">
        <f t="shared" si="63"/>
        <v>161.04609029520554</v>
      </c>
      <c r="AZ134">
        <f t="shared" si="64"/>
        <v>3.7668128298819201E-2</v>
      </c>
    </row>
    <row r="135" spans="2:52" x14ac:dyDescent="0.3">
      <c r="B135" s="1"/>
      <c r="I135" s="1">
        <v>44026</v>
      </c>
      <c r="J135">
        <v>134</v>
      </c>
      <c r="K135">
        <v>154.1999969</v>
      </c>
      <c r="M135">
        <f t="shared" si="53"/>
        <v>151.36616247426426</v>
      </c>
      <c r="O135">
        <f t="shared" si="54"/>
        <v>155.83315423837894</v>
      </c>
      <c r="Q135">
        <f t="shared" si="55"/>
        <v>156.5417732949015</v>
      </c>
      <c r="S135">
        <f t="shared" si="56"/>
        <v>156.0785227981134</v>
      </c>
      <c r="T135">
        <f t="shared" si="47"/>
        <v>1.8377655529873391E-2</v>
      </c>
      <c r="V135">
        <f t="shared" si="48"/>
        <v>-1.0591163237428938E-2</v>
      </c>
      <c r="X135">
        <f t="shared" si="49"/>
        <v>-1.5186617652269882E-2</v>
      </c>
      <c r="Z135">
        <f t="shared" si="50"/>
        <v>-1.2182399065362075E-2</v>
      </c>
      <c r="AE135" s="1">
        <f t="shared" si="51"/>
        <v>44026</v>
      </c>
      <c r="AF135" s="10">
        <f t="shared" si="52"/>
        <v>134</v>
      </c>
      <c r="AG135" s="11">
        <f t="shared" si="46"/>
        <v>154.1999969</v>
      </c>
      <c r="AI135">
        <f t="shared" si="68"/>
        <v>1.5526832461911795</v>
      </c>
      <c r="AJ135">
        <f t="shared" si="57"/>
        <v>158.09445654109268</v>
      </c>
      <c r="AK135">
        <f t="shared" si="58"/>
        <v>2.52558996069129E-2</v>
      </c>
      <c r="AN135">
        <f t="shared" si="65"/>
        <v>0.85034286782707258</v>
      </c>
      <c r="AO135">
        <f t="shared" si="59"/>
        <v>157.39211616272857</v>
      </c>
      <c r="AP135">
        <f t="shared" si="60"/>
        <v>2.0701162950078941E-2</v>
      </c>
      <c r="AS135">
        <f t="shared" si="66"/>
        <v>-0.13336392066094316</v>
      </c>
      <c r="AT135">
        <f t="shared" si="61"/>
        <v>156.40840937424056</v>
      </c>
      <c r="AU135">
        <f t="shared" si="62"/>
        <v>1.4321741366004921E-2</v>
      </c>
      <c r="AX135">
        <f t="shared" si="67"/>
        <v>-1.111801192291441</v>
      </c>
      <c r="AY135">
        <f t="shared" si="63"/>
        <v>155.42997210261007</v>
      </c>
      <c r="AZ135">
        <f t="shared" si="64"/>
        <v>7.9764930436912566E-3</v>
      </c>
    </row>
    <row r="136" spans="2:52" x14ac:dyDescent="0.3">
      <c r="B136" s="1"/>
      <c r="I136" s="1">
        <v>44027</v>
      </c>
      <c r="J136">
        <v>135</v>
      </c>
      <c r="K136">
        <v>150.4434967</v>
      </c>
      <c r="M136">
        <f t="shared" si="53"/>
        <v>151.93292935941142</v>
      </c>
      <c r="O136">
        <f t="shared" si="54"/>
        <v>155.17989130302738</v>
      </c>
      <c r="Q136">
        <f t="shared" si="55"/>
        <v>155.1367074579606</v>
      </c>
      <c r="S136">
        <f t="shared" si="56"/>
        <v>154.57570207962269</v>
      </c>
      <c r="T136">
        <f t="shared" si="47"/>
        <v>-9.90027945429575E-3</v>
      </c>
      <c r="V136">
        <f t="shared" si="48"/>
        <v>-3.1482880329963631E-2</v>
      </c>
      <c r="X136">
        <f t="shared" si="49"/>
        <v>-3.1195836715490272E-2</v>
      </c>
      <c r="Z136">
        <f t="shared" si="50"/>
        <v>-2.746682621890089E-2</v>
      </c>
      <c r="AE136" s="1">
        <f t="shared" si="51"/>
        <v>44027</v>
      </c>
      <c r="AF136" s="10">
        <f t="shared" si="52"/>
        <v>135</v>
      </c>
      <c r="AG136" s="11">
        <f t="shared" si="46"/>
        <v>150.4434967</v>
      </c>
      <c r="AI136">
        <f t="shared" si="68"/>
        <v>0.96113342956476244</v>
      </c>
      <c r="AJ136">
        <f t="shared" si="57"/>
        <v>156.09784088752536</v>
      </c>
      <c r="AK136">
        <f t="shared" si="58"/>
        <v>3.7584503893848722E-2</v>
      </c>
      <c r="AN136">
        <f t="shared" si="65"/>
        <v>-5.1820614080119065E-2</v>
      </c>
      <c r="AO136">
        <f t="shared" si="59"/>
        <v>155.08488684388047</v>
      </c>
      <c r="AP136">
        <f t="shared" si="60"/>
        <v>3.0851384378122286E-2</v>
      </c>
      <c r="AS136">
        <f t="shared" si="66"/>
        <v>-0.89638507042892113</v>
      </c>
      <c r="AT136">
        <f t="shared" si="61"/>
        <v>154.24032238753168</v>
      </c>
      <c r="AU136">
        <f t="shared" si="62"/>
        <v>2.5237552774401047E-2</v>
      </c>
      <c r="AX136">
        <f t="shared" si="67"/>
        <v>-1.3464129080110132</v>
      </c>
      <c r="AY136">
        <f t="shared" si="63"/>
        <v>153.79029454994958</v>
      </c>
      <c r="AZ136">
        <f t="shared" si="64"/>
        <v>2.2246211523675528E-2</v>
      </c>
    </row>
    <row r="137" spans="2:52" x14ac:dyDescent="0.3">
      <c r="B137" s="1"/>
      <c r="I137" s="1">
        <v>44028</v>
      </c>
      <c r="J137">
        <v>136</v>
      </c>
      <c r="K137">
        <v>149.99499510000001</v>
      </c>
      <c r="M137">
        <f t="shared" si="53"/>
        <v>151.63504282752913</v>
      </c>
      <c r="O137">
        <f t="shared" si="54"/>
        <v>153.28533346181644</v>
      </c>
      <c r="Q137">
        <f t="shared" si="55"/>
        <v>152.32078100318424</v>
      </c>
      <c r="S137">
        <f t="shared" si="56"/>
        <v>151.26993777592455</v>
      </c>
      <c r="T137">
        <f t="shared" si="47"/>
        <v>-1.0934016341250057E-2</v>
      </c>
      <c r="V137">
        <f t="shared" si="48"/>
        <v>-2.1936321006062846E-2</v>
      </c>
      <c r="X137">
        <f t="shared" si="49"/>
        <v>-1.5505756719640213E-2</v>
      </c>
      <c r="Z137">
        <f t="shared" si="50"/>
        <v>-8.4999014472085885E-3</v>
      </c>
      <c r="AE137" s="1">
        <f t="shared" si="51"/>
        <v>44028</v>
      </c>
      <c r="AF137" s="10">
        <f t="shared" si="52"/>
        <v>136</v>
      </c>
      <c r="AG137" s="11">
        <f t="shared" si="46"/>
        <v>149.99499510000001</v>
      </c>
      <c r="AI137">
        <f t="shared" si="68"/>
        <v>0.20572145269653797</v>
      </c>
      <c r="AJ137">
        <f t="shared" si="57"/>
        <v>152.52650245588077</v>
      </c>
      <c r="AK137">
        <f t="shared" si="58"/>
        <v>1.6877278833157296E-2</v>
      </c>
      <c r="AN137">
        <f t="shared" si="65"/>
        <v>-1.1574629503586156</v>
      </c>
      <c r="AO137">
        <f t="shared" si="59"/>
        <v>151.16331805282562</v>
      </c>
      <c r="AP137">
        <f t="shared" si="60"/>
        <v>7.7890795759331631E-3</v>
      </c>
      <c r="AS137">
        <f t="shared" si="66"/>
        <v>-2.0481099010373844</v>
      </c>
      <c r="AT137">
        <f t="shared" si="61"/>
        <v>150.27267110214686</v>
      </c>
      <c r="AU137">
        <f t="shared" si="62"/>
        <v>1.8512351159565297E-3</v>
      </c>
      <c r="AX137">
        <f t="shared" si="67"/>
        <v>-2.5220237454232906</v>
      </c>
      <c r="AY137">
        <f t="shared" si="63"/>
        <v>149.79875725776094</v>
      </c>
      <c r="AZ137">
        <f t="shared" si="64"/>
        <v>1.3082959341959494E-3</v>
      </c>
    </row>
    <row r="138" spans="2:52" x14ac:dyDescent="0.3">
      <c r="B138" s="1"/>
      <c r="I138" s="1">
        <v>44029</v>
      </c>
      <c r="J138">
        <v>137</v>
      </c>
      <c r="K138">
        <v>148.09849550000001</v>
      </c>
      <c r="M138">
        <f t="shared" si="53"/>
        <v>151.30703328202333</v>
      </c>
      <c r="O138">
        <f t="shared" si="54"/>
        <v>151.96919811708986</v>
      </c>
      <c r="Q138">
        <f t="shared" si="55"/>
        <v>150.92530946127368</v>
      </c>
      <c r="S138">
        <f t="shared" si="56"/>
        <v>150.24998363518492</v>
      </c>
      <c r="T138">
        <f t="shared" si="47"/>
        <v>-2.1664891133369502E-2</v>
      </c>
      <c r="V138">
        <f t="shared" si="48"/>
        <v>-2.6136002287003968E-2</v>
      </c>
      <c r="X138">
        <f t="shared" si="49"/>
        <v>-1.9087391480446685E-2</v>
      </c>
      <c r="Z138">
        <f t="shared" si="50"/>
        <v>-1.4527413853335907E-2</v>
      </c>
      <c r="AE138" s="1">
        <f t="shared" si="51"/>
        <v>44029</v>
      </c>
      <c r="AF138" s="10">
        <f t="shared" si="52"/>
        <v>137</v>
      </c>
      <c r="AG138" s="11">
        <f t="shared" si="46"/>
        <v>148.09849550000001</v>
      </c>
      <c r="AI138">
        <f t="shared" si="68"/>
        <v>-0.11451714622488013</v>
      </c>
      <c r="AJ138">
        <f t="shared" si="57"/>
        <v>150.81079231504881</v>
      </c>
      <c r="AK138">
        <f t="shared" si="58"/>
        <v>1.8314141584569992E-2</v>
      </c>
      <c r="AN138">
        <f t="shared" si="65"/>
        <v>-1.2526663869793904</v>
      </c>
      <c r="AO138">
        <f t="shared" si="59"/>
        <v>149.67264307429429</v>
      </c>
      <c r="AP138">
        <f t="shared" si="60"/>
        <v>1.0629058512578018E-2</v>
      </c>
      <c r="AS138">
        <f t="shared" si="66"/>
        <v>-1.6565268855612854</v>
      </c>
      <c r="AT138">
        <f t="shared" si="61"/>
        <v>149.26878257571241</v>
      </c>
      <c r="AU138">
        <f t="shared" si="62"/>
        <v>7.9020861877181908E-3</v>
      </c>
      <c r="AX138">
        <f t="shared" si="67"/>
        <v>-1.6207819826131002</v>
      </c>
      <c r="AY138">
        <f t="shared" si="63"/>
        <v>149.30452747866059</v>
      </c>
      <c r="AZ138">
        <f t="shared" si="64"/>
        <v>8.1434451753804333E-3</v>
      </c>
    </row>
    <row r="139" spans="2:52" x14ac:dyDescent="0.3">
      <c r="B139" s="1"/>
      <c r="I139" s="1">
        <v>44032</v>
      </c>
      <c r="J139">
        <v>138</v>
      </c>
      <c r="K139">
        <v>159.84199520000001</v>
      </c>
      <c r="M139">
        <f t="shared" si="53"/>
        <v>150.66532572561869</v>
      </c>
      <c r="O139">
        <f t="shared" si="54"/>
        <v>150.42091707025392</v>
      </c>
      <c r="Q139">
        <f t="shared" si="55"/>
        <v>149.22922108450948</v>
      </c>
      <c r="S139">
        <f t="shared" si="56"/>
        <v>148.52879312703701</v>
      </c>
      <c r="T139">
        <f t="shared" si="47"/>
        <v>5.7410879180400311E-2</v>
      </c>
      <c r="V139">
        <f t="shared" si="48"/>
        <v>5.8939943273093549E-2</v>
      </c>
      <c r="X139">
        <f t="shared" si="49"/>
        <v>6.6395405676783856E-2</v>
      </c>
      <c r="Z139">
        <f t="shared" si="50"/>
        <v>7.0777407769513426E-2</v>
      </c>
      <c r="AE139" s="1">
        <f t="shared" si="51"/>
        <v>44032</v>
      </c>
      <c r="AF139" s="10">
        <f t="shared" si="52"/>
        <v>138</v>
      </c>
      <c r="AG139" s="11">
        <f t="shared" si="46"/>
        <v>159.84199520000001</v>
      </c>
      <c r="AI139">
        <f t="shared" si="68"/>
        <v>-0.43083139233274587</v>
      </c>
      <c r="AJ139">
        <f t="shared" si="57"/>
        <v>148.79838969217673</v>
      </c>
      <c r="AK139">
        <f t="shared" si="58"/>
        <v>6.9090763625698826E-2</v>
      </c>
      <c r="AN139">
        <f t="shared" si="65"/>
        <v>-1.4300351828933175</v>
      </c>
      <c r="AO139">
        <f t="shared" si="59"/>
        <v>147.79918590161617</v>
      </c>
      <c r="AP139">
        <f t="shared" si="60"/>
        <v>7.5341960561212035E-2</v>
      </c>
      <c r="AS139">
        <f t="shared" si="66"/>
        <v>-1.6802637802830396</v>
      </c>
      <c r="AT139">
        <f t="shared" si="61"/>
        <v>147.54895730422643</v>
      </c>
      <c r="AU139">
        <f t="shared" si="62"/>
        <v>7.6907435248115441E-2</v>
      </c>
      <c r="AX139">
        <f t="shared" si="67"/>
        <v>-1.681027097933987</v>
      </c>
      <c r="AY139">
        <f t="shared" si="63"/>
        <v>147.54819398657548</v>
      </c>
      <c r="AZ139">
        <f t="shared" si="64"/>
        <v>7.6912210699335223E-2</v>
      </c>
    </row>
    <row r="140" spans="2:52" x14ac:dyDescent="0.3">
      <c r="B140" s="1"/>
      <c r="I140" s="1">
        <v>44033</v>
      </c>
      <c r="J140">
        <v>139</v>
      </c>
      <c r="K140">
        <v>156.91450499999999</v>
      </c>
      <c r="M140">
        <f t="shared" si="53"/>
        <v>152.50065962049496</v>
      </c>
      <c r="O140">
        <f t="shared" si="54"/>
        <v>154.18934832215237</v>
      </c>
      <c r="Q140">
        <f t="shared" si="55"/>
        <v>155.59688555380382</v>
      </c>
      <c r="S140">
        <f t="shared" si="56"/>
        <v>157.57935478540742</v>
      </c>
      <c r="T140">
        <f t="shared" si="47"/>
        <v>2.8128982591539477E-2</v>
      </c>
      <c r="V140">
        <f t="shared" si="48"/>
        <v>1.7367143195892706E-2</v>
      </c>
      <c r="X140">
        <f t="shared" si="49"/>
        <v>8.3970531991046701E-3</v>
      </c>
      <c r="Z140">
        <f t="shared" si="50"/>
        <v>-4.2370192953635902E-3</v>
      </c>
      <c r="AE140" s="1">
        <f t="shared" si="51"/>
        <v>44033</v>
      </c>
      <c r="AF140" s="10">
        <f t="shared" si="52"/>
        <v>139</v>
      </c>
      <c r="AG140" s="11">
        <f t="shared" si="46"/>
        <v>156.91450499999999</v>
      </c>
      <c r="AI140">
        <f t="shared" si="68"/>
        <v>0.92886777999267145</v>
      </c>
      <c r="AJ140">
        <f t="shared" si="57"/>
        <v>156.52575333379647</v>
      </c>
      <c r="AK140">
        <f t="shared" si="58"/>
        <v>2.4774743813742281E-3</v>
      </c>
      <c r="AN140">
        <f t="shared" si="65"/>
        <v>1.6890446779817458</v>
      </c>
      <c r="AO140">
        <f t="shared" si="59"/>
        <v>157.28593023178556</v>
      </c>
      <c r="AP140">
        <f t="shared" si="60"/>
        <v>2.3670547970410087E-3</v>
      </c>
      <c r="AS140">
        <f t="shared" si="66"/>
        <v>3.1484931694633875</v>
      </c>
      <c r="AT140">
        <f t="shared" si="61"/>
        <v>158.74537872326721</v>
      </c>
      <c r="AU140">
        <f t="shared" si="62"/>
        <v>1.166796991308877E-2</v>
      </c>
      <c r="AX140">
        <f t="shared" si="67"/>
        <v>4.7579261558486756</v>
      </c>
      <c r="AY140">
        <f t="shared" si="63"/>
        <v>160.35481170965249</v>
      </c>
      <c r="AZ140">
        <f t="shared" si="64"/>
        <v>2.1924720787619371E-2</v>
      </c>
    </row>
    <row r="141" spans="2:52" x14ac:dyDescent="0.3">
      <c r="B141" s="1"/>
      <c r="I141" s="1">
        <v>44034</v>
      </c>
      <c r="J141">
        <v>140</v>
      </c>
      <c r="K141">
        <v>154.99549870000001</v>
      </c>
      <c r="M141">
        <f t="shared" si="53"/>
        <v>153.38342869639598</v>
      </c>
      <c r="O141">
        <f t="shared" si="54"/>
        <v>155.27941099329141</v>
      </c>
      <c r="Q141">
        <f t="shared" si="55"/>
        <v>156.38745722152152</v>
      </c>
      <c r="S141">
        <f t="shared" si="56"/>
        <v>157.04747495708148</v>
      </c>
      <c r="T141">
        <f t="shared" si="47"/>
        <v>1.0400753680752096E-2</v>
      </c>
      <c r="V141">
        <f t="shared" si="48"/>
        <v>-1.8317454098516588E-3</v>
      </c>
      <c r="X141">
        <f t="shared" si="49"/>
        <v>-8.9806383617352242E-3</v>
      </c>
      <c r="Z141">
        <f t="shared" si="50"/>
        <v>-1.323894096468663E-2</v>
      </c>
      <c r="AE141" s="1">
        <f t="shared" si="51"/>
        <v>44034</v>
      </c>
      <c r="AF141" s="10">
        <f t="shared" si="52"/>
        <v>140</v>
      </c>
      <c r="AG141" s="11">
        <f t="shared" si="46"/>
        <v>154.99549870000001</v>
      </c>
      <c r="AI141">
        <f t="shared" si="68"/>
        <v>0.90120855753767715</v>
      </c>
      <c r="AJ141">
        <f t="shared" si="57"/>
        <v>157.28866577905919</v>
      </c>
      <c r="AK141">
        <f t="shared" si="58"/>
        <v>1.4795055974481493E-2</v>
      </c>
      <c r="AN141">
        <f t="shared" si="65"/>
        <v>1.3296554738761275</v>
      </c>
      <c r="AO141">
        <f t="shared" si="59"/>
        <v>157.71711269539765</v>
      </c>
      <c r="AP141">
        <f t="shared" si="60"/>
        <v>1.7559309903995502E-2</v>
      </c>
      <c r="AS141">
        <f t="shared" si="66"/>
        <v>1.7337402684159748</v>
      </c>
      <c r="AT141">
        <f t="shared" si="61"/>
        <v>158.12119748993749</v>
      </c>
      <c r="AU141">
        <f t="shared" si="62"/>
        <v>2.0166384289568233E-2</v>
      </c>
      <c r="AX141">
        <f t="shared" si="67"/>
        <v>1.5840425653438948</v>
      </c>
      <c r="AY141">
        <f t="shared" si="63"/>
        <v>157.97149978686542</v>
      </c>
      <c r="AZ141">
        <f t="shared" si="64"/>
        <v>1.9200564608818596E-2</v>
      </c>
    </row>
    <row r="142" spans="2:52" x14ac:dyDescent="0.3">
      <c r="B142" s="1"/>
      <c r="I142" s="1">
        <v>44035</v>
      </c>
      <c r="J142">
        <v>141</v>
      </c>
      <c r="K142">
        <v>149.32749939999999</v>
      </c>
      <c r="M142">
        <f t="shared" si="53"/>
        <v>153.70584269711679</v>
      </c>
      <c r="O142">
        <f t="shared" si="54"/>
        <v>155.16584607597486</v>
      </c>
      <c r="Q142">
        <f t="shared" si="55"/>
        <v>155.55228210860861</v>
      </c>
      <c r="S142">
        <f t="shared" si="56"/>
        <v>155.40589395141632</v>
      </c>
      <c r="T142">
        <f t="shared" si="47"/>
        <v>-2.9320408596601732E-2</v>
      </c>
      <c r="V142">
        <f t="shared" si="48"/>
        <v>-3.9097598897948609E-2</v>
      </c>
      <c r="X142">
        <f t="shared" si="49"/>
        <v>-4.1685441285897643E-2</v>
      </c>
      <c r="Z142">
        <f t="shared" si="50"/>
        <v>-4.0705125150018576E-2</v>
      </c>
      <c r="AE142" s="1">
        <f t="shared" si="51"/>
        <v>44035</v>
      </c>
      <c r="AF142" s="10">
        <f t="shared" si="52"/>
        <v>141</v>
      </c>
      <c r="AG142" s="11">
        <f t="shared" si="46"/>
        <v>149.32749939999999</v>
      </c>
      <c r="AI142">
        <f t="shared" si="68"/>
        <v>0.55393182344756031</v>
      </c>
      <c r="AJ142">
        <f t="shared" si="57"/>
        <v>156.10621393205616</v>
      </c>
      <c r="AK142">
        <f t="shared" si="58"/>
        <v>4.5394951092686486E-2</v>
      </c>
      <c r="AN142">
        <f t="shared" si="65"/>
        <v>0.46372323916051361</v>
      </c>
      <c r="AO142">
        <f t="shared" si="59"/>
        <v>156.01600534776912</v>
      </c>
      <c r="AP142">
        <f t="shared" si="60"/>
        <v>4.479085215143655E-2</v>
      </c>
      <c r="AS142">
        <f t="shared" si="66"/>
        <v>0.19239103961864579</v>
      </c>
      <c r="AT142">
        <f t="shared" si="61"/>
        <v>155.74467314822726</v>
      </c>
      <c r="AU142">
        <f t="shared" si="62"/>
        <v>4.2973824473131646E-2</v>
      </c>
      <c r="AX142">
        <f t="shared" si="67"/>
        <v>-0.35133157726154673</v>
      </c>
      <c r="AY142">
        <f t="shared" si="63"/>
        <v>155.20095053134708</v>
      </c>
      <c r="AZ142">
        <f t="shared" si="64"/>
        <v>3.9332682559787661E-2</v>
      </c>
    </row>
    <row r="143" spans="2:52" x14ac:dyDescent="0.3">
      <c r="B143" s="1"/>
      <c r="I143" s="1">
        <v>44036</v>
      </c>
      <c r="J143">
        <v>142</v>
      </c>
      <c r="K143">
        <v>150.44549559999999</v>
      </c>
      <c r="M143">
        <f t="shared" si="53"/>
        <v>152.83017403769344</v>
      </c>
      <c r="O143">
        <f t="shared" si="54"/>
        <v>152.83050740558491</v>
      </c>
      <c r="Q143">
        <f t="shared" si="55"/>
        <v>151.81741248344343</v>
      </c>
      <c r="S143">
        <f t="shared" si="56"/>
        <v>150.54317831028325</v>
      </c>
      <c r="T143">
        <f t="shared" si="47"/>
        <v>-1.5850779899943063E-2</v>
      </c>
      <c r="V143">
        <f t="shared" si="48"/>
        <v>-1.5852995771479406E-2</v>
      </c>
      <c r="X143">
        <f t="shared" si="49"/>
        <v>-9.1190293067401548E-3</v>
      </c>
      <c r="Z143">
        <f t="shared" si="50"/>
        <v>-6.4928969720025179E-4</v>
      </c>
      <c r="AE143" s="1">
        <f t="shared" si="51"/>
        <v>44036</v>
      </c>
      <c r="AF143" s="10">
        <f t="shared" si="52"/>
        <v>142</v>
      </c>
      <c r="AG143" s="11">
        <f t="shared" si="46"/>
        <v>150.44549559999999</v>
      </c>
      <c r="AI143">
        <f t="shared" si="68"/>
        <v>-0.30382846627498666</v>
      </c>
      <c r="AJ143">
        <f t="shared" si="57"/>
        <v>151.51358401716845</v>
      </c>
      <c r="AK143">
        <f t="shared" si="58"/>
        <v>7.0995041287794346E-3</v>
      </c>
      <c r="AN143">
        <f t="shared" si="65"/>
        <v>-1.2157139065697617</v>
      </c>
      <c r="AO143">
        <f t="shared" si="59"/>
        <v>150.60169857687367</v>
      </c>
      <c r="AP143">
        <f t="shared" si="60"/>
        <v>1.0382695490531279E-3</v>
      </c>
      <c r="AS143">
        <f t="shared" si="66"/>
        <v>-2.1639653592516463</v>
      </c>
      <c r="AT143">
        <f t="shared" si="61"/>
        <v>149.65344712419179</v>
      </c>
      <c r="AU143">
        <f t="shared" si="62"/>
        <v>5.2646872054852084E-3</v>
      </c>
      <c r="AX143">
        <f t="shared" si="67"/>
        <v>-3.0581620155844491</v>
      </c>
      <c r="AY143">
        <f t="shared" si="63"/>
        <v>148.75925046785898</v>
      </c>
      <c r="AZ143">
        <f t="shared" si="64"/>
        <v>1.1208345756155765E-2</v>
      </c>
    </row>
    <row r="144" spans="2:52" x14ac:dyDescent="0.3">
      <c r="B144" s="1"/>
      <c r="I144" s="1">
        <v>44039</v>
      </c>
      <c r="J144">
        <v>143</v>
      </c>
      <c r="K144">
        <v>152.76049800000001</v>
      </c>
      <c r="M144">
        <f t="shared" si="53"/>
        <v>152.35323835015475</v>
      </c>
      <c r="O144">
        <f t="shared" si="54"/>
        <v>151.87650268335096</v>
      </c>
      <c r="Q144">
        <f t="shared" si="55"/>
        <v>150.99426235337737</v>
      </c>
      <c r="S144">
        <f t="shared" si="56"/>
        <v>150.46503214205666</v>
      </c>
      <c r="T144">
        <f t="shared" si="47"/>
        <v>2.6660010616439485E-3</v>
      </c>
      <c r="V144">
        <f t="shared" si="48"/>
        <v>5.7868056743900428E-3</v>
      </c>
      <c r="X144">
        <f t="shared" si="49"/>
        <v>1.1562122863874447E-2</v>
      </c>
      <c r="Z144">
        <f t="shared" si="50"/>
        <v>1.5026566998644868E-2</v>
      </c>
      <c r="AE144" s="1">
        <f t="shared" si="51"/>
        <v>44039</v>
      </c>
      <c r="AF144" s="10">
        <f t="shared" si="52"/>
        <v>143</v>
      </c>
      <c r="AG144" s="11">
        <f t="shared" si="46"/>
        <v>152.76049800000001</v>
      </c>
      <c r="AI144">
        <f t="shared" si="68"/>
        <v>-0.40769279903320299</v>
      </c>
      <c r="AJ144">
        <f t="shared" si="57"/>
        <v>150.58656955434415</v>
      </c>
      <c r="AK144">
        <f t="shared" si="58"/>
        <v>1.4230959404543579E-2</v>
      </c>
      <c r="AN144">
        <f t="shared" si="65"/>
        <v>-1.0586883959682845</v>
      </c>
      <c r="AO144">
        <f t="shared" si="59"/>
        <v>149.93557395740908</v>
      </c>
      <c r="AP144">
        <f t="shared" si="60"/>
        <v>1.8492503491255547E-2</v>
      </c>
      <c r="AS144">
        <f t="shared" si="66"/>
        <v>-1.3594762217402994</v>
      </c>
      <c r="AT144">
        <f t="shared" si="61"/>
        <v>149.63478613163707</v>
      </c>
      <c r="AU144">
        <f t="shared" si="62"/>
        <v>2.0461519236229127E-2</v>
      </c>
      <c r="AX144">
        <f t="shared" si="67"/>
        <v>-1.2701525071697444</v>
      </c>
      <c r="AY144">
        <f t="shared" si="63"/>
        <v>149.72410984620763</v>
      </c>
      <c r="AZ144">
        <f t="shared" si="64"/>
        <v>1.9876788787323716E-2</v>
      </c>
    </row>
    <row r="145" spans="2:52" x14ac:dyDescent="0.3">
      <c r="B145" s="1"/>
      <c r="I145" s="1">
        <v>44040</v>
      </c>
      <c r="J145">
        <v>144</v>
      </c>
      <c r="K145">
        <v>150.0164948</v>
      </c>
      <c r="M145">
        <f t="shared" si="53"/>
        <v>152.43469028012382</v>
      </c>
      <c r="O145">
        <f t="shared" si="54"/>
        <v>152.23010081001058</v>
      </c>
      <c r="Q145">
        <f t="shared" si="55"/>
        <v>152.05400374135095</v>
      </c>
      <c r="S145">
        <f t="shared" si="56"/>
        <v>152.30140482841134</v>
      </c>
      <c r="T145">
        <f t="shared" si="47"/>
        <v>-1.6119530611268577E-2</v>
      </c>
      <c r="V145">
        <f t="shared" si="48"/>
        <v>-1.4755750779017531E-2</v>
      </c>
      <c r="X145">
        <f t="shared" si="49"/>
        <v>-1.3581899404244379E-2</v>
      </c>
      <c r="Z145">
        <f t="shared" si="50"/>
        <v>-1.5231058634302472E-2</v>
      </c>
      <c r="AE145" s="1">
        <f t="shared" si="51"/>
        <v>44040</v>
      </c>
      <c r="AF145" s="10">
        <f t="shared" si="52"/>
        <v>144</v>
      </c>
      <c r="AG145" s="11">
        <f t="shared" si="46"/>
        <v>150.0164948</v>
      </c>
      <c r="AI145">
        <f t="shared" si="68"/>
        <v>-0.11420596163184474</v>
      </c>
      <c r="AJ145">
        <f t="shared" si="57"/>
        <v>151.9397977797191</v>
      </c>
      <c r="AK145">
        <f t="shared" si="58"/>
        <v>1.2820610042137156E-2</v>
      </c>
      <c r="AN145">
        <f t="shared" si="65"/>
        <v>-0.21131648239153539</v>
      </c>
      <c r="AO145">
        <f t="shared" si="59"/>
        <v>151.84268725895942</v>
      </c>
      <c r="AP145">
        <f t="shared" si="60"/>
        <v>1.2173277754516709E-2</v>
      </c>
      <c r="AS145">
        <f t="shared" si="66"/>
        <v>9.2054344088033146E-2</v>
      </c>
      <c r="AT145">
        <f t="shared" si="61"/>
        <v>152.14605808543899</v>
      </c>
      <c r="AU145">
        <f t="shared" si="62"/>
        <v>1.419552755367399E-2</v>
      </c>
      <c r="AX145">
        <f t="shared" si="67"/>
        <v>0.59376260894492172</v>
      </c>
      <c r="AY145">
        <f t="shared" si="63"/>
        <v>152.64776635029588</v>
      </c>
      <c r="AZ145">
        <f t="shared" si="64"/>
        <v>1.753988155638388E-2</v>
      </c>
    </row>
    <row r="146" spans="2:52" x14ac:dyDescent="0.3">
      <c r="B146" s="1"/>
      <c r="I146" s="1">
        <v>44041</v>
      </c>
      <c r="J146">
        <v>145</v>
      </c>
      <c r="K146">
        <v>151.67649840000001</v>
      </c>
      <c r="M146">
        <f t="shared" si="53"/>
        <v>151.95105118409907</v>
      </c>
      <c r="O146">
        <f t="shared" si="54"/>
        <v>151.34465840600635</v>
      </c>
      <c r="Q146">
        <f t="shared" si="55"/>
        <v>150.83149837654037</v>
      </c>
      <c r="S146">
        <f t="shared" si="56"/>
        <v>150.47347680568225</v>
      </c>
      <c r="T146">
        <f t="shared" si="47"/>
        <v>-1.8101207965324283E-3</v>
      </c>
      <c r="V146">
        <f t="shared" si="48"/>
        <v>2.1878141801410958E-3</v>
      </c>
      <c r="X146">
        <f t="shared" si="49"/>
        <v>5.571067583794163E-3</v>
      </c>
      <c r="Z146">
        <f t="shared" si="50"/>
        <v>7.9314963557845473E-3</v>
      </c>
      <c r="AE146" s="1">
        <f t="shared" si="51"/>
        <v>44041</v>
      </c>
      <c r="AF146" s="10">
        <f t="shared" si="52"/>
        <v>145</v>
      </c>
      <c r="AG146" s="11">
        <f t="shared" si="46"/>
        <v>151.67649840000001</v>
      </c>
      <c r="AI146">
        <f t="shared" si="68"/>
        <v>-0.3358658422675932</v>
      </c>
      <c r="AJ146">
        <f t="shared" si="57"/>
        <v>150.49563253427277</v>
      </c>
      <c r="AK146">
        <f t="shared" si="58"/>
        <v>7.7854240978920278E-3</v>
      </c>
      <c r="AN146">
        <f t="shared" si="65"/>
        <v>-0.61579203535915605</v>
      </c>
      <c r="AO146">
        <f t="shared" si="59"/>
        <v>150.2157063411812</v>
      </c>
      <c r="AP146">
        <f t="shared" si="60"/>
        <v>9.6309716681777686E-3</v>
      </c>
      <c r="AS146">
        <f t="shared" si="66"/>
        <v>-0.69668148125113893</v>
      </c>
      <c r="AT146">
        <f t="shared" si="61"/>
        <v>150.13481689528922</v>
      </c>
      <c r="AU146">
        <f t="shared" si="62"/>
        <v>1.0164274102933763E-2</v>
      </c>
      <c r="AX146">
        <f t="shared" si="67"/>
        <v>-0.85925177005948539</v>
      </c>
      <c r="AY146">
        <f t="shared" si="63"/>
        <v>149.97224660648089</v>
      </c>
      <c r="AZ146">
        <f t="shared" si="64"/>
        <v>1.1236096636571087E-2</v>
      </c>
    </row>
    <row r="147" spans="2:52" x14ac:dyDescent="0.3">
      <c r="B147" s="1"/>
      <c r="I147" s="1">
        <v>44042</v>
      </c>
      <c r="J147">
        <v>146</v>
      </c>
      <c r="K147">
        <v>152.5939941</v>
      </c>
      <c r="M147">
        <f t="shared" si="53"/>
        <v>151.89614062727927</v>
      </c>
      <c r="O147">
        <f t="shared" si="54"/>
        <v>151.4773944036038</v>
      </c>
      <c r="Q147">
        <f t="shared" si="55"/>
        <v>151.33849839061617</v>
      </c>
      <c r="S147">
        <f t="shared" si="56"/>
        <v>151.43589408113647</v>
      </c>
      <c r="T147">
        <f t="shared" si="47"/>
        <v>4.5732695892566422E-3</v>
      </c>
      <c r="V147">
        <f t="shared" si="48"/>
        <v>7.3174550740474215E-3</v>
      </c>
      <c r="X147">
        <f t="shared" si="49"/>
        <v>8.2276875757054235E-3</v>
      </c>
      <c r="Z147">
        <f t="shared" si="50"/>
        <v>7.5894207088163228E-3</v>
      </c>
      <c r="AE147" s="1">
        <f t="shared" si="51"/>
        <v>44042</v>
      </c>
      <c r="AF147" s="10">
        <f t="shared" si="52"/>
        <v>146</v>
      </c>
      <c r="AG147" s="11">
        <f t="shared" si="46"/>
        <v>152.5939941</v>
      </c>
      <c r="AI147">
        <f t="shared" si="68"/>
        <v>-0.16729267099891462</v>
      </c>
      <c r="AJ147">
        <f t="shared" si="57"/>
        <v>151.17120571961726</v>
      </c>
      <c r="AK147">
        <f t="shared" si="58"/>
        <v>9.3240129716398914E-3</v>
      </c>
      <c r="AN147">
        <f t="shared" si="65"/>
        <v>-0.16667521558517373</v>
      </c>
      <c r="AO147">
        <f t="shared" si="59"/>
        <v>151.17182317503099</v>
      </c>
      <c r="AP147">
        <f t="shared" si="60"/>
        <v>9.319966577695139E-3</v>
      </c>
      <c r="AS147">
        <f t="shared" si="66"/>
        <v>2.5527415945024279E-2</v>
      </c>
      <c r="AT147">
        <f t="shared" si="61"/>
        <v>151.36402580656119</v>
      </c>
      <c r="AU147">
        <f t="shared" si="62"/>
        <v>8.0603977941148593E-3</v>
      </c>
      <c r="AX147">
        <f t="shared" si="67"/>
        <v>0.23374965724874278</v>
      </c>
      <c r="AY147">
        <f t="shared" si="63"/>
        <v>151.57224804786492</v>
      </c>
      <c r="AZ147">
        <f t="shared" si="64"/>
        <v>6.6958470951713938E-3</v>
      </c>
    </row>
    <row r="148" spans="2:52" x14ac:dyDescent="0.3">
      <c r="B148" s="1"/>
      <c r="I148" s="1">
        <v>44043</v>
      </c>
      <c r="J148">
        <v>147</v>
      </c>
      <c r="K148">
        <v>158.2339935</v>
      </c>
      <c r="M148">
        <f t="shared" si="53"/>
        <v>152.03571132182341</v>
      </c>
      <c r="O148">
        <f t="shared" si="54"/>
        <v>151.92403428216227</v>
      </c>
      <c r="Q148">
        <f t="shared" si="55"/>
        <v>152.09179581624647</v>
      </c>
      <c r="S148">
        <f t="shared" si="56"/>
        <v>152.36237409622728</v>
      </c>
      <c r="T148">
        <f t="shared" si="47"/>
        <v>3.917162198258356E-2</v>
      </c>
      <c r="V148">
        <f t="shared" si="48"/>
        <v>3.987739346183998E-2</v>
      </c>
      <c r="X148">
        <f t="shared" si="49"/>
        <v>3.8817181743905887E-2</v>
      </c>
      <c r="Z148">
        <f t="shared" si="50"/>
        <v>3.7107193428526544E-2</v>
      </c>
      <c r="AE148" s="1">
        <f t="shared" si="51"/>
        <v>44043</v>
      </c>
      <c r="AF148" s="10">
        <f t="shared" si="52"/>
        <v>147</v>
      </c>
      <c r="AG148" s="11">
        <f t="shared" si="46"/>
        <v>158.2339935</v>
      </c>
      <c r="AI148">
        <f t="shared" si="68"/>
        <v>1.6825348326929862E-2</v>
      </c>
      <c r="AJ148">
        <f t="shared" si="57"/>
        <v>152.10862116457341</v>
      </c>
      <c r="AK148">
        <f t="shared" si="58"/>
        <v>3.8710849672302497E-2</v>
      </c>
      <c r="AN148">
        <f t="shared" si="65"/>
        <v>0.20131384090101889</v>
      </c>
      <c r="AO148">
        <f t="shared" si="59"/>
        <v>152.29310965714748</v>
      </c>
      <c r="AP148">
        <f t="shared" si="60"/>
        <v>3.754492768238523E-2</v>
      </c>
      <c r="AS148">
        <f t="shared" si="66"/>
        <v>0.46218942175619437</v>
      </c>
      <c r="AT148">
        <f t="shared" si="61"/>
        <v>152.55398523800267</v>
      </c>
      <c r="AU148">
        <f t="shared" si="62"/>
        <v>3.5896258043928653E-2</v>
      </c>
      <c r="AX148">
        <f t="shared" si="67"/>
        <v>0.64938787195399483</v>
      </c>
      <c r="AY148">
        <f t="shared" si="63"/>
        <v>152.74118368820046</v>
      </c>
      <c r="AZ148">
        <f t="shared" si="64"/>
        <v>3.4713209786995179E-2</v>
      </c>
    </row>
    <row r="149" spans="2:52" x14ac:dyDescent="0.3">
      <c r="B149" s="1"/>
      <c r="I149" s="1">
        <v>44046</v>
      </c>
      <c r="J149">
        <v>148</v>
      </c>
      <c r="K149">
        <v>155.59449770000001</v>
      </c>
      <c r="M149">
        <f t="shared" si="53"/>
        <v>153.27536775745872</v>
      </c>
      <c r="O149">
        <f t="shared" si="54"/>
        <v>154.44801796929735</v>
      </c>
      <c r="Q149">
        <f t="shared" si="55"/>
        <v>155.7771144264986</v>
      </c>
      <c r="S149">
        <f t="shared" si="56"/>
        <v>157.05966961924545</v>
      </c>
      <c r="T149">
        <f t="shared" si="47"/>
        <v>1.49049611446593E-2</v>
      </c>
      <c r="V149">
        <f t="shared" si="48"/>
        <v>7.3683822220575318E-3</v>
      </c>
      <c r="X149">
        <f t="shared" si="49"/>
        <v>-1.1736708508208002E-3</v>
      </c>
      <c r="Z149">
        <f t="shared" si="50"/>
        <v>-9.4166049629237584E-3</v>
      </c>
      <c r="AE149" s="1">
        <f t="shared" si="51"/>
        <v>44046</v>
      </c>
      <c r="AF149" s="10">
        <f t="shared" si="52"/>
        <v>148</v>
      </c>
      <c r="AG149" s="11">
        <f t="shared" si="46"/>
        <v>155.59449770000001</v>
      </c>
      <c r="AI149">
        <f t="shared" si="68"/>
        <v>0.7505240007119689</v>
      </c>
      <c r="AJ149">
        <f t="shared" si="57"/>
        <v>156.52763842721058</v>
      </c>
      <c r="AK149">
        <f t="shared" si="58"/>
        <v>5.9972604494649218E-3</v>
      </c>
      <c r="AN149">
        <f t="shared" si="65"/>
        <v>1.5949157486414614</v>
      </c>
      <c r="AO149">
        <f t="shared" si="59"/>
        <v>157.37203017514005</v>
      </c>
      <c r="AP149">
        <f t="shared" si="60"/>
        <v>1.1424134538274542E-2</v>
      </c>
      <c r="AS149">
        <f t="shared" si="66"/>
        <v>2.3960669348537524</v>
      </c>
      <c r="AT149">
        <f t="shared" si="61"/>
        <v>158.17318136135236</v>
      </c>
      <c r="AU149">
        <f t="shared" si="62"/>
        <v>1.6573103158983735E-2</v>
      </c>
      <c r="AX149">
        <f t="shared" si="67"/>
        <v>3.0781324625924991</v>
      </c>
      <c r="AY149">
        <f t="shared" si="63"/>
        <v>158.85524688909109</v>
      </c>
      <c r="AZ149">
        <f t="shared" si="64"/>
        <v>2.0956712719868154E-2</v>
      </c>
    </row>
    <row r="150" spans="2:52" x14ac:dyDescent="0.3">
      <c r="B150" s="1"/>
      <c r="I150" s="1">
        <v>44047</v>
      </c>
      <c r="J150">
        <v>149</v>
      </c>
      <c r="K150">
        <v>156.94149780000001</v>
      </c>
      <c r="M150">
        <f t="shared" si="53"/>
        <v>153.73919374596699</v>
      </c>
      <c r="O150">
        <f t="shared" si="54"/>
        <v>154.90660986157843</v>
      </c>
      <c r="Q150">
        <f t="shared" si="55"/>
        <v>155.66754439059946</v>
      </c>
      <c r="S150">
        <f t="shared" si="56"/>
        <v>155.88753208384909</v>
      </c>
      <c r="T150">
        <f t="shared" si="47"/>
        <v>2.0404444324304272E-2</v>
      </c>
      <c r="V150">
        <f t="shared" si="48"/>
        <v>1.2965901096565017E-2</v>
      </c>
      <c r="X150">
        <f t="shared" si="49"/>
        <v>8.117377667849349E-3</v>
      </c>
      <c r="Z150">
        <f t="shared" si="50"/>
        <v>6.7156598536739116E-3</v>
      </c>
      <c r="AE150" s="1">
        <f t="shared" si="51"/>
        <v>44047</v>
      </c>
      <c r="AF150" s="10">
        <f t="shared" si="52"/>
        <v>149</v>
      </c>
      <c r="AG150" s="11">
        <f t="shared" si="46"/>
        <v>156.94149780000001</v>
      </c>
      <c r="AI150">
        <f t="shared" si="68"/>
        <v>0.57850519338974737</v>
      </c>
      <c r="AJ150">
        <f t="shared" si="57"/>
        <v>156.24604958398922</v>
      </c>
      <c r="AK150">
        <f t="shared" si="58"/>
        <v>4.4312576709127638E-3</v>
      </c>
      <c r="AN150">
        <f t="shared" si="65"/>
        <v>0.91312143482522101</v>
      </c>
      <c r="AO150">
        <f t="shared" si="59"/>
        <v>156.58066582542469</v>
      </c>
      <c r="AP150">
        <f t="shared" si="60"/>
        <v>2.2991495533905833E-3</v>
      </c>
      <c r="AS150">
        <f t="shared" si="66"/>
        <v>0.89268475240201739</v>
      </c>
      <c r="AT150">
        <f t="shared" si="61"/>
        <v>156.56022914300146</v>
      </c>
      <c r="AU150">
        <f t="shared" si="62"/>
        <v>2.429368027852115E-3</v>
      </c>
      <c r="AX150">
        <f t="shared" si="67"/>
        <v>0.52797046379918811</v>
      </c>
      <c r="AY150">
        <f t="shared" si="63"/>
        <v>156.19551485439865</v>
      </c>
      <c r="AZ150">
        <f t="shared" si="64"/>
        <v>4.7532549138278651E-3</v>
      </c>
    </row>
    <row r="151" spans="2:52" x14ac:dyDescent="0.3">
      <c r="B151" s="1"/>
      <c r="I151" s="1">
        <v>44048</v>
      </c>
      <c r="J151">
        <v>150</v>
      </c>
      <c r="K151">
        <v>160.25149540000001</v>
      </c>
      <c r="M151">
        <f t="shared" si="53"/>
        <v>154.3796545567736</v>
      </c>
      <c r="O151">
        <f t="shared" si="54"/>
        <v>155.72056503694705</v>
      </c>
      <c r="Q151">
        <f t="shared" si="55"/>
        <v>156.43191643623979</v>
      </c>
      <c r="S151">
        <f t="shared" si="56"/>
        <v>156.73070465676983</v>
      </c>
      <c r="T151">
        <f t="shared" si="47"/>
        <v>3.6641410606308815E-2</v>
      </c>
      <c r="V151">
        <f t="shared" si="48"/>
        <v>2.8273872588479819E-2</v>
      </c>
      <c r="X151">
        <f t="shared" si="49"/>
        <v>2.3834903719470824E-2</v>
      </c>
      <c r="Z151">
        <f t="shared" si="50"/>
        <v>2.1970408041697309E-2</v>
      </c>
      <c r="AE151" s="1">
        <f t="shared" si="51"/>
        <v>44048</v>
      </c>
      <c r="AF151" s="10">
        <f t="shared" si="52"/>
        <v>150</v>
      </c>
      <c r="AG151" s="11">
        <f t="shared" si="46"/>
        <v>160.25149540000001</v>
      </c>
      <c r="AI151">
        <f t="shared" si="68"/>
        <v>0.61567856383986364</v>
      </c>
      <c r="AJ151">
        <f t="shared" si="57"/>
        <v>157.04759500007964</v>
      </c>
      <c r="AK151">
        <f t="shared" si="58"/>
        <v>1.9992951653419463E-2</v>
      </c>
      <c r="AN151">
        <f t="shared" si="65"/>
        <v>0.85362167915126408</v>
      </c>
      <c r="AO151">
        <f t="shared" si="59"/>
        <v>157.28553811539106</v>
      </c>
      <c r="AP151">
        <f t="shared" si="60"/>
        <v>1.8508141076660101E-2</v>
      </c>
      <c r="AS151">
        <f t="shared" si="66"/>
        <v>0.81569712834500419</v>
      </c>
      <c r="AT151">
        <f t="shared" si="61"/>
        <v>157.24761356458478</v>
      </c>
      <c r="AU151">
        <f t="shared" si="62"/>
        <v>1.8744797531638061E-2</v>
      </c>
      <c r="AX151">
        <f t="shared" si="67"/>
        <v>0.71709172927210052</v>
      </c>
      <c r="AY151">
        <f t="shared" si="63"/>
        <v>157.1490081655119</v>
      </c>
      <c r="AZ151">
        <f t="shared" si="64"/>
        <v>1.9360114092814316E-2</v>
      </c>
    </row>
    <row r="152" spans="2:52" x14ac:dyDescent="0.3">
      <c r="B152" s="1"/>
      <c r="I152" s="1">
        <v>44049</v>
      </c>
      <c r="J152">
        <v>151</v>
      </c>
      <c r="K152">
        <v>161.25</v>
      </c>
      <c r="M152">
        <f t="shared" si="53"/>
        <v>155.55402272541889</v>
      </c>
      <c r="O152">
        <f t="shared" si="54"/>
        <v>157.53293718216821</v>
      </c>
      <c r="Q152">
        <f t="shared" si="55"/>
        <v>158.72366381449592</v>
      </c>
      <c r="S152">
        <f t="shared" si="56"/>
        <v>159.54733725135395</v>
      </c>
      <c r="T152">
        <f t="shared" si="47"/>
        <v>3.5323890074921614E-2</v>
      </c>
      <c r="V152">
        <f t="shared" si="48"/>
        <v>2.3051552358646751E-2</v>
      </c>
      <c r="X152">
        <f t="shared" si="49"/>
        <v>1.5667201150412889E-2</v>
      </c>
      <c r="Z152">
        <f t="shared" si="50"/>
        <v>1.0559148828812703E-2</v>
      </c>
      <c r="AE152" s="1">
        <f t="shared" si="51"/>
        <v>44049</v>
      </c>
      <c r="AF152" s="10">
        <f t="shared" si="52"/>
        <v>151</v>
      </c>
      <c r="AG152" s="11">
        <f t="shared" si="46"/>
        <v>161.25</v>
      </c>
      <c r="AI152">
        <f t="shared" si="68"/>
        <v>0.95089232672311752</v>
      </c>
      <c r="AJ152">
        <f t="shared" si="57"/>
        <v>159.67455614121903</v>
      </c>
      <c r="AK152">
        <f t="shared" si="58"/>
        <v>9.7701944730602883E-3</v>
      </c>
      <c r="AN152">
        <f t="shared" si="65"/>
        <v>1.4288719587932117</v>
      </c>
      <c r="AO152">
        <f t="shared" si="59"/>
        <v>160.15253577328915</v>
      </c>
      <c r="AP152">
        <f t="shared" si="60"/>
        <v>6.8059797005324343E-3</v>
      </c>
      <c r="AS152">
        <f t="shared" si="66"/>
        <v>1.7013272782916815</v>
      </c>
      <c r="AT152">
        <f t="shared" si="61"/>
        <v>160.42499109278759</v>
      </c>
      <c r="AU152">
        <f t="shared" si="62"/>
        <v>5.1163343082939964E-3</v>
      </c>
      <c r="AX152">
        <f t="shared" si="67"/>
        <v>1.9768162484593266</v>
      </c>
      <c r="AY152">
        <f t="shared" si="63"/>
        <v>160.70048006295525</v>
      </c>
      <c r="AZ152">
        <f t="shared" si="64"/>
        <v>3.4078755785720894E-3</v>
      </c>
    </row>
    <row r="153" spans="2:52" x14ac:dyDescent="0.3">
      <c r="B153" s="1"/>
      <c r="I153" s="1">
        <v>44050</v>
      </c>
      <c r="J153">
        <v>152</v>
      </c>
      <c r="K153">
        <v>158.37300110000001</v>
      </c>
      <c r="M153">
        <f t="shared" si="53"/>
        <v>156.69321818033512</v>
      </c>
      <c r="O153">
        <f t="shared" si="54"/>
        <v>159.01976230930092</v>
      </c>
      <c r="Q153">
        <f t="shared" si="55"/>
        <v>160.23946552579838</v>
      </c>
      <c r="S153">
        <f t="shared" si="56"/>
        <v>160.90946745027077</v>
      </c>
      <c r="T153">
        <f t="shared" si="47"/>
        <v>1.0606498001539023E-2</v>
      </c>
      <c r="V153">
        <f t="shared" si="48"/>
        <v>-4.0837845138296438E-3</v>
      </c>
      <c r="X153">
        <f t="shared" si="49"/>
        <v>-1.1785243777882601E-2</v>
      </c>
      <c r="Z153">
        <f t="shared" si="50"/>
        <v>-1.6015774991023753E-2</v>
      </c>
      <c r="AE153" s="1">
        <f t="shared" si="51"/>
        <v>44050</v>
      </c>
      <c r="AF153" s="10">
        <f t="shared" si="52"/>
        <v>152</v>
      </c>
      <c r="AG153" s="11">
        <f t="shared" si="46"/>
        <v>158.37300110000001</v>
      </c>
      <c r="AI153">
        <f t="shared" si="68"/>
        <v>1.0638742036389859</v>
      </c>
      <c r="AJ153">
        <f t="shared" si="57"/>
        <v>161.30333972943737</v>
      </c>
      <c r="AK153">
        <f t="shared" si="58"/>
        <v>1.8502766311709162E-2</v>
      </c>
      <c r="AN153">
        <f t="shared" si="65"/>
        <v>1.4636438597969104</v>
      </c>
      <c r="AO153">
        <f t="shared" si="59"/>
        <v>161.7031093855953</v>
      </c>
      <c r="AP153">
        <f t="shared" si="60"/>
        <v>2.1026994894745899E-2</v>
      </c>
      <c r="AS153">
        <f t="shared" si="66"/>
        <v>1.5900119380981477</v>
      </c>
      <c r="AT153">
        <f t="shared" si="61"/>
        <v>161.82947746389652</v>
      </c>
      <c r="AU153">
        <f t="shared" si="62"/>
        <v>2.1824909169423531E-2</v>
      </c>
      <c r="AX153">
        <f t="shared" si="67"/>
        <v>1.6080046187338319</v>
      </c>
      <c r="AY153">
        <f t="shared" si="63"/>
        <v>161.84747014453222</v>
      </c>
      <c r="AZ153">
        <f t="shared" si="64"/>
        <v>2.1938518689422079E-2</v>
      </c>
    </row>
    <row r="154" spans="2:52" x14ac:dyDescent="0.3">
      <c r="B154" s="1"/>
      <c r="I154" s="1">
        <v>44053</v>
      </c>
      <c r="J154">
        <v>153</v>
      </c>
      <c r="K154">
        <v>157.40800479999999</v>
      </c>
      <c r="M154">
        <f t="shared" si="53"/>
        <v>157.02917476426811</v>
      </c>
      <c r="O154">
        <f t="shared" si="54"/>
        <v>158.76105782558056</v>
      </c>
      <c r="Q154">
        <f t="shared" si="55"/>
        <v>159.11958687031938</v>
      </c>
      <c r="S154">
        <f t="shared" si="56"/>
        <v>158.88029437005414</v>
      </c>
      <c r="T154">
        <f t="shared" si="47"/>
        <v>2.4066757990688944E-3</v>
      </c>
      <c r="V154">
        <f t="shared" si="48"/>
        <v>-8.5958336572510754E-3</v>
      </c>
      <c r="X154">
        <f t="shared" si="49"/>
        <v>-1.087353894418586E-2</v>
      </c>
      <c r="Z154">
        <f t="shared" si="50"/>
        <v>-9.3533335355138088E-3</v>
      </c>
      <c r="AE154" s="1">
        <f t="shared" si="51"/>
        <v>44053</v>
      </c>
      <c r="AF154" s="10">
        <f t="shared" si="52"/>
        <v>153</v>
      </c>
      <c r="AG154" s="11">
        <f t="shared" si="46"/>
        <v>157.40800479999999</v>
      </c>
      <c r="AI154">
        <f t="shared" si="68"/>
        <v>0.62712363181538888</v>
      </c>
      <c r="AJ154">
        <f t="shared" si="57"/>
        <v>159.74671050213476</v>
      </c>
      <c r="AK154">
        <f t="shared" si="58"/>
        <v>1.4857603367162268E-2</v>
      </c>
      <c r="AN154">
        <f t="shared" si="65"/>
        <v>0.43023485368654657</v>
      </c>
      <c r="AO154">
        <f t="shared" si="59"/>
        <v>159.54982172400594</v>
      </c>
      <c r="AP154">
        <f t="shared" si="60"/>
        <v>1.3606785288507459E-2</v>
      </c>
      <c r="AS154">
        <f t="shared" si="66"/>
        <v>-3.5922418048140226E-2</v>
      </c>
      <c r="AT154">
        <f t="shared" si="61"/>
        <v>159.08366445227125</v>
      </c>
      <c r="AU154">
        <f t="shared" si="62"/>
        <v>1.0645326801520225E-2</v>
      </c>
      <c r="AX154">
        <f t="shared" si="67"/>
        <v>-0.574302000636433</v>
      </c>
      <c r="AY154">
        <f t="shared" si="63"/>
        <v>158.54528486968294</v>
      </c>
      <c r="AZ154">
        <f t="shared" si="64"/>
        <v>7.2250459633737682E-3</v>
      </c>
    </row>
    <row r="155" spans="2:52" x14ac:dyDescent="0.3">
      <c r="B155" s="1"/>
      <c r="I155" s="1">
        <v>44054</v>
      </c>
      <c r="J155">
        <v>154</v>
      </c>
      <c r="K155">
        <v>154.03349299999999</v>
      </c>
      <c r="M155">
        <f t="shared" si="53"/>
        <v>157.1049407714145</v>
      </c>
      <c r="O155">
        <f t="shared" si="54"/>
        <v>158.21983661534833</v>
      </c>
      <c r="Q155">
        <f t="shared" si="55"/>
        <v>158.09263762812773</v>
      </c>
      <c r="S155">
        <f t="shared" si="56"/>
        <v>157.70246271401081</v>
      </c>
      <c r="T155">
        <f t="shared" si="47"/>
        <v>-1.9940129328979848E-2</v>
      </c>
      <c r="V155">
        <f t="shared" si="48"/>
        <v>-2.7178138558140306E-2</v>
      </c>
      <c r="X155">
        <f t="shared" si="49"/>
        <v>-2.6352350706789075E-2</v>
      </c>
      <c r="Z155">
        <f t="shared" si="50"/>
        <v>-2.3819298274374741E-2</v>
      </c>
      <c r="AE155" s="1">
        <f t="shared" si="51"/>
        <v>44054</v>
      </c>
      <c r="AF155" s="10">
        <f t="shared" si="52"/>
        <v>154</v>
      </c>
      <c r="AG155" s="11">
        <f t="shared" si="46"/>
        <v>154.03349299999999</v>
      </c>
      <c r="AI155">
        <f t="shared" si="68"/>
        <v>0.29630905701398147</v>
      </c>
      <c r="AJ155">
        <f t="shared" si="57"/>
        <v>158.38894668514172</v>
      </c>
      <c r="AK155">
        <f t="shared" si="58"/>
        <v>2.8276017120131954E-2</v>
      </c>
      <c r="AN155">
        <f t="shared" si="65"/>
        <v>-0.15263878466473135</v>
      </c>
      <c r="AO155">
        <f t="shared" si="59"/>
        <v>157.939998843463</v>
      </c>
      <c r="AP155">
        <f t="shared" si="60"/>
        <v>2.5361405285167487E-2</v>
      </c>
      <c r="AS155">
        <f t="shared" si="66"/>
        <v>-0.63053851253424498</v>
      </c>
      <c r="AT155">
        <f t="shared" si="61"/>
        <v>157.46209911559347</v>
      </c>
      <c r="AU155">
        <f t="shared" si="62"/>
        <v>2.2258835067730898E-2</v>
      </c>
      <c r="AX155">
        <f t="shared" si="67"/>
        <v>-0.93641979388060514</v>
      </c>
      <c r="AY155">
        <f t="shared" si="63"/>
        <v>157.15621783424712</v>
      </c>
      <c r="AZ155">
        <f t="shared" si="64"/>
        <v>2.0273024868994714E-2</v>
      </c>
    </row>
    <row r="156" spans="2:52" x14ac:dyDescent="0.3">
      <c r="B156" s="1"/>
      <c r="I156" s="1">
        <v>44055</v>
      </c>
      <c r="J156">
        <v>155</v>
      </c>
      <c r="K156">
        <v>158.1119995</v>
      </c>
      <c r="M156">
        <f t="shared" si="53"/>
        <v>156.49065121713161</v>
      </c>
      <c r="O156">
        <f t="shared" si="54"/>
        <v>156.54529916920899</v>
      </c>
      <c r="Q156">
        <f t="shared" si="55"/>
        <v>155.65715085125109</v>
      </c>
      <c r="S156">
        <f t="shared" si="56"/>
        <v>154.76728694280217</v>
      </c>
      <c r="T156">
        <f t="shared" si="47"/>
        <v>1.0254429062914875E-2</v>
      </c>
      <c r="V156">
        <f t="shared" si="48"/>
        <v>9.9088009496142507E-3</v>
      </c>
      <c r="X156">
        <f t="shared" si="49"/>
        <v>1.5526011033393497E-2</v>
      </c>
      <c r="Z156">
        <f t="shared" si="50"/>
        <v>2.115407159339493E-2</v>
      </c>
      <c r="AE156" s="1">
        <f t="shared" si="51"/>
        <v>44055</v>
      </c>
      <c r="AF156" s="10">
        <f t="shared" si="52"/>
        <v>155</v>
      </c>
      <c r="AG156" s="11">
        <f t="shared" si="46"/>
        <v>158.1119995</v>
      </c>
      <c r="AI156">
        <f t="shared" si="68"/>
        <v>-0.25005010976414366</v>
      </c>
      <c r="AJ156">
        <f t="shared" si="57"/>
        <v>155.40710074148694</v>
      </c>
      <c r="AK156">
        <f t="shared" si="58"/>
        <v>1.7107485624537011E-2</v>
      </c>
      <c r="AN156">
        <f t="shared" si="65"/>
        <v>-1.0657779815494965</v>
      </c>
      <c r="AO156">
        <f t="shared" si="59"/>
        <v>154.59137286970159</v>
      </c>
      <c r="AP156">
        <f t="shared" si="60"/>
        <v>2.2266663133928739E-2</v>
      </c>
      <c r="AS156">
        <f t="shared" si="66"/>
        <v>-1.7135074711396843</v>
      </c>
      <c r="AT156">
        <f t="shared" si="61"/>
        <v>153.94364338011141</v>
      </c>
      <c r="AU156">
        <f t="shared" si="62"/>
        <v>2.6363312924194509E-2</v>
      </c>
      <c r="AX156">
        <f t="shared" si="67"/>
        <v>-2.1356733802774364</v>
      </c>
      <c r="AY156">
        <f t="shared" si="63"/>
        <v>153.52147747097365</v>
      </c>
      <c r="AZ156">
        <f t="shared" si="64"/>
        <v>2.9033356377397186E-2</v>
      </c>
    </row>
    <row r="157" spans="2:52" x14ac:dyDescent="0.3">
      <c r="B157" s="1"/>
      <c r="I157" s="1">
        <v>44056</v>
      </c>
      <c r="J157">
        <v>156</v>
      </c>
      <c r="K157">
        <v>158.05099490000001</v>
      </c>
      <c r="M157">
        <f t="shared" si="53"/>
        <v>156.81492087370529</v>
      </c>
      <c r="O157">
        <f t="shared" si="54"/>
        <v>157.1719793015254</v>
      </c>
      <c r="Q157">
        <f t="shared" si="55"/>
        <v>157.13006004050044</v>
      </c>
      <c r="S157">
        <f t="shared" si="56"/>
        <v>157.44305698856044</v>
      </c>
      <c r="T157">
        <f t="shared" si="47"/>
        <v>7.8207291708400125E-3</v>
      </c>
      <c r="V157">
        <f t="shared" si="48"/>
        <v>5.5615948449471561E-3</v>
      </c>
      <c r="X157">
        <f t="shared" si="49"/>
        <v>5.8268210211662981E-3</v>
      </c>
      <c r="Z157">
        <f t="shared" si="50"/>
        <v>3.8464668433388239E-3</v>
      </c>
      <c r="AE157" s="1">
        <f t="shared" si="51"/>
        <v>44056</v>
      </c>
      <c r="AF157" s="10">
        <f t="shared" si="52"/>
        <v>156</v>
      </c>
      <c r="AG157" s="11">
        <f t="shared" si="46"/>
        <v>158.05099490000001</v>
      </c>
      <c r="AI157">
        <f t="shared" si="68"/>
        <v>9.4541750038555084E-2</v>
      </c>
      <c r="AJ157">
        <f t="shared" si="57"/>
        <v>157.224601790539</v>
      </c>
      <c r="AK157">
        <f t="shared" si="58"/>
        <v>5.2286485762640944E-3</v>
      </c>
      <c r="AN157">
        <f t="shared" si="65"/>
        <v>-5.0303113229957841E-2</v>
      </c>
      <c r="AO157">
        <f t="shared" si="59"/>
        <v>157.07975692727049</v>
      </c>
      <c r="AP157">
        <f t="shared" si="60"/>
        <v>6.1450924326292332E-3</v>
      </c>
      <c r="AS157">
        <f t="shared" si="66"/>
        <v>0.19834252509373618</v>
      </c>
      <c r="AT157">
        <f t="shared" si="61"/>
        <v>157.32840256559419</v>
      </c>
      <c r="AU157">
        <f t="shared" si="62"/>
        <v>4.571893614861499E-3</v>
      </c>
      <c r="AX157">
        <f t="shared" si="67"/>
        <v>0.75119267534399292</v>
      </c>
      <c r="AY157">
        <f t="shared" si="63"/>
        <v>157.88125271584443</v>
      </c>
      <c r="AZ157">
        <f t="shared" si="64"/>
        <v>1.0739709943805031E-3</v>
      </c>
    </row>
    <row r="158" spans="2:52" x14ac:dyDescent="0.3">
      <c r="B158" s="1"/>
      <c r="I158" s="1">
        <v>44057</v>
      </c>
      <c r="J158">
        <v>157</v>
      </c>
      <c r="K158">
        <v>157.40100100000001</v>
      </c>
      <c r="M158">
        <f t="shared" si="53"/>
        <v>157.06213567896424</v>
      </c>
      <c r="O158">
        <f t="shared" si="54"/>
        <v>157.52358554091524</v>
      </c>
      <c r="Q158">
        <f t="shared" si="55"/>
        <v>157.6826209562002</v>
      </c>
      <c r="S158">
        <f t="shared" si="56"/>
        <v>157.9294073177121</v>
      </c>
      <c r="T158">
        <f t="shared" si="47"/>
        <v>2.1528790724511899E-3</v>
      </c>
      <c r="V158">
        <f t="shared" si="48"/>
        <v>-7.7880407453842732E-4</v>
      </c>
      <c r="X158">
        <f t="shared" si="49"/>
        <v>-1.7891878349629328E-3</v>
      </c>
      <c r="Z158">
        <f t="shared" si="50"/>
        <v>-3.3570708849055982E-3</v>
      </c>
      <c r="AE158" s="1">
        <f t="shared" si="51"/>
        <v>44057</v>
      </c>
      <c r="AF158" s="10">
        <f t="shared" si="52"/>
        <v>157</v>
      </c>
      <c r="AG158" s="11">
        <f t="shared" si="46"/>
        <v>157.40100100000001</v>
      </c>
      <c r="AI158">
        <f t="shared" si="68"/>
        <v>0.18614558317079558</v>
      </c>
      <c r="AJ158">
        <f t="shared" si="57"/>
        <v>157.86876653937099</v>
      </c>
      <c r="AK158">
        <f t="shared" si="58"/>
        <v>2.9718079071872419E-3</v>
      </c>
      <c r="AN158">
        <f t="shared" si="65"/>
        <v>0.19084249834192832</v>
      </c>
      <c r="AO158">
        <f t="shared" si="59"/>
        <v>157.87346345454213</v>
      </c>
      <c r="AP158">
        <f t="shared" si="60"/>
        <v>3.0016483474722311E-3</v>
      </c>
      <c r="AS158">
        <f t="shared" si="66"/>
        <v>0.41087355945734899</v>
      </c>
      <c r="AT158">
        <f t="shared" si="61"/>
        <v>158.09349451565754</v>
      </c>
      <c r="AU158">
        <f t="shared" si="62"/>
        <v>4.3995496296591633E-3</v>
      </c>
      <c r="AX158">
        <f t="shared" si="67"/>
        <v>0.59228726762860462</v>
      </c>
      <c r="AY158">
        <f t="shared" si="63"/>
        <v>158.27490822382879</v>
      </c>
      <c r="AZ158">
        <f t="shared" si="64"/>
        <v>5.5521071548254022E-3</v>
      </c>
    </row>
    <row r="159" spans="2:52" x14ac:dyDescent="0.3">
      <c r="B159" s="1"/>
      <c r="I159" s="1">
        <v>44060</v>
      </c>
      <c r="J159">
        <v>158</v>
      </c>
      <c r="K159">
        <v>159.12049870000001</v>
      </c>
      <c r="M159">
        <f t="shared" si="53"/>
        <v>157.1299087431714</v>
      </c>
      <c r="O159">
        <f t="shared" si="54"/>
        <v>157.47455172454914</v>
      </c>
      <c r="Q159">
        <f t="shared" si="55"/>
        <v>157.51364898248008</v>
      </c>
      <c r="S159">
        <f t="shared" si="56"/>
        <v>157.50668226354242</v>
      </c>
      <c r="T159">
        <f t="shared" si="47"/>
        <v>1.2509952979606985E-2</v>
      </c>
      <c r="V159">
        <f t="shared" si="48"/>
        <v>1.0344028512341941E-2</v>
      </c>
      <c r="X159">
        <f t="shared" si="49"/>
        <v>1.0098320019405114E-2</v>
      </c>
      <c r="Z159">
        <f t="shared" si="50"/>
        <v>1.0142102680938851E-2</v>
      </c>
      <c r="AE159" s="1">
        <f t="shared" si="51"/>
        <v>44060</v>
      </c>
      <c r="AF159" s="10">
        <f t="shared" si="52"/>
        <v>158</v>
      </c>
      <c r="AG159" s="11">
        <f t="shared" si="46"/>
        <v>159.12049870000001</v>
      </c>
      <c r="AI159">
        <f t="shared" si="68"/>
        <v>0.1151220717926127</v>
      </c>
      <c r="AJ159">
        <f t="shared" si="57"/>
        <v>157.6287710542727</v>
      </c>
      <c r="AK159">
        <f t="shared" si="58"/>
        <v>9.3748301313444082E-3</v>
      </c>
      <c r="AN159">
        <f t="shared" si="65"/>
        <v>4.6916709517109481E-2</v>
      </c>
      <c r="AO159">
        <f t="shared" si="59"/>
        <v>157.5605656919972</v>
      </c>
      <c r="AP159">
        <f t="shared" si="60"/>
        <v>9.8034698278809205E-3</v>
      </c>
      <c r="AS159">
        <f t="shared" si="66"/>
        <v>6.2966239550868358E-2</v>
      </c>
      <c r="AT159">
        <f t="shared" si="61"/>
        <v>157.57661522203094</v>
      </c>
      <c r="AU159">
        <f t="shared" si="62"/>
        <v>9.7026058275486975E-3</v>
      </c>
      <c r="AX159">
        <f t="shared" si="67"/>
        <v>-1.6720125450374101E-2</v>
      </c>
      <c r="AY159">
        <f t="shared" si="63"/>
        <v>157.4969288570297</v>
      </c>
      <c r="AZ159">
        <f t="shared" si="64"/>
        <v>1.0203398407086013E-2</v>
      </c>
    </row>
    <row r="160" spans="2:52" x14ac:dyDescent="0.3">
      <c r="B160" s="1"/>
      <c r="I160" s="1">
        <v>44061</v>
      </c>
      <c r="J160">
        <v>159</v>
      </c>
      <c r="K160">
        <v>165.62449649999999</v>
      </c>
      <c r="M160">
        <f t="shared" si="53"/>
        <v>157.52802673453712</v>
      </c>
      <c r="O160">
        <f t="shared" si="54"/>
        <v>158.13293051472948</v>
      </c>
      <c r="Q160">
        <f t="shared" si="55"/>
        <v>158.47775881299205</v>
      </c>
      <c r="S160">
        <f t="shared" si="56"/>
        <v>158.79773541270851</v>
      </c>
      <c r="T160">
        <f t="shared" si="47"/>
        <v>4.888449436260095E-2</v>
      </c>
      <c r="V160">
        <f t="shared" si="48"/>
        <v>4.5232234020832249E-2</v>
      </c>
      <c r="X160">
        <f t="shared" si="49"/>
        <v>4.3150245513398085E-2</v>
      </c>
      <c r="Z160">
        <f t="shared" si="50"/>
        <v>4.1218305453333035E-2</v>
      </c>
      <c r="AE160" s="1">
        <f t="shared" si="51"/>
        <v>44061</v>
      </c>
      <c r="AF160" s="10">
        <f t="shared" si="52"/>
        <v>159</v>
      </c>
      <c r="AG160" s="11">
        <f t="shared" si="46"/>
        <v>165.62449649999999</v>
      </c>
      <c r="AI160">
        <f t="shared" si="68"/>
        <v>0.2849196235364847</v>
      </c>
      <c r="AJ160">
        <f t="shared" si="57"/>
        <v>158.76267843652855</v>
      </c>
      <c r="AK160">
        <f t="shared" si="58"/>
        <v>4.1429970858637123E-2</v>
      </c>
      <c r="AN160">
        <f t="shared" si="65"/>
        <v>0.4137939579150548</v>
      </c>
      <c r="AO160">
        <f t="shared" si="59"/>
        <v>158.89155277090711</v>
      </c>
      <c r="AP160">
        <f t="shared" si="60"/>
        <v>4.0651859304477227E-2</v>
      </c>
      <c r="AS160">
        <f t="shared" si="66"/>
        <v>0.60365239412753091</v>
      </c>
      <c r="AT160">
        <f t="shared" si="61"/>
        <v>159.08141120711957</v>
      </c>
      <c r="AU160">
        <f t="shared" si="62"/>
        <v>3.9505540733102973E-2</v>
      </c>
      <c r="AX160">
        <f t="shared" si="67"/>
        <v>0.76794383931950339</v>
      </c>
      <c r="AY160">
        <f t="shared" si="63"/>
        <v>159.24570265231156</v>
      </c>
      <c r="AZ160">
        <f t="shared" si="64"/>
        <v>3.8513589369241812E-2</v>
      </c>
    </row>
    <row r="161" spans="2:52" x14ac:dyDescent="0.3">
      <c r="B161" s="1"/>
      <c r="I161" s="1">
        <v>44062</v>
      </c>
      <c r="J161">
        <v>160</v>
      </c>
      <c r="K161">
        <v>163.02400209999999</v>
      </c>
      <c r="M161">
        <f t="shared" si="53"/>
        <v>159.1473206876297</v>
      </c>
      <c r="O161">
        <f t="shared" si="54"/>
        <v>161.12955690883769</v>
      </c>
      <c r="Q161">
        <f t="shared" si="55"/>
        <v>162.7658014251968</v>
      </c>
      <c r="S161">
        <f t="shared" si="56"/>
        <v>164.25914428254171</v>
      </c>
      <c r="T161">
        <f t="shared" si="47"/>
        <v>2.3779819918739984E-2</v>
      </c>
      <c r="V161">
        <f t="shared" si="48"/>
        <v>1.1620651970010156E-2</v>
      </c>
      <c r="X161">
        <f t="shared" si="49"/>
        <v>1.5838199987558246E-3</v>
      </c>
      <c r="Z161">
        <f t="shared" si="50"/>
        <v>-7.5764437544851683E-3</v>
      </c>
      <c r="AE161" s="1">
        <f t="shared" si="51"/>
        <v>44062</v>
      </c>
      <c r="AF161" s="10">
        <f t="shared" si="52"/>
        <v>160</v>
      </c>
      <c r="AG161" s="11">
        <f t="shared" si="46"/>
        <v>163.02400209999999</v>
      </c>
      <c r="AI161">
        <f t="shared" si="68"/>
        <v>1.0855442212701374</v>
      </c>
      <c r="AJ161">
        <f t="shared" si="57"/>
        <v>163.85134564646694</v>
      </c>
      <c r="AK161">
        <f t="shared" si="58"/>
        <v>5.0749799772394927E-3</v>
      </c>
      <c r="AN161">
        <f t="shared" si="65"/>
        <v>1.9634934196309322</v>
      </c>
      <c r="AO161">
        <f t="shared" si="59"/>
        <v>164.72929484482773</v>
      </c>
      <c r="AP161">
        <f t="shared" si="60"/>
        <v>1.0460378366749373E-2</v>
      </c>
      <c r="AS161">
        <f t="shared" si="66"/>
        <v>2.8142865249738609</v>
      </c>
      <c r="AT161">
        <f t="shared" si="61"/>
        <v>165.58008795017065</v>
      </c>
      <c r="AU161">
        <f t="shared" si="62"/>
        <v>1.5679199487464063E-2</v>
      </c>
      <c r="AX161">
        <f t="shared" si="67"/>
        <v>3.5840228576276991</v>
      </c>
      <c r="AY161">
        <f t="shared" si="63"/>
        <v>166.3498242828245</v>
      </c>
      <c r="AZ161">
        <f t="shared" si="64"/>
        <v>2.0400813009022002E-2</v>
      </c>
    </row>
    <row r="162" spans="2:52" x14ac:dyDescent="0.3">
      <c r="B162" s="1"/>
      <c r="I162" s="1">
        <v>44063</v>
      </c>
      <c r="J162">
        <v>161</v>
      </c>
      <c r="K162">
        <v>164.8684998</v>
      </c>
      <c r="M162">
        <f t="shared" si="53"/>
        <v>159.92265697010376</v>
      </c>
      <c r="O162">
        <f t="shared" si="54"/>
        <v>161.8873349853026</v>
      </c>
      <c r="Q162">
        <f t="shared" si="55"/>
        <v>162.92072183007872</v>
      </c>
      <c r="S162">
        <f t="shared" si="56"/>
        <v>163.27103053650831</v>
      </c>
      <c r="T162">
        <f t="shared" si="47"/>
        <v>2.9998713131350007E-2</v>
      </c>
      <c r="V162">
        <f t="shared" si="48"/>
        <v>1.808207643251324E-2</v>
      </c>
      <c r="X162">
        <f t="shared" si="49"/>
        <v>1.1814130487534625E-2</v>
      </c>
      <c r="Z162">
        <f t="shared" si="50"/>
        <v>9.6893540332420088E-3</v>
      </c>
      <c r="AE162" s="1">
        <f t="shared" si="51"/>
        <v>44063</v>
      </c>
      <c r="AF162" s="10">
        <f t="shared" si="52"/>
        <v>161</v>
      </c>
      <c r="AG162" s="11">
        <f t="shared" si="46"/>
        <v>164.8684998</v>
      </c>
      <c r="AI162">
        <f t="shared" si="68"/>
        <v>0.89941945799249412</v>
      </c>
      <c r="AJ162">
        <f t="shared" si="57"/>
        <v>163.82014128807123</v>
      </c>
      <c r="AK162">
        <f t="shared" si="58"/>
        <v>6.3587556943898883E-3</v>
      </c>
      <c r="AN162">
        <f t="shared" si="65"/>
        <v>1.2400642137313276</v>
      </c>
      <c r="AO162">
        <f t="shared" si="59"/>
        <v>164.16078604381005</v>
      </c>
      <c r="AP162">
        <f t="shared" si="60"/>
        <v>4.2925953535603543E-3</v>
      </c>
      <c r="AS162">
        <f t="shared" si="66"/>
        <v>1.2186668529186966</v>
      </c>
      <c r="AT162">
        <f t="shared" si="61"/>
        <v>164.13938868299741</v>
      </c>
      <c r="AU162">
        <f t="shared" si="62"/>
        <v>4.4223797625808723E-3</v>
      </c>
      <c r="AX162">
        <f t="shared" si="67"/>
        <v>0.84074089543107622</v>
      </c>
      <c r="AY162">
        <f t="shared" si="63"/>
        <v>163.7614627255098</v>
      </c>
      <c r="AZ162">
        <f t="shared" si="64"/>
        <v>6.7146669972318971E-3</v>
      </c>
    </row>
    <row r="163" spans="2:52" x14ac:dyDescent="0.3">
      <c r="B163" s="1"/>
      <c r="I163" s="1">
        <v>44064</v>
      </c>
      <c r="J163">
        <v>162</v>
      </c>
      <c r="K163">
        <v>164.23599239999999</v>
      </c>
      <c r="M163">
        <f t="shared" si="53"/>
        <v>160.911825536083</v>
      </c>
      <c r="O163">
        <f t="shared" si="54"/>
        <v>163.07980091118156</v>
      </c>
      <c r="Q163">
        <f t="shared" si="55"/>
        <v>164.08938861203148</v>
      </c>
      <c r="S163">
        <f t="shared" si="56"/>
        <v>164.54900594730165</v>
      </c>
      <c r="T163">
        <f t="shared" si="47"/>
        <v>2.0240184963968875E-2</v>
      </c>
      <c r="V163">
        <f t="shared" si="48"/>
        <v>7.0398179590408835E-3</v>
      </c>
      <c r="X163">
        <f t="shared" si="49"/>
        <v>8.9264104552335528E-4</v>
      </c>
      <c r="Z163">
        <f t="shared" si="50"/>
        <v>-1.9058766761631302E-3</v>
      </c>
      <c r="AE163" s="1">
        <f t="shared" si="51"/>
        <v>44064</v>
      </c>
      <c r="AF163" s="10">
        <f t="shared" si="52"/>
        <v>162</v>
      </c>
      <c r="AG163" s="11">
        <f t="shared" si="46"/>
        <v>164.23599239999999</v>
      </c>
      <c r="AI163">
        <f t="shared" si="68"/>
        <v>0.95326892278454844</v>
      </c>
      <c r="AJ163">
        <f t="shared" si="57"/>
        <v>165.04265753481604</v>
      </c>
      <c r="AK163">
        <f t="shared" si="58"/>
        <v>4.911622130010387E-3</v>
      </c>
      <c r="AN163">
        <f t="shared" si="65"/>
        <v>1.211505241019903</v>
      </c>
      <c r="AO163">
        <f t="shared" si="59"/>
        <v>165.30089385305138</v>
      </c>
      <c r="AP163">
        <f t="shared" si="60"/>
        <v>6.4839712506976092E-3</v>
      </c>
      <c r="AS163">
        <f t="shared" si="66"/>
        <v>1.188666810339138</v>
      </c>
      <c r="AT163">
        <f t="shared" si="61"/>
        <v>165.27805542237061</v>
      </c>
      <c r="AU163">
        <f t="shared" si="62"/>
        <v>6.3449126293380438E-3</v>
      </c>
      <c r="AX163">
        <f t="shared" si="67"/>
        <v>1.1030816046484277</v>
      </c>
      <c r="AY163">
        <f t="shared" si="63"/>
        <v>165.19247021667991</v>
      </c>
      <c r="AZ163">
        <f t="shared" si="64"/>
        <v>5.8238014865243486E-3</v>
      </c>
    </row>
    <row r="164" spans="2:52" x14ac:dyDescent="0.3">
      <c r="B164" s="1"/>
      <c r="I164" s="1">
        <v>44067</v>
      </c>
      <c r="J164">
        <v>163</v>
      </c>
      <c r="K164">
        <v>165.37300110000001</v>
      </c>
      <c r="M164">
        <f t="shared" si="53"/>
        <v>161.57665890886642</v>
      </c>
      <c r="O164">
        <f t="shared" si="54"/>
        <v>163.54227750670893</v>
      </c>
      <c r="Q164">
        <f t="shared" si="55"/>
        <v>164.1773508848126</v>
      </c>
      <c r="S164">
        <f t="shared" si="56"/>
        <v>164.29859510946031</v>
      </c>
      <c r="T164">
        <f t="shared" si="47"/>
        <v>2.2956239324930468E-2</v>
      </c>
      <c r="V164">
        <f t="shared" si="48"/>
        <v>1.1070268913993136E-2</v>
      </c>
      <c r="X164">
        <f t="shared" si="49"/>
        <v>7.2300206637987488E-3</v>
      </c>
      <c r="Z164">
        <f t="shared" si="50"/>
        <v>6.4968645630976716E-3</v>
      </c>
      <c r="AE164" s="1">
        <f t="shared" si="51"/>
        <v>44067</v>
      </c>
      <c r="AF164" s="10">
        <f t="shared" si="52"/>
        <v>163</v>
      </c>
      <c r="AG164" s="11">
        <f t="shared" si="46"/>
        <v>165.37300110000001</v>
      </c>
      <c r="AI164">
        <f t="shared" si="68"/>
        <v>0.78020759278386131</v>
      </c>
      <c r="AJ164">
        <f t="shared" si="57"/>
        <v>164.95755847759645</v>
      </c>
      <c r="AK164">
        <f t="shared" si="58"/>
        <v>2.5121550654592329E-3</v>
      </c>
      <c r="AN164">
        <f t="shared" si="65"/>
        <v>0.7620880537243867</v>
      </c>
      <c r="AO164">
        <f t="shared" si="59"/>
        <v>164.93943893853699</v>
      </c>
      <c r="AP164">
        <f t="shared" si="60"/>
        <v>2.6217227635655189E-3</v>
      </c>
      <c r="AS164">
        <f t="shared" si="66"/>
        <v>0.52824408780432264</v>
      </c>
      <c r="AT164">
        <f t="shared" si="61"/>
        <v>164.70559497261692</v>
      </c>
      <c r="AU164">
        <f t="shared" si="62"/>
        <v>4.035762324827814E-3</v>
      </c>
      <c r="AX164">
        <f t="shared" si="67"/>
        <v>0.2909861391545755</v>
      </c>
      <c r="AY164">
        <f t="shared" si="63"/>
        <v>164.46833702396717</v>
      </c>
      <c r="AZ164">
        <f t="shared" si="64"/>
        <v>5.4704460221157852E-3</v>
      </c>
    </row>
    <row r="165" spans="2:52" x14ac:dyDescent="0.3">
      <c r="B165" s="1"/>
      <c r="I165" s="1">
        <v>44068</v>
      </c>
      <c r="J165">
        <v>164</v>
      </c>
      <c r="K165">
        <v>167.32449339999999</v>
      </c>
      <c r="M165">
        <f t="shared" si="53"/>
        <v>162.33592734709316</v>
      </c>
      <c r="O165">
        <f t="shared" si="54"/>
        <v>164.27456694402537</v>
      </c>
      <c r="Q165">
        <f t="shared" si="55"/>
        <v>164.89474101392506</v>
      </c>
      <c r="S165">
        <f t="shared" si="56"/>
        <v>165.15811990189206</v>
      </c>
      <c r="T165">
        <f t="shared" si="47"/>
        <v>2.9813722734431621E-2</v>
      </c>
      <c r="V165">
        <f t="shared" si="48"/>
        <v>1.8227615061015497E-2</v>
      </c>
      <c r="X165">
        <f t="shared" si="49"/>
        <v>1.4521199716209259E-2</v>
      </c>
      <c r="Z165">
        <f t="shared" si="50"/>
        <v>1.2947139143156254E-2</v>
      </c>
      <c r="AE165" s="1">
        <f t="shared" si="51"/>
        <v>44068</v>
      </c>
      <c r="AF165" s="10">
        <f t="shared" si="52"/>
        <v>164</v>
      </c>
      <c r="AG165" s="11">
        <f t="shared" si="46"/>
        <v>167.32449339999999</v>
      </c>
      <c r="AI165">
        <f t="shared" si="68"/>
        <v>0.76764410004958106</v>
      </c>
      <c r="AJ165">
        <f t="shared" si="57"/>
        <v>165.66238511397464</v>
      </c>
      <c r="AK165">
        <f t="shared" si="58"/>
        <v>9.9334428107424825E-3</v>
      </c>
      <c r="AN165">
        <f t="shared" si="65"/>
        <v>0.7442088838796157</v>
      </c>
      <c r="AO165">
        <f t="shared" si="59"/>
        <v>165.63894989780468</v>
      </c>
      <c r="AP165">
        <f t="shared" si="60"/>
        <v>1.0073501302441808E-2</v>
      </c>
      <c r="AS165">
        <f t="shared" si="66"/>
        <v>0.64173171258920458</v>
      </c>
      <c r="AT165">
        <f t="shared" si="61"/>
        <v>165.53647272651426</v>
      </c>
      <c r="AU165">
        <f t="shared" si="62"/>
        <v>1.0685947031145964E-2</v>
      </c>
      <c r="AX165">
        <f t="shared" si="67"/>
        <v>0.63210933112088263</v>
      </c>
      <c r="AY165">
        <f t="shared" si="63"/>
        <v>165.52685034504594</v>
      </c>
      <c r="AZ165">
        <f t="shared" si="64"/>
        <v>1.0743454340881638E-2</v>
      </c>
    </row>
    <row r="166" spans="2:52" x14ac:dyDescent="0.3">
      <c r="B166" s="1"/>
      <c r="I166" s="1">
        <v>44069</v>
      </c>
      <c r="J166">
        <v>165</v>
      </c>
      <c r="K166">
        <v>172.09249879999999</v>
      </c>
      <c r="M166">
        <f t="shared" si="53"/>
        <v>163.33364055767453</v>
      </c>
      <c r="O166">
        <f t="shared" si="54"/>
        <v>165.49453752641523</v>
      </c>
      <c r="Q166">
        <f t="shared" si="55"/>
        <v>166.35259244557002</v>
      </c>
      <c r="S166">
        <f t="shared" si="56"/>
        <v>166.8912187003784</v>
      </c>
      <c r="T166">
        <f t="shared" si="47"/>
        <v>5.0896223271792364E-2</v>
      </c>
      <c r="V166">
        <f t="shared" si="48"/>
        <v>3.8339621538372122E-2</v>
      </c>
      <c r="X166">
        <f t="shared" si="49"/>
        <v>3.3353611542945201E-2</v>
      </c>
      <c r="Z166">
        <f t="shared" si="50"/>
        <v>3.0223746740212856E-2</v>
      </c>
      <c r="AE166" s="1">
        <f t="shared" si="51"/>
        <v>44069</v>
      </c>
      <c r="AF166" s="10">
        <f t="shared" si="52"/>
        <v>165</v>
      </c>
      <c r="AG166" s="11">
        <f t="shared" si="46"/>
        <v>172.09249879999999</v>
      </c>
      <c r="AI166">
        <f t="shared" si="68"/>
        <v>0.90568556636865849</v>
      </c>
      <c r="AJ166">
        <f t="shared" si="57"/>
        <v>167.25827801193867</v>
      </c>
      <c r="AK166">
        <f t="shared" si="58"/>
        <v>2.8090828024291064E-2</v>
      </c>
      <c r="AN166">
        <f t="shared" si="65"/>
        <v>1.0296659029857569</v>
      </c>
      <c r="AO166">
        <f t="shared" si="59"/>
        <v>167.38225834855578</v>
      </c>
      <c r="AP166">
        <f t="shared" si="60"/>
        <v>2.7370399548432889E-2</v>
      </c>
      <c r="AS166">
        <f t="shared" si="66"/>
        <v>1.1314035440226629</v>
      </c>
      <c r="AT166">
        <f t="shared" si="61"/>
        <v>167.4839959895927</v>
      </c>
      <c r="AU166">
        <f t="shared" si="62"/>
        <v>2.6779219562400172E-2</v>
      </c>
      <c r="AX166">
        <f t="shared" si="67"/>
        <v>1.2927030115401512</v>
      </c>
      <c r="AY166">
        <f t="shared" si="63"/>
        <v>167.64529545711017</v>
      </c>
      <c r="AZ166">
        <f t="shared" si="64"/>
        <v>2.584193601638738E-2</v>
      </c>
    </row>
    <row r="167" spans="2:52" x14ac:dyDescent="0.3">
      <c r="B167" s="1"/>
      <c r="I167" s="1">
        <v>44070</v>
      </c>
      <c r="J167">
        <v>166</v>
      </c>
      <c r="K167">
        <v>170</v>
      </c>
      <c r="M167">
        <f t="shared" si="53"/>
        <v>165.08541220613964</v>
      </c>
      <c r="O167">
        <f t="shared" si="54"/>
        <v>168.13372203584913</v>
      </c>
      <c r="Q167">
        <f t="shared" si="55"/>
        <v>169.796536258228</v>
      </c>
      <c r="S167">
        <f t="shared" si="56"/>
        <v>171.05224278007566</v>
      </c>
      <c r="T167">
        <f t="shared" si="47"/>
        <v>2.8909339963884489E-2</v>
      </c>
      <c r="V167">
        <f t="shared" si="48"/>
        <v>1.0978105671475693E-2</v>
      </c>
      <c r="X167">
        <f t="shared" si="49"/>
        <v>1.1968455398352811E-3</v>
      </c>
      <c r="Z167">
        <f t="shared" si="50"/>
        <v>-6.1896634122097583E-3</v>
      </c>
      <c r="AE167" s="1">
        <f t="shared" si="51"/>
        <v>44070</v>
      </c>
      <c r="AF167" s="10">
        <f t="shared" si="52"/>
        <v>166</v>
      </c>
      <c r="AG167" s="11">
        <f t="shared" si="46"/>
        <v>170</v>
      </c>
      <c r="AI167">
        <f t="shared" si="68"/>
        <v>1.4133372156265223</v>
      </c>
      <c r="AJ167">
        <f t="shared" si="57"/>
        <v>171.20987347385451</v>
      </c>
      <c r="AK167">
        <f t="shared" si="58"/>
        <v>7.116902787379498E-3</v>
      </c>
      <c r="AN167">
        <f t="shared" si="65"/>
        <v>1.9953770668546451</v>
      </c>
      <c r="AO167">
        <f t="shared" si="59"/>
        <v>171.79191332508265</v>
      </c>
      <c r="AP167">
        <f t="shared" si="60"/>
        <v>1.0540666618133214E-2</v>
      </c>
      <c r="AS167">
        <f t="shared" si="66"/>
        <v>2.5189277052038515</v>
      </c>
      <c r="AT167">
        <f t="shared" si="61"/>
        <v>172.31546396343185</v>
      </c>
      <c r="AU167">
        <f t="shared" si="62"/>
        <v>1.3620376255481487E-2</v>
      </c>
      <c r="AX167">
        <f t="shared" si="67"/>
        <v>3.0136956524344121</v>
      </c>
      <c r="AY167">
        <f t="shared" si="63"/>
        <v>172.81023191066242</v>
      </c>
      <c r="AZ167">
        <f t="shared" si="64"/>
        <v>1.653077594507308E-2</v>
      </c>
    </row>
    <row r="168" spans="2:52" x14ac:dyDescent="0.3">
      <c r="B168" s="1"/>
      <c r="I168" s="1">
        <v>44071</v>
      </c>
      <c r="J168">
        <v>167</v>
      </c>
      <c r="K168">
        <v>170.0899963</v>
      </c>
      <c r="M168">
        <f t="shared" si="53"/>
        <v>166.06832976491171</v>
      </c>
      <c r="O168">
        <f t="shared" si="54"/>
        <v>168.88023322150946</v>
      </c>
      <c r="Q168">
        <f t="shared" si="55"/>
        <v>169.91861450329122</v>
      </c>
      <c r="S168">
        <f t="shared" si="56"/>
        <v>170.21044855601514</v>
      </c>
      <c r="T168">
        <f t="shared" si="47"/>
        <v>2.3644344891365528E-2</v>
      </c>
      <c r="V168">
        <f t="shared" si="48"/>
        <v>7.1124881227981962E-3</v>
      </c>
      <c r="X168">
        <f t="shared" si="49"/>
        <v>1.0075948053199651E-3</v>
      </c>
      <c r="Z168">
        <f t="shared" si="50"/>
        <v>-7.0816778549804551E-4</v>
      </c>
      <c r="AE168" s="1">
        <f t="shared" si="51"/>
        <v>44071</v>
      </c>
      <c r="AF168" s="10">
        <f t="shared" si="52"/>
        <v>167</v>
      </c>
      <c r="AG168" s="11">
        <f t="shared" si="46"/>
        <v>170.0899963</v>
      </c>
      <c r="AI168">
        <f t="shared" si="68"/>
        <v>1.1550854215138622</v>
      </c>
      <c r="AJ168">
        <f t="shared" si="57"/>
        <v>171.07369992480508</v>
      </c>
      <c r="AK168">
        <f t="shared" si="58"/>
        <v>5.783430220493737E-3</v>
      </c>
      <c r="AN168">
        <f t="shared" si="65"/>
        <v>1.2460575381380756</v>
      </c>
      <c r="AO168">
        <f t="shared" si="59"/>
        <v>171.1646720414293</v>
      </c>
      <c r="AP168">
        <f t="shared" si="60"/>
        <v>6.318277175653645E-3</v>
      </c>
      <c r="AS168">
        <f t="shared" si="66"/>
        <v>1.0808180291194736</v>
      </c>
      <c r="AT168">
        <f t="shared" si="61"/>
        <v>170.99943253241071</v>
      </c>
      <c r="AU168">
        <f t="shared" si="62"/>
        <v>5.3467943570689137E-3</v>
      </c>
      <c r="AX168">
        <f t="shared" si="67"/>
        <v>0.70040172653745947</v>
      </c>
      <c r="AY168">
        <f t="shared" si="63"/>
        <v>170.61901622982867</v>
      </c>
      <c r="AZ168">
        <f t="shared" si="64"/>
        <v>3.1102354126435945E-3</v>
      </c>
    </row>
    <row r="169" spans="2:52" x14ac:dyDescent="0.3">
      <c r="B169" s="1"/>
      <c r="I169" s="1">
        <v>44074</v>
      </c>
      <c r="J169">
        <v>168</v>
      </c>
      <c r="K169">
        <v>172.54800420000001</v>
      </c>
      <c r="M169">
        <f t="shared" si="53"/>
        <v>166.8726630719294</v>
      </c>
      <c r="O169">
        <f t="shared" si="54"/>
        <v>169.36413845290568</v>
      </c>
      <c r="Q169">
        <f t="shared" si="55"/>
        <v>170.02144358131648</v>
      </c>
      <c r="S169">
        <f t="shared" si="56"/>
        <v>170.11408675120305</v>
      </c>
      <c r="T169">
        <f t="shared" si="47"/>
        <v>3.2891375095201555E-2</v>
      </c>
      <c r="V169">
        <f t="shared" si="48"/>
        <v>1.8452057801862019E-2</v>
      </c>
      <c r="X169">
        <f t="shared" si="49"/>
        <v>1.4642653390270466E-2</v>
      </c>
      <c r="Z169">
        <f t="shared" si="50"/>
        <v>1.4105740950650539E-2</v>
      </c>
      <c r="AE169" s="1">
        <f t="shared" si="51"/>
        <v>44074</v>
      </c>
      <c r="AF169" s="10">
        <f t="shared" si="52"/>
        <v>168</v>
      </c>
      <c r="AG169" s="11">
        <f t="shared" si="46"/>
        <v>172.54800420000001</v>
      </c>
      <c r="AI169">
        <f t="shared" si="68"/>
        <v>0.94463415281614016</v>
      </c>
      <c r="AJ169">
        <f t="shared" si="57"/>
        <v>170.96607773413263</v>
      </c>
      <c r="AK169">
        <f t="shared" si="58"/>
        <v>9.1680368787909923E-3</v>
      </c>
      <c r="AN169">
        <f t="shared" si="65"/>
        <v>0.78876615409294615</v>
      </c>
      <c r="AO169">
        <f t="shared" si="59"/>
        <v>170.81020973540942</v>
      </c>
      <c r="AP169">
        <f t="shared" si="60"/>
        <v>1.0071368096360703E-2</v>
      </c>
      <c r="AS169">
        <f t="shared" si="66"/>
        <v>0.49402465846294052</v>
      </c>
      <c r="AT169">
        <f t="shared" si="61"/>
        <v>170.51546823977941</v>
      </c>
      <c r="AU169">
        <f t="shared" si="62"/>
        <v>1.1779539089102946E-2</v>
      </c>
      <c r="AX169">
        <f t="shared" si="67"/>
        <v>0.22234360772769335</v>
      </c>
      <c r="AY169">
        <f t="shared" si="63"/>
        <v>170.24378718904416</v>
      </c>
      <c r="AZ169">
        <f t="shared" si="64"/>
        <v>1.335406353518317E-2</v>
      </c>
    </row>
    <row r="170" spans="2:52" x14ac:dyDescent="0.3">
      <c r="B170" s="1"/>
      <c r="I170" s="1">
        <v>44075</v>
      </c>
      <c r="J170">
        <v>169</v>
      </c>
      <c r="K170">
        <v>174.95599369999999</v>
      </c>
      <c r="M170">
        <f t="shared" si="53"/>
        <v>168.0077312975435</v>
      </c>
      <c r="O170">
        <f t="shared" si="54"/>
        <v>170.63768475174339</v>
      </c>
      <c r="Q170">
        <f t="shared" si="55"/>
        <v>171.53737995252658</v>
      </c>
      <c r="S170">
        <f t="shared" si="56"/>
        <v>172.0612207102406</v>
      </c>
      <c r="T170">
        <f t="shared" si="47"/>
        <v>3.9714343335792178E-2</v>
      </c>
      <c r="V170">
        <f t="shared" si="48"/>
        <v>2.4682257846286065E-2</v>
      </c>
      <c r="X170">
        <f t="shared" si="49"/>
        <v>1.9539849279672981E-2</v>
      </c>
      <c r="Z170">
        <f t="shared" si="50"/>
        <v>1.6545720604022891E-2</v>
      </c>
      <c r="AE170" s="1">
        <f t="shared" si="51"/>
        <v>44075</v>
      </c>
      <c r="AF170" s="10">
        <f t="shared" si="52"/>
        <v>169</v>
      </c>
      <c r="AG170" s="11">
        <f t="shared" si="46"/>
        <v>174.95599369999999</v>
      </c>
      <c r="AI170">
        <f t="shared" si="68"/>
        <v>1.0588945964949326</v>
      </c>
      <c r="AJ170">
        <f t="shared" si="57"/>
        <v>172.5962745490215</v>
      </c>
      <c r="AK170">
        <f t="shared" si="58"/>
        <v>1.3487501062837221E-2</v>
      </c>
      <c r="AN170">
        <f t="shared" si="65"/>
        <v>1.0796342409398088</v>
      </c>
      <c r="AO170">
        <f t="shared" si="59"/>
        <v>172.61701419346639</v>
      </c>
      <c r="AP170">
        <f t="shared" si="60"/>
        <v>1.3368958999737342E-2</v>
      </c>
      <c r="AS170">
        <f t="shared" si="66"/>
        <v>1.1071716861112377</v>
      </c>
      <c r="AT170">
        <f t="shared" si="61"/>
        <v>172.64455163863781</v>
      </c>
      <c r="AU170">
        <f t="shared" si="62"/>
        <v>1.3211562590565802E-2</v>
      </c>
      <c r="AX170">
        <f t="shared" si="67"/>
        <v>1.2572178185136207</v>
      </c>
      <c r="AY170">
        <f t="shared" si="63"/>
        <v>172.7945977710402</v>
      </c>
      <c r="AZ170">
        <f t="shared" si="64"/>
        <v>1.2353940458112991E-2</v>
      </c>
    </row>
    <row r="171" spans="2:52" x14ac:dyDescent="0.3">
      <c r="B171" s="1"/>
      <c r="I171" s="1">
        <v>44076</v>
      </c>
      <c r="J171">
        <v>170</v>
      </c>
      <c r="K171">
        <v>176.5724945</v>
      </c>
      <c r="M171">
        <f t="shared" si="53"/>
        <v>169.39738377803479</v>
      </c>
      <c r="O171">
        <f t="shared" si="54"/>
        <v>172.36500833104606</v>
      </c>
      <c r="Q171">
        <f t="shared" si="55"/>
        <v>173.58854820101061</v>
      </c>
      <c r="S171">
        <f t="shared" si="56"/>
        <v>174.37703910204812</v>
      </c>
      <c r="T171">
        <f t="shared" si="47"/>
        <v>4.0635495025898333E-2</v>
      </c>
      <c r="V171">
        <f t="shared" si="48"/>
        <v>2.3828661314823009E-2</v>
      </c>
      <c r="X171">
        <f t="shared" si="49"/>
        <v>1.6899270225745121E-2</v>
      </c>
      <c r="Z171">
        <f t="shared" si="50"/>
        <v>1.2433733827959762E-2</v>
      </c>
      <c r="AE171" s="1">
        <f t="shared" si="51"/>
        <v>44076</v>
      </c>
      <c r="AF171" s="10">
        <f t="shared" si="52"/>
        <v>170</v>
      </c>
      <c r="AG171" s="11">
        <f t="shared" si="46"/>
        <v>176.5724945</v>
      </c>
      <c r="AI171">
        <f t="shared" si="68"/>
        <v>1.2573493268927525</v>
      </c>
      <c r="AJ171">
        <f t="shared" si="57"/>
        <v>174.84589752790336</v>
      </c>
      <c r="AK171">
        <f t="shared" si="58"/>
        <v>9.7784027856991276E-3</v>
      </c>
      <c r="AN171">
        <f t="shared" si="65"/>
        <v>1.468247843957498</v>
      </c>
      <c r="AO171">
        <f t="shared" si="59"/>
        <v>175.05679604496811</v>
      </c>
      <c r="AP171">
        <f t="shared" si="60"/>
        <v>8.584000918851465E-3</v>
      </c>
      <c r="AS171">
        <f t="shared" si="66"/>
        <v>1.6735696235349145</v>
      </c>
      <c r="AT171">
        <f t="shared" si="61"/>
        <v>175.26211782454553</v>
      </c>
      <c r="AU171">
        <f t="shared" si="62"/>
        <v>7.4211823260755816E-3</v>
      </c>
      <c r="AX171">
        <f t="shared" si="67"/>
        <v>1.8923781624899498</v>
      </c>
      <c r="AY171">
        <f t="shared" si="63"/>
        <v>175.48092636350057</v>
      </c>
      <c r="AZ171">
        <f t="shared" si="64"/>
        <v>6.1819828710605474E-3</v>
      </c>
    </row>
    <row r="172" spans="2:52" x14ac:dyDescent="0.3">
      <c r="B172" s="1"/>
      <c r="I172" s="1">
        <v>44077</v>
      </c>
      <c r="J172">
        <v>171</v>
      </c>
      <c r="K172">
        <v>168.3999939</v>
      </c>
      <c r="M172">
        <f t="shared" si="53"/>
        <v>170.83240592242782</v>
      </c>
      <c r="O172">
        <f t="shared" si="54"/>
        <v>174.04800279862764</v>
      </c>
      <c r="Q172">
        <f t="shared" si="55"/>
        <v>175.37891598040426</v>
      </c>
      <c r="S172">
        <f t="shared" si="56"/>
        <v>176.13340342040962</v>
      </c>
      <c r="T172">
        <f t="shared" si="47"/>
        <v>-1.444425243787272E-2</v>
      </c>
      <c r="V172">
        <f t="shared" si="48"/>
        <v>-3.3539246456158196E-2</v>
      </c>
      <c r="X172">
        <f t="shared" si="49"/>
        <v>-4.1442531669855717E-2</v>
      </c>
      <c r="Z172">
        <f t="shared" si="50"/>
        <v>-4.5922861048331799E-2</v>
      </c>
      <c r="AE172" s="1">
        <f t="shared" si="51"/>
        <v>44077</v>
      </c>
      <c r="AF172" s="10">
        <f t="shared" si="52"/>
        <v>171</v>
      </c>
      <c r="AG172" s="11">
        <f t="shared" si="46"/>
        <v>168.3999939</v>
      </c>
      <c r="AI172">
        <f t="shared" si="68"/>
        <v>1.3639530173929315</v>
      </c>
      <c r="AJ172">
        <f t="shared" si="57"/>
        <v>176.74286899779719</v>
      </c>
      <c r="AK172">
        <f t="shared" si="58"/>
        <v>4.9542015439450623E-2</v>
      </c>
      <c r="AN172">
        <f t="shared" si="65"/>
        <v>1.5970958181319581</v>
      </c>
      <c r="AO172">
        <f t="shared" si="59"/>
        <v>176.97601179853621</v>
      </c>
      <c r="AP172">
        <f t="shared" si="60"/>
        <v>5.0926473926292744E-2</v>
      </c>
      <c r="AS172">
        <f t="shared" si="66"/>
        <v>1.7436485170501546</v>
      </c>
      <c r="AT172">
        <f t="shared" si="61"/>
        <v>177.12256449745442</v>
      </c>
      <c r="AU172">
        <f t="shared" si="62"/>
        <v>5.1796739390822633E-2</v>
      </c>
      <c r="AX172">
        <f t="shared" si="67"/>
        <v>1.8107698560129084</v>
      </c>
      <c r="AY172">
        <f t="shared" si="63"/>
        <v>177.18968583641717</v>
      </c>
      <c r="AZ172">
        <f t="shared" si="64"/>
        <v>5.2195322178198555E-2</v>
      </c>
    </row>
    <row r="173" spans="2:52" x14ac:dyDescent="0.3">
      <c r="B173" s="1"/>
      <c r="I173" s="1">
        <v>44078</v>
      </c>
      <c r="J173">
        <v>172</v>
      </c>
      <c r="K173">
        <v>164.7310028</v>
      </c>
      <c r="M173">
        <f t="shared" si="53"/>
        <v>170.34592351794228</v>
      </c>
      <c r="O173">
        <f t="shared" si="54"/>
        <v>171.78879923917657</v>
      </c>
      <c r="Q173">
        <f t="shared" si="55"/>
        <v>171.19156273216171</v>
      </c>
      <c r="S173">
        <f t="shared" si="56"/>
        <v>169.94667580408191</v>
      </c>
      <c r="T173">
        <f t="shared" si="47"/>
        <v>-3.4085391471569935E-2</v>
      </c>
      <c r="V173">
        <f t="shared" si="48"/>
        <v>-4.2844372456989438E-2</v>
      </c>
      <c r="X173">
        <f t="shared" si="49"/>
        <v>-3.9218846618723519E-2</v>
      </c>
      <c r="Z173">
        <f t="shared" si="50"/>
        <v>-3.1661757139997859E-2</v>
      </c>
      <c r="AE173" s="1">
        <f t="shared" si="51"/>
        <v>44078</v>
      </c>
      <c r="AF173" s="10">
        <f t="shared" si="52"/>
        <v>172</v>
      </c>
      <c r="AG173" s="11">
        <f t="shared" si="46"/>
        <v>164.7310028</v>
      </c>
      <c r="AI173">
        <f t="shared" si="68"/>
        <v>0.25369176426583628</v>
      </c>
      <c r="AJ173">
        <f t="shared" si="57"/>
        <v>171.44525449642754</v>
      </c>
      <c r="AK173">
        <f t="shared" si="58"/>
        <v>4.0758883162869561E-2</v>
      </c>
      <c r="AN173">
        <f t="shared" si="65"/>
        <v>-0.71668380841784307</v>
      </c>
      <c r="AO173">
        <f t="shared" si="59"/>
        <v>170.47487892374386</v>
      </c>
      <c r="AP173">
        <f t="shared" si="60"/>
        <v>3.4868215612804246E-2</v>
      </c>
      <c r="AS173">
        <f t="shared" si="66"/>
        <v>-1.8149525421254649</v>
      </c>
      <c r="AT173">
        <f t="shared" si="61"/>
        <v>169.37661019003625</v>
      </c>
      <c r="AU173">
        <f t="shared" si="62"/>
        <v>2.8201172281312956E-2</v>
      </c>
      <c r="AX173">
        <f t="shared" si="67"/>
        <v>-2.9877286273914541</v>
      </c>
      <c r="AY173">
        <f t="shared" si="63"/>
        <v>168.20383410477027</v>
      </c>
      <c r="AZ173">
        <f t="shared" si="64"/>
        <v>2.1081831869782481E-2</v>
      </c>
    </row>
    <row r="174" spans="2:52" x14ac:dyDescent="0.3">
      <c r="B174" s="1"/>
      <c r="I174" s="1">
        <v>44082</v>
      </c>
      <c r="J174">
        <v>173</v>
      </c>
      <c r="K174">
        <v>157.49200440000001</v>
      </c>
      <c r="M174">
        <f t="shared" si="53"/>
        <v>169.22293937435381</v>
      </c>
      <c r="O174">
        <f t="shared" si="54"/>
        <v>168.96568066350594</v>
      </c>
      <c r="Q174">
        <f t="shared" si="55"/>
        <v>167.31522677286469</v>
      </c>
      <c r="S174">
        <f t="shared" si="56"/>
        <v>165.77413740081639</v>
      </c>
      <c r="T174">
        <f t="shared" si="47"/>
        <v>-7.4485908151625507E-2</v>
      </c>
      <c r="V174">
        <f t="shared" si="48"/>
        <v>-7.285243658697077E-2</v>
      </c>
      <c r="X174">
        <f t="shared" si="49"/>
        <v>-6.2372832260840005E-2</v>
      </c>
      <c r="Z174">
        <f t="shared" si="50"/>
        <v>-5.2587641082916921E-2</v>
      </c>
      <c r="AE174" s="1">
        <f t="shared" si="51"/>
        <v>44082</v>
      </c>
      <c r="AF174" s="10">
        <f t="shared" si="52"/>
        <v>173</v>
      </c>
      <c r="AG174" s="11">
        <f t="shared" si="46"/>
        <v>157.49200440000001</v>
      </c>
      <c r="AI174">
        <f t="shared" si="68"/>
        <v>-0.57231378044673575</v>
      </c>
      <c r="AJ174">
        <f t="shared" si="57"/>
        <v>166.74291299241796</v>
      </c>
      <c r="AK174">
        <f t="shared" si="58"/>
        <v>5.8738909493604378E-2</v>
      </c>
      <c r="AN174">
        <f t="shared" si="65"/>
        <v>-1.9805446687695154</v>
      </c>
      <c r="AO174">
        <f t="shared" si="59"/>
        <v>165.33468210409518</v>
      </c>
      <c r="AP174">
        <f t="shared" si="60"/>
        <v>4.9797307069482988E-2</v>
      </c>
      <c r="AS174">
        <f t="shared" si="66"/>
        <v>-3.0517825924283999</v>
      </c>
      <c r="AT174">
        <f t="shared" si="61"/>
        <v>164.2634441804363</v>
      </c>
      <c r="AU174">
        <f t="shared" si="62"/>
        <v>4.2995451142002747E-2</v>
      </c>
      <c r="AX174">
        <f t="shared" si="67"/>
        <v>-3.6986144929159095</v>
      </c>
      <c r="AY174">
        <f t="shared" si="63"/>
        <v>163.61661227994878</v>
      </c>
      <c r="AZ174">
        <f t="shared" si="64"/>
        <v>3.8888373433824737E-2</v>
      </c>
    </row>
    <row r="175" spans="2:52" x14ac:dyDescent="0.3">
      <c r="B175" s="1"/>
      <c r="I175" s="1">
        <v>44083</v>
      </c>
      <c r="J175">
        <v>174</v>
      </c>
      <c r="K175">
        <v>163.43049619999999</v>
      </c>
      <c r="M175">
        <f t="shared" si="53"/>
        <v>166.87675237948304</v>
      </c>
      <c r="O175">
        <f t="shared" si="54"/>
        <v>164.37621015810356</v>
      </c>
      <c r="Q175">
        <f t="shared" si="55"/>
        <v>161.42129334914588</v>
      </c>
      <c r="S175">
        <f t="shared" si="56"/>
        <v>159.1484310001633</v>
      </c>
      <c r="T175">
        <f t="shared" si="47"/>
        <v>-2.1086983516623772E-2</v>
      </c>
      <c r="V175">
        <f t="shared" si="48"/>
        <v>-5.7866431302162789E-3</v>
      </c>
      <c r="X175">
        <f t="shared" si="49"/>
        <v>1.2293928596994061E-2</v>
      </c>
      <c r="Z175">
        <f t="shared" si="50"/>
        <v>2.6201139318554514E-2</v>
      </c>
      <c r="AE175" s="1">
        <f t="shared" si="51"/>
        <v>44083</v>
      </c>
      <c r="AF175" s="10">
        <f t="shared" si="52"/>
        <v>174</v>
      </c>
      <c r="AG175" s="11">
        <f t="shared" si="46"/>
        <v>163.43049619999999</v>
      </c>
      <c r="AI175">
        <f t="shared" si="68"/>
        <v>-1.6366377091011499</v>
      </c>
      <c r="AJ175">
        <f t="shared" si="57"/>
        <v>159.78465564004475</v>
      </c>
      <c r="AK175">
        <f t="shared" si="58"/>
        <v>2.2308202231079356E-2</v>
      </c>
      <c r="AN175">
        <f t="shared" si="65"/>
        <v>-3.5459001707492321</v>
      </c>
      <c r="AO175">
        <f t="shared" si="59"/>
        <v>157.87539317839665</v>
      </c>
      <c r="AP175">
        <f t="shared" si="60"/>
        <v>3.3990614669646604E-2</v>
      </c>
      <c r="AS175">
        <f t="shared" si="66"/>
        <v>-4.7570730912026438</v>
      </c>
      <c r="AT175">
        <f t="shared" si="61"/>
        <v>156.66422025794324</v>
      </c>
      <c r="AU175">
        <f t="shared" si="62"/>
        <v>4.1401550502400977E-2</v>
      </c>
      <c r="AX175">
        <f t="shared" si="67"/>
        <v>-5.4548696375582271</v>
      </c>
      <c r="AY175">
        <f t="shared" si="63"/>
        <v>155.96642371158765</v>
      </c>
      <c r="AZ175">
        <f t="shared" si="64"/>
        <v>4.5671234328739325E-2</v>
      </c>
    </row>
    <row r="176" spans="2:52" x14ac:dyDescent="0.3">
      <c r="B176" s="1"/>
      <c r="I176" s="1">
        <v>44084</v>
      </c>
      <c r="J176">
        <v>175</v>
      </c>
      <c r="K176">
        <v>158.75549319999999</v>
      </c>
      <c r="M176">
        <f t="shared" si="53"/>
        <v>166.18750114358645</v>
      </c>
      <c r="O176">
        <f t="shared" si="54"/>
        <v>163.99792457486211</v>
      </c>
      <c r="Q176">
        <f t="shared" si="55"/>
        <v>162.62681505965836</v>
      </c>
      <c r="S176">
        <f t="shared" si="56"/>
        <v>162.57408316003264</v>
      </c>
      <c r="T176">
        <f t="shared" si="47"/>
        <v>-4.6814178166569777E-2</v>
      </c>
      <c r="V176">
        <f t="shared" si="48"/>
        <v>-3.302204710647532E-2</v>
      </c>
      <c r="X176">
        <f t="shared" si="49"/>
        <v>-2.438543562572212E-2</v>
      </c>
      <c r="Z176">
        <f t="shared" si="50"/>
        <v>-2.4053277672867662E-2</v>
      </c>
      <c r="AE176" s="1">
        <f t="shared" si="51"/>
        <v>44084</v>
      </c>
      <c r="AF176" s="10">
        <f t="shared" si="52"/>
        <v>175</v>
      </c>
      <c r="AG176" s="11">
        <f t="shared" si="46"/>
        <v>158.75549319999999</v>
      </c>
      <c r="AI176">
        <f t="shared" si="68"/>
        <v>-1.0682058251784257</v>
      </c>
      <c r="AJ176">
        <f t="shared" si="57"/>
        <v>161.55860923447992</v>
      </c>
      <c r="AK176">
        <f t="shared" si="58"/>
        <v>1.7656812863467757E-2</v>
      </c>
      <c r="AN176">
        <f t="shared" si="65"/>
        <v>-1.6453314182445509</v>
      </c>
      <c r="AO176">
        <f t="shared" si="59"/>
        <v>160.9814836414138</v>
      </c>
      <c r="AP176">
        <f t="shared" si="60"/>
        <v>1.4021501848818001E-2</v>
      </c>
      <c r="AS176">
        <f t="shared" si="66"/>
        <v>-1.179516210173575</v>
      </c>
      <c r="AT176">
        <f t="shared" si="61"/>
        <v>161.44729884948478</v>
      </c>
      <c r="AU176">
        <f t="shared" si="62"/>
        <v>1.695566934552405E-2</v>
      </c>
      <c r="AX176">
        <f t="shared" si="67"/>
        <v>-0.1265565591016683</v>
      </c>
      <c r="AY176">
        <f t="shared" si="63"/>
        <v>162.5002585005567</v>
      </c>
      <c r="AZ176">
        <f t="shared" si="64"/>
        <v>2.3588256538871737E-2</v>
      </c>
    </row>
    <row r="177" spans="2:52" x14ac:dyDescent="0.3">
      <c r="B177" s="1"/>
      <c r="I177" s="1">
        <v>44085</v>
      </c>
      <c r="J177">
        <v>176</v>
      </c>
      <c r="K177">
        <v>155.81100459999999</v>
      </c>
      <c r="M177">
        <f t="shared" si="53"/>
        <v>164.70109955486916</v>
      </c>
      <c r="O177">
        <f t="shared" si="54"/>
        <v>161.90095202491727</v>
      </c>
      <c r="Q177">
        <f t="shared" si="55"/>
        <v>160.30402194386335</v>
      </c>
      <c r="S177">
        <f t="shared" si="56"/>
        <v>159.51921119200651</v>
      </c>
      <c r="T177">
        <f t="shared" si="47"/>
        <v>-5.7056913134549997E-2</v>
      </c>
      <c r="V177">
        <f t="shared" si="48"/>
        <v>-3.908547692476199E-2</v>
      </c>
      <c r="X177">
        <f t="shared" si="49"/>
        <v>-2.8836328700902025E-2</v>
      </c>
      <c r="Z177">
        <f t="shared" si="50"/>
        <v>-2.3799388249413286E-2</v>
      </c>
      <c r="AE177" s="1">
        <f t="shared" si="51"/>
        <v>44085</v>
      </c>
      <c r="AF177" s="10">
        <f t="shared" si="52"/>
        <v>176</v>
      </c>
      <c r="AG177" s="11">
        <f t="shared" si="46"/>
        <v>155.81100459999999</v>
      </c>
      <c r="AI177">
        <f t="shared" si="68"/>
        <v>-1.3191232833017423</v>
      </c>
      <c r="AJ177">
        <f t="shared" si="57"/>
        <v>158.98489866056161</v>
      </c>
      <c r="AK177">
        <f t="shared" si="58"/>
        <v>2.0370153370807689E-2</v>
      </c>
      <c r="AN177">
        <f t="shared" si="65"/>
        <v>-1.9163160972647337</v>
      </c>
      <c r="AO177">
        <f t="shared" si="59"/>
        <v>158.38770584659861</v>
      </c>
      <c r="AP177">
        <f t="shared" si="60"/>
        <v>1.6537350832269888E-2</v>
      </c>
      <c r="AS177">
        <f t="shared" si="66"/>
        <v>-1.8654823535464349</v>
      </c>
      <c r="AT177">
        <f t="shared" si="61"/>
        <v>158.43853959031691</v>
      </c>
      <c r="AU177">
        <f t="shared" si="62"/>
        <v>1.68636034217375E-2</v>
      </c>
      <c r="AX177">
        <f t="shared" si="67"/>
        <v>-1.8835458044563402</v>
      </c>
      <c r="AY177">
        <f t="shared" si="63"/>
        <v>158.42047613940701</v>
      </c>
      <c r="AZ177">
        <f t="shared" si="64"/>
        <v>1.6747671617329558E-2</v>
      </c>
    </row>
    <row r="178" spans="2:52" x14ac:dyDescent="0.3">
      <c r="B178" s="1"/>
      <c r="I178" s="1">
        <v>44088</v>
      </c>
      <c r="J178">
        <v>177</v>
      </c>
      <c r="K178">
        <v>155.14849849999999</v>
      </c>
      <c r="M178">
        <f t="shared" si="53"/>
        <v>162.92308056389533</v>
      </c>
      <c r="O178">
        <f t="shared" si="54"/>
        <v>159.46497305495035</v>
      </c>
      <c r="Q178">
        <f t="shared" si="55"/>
        <v>157.60821153754534</v>
      </c>
      <c r="S178">
        <f t="shared" si="56"/>
        <v>156.55264591840131</v>
      </c>
      <c r="T178">
        <f t="shared" si="47"/>
        <v>-5.0110585271924746E-2</v>
      </c>
      <c r="V178">
        <f t="shared" si="48"/>
        <v>-2.7821568346988297E-2</v>
      </c>
      <c r="X178">
        <f t="shared" si="49"/>
        <v>-1.5853927439364528E-2</v>
      </c>
      <c r="Z178">
        <f t="shared" si="50"/>
        <v>-9.0503448758888407E-3</v>
      </c>
      <c r="AE178" s="1">
        <f t="shared" si="51"/>
        <v>44088</v>
      </c>
      <c r="AF178" s="10">
        <f t="shared" si="52"/>
        <v>177</v>
      </c>
      <c r="AG178" s="11">
        <f t="shared" si="46"/>
        <v>155.14849849999999</v>
      </c>
      <c r="AI178">
        <f t="shared" si="68"/>
        <v>-1.5944607079049946</v>
      </c>
      <c r="AJ178">
        <f t="shared" si="57"/>
        <v>156.01375082964034</v>
      </c>
      <c r="AK178">
        <f t="shared" si="58"/>
        <v>5.5769300895964257E-3</v>
      </c>
      <c r="AN178">
        <f t="shared" si="65"/>
        <v>-2.2281138208860414</v>
      </c>
      <c r="AO178">
        <f t="shared" si="59"/>
        <v>155.38009771665929</v>
      </c>
      <c r="AP178">
        <f t="shared" si="60"/>
        <v>1.492758350215712E-3</v>
      </c>
      <c r="AS178">
        <f t="shared" si="66"/>
        <v>-2.3636791852093757</v>
      </c>
      <c r="AT178">
        <f t="shared" si="61"/>
        <v>155.24453235233597</v>
      </c>
      <c r="AU178">
        <f t="shared" si="62"/>
        <v>6.1898022387872522E-4</v>
      </c>
      <c r="AX178">
        <f t="shared" si="67"/>
        <v>-2.5333574859456705</v>
      </c>
      <c r="AY178">
        <f t="shared" si="63"/>
        <v>155.07485405159969</v>
      </c>
      <c r="AZ178">
        <f t="shared" si="64"/>
        <v>4.7467071297697158E-4</v>
      </c>
    </row>
    <row r="179" spans="2:52" x14ac:dyDescent="0.3">
      <c r="B179" s="1"/>
      <c r="I179" s="1">
        <v>44089</v>
      </c>
      <c r="J179">
        <v>178</v>
      </c>
      <c r="K179">
        <v>157.8065033</v>
      </c>
      <c r="M179">
        <f t="shared" si="53"/>
        <v>161.36816415111628</v>
      </c>
      <c r="O179">
        <f t="shared" si="54"/>
        <v>157.73838323297019</v>
      </c>
      <c r="Q179">
        <f t="shared" si="55"/>
        <v>156.13238371501814</v>
      </c>
      <c r="S179">
        <f t="shared" si="56"/>
        <v>155.42932798368025</v>
      </c>
      <c r="T179">
        <f t="shared" si="47"/>
        <v>-2.2569797673961084E-2</v>
      </c>
      <c r="V179">
        <f t="shared" si="48"/>
        <v>4.3166831280906827E-4</v>
      </c>
      <c r="X179">
        <f t="shared" si="49"/>
        <v>1.0608685636987095E-2</v>
      </c>
      <c r="Z179">
        <f t="shared" si="50"/>
        <v>1.5063861543149409E-2</v>
      </c>
      <c r="AE179" s="1">
        <f t="shared" si="51"/>
        <v>44089</v>
      </c>
      <c r="AF179" s="10">
        <f t="shared" si="52"/>
        <v>178</v>
      </c>
      <c r="AG179" s="11">
        <f t="shared" si="46"/>
        <v>157.8065033</v>
      </c>
      <c r="AI179">
        <f t="shared" si="68"/>
        <v>-1.5707341308294374</v>
      </c>
      <c r="AJ179">
        <f t="shared" si="57"/>
        <v>154.5616495841887</v>
      </c>
      <c r="AK179">
        <f t="shared" si="58"/>
        <v>2.0562230630271513E-2</v>
      </c>
      <c r="AN179">
        <f t="shared" si="65"/>
        <v>-1.9271994215425079</v>
      </c>
      <c r="AO179">
        <f t="shared" si="59"/>
        <v>154.20518429347564</v>
      </c>
      <c r="AP179">
        <f t="shared" si="60"/>
        <v>2.2821106426000909E-2</v>
      </c>
      <c r="AS179">
        <f t="shared" si="66"/>
        <v>-1.8309683676000752</v>
      </c>
      <c r="AT179">
        <f t="shared" si="61"/>
        <v>154.30141534741807</v>
      </c>
      <c r="AU179">
        <f t="shared" si="62"/>
        <v>2.2211302318248194E-2</v>
      </c>
      <c r="AX179">
        <f t="shared" si="67"/>
        <v>-1.6873337552109002</v>
      </c>
      <c r="AY179">
        <f t="shared" si="63"/>
        <v>154.44504995980725</v>
      </c>
      <c r="AZ179">
        <f t="shared" si="64"/>
        <v>2.130110781177643E-2</v>
      </c>
    </row>
    <row r="180" spans="2:52" x14ac:dyDescent="0.3">
      <c r="B180" s="1"/>
      <c r="I180" s="1">
        <v>44090</v>
      </c>
      <c r="J180">
        <v>179</v>
      </c>
      <c r="K180">
        <v>153.90499879999999</v>
      </c>
      <c r="M180">
        <f t="shared" si="53"/>
        <v>160.65583198089303</v>
      </c>
      <c r="O180">
        <f t="shared" si="54"/>
        <v>157.76563125978211</v>
      </c>
      <c r="Q180">
        <f t="shared" si="55"/>
        <v>157.13685546600726</v>
      </c>
      <c r="S180">
        <f t="shared" si="56"/>
        <v>157.33106823673603</v>
      </c>
      <c r="T180">
        <f t="shared" si="47"/>
        <v>-4.386363817633869E-2</v>
      </c>
      <c r="V180">
        <f t="shared" si="48"/>
        <v>-2.5084516356736586E-2</v>
      </c>
      <c r="X180">
        <f t="shared" si="49"/>
        <v>-2.0999036361431522E-2</v>
      </c>
      <c r="Z180">
        <f t="shared" si="50"/>
        <v>-2.2260936704130256E-2</v>
      </c>
      <c r="AE180" s="1">
        <f t="shared" si="51"/>
        <v>44090</v>
      </c>
      <c r="AF180" s="10">
        <f t="shared" si="52"/>
        <v>179</v>
      </c>
      <c r="AG180" s="11">
        <f t="shared" si="46"/>
        <v>153.90499879999999</v>
      </c>
      <c r="AI180">
        <f t="shared" si="68"/>
        <v>-1.055692954465725</v>
      </c>
      <c r="AJ180">
        <f t="shared" si="57"/>
        <v>156.08116251154155</v>
      </c>
      <c r="AK180">
        <f t="shared" si="58"/>
        <v>1.4139655816959485E-2</v>
      </c>
      <c r="AN180">
        <f t="shared" si="65"/>
        <v>-0.75453095252985436</v>
      </c>
      <c r="AO180">
        <f t="shared" si="59"/>
        <v>156.38232451347741</v>
      </c>
      <c r="AP180">
        <f t="shared" si="60"/>
        <v>1.6096460367065264E-2</v>
      </c>
      <c r="AS180">
        <f t="shared" si="66"/>
        <v>-0.12970429644655479</v>
      </c>
      <c r="AT180">
        <f t="shared" si="61"/>
        <v>157.0071511695607</v>
      </c>
      <c r="AU180">
        <f t="shared" si="62"/>
        <v>2.0156280781964523E-2</v>
      </c>
      <c r="AX180">
        <f t="shared" si="67"/>
        <v>0.46611064974912059</v>
      </c>
      <c r="AY180">
        <f t="shared" si="63"/>
        <v>157.60296611575637</v>
      </c>
      <c r="AZ180">
        <f t="shared" si="64"/>
        <v>2.4027597183908928E-2</v>
      </c>
    </row>
    <row r="181" spans="2:52" x14ac:dyDescent="0.3">
      <c r="B181" s="1"/>
      <c r="I181" s="1">
        <v>44091</v>
      </c>
      <c r="J181">
        <v>180</v>
      </c>
      <c r="K181">
        <v>150.43649289999999</v>
      </c>
      <c r="M181">
        <f t="shared" si="53"/>
        <v>159.30566534471444</v>
      </c>
      <c r="O181">
        <f t="shared" si="54"/>
        <v>156.22137827586926</v>
      </c>
      <c r="Q181">
        <f t="shared" si="55"/>
        <v>155.1977414664029</v>
      </c>
      <c r="S181">
        <f t="shared" si="56"/>
        <v>154.59021268734719</v>
      </c>
      <c r="T181">
        <f t="shared" si="47"/>
        <v>-5.895625638261906E-2</v>
      </c>
      <c r="V181">
        <f t="shared" si="48"/>
        <v>-3.8454003176707038E-2</v>
      </c>
      <c r="X181">
        <f t="shared" si="49"/>
        <v>-3.1649558392509644E-2</v>
      </c>
      <c r="Z181">
        <f t="shared" si="50"/>
        <v>-2.7611118201939948E-2</v>
      </c>
      <c r="AE181" s="1">
        <f t="shared" si="51"/>
        <v>44091</v>
      </c>
      <c r="AF181" s="10">
        <f t="shared" si="52"/>
        <v>180</v>
      </c>
      <c r="AG181" s="11">
        <f t="shared" si="46"/>
        <v>150.43649289999999</v>
      </c>
      <c r="AI181">
        <f t="shared" si="68"/>
        <v>-1.2323771634934519</v>
      </c>
      <c r="AJ181">
        <f t="shared" si="57"/>
        <v>153.96536430290945</v>
      </c>
      <c r="AK181">
        <f t="shared" si="58"/>
        <v>2.3457548995476876E-2</v>
      </c>
      <c r="AN181">
        <f t="shared" si="65"/>
        <v>-1.2283641713596563</v>
      </c>
      <c r="AO181">
        <f t="shared" si="59"/>
        <v>153.96937729504324</v>
      </c>
      <c r="AP181">
        <f t="shared" si="60"/>
        <v>2.3484224651472544E-2</v>
      </c>
      <c r="AS181">
        <f t="shared" si="66"/>
        <v>-1.2153501183412374</v>
      </c>
      <c r="AT181">
        <f t="shared" si="61"/>
        <v>153.98239134806167</v>
      </c>
      <c r="AU181">
        <f t="shared" si="62"/>
        <v>2.3570733268946594E-2</v>
      </c>
      <c r="AX181">
        <f t="shared" si="67"/>
        <v>-1.4580690697336633</v>
      </c>
      <c r="AY181">
        <f t="shared" si="63"/>
        <v>153.73967239666925</v>
      </c>
      <c r="AZ181">
        <f t="shared" si="64"/>
        <v>2.1957301935142753E-2</v>
      </c>
    </row>
    <row r="182" spans="2:52" x14ac:dyDescent="0.3">
      <c r="B182" s="1"/>
      <c r="I182" s="1">
        <v>44092</v>
      </c>
      <c r="J182">
        <v>181</v>
      </c>
      <c r="K182">
        <v>147.74549870000001</v>
      </c>
      <c r="M182">
        <f t="shared" si="53"/>
        <v>157.53183085577157</v>
      </c>
      <c r="O182">
        <f t="shared" si="54"/>
        <v>153.90742412552154</v>
      </c>
      <c r="Q182">
        <f t="shared" si="55"/>
        <v>152.34099232656115</v>
      </c>
      <c r="S182">
        <f t="shared" si="56"/>
        <v>151.26723685746941</v>
      </c>
      <c r="T182">
        <f t="shared" si="47"/>
        <v>-6.6237768608050057E-2</v>
      </c>
      <c r="V182">
        <f t="shared" si="48"/>
        <v>-4.1706349633253023E-2</v>
      </c>
      <c r="X182">
        <f t="shared" si="49"/>
        <v>-3.1104119360633599E-2</v>
      </c>
      <c r="Z182">
        <f t="shared" si="50"/>
        <v>-2.3836517446939993E-2</v>
      </c>
      <c r="AE182" s="1">
        <f t="shared" si="51"/>
        <v>44092</v>
      </c>
      <c r="AF182" s="10">
        <f t="shared" si="52"/>
        <v>181</v>
      </c>
      <c r="AG182" s="11">
        <f t="shared" si="46"/>
        <v>147.74549870000001</v>
      </c>
      <c r="AI182">
        <f t="shared" si="68"/>
        <v>-1.5572515587631122</v>
      </c>
      <c r="AJ182">
        <f t="shared" si="57"/>
        <v>150.78374076779804</v>
      </c>
      <c r="AK182">
        <f t="shared" si="58"/>
        <v>2.0564024586408759E-2</v>
      </c>
      <c r="AN182">
        <f t="shared" si="65"/>
        <v>-1.8797181587524951</v>
      </c>
      <c r="AO182">
        <f t="shared" si="59"/>
        <v>150.46127416780865</v>
      </c>
      <c r="AP182">
        <f t="shared" si="60"/>
        <v>1.8381443033490132E-2</v>
      </c>
      <c r="AS182">
        <f t="shared" si="66"/>
        <v>-2.2001895312415467</v>
      </c>
      <c r="AT182">
        <f t="shared" si="61"/>
        <v>150.14080279531962</v>
      </c>
      <c r="AU182">
        <f t="shared" si="62"/>
        <v>1.6212365969831079E-2</v>
      </c>
      <c r="AX182">
        <f t="shared" si="67"/>
        <v>-2.5770131258201352</v>
      </c>
      <c r="AY182">
        <f t="shared" si="63"/>
        <v>149.76397920074101</v>
      </c>
      <c r="AZ182">
        <f t="shared" si="64"/>
        <v>1.3661874767769097E-2</v>
      </c>
    </row>
    <row r="183" spans="2:52" x14ac:dyDescent="0.3">
      <c r="B183" s="1"/>
      <c r="I183" s="1">
        <v>44095</v>
      </c>
      <c r="J183">
        <v>182</v>
      </c>
      <c r="K183">
        <v>148.02349849999999</v>
      </c>
      <c r="M183">
        <f t="shared" si="53"/>
        <v>155.57456442461728</v>
      </c>
      <c r="O183">
        <f t="shared" si="54"/>
        <v>151.44265395531295</v>
      </c>
      <c r="Q183">
        <f t="shared" si="55"/>
        <v>149.58369615062446</v>
      </c>
      <c r="S183">
        <f t="shared" si="56"/>
        <v>148.44984633149389</v>
      </c>
      <c r="T183">
        <f t="shared" si="47"/>
        <v>-5.1012616247664837E-2</v>
      </c>
      <c r="V183">
        <f t="shared" si="48"/>
        <v>-2.3098734254770777E-2</v>
      </c>
      <c r="X183">
        <f t="shared" si="49"/>
        <v>-1.0540202511322714E-2</v>
      </c>
      <c r="Z183">
        <f t="shared" si="50"/>
        <v>-2.8802712799947728E-3</v>
      </c>
      <c r="AE183" s="1">
        <f t="shared" si="51"/>
        <v>44095</v>
      </c>
      <c r="AF183" s="10">
        <f t="shared" si="52"/>
        <v>182</v>
      </c>
      <c r="AG183" s="11">
        <f t="shared" si="46"/>
        <v>148.02349849999999</v>
      </c>
      <c r="AI183">
        <f t="shared" si="68"/>
        <v>-1.7972604821978273</v>
      </c>
      <c r="AJ183">
        <f t="shared" si="57"/>
        <v>147.78643566842663</v>
      </c>
      <c r="AK183">
        <f t="shared" si="58"/>
        <v>1.6015216095798066E-3</v>
      </c>
      <c r="AN183">
        <f t="shared" si="65"/>
        <v>-2.2307493656261723</v>
      </c>
      <c r="AO183">
        <f t="shared" si="59"/>
        <v>147.3529467849983</v>
      </c>
      <c r="AP183">
        <f t="shared" si="60"/>
        <v>4.5300355808148467E-3</v>
      </c>
      <c r="AS183">
        <f t="shared" si="66"/>
        <v>-2.5344535180586312</v>
      </c>
      <c r="AT183">
        <f t="shared" si="61"/>
        <v>147.04924263256584</v>
      </c>
      <c r="AU183">
        <f t="shared" si="62"/>
        <v>6.5817649042672266E-3</v>
      </c>
      <c r="AX183">
        <f t="shared" si="67"/>
        <v>-2.7212395659133772</v>
      </c>
      <c r="AY183">
        <f t="shared" si="63"/>
        <v>146.86245658471108</v>
      </c>
      <c r="AZ183">
        <f t="shared" si="64"/>
        <v>7.8436324438643443E-3</v>
      </c>
    </row>
    <row r="184" spans="2:52" x14ac:dyDescent="0.3">
      <c r="B184" s="1"/>
      <c r="I184" s="1">
        <v>44096</v>
      </c>
      <c r="J184">
        <v>183</v>
      </c>
      <c r="K184">
        <v>156.44949339999999</v>
      </c>
      <c r="M184">
        <f t="shared" si="53"/>
        <v>154.06435123969382</v>
      </c>
      <c r="O184">
        <f t="shared" si="54"/>
        <v>150.07499177318778</v>
      </c>
      <c r="Q184">
        <f t="shared" si="55"/>
        <v>148.64757756024977</v>
      </c>
      <c r="S184">
        <f t="shared" si="56"/>
        <v>148.10876806629875</v>
      </c>
      <c r="T184">
        <f t="shared" si="47"/>
        <v>1.5245445085641766E-2</v>
      </c>
      <c r="V184">
        <f t="shared" si="48"/>
        <v>4.0744789185825636E-2</v>
      </c>
      <c r="X184">
        <f t="shared" si="49"/>
        <v>4.9868591263525448E-2</v>
      </c>
      <c r="Z184">
        <f t="shared" si="50"/>
        <v>5.3312574891989033E-2</v>
      </c>
      <c r="AE184" s="1">
        <f t="shared" si="51"/>
        <v>44096</v>
      </c>
      <c r="AF184" s="10">
        <f t="shared" si="52"/>
        <v>183</v>
      </c>
      <c r="AG184" s="11">
        <f t="shared" si="46"/>
        <v>156.44949339999999</v>
      </c>
      <c r="AI184">
        <f t="shared" si="68"/>
        <v>-1.6250321038332001</v>
      </c>
      <c r="AJ184">
        <f t="shared" si="57"/>
        <v>147.02254545641657</v>
      </c>
      <c r="AK184">
        <f t="shared" si="58"/>
        <v>6.0255535116890503E-2</v>
      </c>
      <c r="AN184">
        <f t="shared" si="65"/>
        <v>-1.7128970555255794</v>
      </c>
      <c r="AO184">
        <f t="shared" si="59"/>
        <v>146.93468050472418</v>
      </c>
      <c r="AP184">
        <f t="shared" si="60"/>
        <v>6.0817153756765122E-2</v>
      </c>
      <c r="AS184">
        <f t="shared" si="66"/>
        <v>-1.5754525614482664</v>
      </c>
      <c r="AT184">
        <f t="shared" si="61"/>
        <v>147.07212499880151</v>
      </c>
      <c r="AU184">
        <f t="shared" si="62"/>
        <v>5.9938630655856646E-2</v>
      </c>
      <c r="AX184">
        <f t="shared" si="67"/>
        <v>-1.2931427854824273</v>
      </c>
      <c r="AY184">
        <f t="shared" si="63"/>
        <v>147.35443477476736</v>
      </c>
      <c r="AZ184">
        <f t="shared" si="64"/>
        <v>5.8134151971837827E-2</v>
      </c>
    </row>
    <row r="185" spans="2:52" x14ac:dyDescent="0.3">
      <c r="B185" s="1"/>
      <c r="I185" s="1">
        <v>44097</v>
      </c>
      <c r="J185">
        <v>184</v>
      </c>
      <c r="K185">
        <v>149.99299619999999</v>
      </c>
      <c r="M185">
        <f t="shared" si="53"/>
        <v>154.54137967175507</v>
      </c>
      <c r="O185">
        <f t="shared" si="54"/>
        <v>152.62479242391265</v>
      </c>
      <c r="Q185">
        <f t="shared" si="55"/>
        <v>153.32872706409989</v>
      </c>
      <c r="S185">
        <f t="shared" si="56"/>
        <v>154.78134833325976</v>
      </c>
      <c r="T185">
        <f t="shared" si="47"/>
        <v>-3.0323972365284838E-2</v>
      </c>
      <c r="V185">
        <f t="shared" si="48"/>
        <v>-1.754612742319937E-2</v>
      </c>
      <c r="X185">
        <f t="shared" si="49"/>
        <v>-2.2239244155454113E-2</v>
      </c>
      <c r="Z185">
        <f t="shared" si="50"/>
        <v>-3.1923838142915661E-2</v>
      </c>
      <c r="AE185" s="1">
        <f t="shared" si="51"/>
        <v>44097</v>
      </c>
      <c r="AF185" s="10">
        <f t="shared" si="52"/>
        <v>184</v>
      </c>
      <c r="AG185" s="11">
        <f t="shared" si="46"/>
        <v>149.99299619999999</v>
      </c>
      <c r="AI185">
        <f t="shared" si="68"/>
        <v>-0.36379578229653575</v>
      </c>
      <c r="AJ185">
        <f t="shared" si="57"/>
        <v>152.96493128180336</v>
      </c>
      <c r="AK185">
        <f t="shared" si="58"/>
        <v>1.9813825692505008E-2</v>
      </c>
      <c r="AN185">
        <f t="shared" si="65"/>
        <v>0.84472156822470135</v>
      </c>
      <c r="AO185">
        <f t="shared" si="59"/>
        <v>154.17344863232461</v>
      </c>
      <c r="AP185">
        <f t="shared" si="60"/>
        <v>2.7870984234159957E-2</v>
      </c>
      <c r="AS185">
        <f t="shared" si="66"/>
        <v>2.1785086777307665</v>
      </c>
      <c r="AT185">
        <f t="shared" si="61"/>
        <v>155.50723574183067</v>
      </c>
      <c r="AU185">
        <f t="shared" si="62"/>
        <v>3.6763313498171697E-2</v>
      </c>
      <c r="AX185">
        <f t="shared" si="67"/>
        <v>3.4862910459836125</v>
      </c>
      <c r="AY185">
        <f t="shared" si="63"/>
        <v>156.81501811008351</v>
      </c>
      <c r="AZ185">
        <f t="shared" si="64"/>
        <v>4.5482269725361492E-2</v>
      </c>
    </row>
    <row r="186" spans="2:52" x14ac:dyDescent="0.3">
      <c r="B186" s="1"/>
      <c r="I186" s="1">
        <v>44098</v>
      </c>
      <c r="J186">
        <v>185</v>
      </c>
      <c r="K186">
        <v>150.98950199999999</v>
      </c>
      <c r="M186">
        <f t="shared" si="53"/>
        <v>153.63170297740405</v>
      </c>
      <c r="O186">
        <f t="shared" si="54"/>
        <v>151.5720739343476</v>
      </c>
      <c r="Q186">
        <f t="shared" si="55"/>
        <v>151.32728854563996</v>
      </c>
      <c r="S186">
        <f t="shared" si="56"/>
        <v>150.95066662665195</v>
      </c>
      <c r="T186">
        <f t="shared" si="47"/>
        <v>-1.7499236320443385E-2</v>
      </c>
      <c r="V186">
        <f t="shared" si="48"/>
        <v>-3.8583605259365143E-3</v>
      </c>
      <c r="X186">
        <f t="shared" si="49"/>
        <v>-2.2371525249482035E-3</v>
      </c>
      <c r="Z186">
        <f t="shared" si="50"/>
        <v>2.5720578473088665E-4</v>
      </c>
      <c r="AE186" s="1">
        <f t="shared" si="51"/>
        <v>44098</v>
      </c>
      <c r="AF186" s="10">
        <f t="shared" si="52"/>
        <v>185</v>
      </c>
      <c r="AG186" s="11">
        <f t="shared" si="46"/>
        <v>150.98950199999999</v>
      </c>
      <c r="AI186">
        <f t="shared" si="68"/>
        <v>-0.69132432952921552</v>
      </c>
      <c r="AJ186">
        <f t="shared" si="57"/>
        <v>150.63596421611075</v>
      </c>
      <c r="AK186">
        <f t="shared" si="58"/>
        <v>2.341472613700238E-3</v>
      </c>
      <c r="AN186">
        <f t="shared" si="65"/>
        <v>-0.29374246644915314</v>
      </c>
      <c r="AO186">
        <f t="shared" si="59"/>
        <v>151.03354607919081</v>
      </c>
      <c r="AP186">
        <f t="shared" si="60"/>
        <v>2.9170292376238101E-4</v>
      </c>
      <c r="AS186">
        <f t="shared" si="66"/>
        <v>-0.32945963998365424</v>
      </c>
      <c r="AT186">
        <f t="shared" si="61"/>
        <v>150.99782890565629</v>
      </c>
      <c r="AU186">
        <f t="shared" si="62"/>
        <v>5.5148904698712146E-5</v>
      </c>
      <c r="AX186">
        <f t="shared" si="67"/>
        <v>-0.90389260557122553</v>
      </c>
      <c r="AY186">
        <f t="shared" si="63"/>
        <v>150.42339594006873</v>
      </c>
      <c r="AZ186">
        <f t="shared" si="64"/>
        <v>3.7493074182816883E-3</v>
      </c>
    </row>
    <row r="187" spans="2:52" x14ac:dyDescent="0.3">
      <c r="B187" s="1"/>
      <c r="I187" s="1">
        <v>44099</v>
      </c>
      <c r="J187">
        <v>186</v>
      </c>
      <c r="K187">
        <v>154.7565002</v>
      </c>
      <c r="M187">
        <f t="shared" si="53"/>
        <v>153.10326278192323</v>
      </c>
      <c r="O187">
        <f t="shared" si="54"/>
        <v>151.33904516060855</v>
      </c>
      <c r="Q187">
        <f t="shared" si="55"/>
        <v>151.12461661825597</v>
      </c>
      <c r="S187">
        <f t="shared" si="56"/>
        <v>150.98173492533039</v>
      </c>
      <c r="T187">
        <f t="shared" si="47"/>
        <v>1.0682830226453844E-2</v>
      </c>
      <c r="V187">
        <f t="shared" si="48"/>
        <v>2.2082788347984723E-2</v>
      </c>
      <c r="X187">
        <f t="shared" si="49"/>
        <v>2.3468375008806476E-2</v>
      </c>
      <c r="Z187">
        <f t="shared" si="50"/>
        <v>2.4391642805253997E-2</v>
      </c>
      <c r="AE187" s="1">
        <f t="shared" si="51"/>
        <v>44099</v>
      </c>
      <c r="AF187" s="10">
        <f t="shared" si="52"/>
        <v>186</v>
      </c>
      <c r="AG187" s="11">
        <f t="shared" si="46"/>
        <v>154.7565002</v>
      </c>
      <c r="AI187">
        <f t="shared" si="68"/>
        <v>-0.59359384910017021</v>
      </c>
      <c r="AJ187">
        <f t="shared" si="57"/>
        <v>150.53102276915581</v>
      </c>
      <c r="AK187">
        <f t="shared" si="58"/>
        <v>2.7304038443512136E-2</v>
      </c>
      <c r="AN187">
        <f t="shared" si="65"/>
        <v>-0.2573142508230874</v>
      </c>
      <c r="AO187">
        <f t="shared" si="59"/>
        <v>150.86730236743287</v>
      </c>
      <c r="AP187">
        <f t="shared" si="60"/>
        <v>2.5131079001792615E-2</v>
      </c>
      <c r="AS187">
        <f t="shared" si="66"/>
        <v>-0.25338701242385497</v>
      </c>
      <c r="AT187">
        <f t="shared" si="61"/>
        <v>150.87122960583213</v>
      </c>
      <c r="AU187">
        <f t="shared" si="62"/>
        <v>2.5105702113621963E-2</v>
      </c>
      <c r="AX187">
        <f t="shared" si="67"/>
        <v>-0.34291606302143607</v>
      </c>
      <c r="AY187">
        <f t="shared" si="63"/>
        <v>150.78170055523452</v>
      </c>
      <c r="AZ187">
        <f t="shared" si="64"/>
        <v>2.5684217720280823E-2</v>
      </c>
    </row>
    <row r="188" spans="2:52" x14ac:dyDescent="0.3">
      <c r="B188" s="1"/>
      <c r="I188" s="1">
        <v>44102</v>
      </c>
      <c r="J188">
        <v>187</v>
      </c>
      <c r="K188">
        <v>158.70249939999999</v>
      </c>
      <c r="M188">
        <f t="shared" si="53"/>
        <v>153.4339102655386</v>
      </c>
      <c r="O188">
        <f t="shared" si="54"/>
        <v>152.70602717636513</v>
      </c>
      <c r="Q188">
        <f t="shared" si="55"/>
        <v>153.30374676730241</v>
      </c>
      <c r="S188">
        <f t="shared" si="56"/>
        <v>154.00154714506607</v>
      </c>
      <c r="T188">
        <f t="shared" si="47"/>
        <v>3.3197896406043585E-2</v>
      </c>
      <c r="V188">
        <f t="shared" si="48"/>
        <v>3.7784359076293593E-2</v>
      </c>
      <c r="X188">
        <f t="shared" si="49"/>
        <v>3.401806936316959E-2</v>
      </c>
      <c r="Z188">
        <f t="shared" si="50"/>
        <v>2.9621160805322035E-2</v>
      </c>
      <c r="AE188" s="1">
        <f t="shared" si="51"/>
        <v>44102</v>
      </c>
      <c r="AF188" s="10">
        <f t="shared" si="52"/>
        <v>187</v>
      </c>
      <c r="AG188" s="11">
        <f t="shared" si="46"/>
        <v>158.70249939999999</v>
      </c>
      <c r="AI188">
        <f t="shared" si="68"/>
        <v>-3.9049049470847474E-2</v>
      </c>
      <c r="AJ188">
        <f t="shared" si="57"/>
        <v>153.26469771783155</v>
      </c>
      <c r="AK188">
        <f t="shared" si="58"/>
        <v>3.4264121250307422E-2</v>
      </c>
      <c r="AN188">
        <f t="shared" si="65"/>
        <v>0.71726350912472492</v>
      </c>
      <c r="AO188">
        <f t="shared" si="59"/>
        <v>154.02101027642715</v>
      </c>
      <c r="AP188">
        <f t="shared" si="60"/>
        <v>2.9498521707420858E-2</v>
      </c>
      <c r="AS188">
        <f t="shared" si="66"/>
        <v>1.2061232844583238</v>
      </c>
      <c r="AT188">
        <f t="shared" si="61"/>
        <v>154.50987005176074</v>
      </c>
      <c r="AU188">
        <f t="shared" si="62"/>
        <v>2.6418168359604619E-2</v>
      </c>
      <c r="AX188">
        <f t="shared" si="67"/>
        <v>1.6747209066328677</v>
      </c>
      <c r="AY188">
        <f t="shared" si="63"/>
        <v>154.97846767393528</v>
      </c>
      <c r="AZ188">
        <f t="shared" si="64"/>
        <v>2.3465488824334853E-2</v>
      </c>
    </row>
    <row r="189" spans="2:52" x14ac:dyDescent="0.3">
      <c r="B189" s="1"/>
      <c r="I189" s="1">
        <v>44103</v>
      </c>
      <c r="J189">
        <v>188</v>
      </c>
      <c r="K189">
        <v>157.2440033</v>
      </c>
      <c r="M189">
        <f t="shared" si="53"/>
        <v>154.4876280924309</v>
      </c>
      <c r="O189">
        <f t="shared" si="54"/>
        <v>155.10461606581907</v>
      </c>
      <c r="Q189">
        <f t="shared" si="55"/>
        <v>156.54299834692097</v>
      </c>
      <c r="S189">
        <f t="shared" si="56"/>
        <v>157.7623089490132</v>
      </c>
      <c r="T189">
        <f t="shared" si="47"/>
        <v>1.7529286648282041E-2</v>
      </c>
      <c r="V189">
        <f t="shared" si="48"/>
        <v>1.3605525102914559E-2</v>
      </c>
      <c r="X189">
        <f t="shared" si="49"/>
        <v>4.4580711401859575E-3</v>
      </c>
      <c r="Z189">
        <f t="shared" si="50"/>
        <v>-3.2961870604651562E-3</v>
      </c>
      <c r="AE189" s="1">
        <f t="shared" si="51"/>
        <v>44103</v>
      </c>
      <c r="AF189" s="10">
        <f t="shared" si="52"/>
        <v>188</v>
      </c>
      <c r="AG189" s="11">
        <f t="shared" si="46"/>
        <v>157.2440033</v>
      </c>
      <c r="AI189">
        <f t="shared" si="68"/>
        <v>0.61661107634703283</v>
      </c>
      <c r="AJ189">
        <f t="shared" si="57"/>
        <v>157.15960942326799</v>
      </c>
      <c r="AK189">
        <f t="shared" si="58"/>
        <v>5.3670648775709629E-4</v>
      </c>
      <c r="AN189">
        <f t="shared" si="65"/>
        <v>1.7260587373222565</v>
      </c>
      <c r="AO189">
        <f t="shared" si="59"/>
        <v>158.26905708424323</v>
      </c>
      <c r="AP189">
        <f t="shared" si="60"/>
        <v>6.5188736150882933E-3</v>
      </c>
      <c r="AS189">
        <f t="shared" si="66"/>
        <v>2.4260002615544614</v>
      </c>
      <c r="AT189">
        <f t="shared" si="61"/>
        <v>158.96899860847543</v>
      </c>
      <c r="AU189">
        <f t="shared" si="62"/>
        <v>1.0970181833798606E-2</v>
      </c>
      <c r="AX189">
        <f t="shared" si="67"/>
        <v>2.9263454450214166</v>
      </c>
      <c r="AY189">
        <f t="shared" si="63"/>
        <v>159.46934379194238</v>
      </c>
      <c r="AZ189">
        <f t="shared" si="64"/>
        <v>1.4152148541377004E-2</v>
      </c>
    </row>
    <row r="190" spans="2:52" x14ac:dyDescent="0.3">
      <c r="B190" s="1"/>
      <c r="I190" s="1">
        <v>44104</v>
      </c>
      <c r="J190">
        <v>189</v>
      </c>
      <c r="K190">
        <v>157.43649289999999</v>
      </c>
      <c r="M190">
        <f t="shared" si="53"/>
        <v>155.03890313394473</v>
      </c>
      <c r="O190">
        <f t="shared" si="54"/>
        <v>155.96037095949146</v>
      </c>
      <c r="Q190">
        <f t="shared" si="55"/>
        <v>156.96360131876838</v>
      </c>
      <c r="S190">
        <f t="shared" si="56"/>
        <v>157.34766442980265</v>
      </c>
      <c r="T190">
        <f t="shared" si="47"/>
        <v>1.5228932770867523E-2</v>
      </c>
      <c r="V190">
        <f t="shared" si="48"/>
        <v>9.3759833779207252E-3</v>
      </c>
      <c r="X190">
        <f t="shared" si="49"/>
        <v>3.0036973799459393E-3</v>
      </c>
      <c r="Z190">
        <f t="shared" si="50"/>
        <v>5.6421779068569346E-4</v>
      </c>
      <c r="AE190" s="1">
        <f t="shared" si="51"/>
        <v>44104</v>
      </c>
      <c r="AF190" s="10">
        <f t="shared" si="52"/>
        <v>189</v>
      </c>
      <c r="AG190" s="11">
        <f t="shared" si="46"/>
        <v>157.43649289999999</v>
      </c>
      <c r="AI190">
        <f t="shared" si="68"/>
        <v>0.57740945544710942</v>
      </c>
      <c r="AJ190">
        <f t="shared" si="57"/>
        <v>157.54101077421549</v>
      </c>
      <c r="AK190">
        <f t="shared" si="58"/>
        <v>6.6387323733062579E-4</v>
      </c>
      <c r="AN190">
        <f t="shared" si="65"/>
        <v>1.2038764311323202</v>
      </c>
      <c r="AO190">
        <f t="shared" si="59"/>
        <v>158.16747774990071</v>
      </c>
      <c r="AP190">
        <f t="shared" si="60"/>
        <v>4.6430458176239123E-3</v>
      </c>
      <c r="AS190">
        <f t="shared" si="66"/>
        <v>1.222761887730234</v>
      </c>
      <c r="AT190">
        <f t="shared" si="61"/>
        <v>158.18636320649861</v>
      </c>
      <c r="AU190">
        <f t="shared" si="62"/>
        <v>4.7630018471951216E-3</v>
      </c>
      <c r="AX190">
        <f t="shared" si="67"/>
        <v>0.92175146648221573</v>
      </c>
      <c r="AY190">
        <f t="shared" si="63"/>
        <v>157.8853527852506</v>
      </c>
      <c r="AZ190">
        <f t="shared" si="64"/>
        <v>2.8510536342785425E-3</v>
      </c>
    </row>
    <row r="191" spans="2:52" x14ac:dyDescent="0.3">
      <c r="B191" s="1"/>
      <c r="I191" s="1">
        <v>44105</v>
      </c>
      <c r="J191">
        <v>190</v>
      </c>
      <c r="K191">
        <v>161.06300350000001</v>
      </c>
      <c r="M191">
        <f t="shared" si="53"/>
        <v>155.51842108715579</v>
      </c>
      <c r="O191">
        <f t="shared" si="54"/>
        <v>156.55081973569486</v>
      </c>
      <c r="Q191">
        <f t="shared" si="55"/>
        <v>157.24733626750734</v>
      </c>
      <c r="S191">
        <f t="shared" si="56"/>
        <v>157.41872720596052</v>
      </c>
      <c r="T191">
        <f t="shared" si="47"/>
        <v>3.4424928707133047E-2</v>
      </c>
      <c r="V191">
        <f t="shared" si="48"/>
        <v>2.8015023104329163E-2</v>
      </c>
      <c r="X191">
        <f t="shared" si="49"/>
        <v>2.369052575436836E-2</v>
      </c>
      <c r="Z191">
        <f t="shared" si="50"/>
        <v>2.2626402183289009E-2</v>
      </c>
      <c r="AE191" s="1">
        <f t="shared" si="51"/>
        <v>44105</v>
      </c>
      <c r="AF191" s="10">
        <f t="shared" si="52"/>
        <v>190</v>
      </c>
      <c r="AG191" s="11">
        <f t="shared" si="46"/>
        <v>161.06300350000001</v>
      </c>
      <c r="AI191">
        <f t="shared" si="68"/>
        <v>0.51867455410547814</v>
      </c>
      <c r="AJ191">
        <f t="shared" si="57"/>
        <v>157.76601082161281</v>
      </c>
      <c r="AK191">
        <f t="shared" si="58"/>
        <v>2.0470204868538903E-2</v>
      </c>
      <c r="AN191">
        <f t="shared" si="65"/>
        <v>0.83581983817497341</v>
      </c>
      <c r="AO191">
        <f t="shared" si="59"/>
        <v>158.08315610568232</v>
      </c>
      <c r="AP191">
        <f t="shared" si="60"/>
        <v>1.8501128934415328E-2</v>
      </c>
      <c r="AS191">
        <f t="shared" si="66"/>
        <v>0.65934572433546546</v>
      </c>
      <c r="AT191">
        <f t="shared" si="61"/>
        <v>157.90668199184279</v>
      </c>
      <c r="AU191">
        <f t="shared" si="62"/>
        <v>1.9596812673105399E-2</v>
      </c>
      <c r="AX191">
        <f t="shared" si="67"/>
        <v>0.41133825228760562</v>
      </c>
      <c r="AY191">
        <f t="shared" si="63"/>
        <v>157.65867451979494</v>
      </c>
      <c r="AZ191">
        <f t="shared" si="64"/>
        <v>2.1136629183778167E-2</v>
      </c>
    </row>
    <row r="192" spans="2:52" x14ac:dyDescent="0.3">
      <c r="B192" s="1"/>
      <c r="I192" s="1">
        <v>44106</v>
      </c>
      <c r="J192">
        <v>191</v>
      </c>
      <c r="K192">
        <v>156.25</v>
      </c>
      <c r="M192">
        <f t="shared" si="53"/>
        <v>156.62733756972463</v>
      </c>
      <c r="O192">
        <f t="shared" si="54"/>
        <v>158.35569324141693</v>
      </c>
      <c r="Q192">
        <f t="shared" si="55"/>
        <v>159.53673660700292</v>
      </c>
      <c r="S192">
        <f t="shared" si="56"/>
        <v>160.33414824119211</v>
      </c>
      <c r="T192">
        <f t="shared" si="47"/>
        <v>-2.4149604462376374E-3</v>
      </c>
      <c r="V192">
        <f t="shared" si="48"/>
        <v>-1.3476436745068349E-2</v>
      </c>
      <c r="X192">
        <f t="shared" si="49"/>
        <v>-2.10351142848187E-2</v>
      </c>
      <c r="Z192">
        <f t="shared" si="50"/>
        <v>-2.6138548743629506E-2</v>
      </c>
      <c r="AE192" s="1">
        <f t="shared" si="51"/>
        <v>44106</v>
      </c>
      <c r="AF192" s="10">
        <f t="shared" si="52"/>
        <v>191</v>
      </c>
      <c r="AG192" s="11">
        <f t="shared" si="46"/>
        <v>156.25</v>
      </c>
      <c r="AI192">
        <f t="shared" si="68"/>
        <v>0.87281971118349977</v>
      </c>
      <c r="AJ192">
        <f t="shared" si="57"/>
        <v>160.40955631818642</v>
      </c>
      <c r="AK192">
        <f t="shared" si="58"/>
        <v>2.6621160436393076E-2</v>
      </c>
      <c r="AN192">
        <f t="shared" si="65"/>
        <v>1.4172520387032184</v>
      </c>
      <c r="AO192">
        <f t="shared" si="59"/>
        <v>160.95398864570615</v>
      </c>
      <c r="AP192">
        <f t="shared" si="60"/>
        <v>3.0105527332519342E-2</v>
      </c>
      <c r="AS192">
        <f t="shared" si="66"/>
        <v>1.6373784934315379</v>
      </c>
      <c r="AT192">
        <f t="shared" si="61"/>
        <v>161.17411510043445</v>
      </c>
      <c r="AU192">
        <f t="shared" si="62"/>
        <v>3.1514336642780472E-2</v>
      </c>
      <c r="AX192">
        <f t="shared" si="67"/>
        <v>1.91378792205399</v>
      </c>
      <c r="AY192">
        <f t="shared" si="63"/>
        <v>161.45052452905691</v>
      </c>
      <c r="AZ192">
        <f t="shared" si="64"/>
        <v>3.3283356985964199E-2</v>
      </c>
    </row>
    <row r="193" spans="2:52" x14ac:dyDescent="0.3">
      <c r="B193" s="1"/>
      <c r="I193" s="1">
        <v>44109</v>
      </c>
      <c r="J193">
        <v>192</v>
      </c>
      <c r="K193">
        <v>159.96000670000001</v>
      </c>
      <c r="M193">
        <f t="shared" si="53"/>
        <v>156.55187005577972</v>
      </c>
      <c r="O193">
        <f t="shared" si="54"/>
        <v>157.51341594485015</v>
      </c>
      <c r="Q193">
        <f t="shared" si="55"/>
        <v>157.56469464280116</v>
      </c>
      <c r="S193">
        <f t="shared" si="56"/>
        <v>157.06682964823841</v>
      </c>
      <c r="T193">
        <f t="shared" si="47"/>
        <v>2.1306179679100326E-2</v>
      </c>
      <c r="V193">
        <f t="shared" si="48"/>
        <v>1.5295015333041093E-2</v>
      </c>
      <c r="X193">
        <f t="shared" si="49"/>
        <v>1.4974443341273319E-2</v>
      </c>
      <c r="Z193">
        <f t="shared" si="50"/>
        <v>1.8086877535505863E-2</v>
      </c>
      <c r="AE193" s="1">
        <f t="shared" si="51"/>
        <v>44109</v>
      </c>
      <c r="AF193" s="10">
        <f t="shared" si="52"/>
        <v>192</v>
      </c>
      <c r="AG193" s="11">
        <f t="shared" ref="AG193:AG253" si="69">K193</f>
        <v>159.96000670000001</v>
      </c>
      <c r="AI193">
        <f t="shared" si="68"/>
        <v>0.30384737610644691</v>
      </c>
      <c r="AJ193">
        <f t="shared" si="57"/>
        <v>157.86854201890762</v>
      </c>
      <c r="AK193">
        <f t="shared" si="58"/>
        <v>1.307492243992504E-2</v>
      </c>
      <c r="AN193">
        <f t="shared" si="65"/>
        <v>6.1534437541225118E-2</v>
      </c>
      <c r="AO193">
        <f t="shared" si="59"/>
        <v>157.62622908034237</v>
      </c>
      <c r="AP193">
        <f t="shared" si="60"/>
        <v>1.4589756951151956E-2</v>
      </c>
      <c r="AS193">
        <f t="shared" si="66"/>
        <v>-0.52827378114844359</v>
      </c>
      <c r="AT193">
        <f t="shared" si="61"/>
        <v>157.03642086165272</v>
      </c>
      <c r="AU193">
        <f t="shared" si="62"/>
        <v>1.8276979969314374E-2</v>
      </c>
      <c r="AX193">
        <f t="shared" si="67"/>
        <v>-1.1948759869506138</v>
      </c>
      <c r="AY193">
        <f t="shared" si="63"/>
        <v>156.36981865585054</v>
      </c>
      <c r="AZ193">
        <f t="shared" si="64"/>
        <v>2.24442854074316E-2</v>
      </c>
    </row>
    <row r="194" spans="2:52" x14ac:dyDescent="0.3">
      <c r="B194" s="1"/>
      <c r="I194" s="1">
        <v>44110</v>
      </c>
      <c r="J194">
        <v>193</v>
      </c>
      <c r="K194">
        <v>154.99800110000001</v>
      </c>
      <c r="M194">
        <f t="shared" si="53"/>
        <v>157.23349738462377</v>
      </c>
      <c r="O194">
        <f t="shared" si="54"/>
        <v>158.49205224691008</v>
      </c>
      <c r="Q194">
        <f t="shared" si="55"/>
        <v>159.00188187712047</v>
      </c>
      <c r="S194">
        <f t="shared" si="56"/>
        <v>159.38137128964769</v>
      </c>
      <c r="T194">
        <f t="shared" ref="T194:T253" si="70">(K194-M194)/K194</f>
        <v>-1.4422742672542529E-2</v>
      </c>
      <c r="V194">
        <f t="shared" ref="V194:V253" si="71">(K194-O194)/K194</f>
        <v>-2.2542556175649073E-2</v>
      </c>
      <c r="X194">
        <f t="shared" ref="X194:X253" si="72">(K194-Q194)/K194</f>
        <v>-2.5831822015157956E-2</v>
      </c>
      <c r="Z194">
        <f t="shared" ref="Z194:Z253" si="73">(K194-S194)/K194</f>
        <v>-2.8280172379898376E-2</v>
      </c>
      <c r="AE194" s="1">
        <f t="shared" ref="AE194:AE253" si="74">I194</f>
        <v>44110</v>
      </c>
      <c r="AF194" s="10">
        <f t="shared" ref="AF194:AF253" si="75">J194</f>
        <v>193</v>
      </c>
      <c r="AG194" s="11">
        <f t="shared" si="69"/>
        <v>154.99800110000001</v>
      </c>
      <c r="AI194">
        <f t="shared" si="68"/>
        <v>0.53051534774901965</v>
      </c>
      <c r="AJ194">
        <f t="shared" si="57"/>
        <v>159.5323972248695</v>
      </c>
      <c r="AK194">
        <f t="shared" si="58"/>
        <v>2.9254545817942731E-2</v>
      </c>
      <c r="AN194">
        <f t="shared" si="65"/>
        <v>0.61179555625245918</v>
      </c>
      <c r="AO194">
        <f t="shared" si="59"/>
        <v>159.61367743337291</v>
      </c>
      <c r="AP194">
        <f t="shared" si="60"/>
        <v>2.9778941022568471E-2</v>
      </c>
      <c r="AS194">
        <f t="shared" si="66"/>
        <v>0.65100282813220878</v>
      </c>
      <c r="AT194">
        <f t="shared" si="61"/>
        <v>159.65288470525269</v>
      </c>
      <c r="AU194">
        <f t="shared" si="62"/>
        <v>3.0031894425848037E-2</v>
      </c>
      <c r="AX194">
        <f t="shared" si="67"/>
        <v>0.91077459006532557</v>
      </c>
      <c r="AY194">
        <f t="shared" si="63"/>
        <v>159.9126564671858</v>
      </c>
      <c r="AZ194">
        <f t="shared" si="64"/>
        <v>3.1707862890534962E-2</v>
      </c>
    </row>
    <row r="195" spans="2:52" x14ac:dyDescent="0.3">
      <c r="B195" s="1"/>
      <c r="I195" s="1">
        <v>44111</v>
      </c>
      <c r="J195">
        <v>194</v>
      </c>
      <c r="K195">
        <v>159.7845001</v>
      </c>
      <c r="M195">
        <f t="shared" ref="M195:M253" si="76">$L$2*K194+(1-$L$2)*M194</f>
        <v>156.78639812769904</v>
      </c>
      <c r="O195">
        <f t="shared" ref="O195:O253" si="77">$N$2*K194+(1-$N$2)*O194</f>
        <v>157.09443178814604</v>
      </c>
      <c r="Q195">
        <f t="shared" ref="Q195:Q253" si="78">$P$2*K194+(1-$P$2)*Q194</f>
        <v>156.59955341084819</v>
      </c>
      <c r="S195">
        <f t="shared" ref="S195:S253" si="79">$R$2*K194+(1-$R$2)*S194</f>
        <v>155.87467513792956</v>
      </c>
      <c r="T195">
        <f t="shared" si="70"/>
        <v>1.8763409282030592E-2</v>
      </c>
      <c r="V195">
        <f t="shared" si="71"/>
        <v>1.6835602390534769E-2</v>
      </c>
      <c r="X195">
        <f t="shared" si="72"/>
        <v>1.9932763735897651E-2</v>
      </c>
      <c r="Z195">
        <f t="shared" si="73"/>
        <v>2.4469363171168098E-2</v>
      </c>
      <c r="AE195" s="1">
        <f t="shared" si="74"/>
        <v>44111</v>
      </c>
      <c r="AF195" s="10">
        <f t="shared" si="75"/>
        <v>194</v>
      </c>
      <c r="AG195" s="11">
        <f t="shared" si="69"/>
        <v>159.7845001</v>
      </c>
      <c r="AI195">
        <f t="shared" si="68"/>
        <v>-5.6053415055240308E-2</v>
      </c>
      <c r="AJ195">
        <f t="shared" ref="AJ195:AJ253" si="80">Q195+AI195</f>
        <v>156.54349999579296</v>
      </c>
      <c r="AK195">
        <f t="shared" ref="AK195:AK253" si="81">ABS((K195-AJ195)/K195)</f>
        <v>2.0283570072057611E-2</v>
      </c>
      <c r="AN195">
        <f t="shared" si="65"/>
        <v>-0.59385405275743652</v>
      </c>
      <c r="AO195">
        <f t="shared" ref="AO195:AO253" si="82">Q195+AN195</f>
        <v>156.00569935809074</v>
      </c>
      <c r="AP195">
        <f t="shared" ref="AP195:AP253" si="83">ABS((K195-AO195)/K195)</f>
        <v>2.3649357350333289E-2</v>
      </c>
      <c r="AS195">
        <f t="shared" si="66"/>
        <v>-1.1809959485104844</v>
      </c>
      <c r="AT195">
        <f t="shared" ref="AT195:AT253" si="84">Q195+AS195</f>
        <v>155.4185574623377</v>
      </c>
      <c r="AU195">
        <f t="shared" ref="AU195:AU253" si="85">ABS((K195-AT195)/K195)</f>
        <v>2.7323943404584963E-2</v>
      </c>
      <c r="AX195">
        <f t="shared" si="67"/>
        <v>-1.7397078550047591</v>
      </c>
      <c r="AY195">
        <f t="shared" ref="AY195:AY253" si="86">Q195+AX195</f>
        <v>154.85984555584344</v>
      </c>
      <c r="AZ195">
        <f t="shared" ref="AZ195:AZ253" si="87">ABS((K195-AY195)/K195)</f>
        <v>3.0820602380546968E-2</v>
      </c>
    </row>
    <row r="196" spans="2:52" x14ac:dyDescent="0.3">
      <c r="B196" s="1"/>
      <c r="I196" s="1">
        <v>44112</v>
      </c>
      <c r="J196">
        <v>195</v>
      </c>
      <c r="K196">
        <v>159.5274963</v>
      </c>
      <c r="M196">
        <f t="shared" si="76"/>
        <v>157.38601852215925</v>
      </c>
      <c r="O196">
        <f t="shared" si="77"/>
        <v>158.17045911288761</v>
      </c>
      <c r="Q196">
        <f t="shared" si="78"/>
        <v>158.51052142433929</v>
      </c>
      <c r="S196">
        <f t="shared" si="79"/>
        <v>159.00253510758591</v>
      </c>
      <c r="T196">
        <f t="shared" si="70"/>
        <v>1.3423878814054629E-2</v>
      </c>
      <c r="V196">
        <f t="shared" si="71"/>
        <v>8.5066036801605752E-3</v>
      </c>
      <c r="X196">
        <f t="shared" si="72"/>
        <v>6.374919053128196E-3</v>
      </c>
      <c r="Z196">
        <f t="shared" si="73"/>
        <v>3.2907254522873261E-3</v>
      </c>
      <c r="AE196" s="1">
        <f t="shared" si="74"/>
        <v>44112</v>
      </c>
      <c r="AF196" s="10">
        <f t="shared" si="75"/>
        <v>195</v>
      </c>
      <c r="AG196" s="11">
        <f t="shared" si="69"/>
        <v>159.5274963</v>
      </c>
      <c r="AI196">
        <f t="shared" si="68"/>
        <v>0.3373508706540278</v>
      </c>
      <c r="AJ196">
        <f t="shared" si="80"/>
        <v>158.84787229499332</v>
      </c>
      <c r="AK196">
        <f t="shared" si="81"/>
        <v>4.260231124850123E-3</v>
      </c>
      <c r="AN196">
        <f t="shared" ref="AN196:AN253" si="88">$AM$2*(Q196-Q195)+(1-$AM$2)*AN195</f>
        <v>0.4080747737419782</v>
      </c>
      <c r="AO196">
        <f t="shared" si="82"/>
        <v>158.91859619808127</v>
      </c>
      <c r="AP196">
        <f t="shared" si="83"/>
        <v>3.8168975006894834E-3</v>
      </c>
      <c r="AS196">
        <f t="shared" ref="AS196:AS253" si="89">$AR$2*(Q196-Q195)+(1-$AR$2)*AS195</f>
        <v>0.6741824286904663</v>
      </c>
      <c r="AT196">
        <f t="shared" si="84"/>
        <v>159.18470385302976</v>
      </c>
      <c r="AU196">
        <f t="shared" si="85"/>
        <v>2.1487985138662026E-3</v>
      </c>
      <c r="AX196">
        <f t="shared" si="67"/>
        <v>1.1808328397919285</v>
      </c>
      <c r="AY196">
        <f t="shared" si="86"/>
        <v>159.69135426413121</v>
      </c>
      <c r="AZ196">
        <f t="shared" si="87"/>
        <v>1.0271455888899985E-3</v>
      </c>
    </row>
    <row r="197" spans="2:52" x14ac:dyDescent="0.3">
      <c r="B197" s="1"/>
      <c r="I197" s="1">
        <v>44113</v>
      </c>
      <c r="J197">
        <v>196</v>
      </c>
      <c r="K197">
        <v>164.33250430000001</v>
      </c>
      <c r="M197">
        <f t="shared" si="76"/>
        <v>157.8143140777274</v>
      </c>
      <c r="O197">
        <f t="shared" si="77"/>
        <v>158.71327398773258</v>
      </c>
      <c r="Q197">
        <f t="shared" si="78"/>
        <v>159.12070634973571</v>
      </c>
      <c r="S197">
        <f t="shared" si="79"/>
        <v>159.42250406151717</v>
      </c>
      <c r="T197">
        <f t="shared" si="70"/>
        <v>3.9664643644529478E-2</v>
      </c>
      <c r="V197">
        <f t="shared" si="71"/>
        <v>3.4194271767496169E-2</v>
      </c>
      <c r="X197">
        <f t="shared" si="72"/>
        <v>3.1714954825673512E-2</v>
      </c>
      <c r="Z197">
        <f t="shared" si="73"/>
        <v>2.9878448328879006E-2</v>
      </c>
      <c r="AE197" s="1">
        <f t="shared" si="74"/>
        <v>44113</v>
      </c>
      <c r="AF197" s="10">
        <f t="shared" si="75"/>
        <v>196</v>
      </c>
      <c r="AG197" s="11">
        <f t="shared" si="69"/>
        <v>164.33250430000001</v>
      </c>
      <c r="AI197">
        <f t="shared" si="68"/>
        <v>0.39191768160250723</v>
      </c>
      <c r="AJ197">
        <f t="shared" si="80"/>
        <v>159.51262403133822</v>
      </c>
      <c r="AK197">
        <f t="shared" si="81"/>
        <v>2.9330048180016634E-2</v>
      </c>
      <c r="AN197">
        <f t="shared" si="88"/>
        <v>0.48891883440375683</v>
      </c>
      <c r="AO197">
        <f t="shared" si="82"/>
        <v>159.60962518413947</v>
      </c>
      <c r="AP197">
        <f t="shared" si="83"/>
        <v>2.8739774495486318E-2</v>
      </c>
      <c r="AS197">
        <f t="shared" si="89"/>
        <v>0.63578392671404127</v>
      </c>
      <c r="AT197">
        <f t="shared" si="84"/>
        <v>159.75649027644977</v>
      </c>
      <c r="AU197">
        <f t="shared" si="85"/>
        <v>2.7846067599605388E-2</v>
      </c>
      <c r="AX197">
        <f t="shared" ref="AX197:AX253" si="90">$AW$2*(Q197-Q196)+(1-$AW$2)*AX196</f>
        <v>0.72431450827552546</v>
      </c>
      <c r="AY197">
        <f t="shared" si="86"/>
        <v>159.84502085801122</v>
      </c>
      <c r="AZ197">
        <f t="shared" si="87"/>
        <v>2.7307339233366663E-2</v>
      </c>
    </row>
    <row r="198" spans="2:52" x14ac:dyDescent="0.3">
      <c r="B198" s="1"/>
      <c r="I198" s="1">
        <v>44116</v>
      </c>
      <c r="J198">
        <v>197</v>
      </c>
      <c r="K198">
        <v>172.1464996</v>
      </c>
      <c r="M198">
        <f t="shared" si="76"/>
        <v>159.11795212218192</v>
      </c>
      <c r="O198">
        <f t="shared" si="77"/>
        <v>160.96096611263954</v>
      </c>
      <c r="Q198">
        <f t="shared" si="78"/>
        <v>162.2477851198943</v>
      </c>
      <c r="S198">
        <f t="shared" si="79"/>
        <v>163.35050425230344</v>
      </c>
      <c r="T198">
        <f t="shared" si="70"/>
        <v>7.5682906757275015E-2</v>
      </c>
      <c r="V198">
        <f t="shared" si="71"/>
        <v>6.4976827953813696E-2</v>
      </c>
      <c r="X198">
        <f t="shared" si="72"/>
        <v>5.7501688986452651E-2</v>
      </c>
      <c r="Z198">
        <f t="shared" si="73"/>
        <v>5.1095987244207441E-2</v>
      </c>
      <c r="AE198" s="1">
        <f t="shared" si="74"/>
        <v>44116</v>
      </c>
      <c r="AF198" s="10">
        <f t="shared" si="75"/>
        <v>197</v>
      </c>
      <c r="AG198" s="11">
        <f t="shared" si="69"/>
        <v>172.1464996</v>
      </c>
      <c r="AI198">
        <f t="shared" ref="AI198:AI253" si="91">$AH$2*(Q198-Q197)+(1-$AH$2)*AI197</f>
        <v>0.93894989931372397</v>
      </c>
      <c r="AJ198">
        <f t="shared" si="80"/>
        <v>163.18673501920802</v>
      </c>
      <c r="AK198">
        <f t="shared" si="81"/>
        <v>5.2047323655205958E-2</v>
      </c>
      <c r="AN198">
        <f t="shared" si="88"/>
        <v>1.5441828087056904</v>
      </c>
      <c r="AO198">
        <f t="shared" si="82"/>
        <v>163.7919679286</v>
      </c>
      <c r="AP198">
        <f t="shared" si="83"/>
        <v>4.8531522225619489E-2</v>
      </c>
      <c r="AS198">
        <f t="shared" si="89"/>
        <v>2.1305608327807706</v>
      </c>
      <c r="AT198">
        <f t="shared" si="84"/>
        <v>164.37834595267506</v>
      </c>
      <c r="AU198">
        <f t="shared" si="85"/>
        <v>4.512524893259541E-2</v>
      </c>
      <c r="AX198">
        <f t="shared" si="90"/>
        <v>2.6465259177819775</v>
      </c>
      <c r="AY198">
        <f t="shared" si="86"/>
        <v>164.89431103767629</v>
      </c>
      <c r="AZ198">
        <f t="shared" si="87"/>
        <v>4.2128004805063776E-2</v>
      </c>
    </row>
    <row r="199" spans="2:52" x14ac:dyDescent="0.3">
      <c r="B199" s="1"/>
      <c r="I199" s="1">
        <v>44117</v>
      </c>
      <c r="J199">
        <v>198</v>
      </c>
      <c r="K199">
        <v>172.1815033</v>
      </c>
      <c r="M199">
        <f t="shared" si="76"/>
        <v>161.72366161774553</v>
      </c>
      <c r="O199">
        <f t="shared" si="77"/>
        <v>165.43517950758371</v>
      </c>
      <c r="Q199">
        <f t="shared" si="78"/>
        <v>168.18701380795773</v>
      </c>
      <c r="S199">
        <f t="shared" si="79"/>
        <v>170.38730053046066</v>
      </c>
      <c r="T199">
        <f t="shared" si="70"/>
        <v>6.0737311974987662E-2</v>
      </c>
      <c r="V199">
        <f t="shared" si="71"/>
        <v>3.9181466435810185E-2</v>
      </c>
      <c r="X199">
        <f t="shared" si="72"/>
        <v>2.3199295019991132E-2</v>
      </c>
      <c r="Z199">
        <f t="shared" si="73"/>
        <v>1.0420415289400829E-2</v>
      </c>
      <c r="AE199" s="1">
        <f t="shared" si="74"/>
        <v>44117</v>
      </c>
      <c r="AF199" s="10">
        <f t="shared" si="75"/>
        <v>198</v>
      </c>
      <c r="AG199" s="11">
        <f t="shared" si="69"/>
        <v>172.1815033</v>
      </c>
      <c r="AI199">
        <f t="shared" si="91"/>
        <v>1.939005657063664</v>
      </c>
      <c r="AJ199">
        <f t="shared" si="80"/>
        <v>170.12601946502139</v>
      </c>
      <c r="AK199">
        <f t="shared" si="81"/>
        <v>1.1937889933492157E-2</v>
      </c>
      <c r="AN199">
        <f t="shared" si="88"/>
        <v>3.3022011604487838</v>
      </c>
      <c r="AO199">
        <f t="shared" si="82"/>
        <v>171.48921496840651</v>
      </c>
      <c r="AP199">
        <f t="shared" si="83"/>
        <v>4.0206893210084325E-3</v>
      </c>
      <c r="AS199">
        <f t="shared" si="89"/>
        <v>4.4157615459503621</v>
      </c>
      <c r="AT199">
        <f t="shared" si="84"/>
        <v>172.6027753539081</v>
      </c>
      <c r="AU199">
        <f t="shared" si="85"/>
        <v>2.4466742700817016E-3</v>
      </c>
      <c r="AX199">
        <f t="shared" si="90"/>
        <v>5.2806881340071348</v>
      </c>
      <c r="AY199">
        <f t="shared" si="86"/>
        <v>173.46770194196486</v>
      </c>
      <c r="AZ199">
        <f t="shared" si="87"/>
        <v>7.4700163334260935E-3</v>
      </c>
    </row>
    <row r="200" spans="2:52" x14ac:dyDescent="0.3">
      <c r="B200" s="1"/>
      <c r="I200" s="1">
        <v>44118</v>
      </c>
      <c r="J200">
        <v>199</v>
      </c>
      <c r="K200">
        <v>168.18550110000001</v>
      </c>
      <c r="M200">
        <f t="shared" si="76"/>
        <v>163.81522995419644</v>
      </c>
      <c r="O200">
        <f t="shared" si="77"/>
        <v>168.13370902455023</v>
      </c>
      <c r="Q200">
        <f t="shared" si="78"/>
        <v>170.58370750318309</v>
      </c>
      <c r="S200">
        <f t="shared" si="79"/>
        <v>171.82266274609213</v>
      </c>
      <c r="T200">
        <f t="shared" si="70"/>
        <v>2.5984826975097502E-2</v>
      </c>
      <c r="V200">
        <f t="shared" si="71"/>
        <v>3.0794613751507417E-4</v>
      </c>
      <c r="X200">
        <f t="shared" si="72"/>
        <v>-1.425929338437534E-2</v>
      </c>
      <c r="Z200">
        <f t="shared" si="73"/>
        <v>-2.162589297117553E-2</v>
      </c>
      <c r="AE200" s="1">
        <f t="shared" si="74"/>
        <v>44118</v>
      </c>
      <c r="AF200" s="10">
        <f t="shared" si="75"/>
        <v>199</v>
      </c>
      <c r="AG200" s="11">
        <f t="shared" si="69"/>
        <v>168.18550110000001</v>
      </c>
      <c r="AI200">
        <f t="shared" si="91"/>
        <v>2.0305432646960044</v>
      </c>
      <c r="AJ200">
        <f t="shared" si="80"/>
        <v>172.6142507678791</v>
      </c>
      <c r="AK200">
        <f t="shared" si="81"/>
        <v>2.633252949221726E-2</v>
      </c>
      <c r="AN200">
        <f t="shared" si="88"/>
        <v>2.9399981743594168</v>
      </c>
      <c r="AO200">
        <f t="shared" si="82"/>
        <v>173.52370567754252</v>
      </c>
      <c r="AP200">
        <f t="shared" si="83"/>
        <v>3.1739980810643803E-2</v>
      </c>
      <c r="AS200">
        <f t="shared" si="89"/>
        <v>3.2043208355153645</v>
      </c>
      <c r="AT200">
        <f t="shared" si="84"/>
        <v>173.78802833869847</v>
      </c>
      <c r="AU200">
        <f t="shared" si="85"/>
        <v>3.3311594650286158E-2</v>
      </c>
      <c r="AX200">
        <f t="shared" si="90"/>
        <v>2.9734925829817196</v>
      </c>
      <c r="AY200">
        <f t="shared" si="86"/>
        <v>173.55720008616481</v>
      </c>
      <c r="AZ200">
        <f t="shared" si="87"/>
        <v>3.1939132392695899E-2</v>
      </c>
    </row>
    <row r="201" spans="2:52" x14ac:dyDescent="0.3">
      <c r="B201" s="1"/>
      <c r="I201" s="1">
        <v>44119</v>
      </c>
      <c r="J201">
        <v>200</v>
      </c>
      <c r="K201">
        <v>166.93249510000001</v>
      </c>
      <c r="M201">
        <f t="shared" si="76"/>
        <v>164.68928418335716</v>
      </c>
      <c r="O201">
        <f t="shared" si="77"/>
        <v>168.15442585473014</v>
      </c>
      <c r="Q201">
        <f t="shared" si="78"/>
        <v>169.14478366127327</v>
      </c>
      <c r="S201">
        <f t="shared" si="79"/>
        <v>168.91293342921841</v>
      </c>
      <c r="T201">
        <f t="shared" si="70"/>
        <v>1.3437832552008932E-2</v>
      </c>
      <c r="V201">
        <f t="shared" si="71"/>
        <v>-7.3199094879527983E-3</v>
      </c>
      <c r="X201">
        <f t="shared" si="72"/>
        <v>-1.3252593870043067E-2</v>
      </c>
      <c r="Z201">
        <f t="shared" si="73"/>
        <v>-1.1863707710305477E-2</v>
      </c>
      <c r="AE201" s="1">
        <f t="shared" si="74"/>
        <v>44119</v>
      </c>
      <c r="AF201" s="10">
        <f t="shared" si="75"/>
        <v>200</v>
      </c>
      <c r="AG201" s="11">
        <f t="shared" si="69"/>
        <v>166.93249510000001</v>
      </c>
      <c r="AI201">
        <f t="shared" si="91"/>
        <v>1.3366498433748384</v>
      </c>
      <c r="AJ201">
        <f t="shared" si="80"/>
        <v>170.48143350464809</v>
      </c>
      <c r="AK201">
        <f t="shared" si="81"/>
        <v>2.1259721796658651E-2</v>
      </c>
      <c r="AN201">
        <f t="shared" si="88"/>
        <v>1.1884293678517195</v>
      </c>
      <c r="AO201">
        <f t="shared" si="82"/>
        <v>170.33321302912498</v>
      </c>
      <c r="AP201">
        <f t="shared" si="83"/>
        <v>2.0371815128551119E-2</v>
      </c>
      <c r="AS201">
        <f t="shared" si="89"/>
        <v>0.41837402906025012</v>
      </c>
      <c r="AT201">
        <f t="shared" si="84"/>
        <v>169.56315769033353</v>
      </c>
      <c r="AU201">
        <f t="shared" si="85"/>
        <v>1.5758840654467126E-2</v>
      </c>
      <c r="AX201">
        <f t="shared" si="90"/>
        <v>-0.55644055693151728</v>
      </c>
      <c r="AY201">
        <f t="shared" si="86"/>
        <v>168.58834310434176</v>
      </c>
      <c r="AZ201">
        <f t="shared" si="87"/>
        <v>9.9192670866737002E-3</v>
      </c>
    </row>
    <row r="202" spans="2:52" x14ac:dyDescent="0.3">
      <c r="B202" s="1"/>
      <c r="I202" s="1">
        <v>44120</v>
      </c>
      <c r="J202">
        <v>201</v>
      </c>
      <c r="K202">
        <v>163.63549800000001</v>
      </c>
      <c r="M202">
        <f t="shared" si="76"/>
        <v>165.13792636668575</v>
      </c>
      <c r="O202">
        <f t="shared" si="77"/>
        <v>167.66565355283808</v>
      </c>
      <c r="Q202">
        <f t="shared" si="78"/>
        <v>167.81741052450931</v>
      </c>
      <c r="S202">
        <f t="shared" si="79"/>
        <v>167.32858276584369</v>
      </c>
      <c r="T202">
        <f t="shared" si="70"/>
        <v>-9.1815552557290118E-3</v>
      </c>
      <c r="V202">
        <f t="shared" si="71"/>
        <v>-2.4628858665117194E-2</v>
      </c>
      <c r="X202">
        <f t="shared" si="72"/>
        <v>-2.5556267286877449E-2</v>
      </c>
      <c r="Z202">
        <f t="shared" si="73"/>
        <v>-2.2568970736677678E-2</v>
      </c>
      <c r="AE202" s="1">
        <f t="shared" si="74"/>
        <v>44120</v>
      </c>
      <c r="AF202" s="10">
        <f t="shared" si="75"/>
        <v>201</v>
      </c>
      <c r="AG202" s="11">
        <f t="shared" si="69"/>
        <v>163.63549800000001</v>
      </c>
      <c r="AI202">
        <f t="shared" si="91"/>
        <v>0.80384524734708007</v>
      </c>
      <c r="AJ202">
        <f t="shared" si="80"/>
        <v>168.6212557718564</v>
      </c>
      <c r="AK202">
        <f t="shared" si="81"/>
        <v>3.0468680896222067E-2</v>
      </c>
      <c r="AN202">
        <f t="shared" si="88"/>
        <v>0.18210836600545055</v>
      </c>
      <c r="AO202">
        <f t="shared" si="82"/>
        <v>167.99951889051476</v>
      </c>
      <c r="AP202">
        <f t="shared" si="83"/>
        <v>2.666915763298958E-2</v>
      </c>
      <c r="AS202">
        <f t="shared" si="89"/>
        <v>-0.62907427043427155</v>
      </c>
      <c r="AT202">
        <f t="shared" si="84"/>
        <v>167.18833625407504</v>
      </c>
      <c r="AU202">
        <f t="shared" si="85"/>
        <v>2.1711904186431645E-2</v>
      </c>
      <c r="AX202">
        <f t="shared" si="90"/>
        <v>-1.1731866207974655</v>
      </c>
      <c r="AY202">
        <f t="shared" si="86"/>
        <v>166.64422390371186</v>
      </c>
      <c r="AZ202">
        <f t="shared" si="87"/>
        <v>1.8386755566398242E-2</v>
      </c>
    </row>
    <row r="203" spans="2:52" x14ac:dyDescent="0.3">
      <c r="B203" s="1"/>
      <c r="I203" s="1">
        <v>44123</v>
      </c>
      <c r="J203">
        <v>202</v>
      </c>
      <c r="K203">
        <v>160.36050420000001</v>
      </c>
      <c r="M203">
        <f t="shared" si="76"/>
        <v>164.83744069334861</v>
      </c>
      <c r="O203">
        <f t="shared" si="77"/>
        <v>166.05359133170285</v>
      </c>
      <c r="Q203">
        <f t="shared" si="78"/>
        <v>165.30826300980374</v>
      </c>
      <c r="S203">
        <f t="shared" si="79"/>
        <v>164.37411495316874</v>
      </c>
      <c r="T203">
        <f t="shared" si="70"/>
        <v>-2.7917949720119444E-2</v>
      </c>
      <c r="V203">
        <f t="shared" si="71"/>
        <v>-3.5501803639894261E-2</v>
      </c>
      <c r="X203">
        <f t="shared" si="72"/>
        <v>-3.0853973891432365E-2</v>
      </c>
      <c r="Z203">
        <f t="shared" si="73"/>
        <v>-2.502867381960211E-2</v>
      </c>
      <c r="AE203" s="1">
        <f t="shared" si="74"/>
        <v>44123</v>
      </c>
      <c r="AF203" s="10">
        <f t="shared" si="75"/>
        <v>202</v>
      </c>
      <c r="AG203" s="11">
        <f t="shared" si="69"/>
        <v>160.36050420000001</v>
      </c>
      <c r="AI203">
        <f t="shared" si="91"/>
        <v>0.14124669493654918</v>
      </c>
      <c r="AJ203">
        <f t="shared" si="80"/>
        <v>165.44950970474028</v>
      </c>
      <c r="AK203">
        <f t="shared" si="81"/>
        <v>3.1734781142826254E-2</v>
      </c>
      <c r="AN203">
        <f t="shared" si="88"/>
        <v>-0.89439398627895961</v>
      </c>
      <c r="AO203">
        <f t="shared" si="82"/>
        <v>164.41386902352477</v>
      </c>
      <c r="AP203">
        <f t="shared" si="83"/>
        <v>2.5276578193277839E-2</v>
      </c>
      <c r="AS203">
        <f t="shared" si="89"/>
        <v>-1.7571182169970534</v>
      </c>
      <c r="AT203">
        <f t="shared" si="84"/>
        <v>163.5511447928067</v>
      </c>
      <c r="AU203">
        <f t="shared" si="85"/>
        <v>1.9896673490296293E-2</v>
      </c>
      <c r="AX203">
        <f t="shared" si="90"/>
        <v>-2.241955335923953</v>
      </c>
      <c r="AY203">
        <f t="shared" si="86"/>
        <v>163.06630767387978</v>
      </c>
      <c r="AZ203">
        <f t="shared" si="87"/>
        <v>1.6873253719039933E-2</v>
      </c>
    </row>
    <row r="204" spans="2:52" x14ac:dyDescent="0.3">
      <c r="B204" s="1"/>
      <c r="I204" s="1">
        <v>44124</v>
      </c>
      <c r="J204">
        <v>203</v>
      </c>
      <c r="K204">
        <v>160.8504944</v>
      </c>
      <c r="M204">
        <f t="shared" si="76"/>
        <v>163.94205339467891</v>
      </c>
      <c r="O204">
        <f t="shared" si="77"/>
        <v>163.77635647902173</v>
      </c>
      <c r="Q204">
        <f t="shared" si="78"/>
        <v>162.33960772392152</v>
      </c>
      <c r="S204">
        <f t="shared" si="79"/>
        <v>161.16322635063375</v>
      </c>
      <c r="T204">
        <f t="shared" si="70"/>
        <v>-1.922007766411258E-2</v>
      </c>
      <c r="V204">
        <f t="shared" si="71"/>
        <v>-1.8189947689845127E-2</v>
      </c>
      <c r="X204">
        <f t="shared" si="72"/>
        <v>-9.2577478824430338E-3</v>
      </c>
      <c r="Z204">
        <f t="shared" si="73"/>
        <v>-1.9442399092417532E-3</v>
      </c>
      <c r="AE204" s="1">
        <f t="shared" si="74"/>
        <v>44124</v>
      </c>
      <c r="AF204" s="10">
        <f t="shared" si="75"/>
        <v>203</v>
      </c>
      <c r="AG204" s="11">
        <f t="shared" si="69"/>
        <v>160.8504944</v>
      </c>
      <c r="AI204">
        <f t="shared" si="91"/>
        <v>-0.48073370122720493</v>
      </c>
      <c r="AJ204">
        <f t="shared" si="80"/>
        <v>161.85887402269432</v>
      </c>
      <c r="AK204">
        <f t="shared" si="81"/>
        <v>6.2690489479423116E-3</v>
      </c>
      <c r="AN204">
        <f t="shared" si="88"/>
        <v>-1.7240985061202643</v>
      </c>
      <c r="AO204">
        <f t="shared" si="82"/>
        <v>160.61550921780125</v>
      </c>
      <c r="AP204">
        <f t="shared" si="83"/>
        <v>1.4608918864395834E-3</v>
      </c>
      <c r="AS204">
        <f t="shared" si="89"/>
        <v>-2.4840404583281539</v>
      </c>
      <c r="AT204">
        <f t="shared" si="84"/>
        <v>159.85556726559335</v>
      </c>
      <c r="AU204">
        <f t="shared" si="85"/>
        <v>6.1854154574898946E-3</v>
      </c>
      <c r="AX204">
        <f t="shared" si="90"/>
        <v>-2.8233152958905676</v>
      </c>
      <c r="AY204">
        <f t="shared" si="86"/>
        <v>159.51629242803094</v>
      </c>
      <c r="AZ204">
        <f t="shared" si="87"/>
        <v>8.2946712532396515E-3</v>
      </c>
    </row>
    <row r="205" spans="2:52" x14ac:dyDescent="0.3">
      <c r="B205" s="1"/>
      <c r="I205" s="1">
        <v>44125</v>
      </c>
      <c r="J205">
        <v>204</v>
      </c>
      <c r="K205">
        <v>159.246994</v>
      </c>
      <c r="M205">
        <f t="shared" si="76"/>
        <v>163.32374159574314</v>
      </c>
      <c r="O205">
        <f t="shared" si="77"/>
        <v>162.60601164741303</v>
      </c>
      <c r="Q205">
        <f t="shared" si="78"/>
        <v>161.44613972956859</v>
      </c>
      <c r="S205">
        <f t="shared" si="79"/>
        <v>160.91304079012676</v>
      </c>
      <c r="T205">
        <f t="shared" si="70"/>
        <v>-2.5600154158910798E-2</v>
      </c>
      <c r="V205">
        <f t="shared" si="71"/>
        <v>-2.1093130633367096E-2</v>
      </c>
      <c r="X205">
        <f t="shared" si="72"/>
        <v>-1.3809653007130451E-2</v>
      </c>
      <c r="Z205">
        <f t="shared" si="73"/>
        <v>-1.0462029758167721E-2</v>
      </c>
      <c r="AE205" s="1">
        <f t="shared" si="74"/>
        <v>44125</v>
      </c>
      <c r="AF205" s="10">
        <f t="shared" si="75"/>
        <v>204</v>
      </c>
      <c r="AG205" s="11">
        <f t="shared" si="69"/>
        <v>159.246994</v>
      </c>
      <c r="AI205">
        <f t="shared" si="91"/>
        <v>-0.56328055985235037</v>
      </c>
      <c r="AJ205">
        <f t="shared" si="80"/>
        <v>160.88285916971623</v>
      </c>
      <c r="AK205">
        <f t="shared" si="81"/>
        <v>1.02725026615964E-2</v>
      </c>
      <c r="AN205">
        <f t="shared" si="88"/>
        <v>-1.3918463014133311</v>
      </c>
      <c r="AO205">
        <f t="shared" si="82"/>
        <v>160.05429342815526</v>
      </c>
      <c r="AP205">
        <f t="shared" si="83"/>
        <v>5.069479855646512E-3</v>
      </c>
      <c r="AS205">
        <f t="shared" si="89"/>
        <v>-1.5296969799430205</v>
      </c>
      <c r="AT205">
        <f t="shared" si="84"/>
        <v>159.91644274962556</v>
      </c>
      <c r="AU205">
        <f t="shared" si="85"/>
        <v>4.2038391608544834E-3</v>
      </c>
      <c r="AX205">
        <f t="shared" si="90"/>
        <v>-1.2794374546604588</v>
      </c>
      <c r="AY205">
        <f t="shared" si="86"/>
        <v>160.16670227490812</v>
      </c>
      <c r="AZ205">
        <f t="shared" si="87"/>
        <v>5.7753572096194018E-3</v>
      </c>
    </row>
    <row r="206" spans="2:52" x14ac:dyDescent="0.3">
      <c r="B206" s="1"/>
      <c r="I206" s="1">
        <v>44126</v>
      </c>
      <c r="J206">
        <v>205</v>
      </c>
      <c r="K206">
        <v>158.82000729999999</v>
      </c>
      <c r="M206">
        <f t="shared" si="76"/>
        <v>162.50839207659453</v>
      </c>
      <c r="O206">
        <f t="shared" si="77"/>
        <v>161.26240458844782</v>
      </c>
      <c r="Q206">
        <f t="shared" si="78"/>
        <v>160.12665229182744</v>
      </c>
      <c r="S206">
        <f t="shared" si="79"/>
        <v>159.58020335802536</v>
      </c>
      <c r="T206">
        <f t="shared" si="70"/>
        <v>-2.3223678422501535E-2</v>
      </c>
      <c r="V206">
        <f t="shared" si="71"/>
        <v>-1.5378398036680082E-2</v>
      </c>
      <c r="X206">
        <f t="shared" si="72"/>
        <v>-8.2272064712809925E-3</v>
      </c>
      <c r="Z206">
        <f t="shared" si="73"/>
        <v>-4.7865257718406598E-3</v>
      </c>
      <c r="AE206" s="1">
        <f t="shared" si="74"/>
        <v>44126</v>
      </c>
      <c r="AF206" s="10">
        <f t="shared" si="75"/>
        <v>205</v>
      </c>
      <c r="AG206" s="11">
        <f t="shared" si="69"/>
        <v>158.82000729999999</v>
      </c>
      <c r="AI206">
        <f t="shared" si="91"/>
        <v>-0.71452193543010933</v>
      </c>
      <c r="AJ206">
        <f t="shared" si="80"/>
        <v>159.41213035639734</v>
      </c>
      <c r="AK206">
        <f t="shared" si="81"/>
        <v>3.7282648859150078E-3</v>
      </c>
      <c r="AN206">
        <f t="shared" si="88"/>
        <v>-1.3629027559444569</v>
      </c>
      <c r="AO206">
        <f t="shared" si="82"/>
        <v>158.76374953588299</v>
      </c>
      <c r="AP206">
        <f t="shared" si="83"/>
        <v>3.5422340719784334E-4</v>
      </c>
      <c r="AS206">
        <f t="shared" si="89"/>
        <v>-1.4035712546218952</v>
      </c>
      <c r="AT206">
        <f t="shared" si="84"/>
        <v>158.72308103720553</v>
      </c>
      <c r="AU206">
        <f t="shared" si="85"/>
        <v>6.1029000339590399E-4</v>
      </c>
      <c r="AX206">
        <f t="shared" si="90"/>
        <v>-1.3114774411250079</v>
      </c>
      <c r="AY206">
        <f t="shared" si="86"/>
        <v>158.81517485070242</v>
      </c>
      <c r="AZ206">
        <f t="shared" si="87"/>
        <v>3.0427207375947871E-5</v>
      </c>
    </row>
    <row r="207" spans="2:52" x14ac:dyDescent="0.3">
      <c r="B207" s="1"/>
      <c r="I207" s="1">
        <v>44127</v>
      </c>
      <c r="J207">
        <v>206</v>
      </c>
      <c r="K207">
        <v>160.22000120000001</v>
      </c>
      <c r="M207">
        <f t="shared" si="76"/>
        <v>161.77071512127563</v>
      </c>
      <c r="O207">
        <f t="shared" si="77"/>
        <v>160.28544567306869</v>
      </c>
      <c r="Q207">
        <f t="shared" si="78"/>
        <v>159.34266529673096</v>
      </c>
      <c r="S207">
        <f t="shared" si="79"/>
        <v>158.97204651160507</v>
      </c>
      <c r="T207">
        <f t="shared" si="70"/>
        <v>-9.6786537864263587E-3</v>
      </c>
      <c r="V207">
        <f t="shared" si="71"/>
        <v>-4.0846631243615606E-4</v>
      </c>
      <c r="X207">
        <f t="shared" si="72"/>
        <v>5.4758201017230824E-3</v>
      </c>
      <c r="Z207">
        <f t="shared" si="73"/>
        <v>7.7890068596188538E-3</v>
      </c>
      <c r="AE207" s="1">
        <f t="shared" si="74"/>
        <v>44127</v>
      </c>
      <c r="AF207" s="10">
        <f t="shared" si="75"/>
        <v>206</v>
      </c>
      <c r="AG207" s="11">
        <f t="shared" si="69"/>
        <v>160.22000120000001</v>
      </c>
      <c r="AI207">
        <f t="shared" si="91"/>
        <v>-0.7284149473633843</v>
      </c>
      <c r="AJ207">
        <f t="shared" si="80"/>
        <v>158.61425034936758</v>
      </c>
      <c r="AK207">
        <f t="shared" si="81"/>
        <v>1.0022162268167755E-2</v>
      </c>
      <c r="AN207">
        <f t="shared" si="88"/>
        <v>-1.1313364516052675</v>
      </c>
      <c r="AO207">
        <f t="shared" si="82"/>
        <v>158.21132884512568</v>
      </c>
      <c r="AP207">
        <f t="shared" si="83"/>
        <v>1.2536963798714133E-2</v>
      </c>
      <c r="AS207">
        <f t="shared" si="89"/>
        <v>-1.0318206989066485</v>
      </c>
      <c r="AT207">
        <f t="shared" si="84"/>
        <v>158.31084459782431</v>
      </c>
      <c r="AU207">
        <f t="shared" si="85"/>
        <v>1.1915844388195516E-2</v>
      </c>
      <c r="AX207">
        <f t="shared" si="90"/>
        <v>-0.88948508430218864</v>
      </c>
      <c r="AY207">
        <f t="shared" si="86"/>
        <v>158.45318021242878</v>
      </c>
      <c r="AZ207">
        <f t="shared" si="87"/>
        <v>1.1027468320673289E-2</v>
      </c>
    </row>
    <row r="208" spans="2:52" x14ac:dyDescent="0.3">
      <c r="B208" s="1"/>
      <c r="I208" s="1">
        <v>44130</v>
      </c>
      <c r="J208">
        <v>207</v>
      </c>
      <c r="K208">
        <v>160.35200499999999</v>
      </c>
      <c r="M208">
        <f t="shared" si="76"/>
        <v>161.46057233702052</v>
      </c>
      <c r="O208">
        <f t="shared" si="77"/>
        <v>160.25926788384123</v>
      </c>
      <c r="Q208">
        <f t="shared" si="78"/>
        <v>159.86906683869239</v>
      </c>
      <c r="S208">
        <f t="shared" si="79"/>
        <v>159.97041026232102</v>
      </c>
      <c r="T208">
        <f t="shared" si="70"/>
        <v>-6.913336300475516E-3</v>
      </c>
      <c r="V208">
        <f t="shared" si="71"/>
        <v>5.7833462175143171E-4</v>
      </c>
      <c r="X208">
        <f t="shared" si="72"/>
        <v>3.0117375913547256E-3</v>
      </c>
      <c r="Z208">
        <f t="shared" si="73"/>
        <v>2.3797316265485209E-3</v>
      </c>
      <c r="AE208" s="1">
        <f t="shared" si="74"/>
        <v>44130</v>
      </c>
      <c r="AF208" s="10">
        <f t="shared" si="75"/>
        <v>207</v>
      </c>
      <c r="AG208" s="11">
        <f t="shared" si="69"/>
        <v>160.35200499999999</v>
      </c>
      <c r="AI208">
        <f t="shared" si="91"/>
        <v>-0.47745164949842067</v>
      </c>
      <c r="AJ208">
        <f t="shared" si="80"/>
        <v>159.39161518919397</v>
      </c>
      <c r="AK208">
        <f t="shared" si="81"/>
        <v>5.9892597589036745E-3</v>
      </c>
      <c r="AN208">
        <f t="shared" si="88"/>
        <v>-0.46824125417858692</v>
      </c>
      <c r="AO208">
        <f t="shared" si="82"/>
        <v>159.4008255845138</v>
      </c>
      <c r="AP208">
        <f t="shared" si="83"/>
        <v>5.9318211548785721E-3</v>
      </c>
      <c r="AS208">
        <f t="shared" si="89"/>
        <v>-9.6887354385799151E-2</v>
      </c>
      <c r="AT208">
        <f t="shared" si="84"/>
        <v>159.7721794843066</v>
      </c>
      <c r="AU208">
        <f t="shared" si="85"/>
        <v>3.6159542607115281E-3</v>
      </c>
      <c r="AX208">
        <f t="shared" si="90"/>
        <v>0.24322421670870942</v>
      </c>
      <c r="AY208">
        <f t="shared" si="86"/>
        <v>160.1122910554011</v>
      </c>
      <c r="AZ208">
        <f t="shared" si="87"/>
        <v>1.4949232758199053E-3</v>
      </c>
    </row>
    <row r="209" spans="2:52" x14ac:dyDescent="0.3">
      <c r="B209" s="1"/>
      <c r="I209" s="1">
        <v>44131</v>
      </c>
      <c r="J209">
        <v>208</v>
      </c>
      <c r="K209">
        <v>164.31649780000001</v>
      </c>
      <c r="M209">
        <f t="shared" si="76"/>
        <v>161.23885886961642</v>
      </c>
      <c r="O209">
        <f t="shared" si="77"/>
        <v>160.29636273030474</v>
      </c>
      <c r="Q209">
        <f t="shared" si="78"/>
        <v>160.15882973547696</v>
      </c>
      <c r="S209">
        <f t="shared" si="79"/>
        <v>160.27568605246418</v>
      </c>
      <c r="T209">
        <f t="shared" si="70"/>
        <v>1.8729944780892144E-2</v>
      </c>
      <c r="V209">
        <f t="shared" si="71"/>
        <v>2.44658030296412E-2</v>
      </c>
      <c r="X209">
        <f t="shared" si="72"/>
        <v>2.5302803554050984E-2</v>
      </c>
      <c r="Z209">
        <f t="shared" si="73"/>
        <v>2.459163749007208E-2</v>
      </c>
      <c r="AE209" s="1">
        <f t="shared" si="74"/>
        <v>44131</v>
      </c>
      <c r="AF209" s="10">
        <f t="shared" si="75"/>
        <v>208</v>
      </c>
      <c r="AG209" s="11">
        <f t="shared" si="69"/>
        <v>164.31649780000001</v>
      </c>
      <c r="AI209">
        <f t="shared" si="91"/>
        <v>-0.32400874024182336</v>
      </c>
      <c r="AJ209">
        <f t="shared" si="80"/>
        <v>159.83482099523513</v>
      </c>
      <c r="AK209">
        <f t="shared" si="81"/>
        <v>2.7274661185998535E-2</v>
      </c>
      <c r="AN209">
        <f t="shared" si="88"/>
        <v>-0.16503959379332561</v>
      </c>
      <c r="AO209">
        <f t="shared" si="82"/>
        <v>159.99379014168363</v>
      </c>
      <c r="AP209">
        <f t="shared" si="83"/>
        <v>2.6307204183342658E-2</v>
      </c>
      <c r="AS209">
        <f t="shared" si="89"/>
        <v>0.13510279631642008</v>
      </c>
      <c r="AT209">
        <f t="shared" si="84"/>
        <v>160.29393253179339</v>
      </c>
      <c r="AU209">
        <f t="shared" si="85"/>
        <v>2.4480592771048092E-2</v>
      </c>
      <c r="AX209">
        <f t="shared" si="90"/>
        <v>0.28045516076939486</v>
      </c>
      <c r="AY209">
        <f t="shared" si="86"/>
        <v>160.43928489624636</v>
      </c>
      <c r="AZ209">
        <f t="shared" si="87"/>
        <v>2.35960050005012E-2</v>
      </c>
    </row>
    <row r="210" spans="2:52" x14ac:dyDescent="0.3">
      <c r="B210" s="1"/>
      <c r="I210" s="1">
        <v>44132</v>
      </c>
      <c r="J210">
        <v>209</v>
      </c>
      <c r="K210">
        <v>158.13900760000001</v>
      </c>
      <c r="M210">
        <f t="shared" si="76"/>
        <v>161.85438665569313</v>
      </c>
      <c r="O210">
        <f t="shared" si="77"/>
        <v>161.90441675818283</v>
      </c>
      <c r="Q210">
        <f t="shared" si="78"/>
        <v>162.65343057419079</v>
      </c>
      <c r="S210">
        <f t="shared" si="79"/>
        <v>163.50833545049284</v>
      </c>
      <c r="T210">
        <f t="shared" si="70"/>
        <v>-2.349438707172663E-2</v>
      </c>
      <c r="V210">
        <f t="shared" si="71"/>
        <v>-2.381075495115741E-2</v>
      </c>
      <c r="X210">
        <f t="shared" si="72"/>
        <v>-2.8547181639141505E-2</v>
      </c>
      <c r="Z210">
        <f t="shared" si="73"/>
        <v>-3.3953215794006425E-2</v>
      </c>
      <c r="AE210" s="1">
        <f t="shared" si="74"/>
        <v>44132</v>
      </c>
      <c r="AF210" s="10">
        <f t="shared" si="75"/>
        <v>209</v>
      </c>
      <c r="AG210" s="11">
        <f t="shared" si="69"/>
        <v>158.13900760000001</v>
      </c>
      <c r="AI210">
        <f t="shared" si="91"/>
        <v>0.23971317554930854</v>
      </c>
      <c r="AJ210">
        <f t="shared" si="80"/>
        <v>162.89314374974009</v>
      </c>
      <c r="AK210">
        <f t="shared" si="81"/>
        <v>3.0063020009365966E-2</v>
      </c>
      <c r="AN210">
        <f t="shared" si="88"/>
        <v>0.89881657920953917</v>
      </c>
      <c r="AO210">
        <f t="shared" si="82"/>
        <v>163.55224715340034</v>
      </c>
      <c r="AP210">
        <f t="shared" si="83"/>
        <v>3.4230893664722421E-2</v>
      </c>
      <c r="AS210">
        <f t="shared" si="89"/>
        <v>1.5508016217548699</v>
      </c>
      <c r="AT210">
        <f t="shared" si="84"/>
        <v>164.20423219594565</v>
      </c>
      <c r="AU210">
        <f t="shared" si="85"/>
        <v>3.8353754004117301E-2</v>
      </c>
      <c r="AX210">
        <f t="shared" si="90"/>
        <v>2.0517717031249481</v>
      </c>
      <c r="AY210">
        <f t="shared" si="86"/>
        <v>164.70520227731575</v>
      </c>
      <c r="AZ210">
        <f t="shared" si="87"/>
        <v>4.1521663610817647E-2</v>
      </c>
    </row>
    <row r="211" spans="2:52" x14ac:dyDescent="0.3">
      <c r="B211" s="1"/>
      <c r="I211" s="1">
        <v>44133</v>
      </c>
      <c r="J211">
        <v>210</v>
      </c>
      <c r="K211">
        <v>160.55050660000001</v>
      </c>
      <c r="M211">
        <f t="shared" si="76"/>
        <v>161.11131084455451</v>
      </c>
      <c r="O211">
        <f t="shared" si="77"/>
        <v>160.39825309490971</v>
      </c>
      <c r="Q211">
        <f t="shared" si="78"/>
        <v>159.94477678967633</v>
      </c>
      <c r="S211">
        <f t="shared" si="79"/>
        <v>159.21287317009859</v>
      </c>
      <c r="T211">
        <f t="shared" si="70"/>
        <v>-3.4930082528590654E-3</v>
      </c>
      <c r="V211">
        <f t="shared" si="71"/>
        <v>9.4832154886704179E-4</v>
      </c>
      <c r="X211">
        <f t="shared" si="72"/>
        <v>3.7728302647640497E-3</v>
      </c>
      <c r="Z211">
        <f t="shared" si="73"/>
        <v>8.3315428784913968E-3</v>
      </c>
      <c r="AE211" s="1">
        <f t="shared" si="74"/>
        <v>44133</v>
      </c>
      <c r="AF211" s="10">
        <f t="shared" si="75"/>
        <v>210</v>
      </c>
      <c r="AG211" s="11">
        <f t="shared" si="69"/>
        <v>160.55050660000001</v>
      </c>
      <c r="AI211">
        <f t="shared" si="91"/>
        <v>-0.34996021646344666</v>
      </c>
      <c r="AJ211">
        <f t="shared" si="80"/>
        <v>159.59481657321288</v>
      </c>
      <c r="AK211">
        <f t="shared" si="81"/>
        <v>5.9525818200509137E-3</v>
      </c>
      <c r="AN211">
        <f t="shared" si="88"/>
        <v>-0.54417156628006358</v>
      </c>
      <c r="AO211">
        <f t="shared" si="82"/>
        <v>159.40060522339627</v>
      </c>
      <c r="AP211">
        <f t="shared" si="83"/>
        <v>7.1622407238404592E-3</v>
      </c>
      <c r="AS211">
        <f t="shared" si="89"/>
        <v>-1.0048716220067324</v>
      </c>
      <c r="AT211">
        <f t="shared" si="84"/>
        <v>158.93990516766959</v>
      </c>
      <c r="AU211">
        <f t="shared" si="85"/>
        <v>1.0031743072247723E-2</v>
      </c>
      <c r="AX211">
        <f t="shared" si="90"/>
        <v>-1.7565686869865846</v>
      </c>
      <c r="AY211">
        <f t="shared" si="86"/>
        <v>158.18820810268974</v>
      </c>
      <c r="AZ211">
        <f t="shared" si="87"/>
        <v>1.4713740537709789E-2</v>
      </c>
    </row>
    <row r="212" spans="2:52" x14ac:dyDescent="0.3">
      <c r="B212" s="1"/>
      <c r="I212" s="1">
        <v>44134</v>
      </c>
      <c r="J212">
        <v>211</v>
      </c>
      <c r="K212">
        <v>151.80749510000001</v>
      </c>
      <c r="M212">
        <f t="shared" si="76"/>
        <v>160.99914999564362</v>
      </c>
      <c r="O212">
        <f t="shared" si="77"/>
        <v>160.45915449694581</v>
      </c>
      <c r="Q212">
        <f t="shared" si="78"/>
        <v>160.30821467587054</v>
      </c>
      <c r="S212">
        <f t="shared" si="79"/>
        <v>160.28297991401973</v>
      </c>
      <c r="T212">
        <f t="shared" si="70"/>
        <v>-6.0548096716758273E-2</v>
      </c>
      <c r="V212">
        <f t="shared" si="71"/>
        <v>-5.6990989748211728E-2</v>
      </c>
      <c r="X212">
        <f t="shared" si="72"/>
        <v>-5.5996705368670123E-2</v>
      </c>
      <c r="Z212">
        <f t="shared" si="73"/>
        <v>-5.5830476673346556E-2</v>
      </c>
      <c r="AE212" s="1">
        <f t="shared" si="74"/>
        <v>44134</v>
      </c>
      <c r="AF212" s="10">
        <f t="shared" si="75"/>
        <v>211</v>
      </c>
      <c r="AG212" s="11">
        <f t="shared" si="69"/>
        <v>151.80749510000001</v>
      </c>
      <c r="AI212">
        <f t="shared" si="91"/>
        <v>-0.20728059593191342</v>
      </c>
      <c r="AJ212">
        <f t="shared" si="80"/>
        <v>160.10093407993864</v>
      </c>
      <c r="AK212">
        <f t="shared" si="81"/>
        <v>5.4631287964243783E-2</v>
      </c>
      <c r="AN212">
        <f t="shared" si="88"/>
        <v>-0.18112778529035028</v>
      </c>
      <c r="AO212">
        <f t="shared" si="82"/>
        <v>160.12708689058019</v>
      </c>
      <c r="AP212">
        <f t="shared" si="83"/>
        <v>5.4803564113219967E-2</v>
      </c>
      <c r="AS212">
        <f t="shared" si="89"/>
        <v>-0.18388591708616125</v>
      </c>
      <c r="AT212">
        <f t="shared" si="84"/>
        <v>160.12432875878437</v>
      </c>
      <c r="AU212">
        <f t="shared" si="85"/>
        <v>5.4785395499120919E-2</v>
      </c>
      <c r="AX212">
        <f t="shared" si="90"/>
        <v>-6.0563428441941181E-2</v>
      </c>
      <c r="AY212">
        <f t="shared" si="86"/>
        <v>160.24765124742859</v>
      </c>
      <c r="AZ212">
        <f t="shared" si="87"/>
        <v>5.5597756499893534E-2</v>
      </c>
    </row>
    <row r="213" spans="2:52" x14ac:dyDescent="0.3">
      <c r="B213" s="1"/>
      <c r="I213" s="1">
        <v>44137</v>
      </c>
      <c r="J213">
        <v>212</v>
      </c>
      <c r="K213">
        <v>150.22399899999999</v>
      </c>
      <c r="M213">
        <f t="shared" si="76"/>
        <v>159.16081901651489</v>
      </c>
      <c r="O213">
        <f t="shared" si="77"/>
        <v>156.9984907381675</v>
      </c>
      <c r="Q213">
        <f t="shared" si="78"/>
        <v>155.20778293034823</v>
      </c>
      <c r="S213">
        <f t="shared" si="79"/>
        <v>153.50259206280396</v>
      </c>
      <c r="T213">
        <f t="shared" si="70"/>
        <v>-5.9489962163202043E-2</v>
      </c>
      <c r="V213">
        <f t="shared" si="71"/>
        <v>-4.5095935291720686E-2</v>
      </c>
      <c r="X213">
        <f t="shared" si="72"/>
        <v>-3.3175684068617019E-2</v>
      </c>
      <c r="Z213">
        <f t="shared" si="73"/>
        <v>-2.1824695685301015E-2</v>
      </c>
      <c r="AE213" s="1">
        <f t="shared" si="74"/>
        <v>44137</v>
      </c>
      <c r="AF213" s="10">
        <f t="shared" si="75"/>
        <v>212</v>
      </c>
      <c r="AG213" s="11">
        <f t="shared" si="69"/>
        <v>150.22399899999999</v>
      </c>
      <c r="AI213">
        <f t="shared" si="91"/>
        <v>-1.1859108258499937</v>
      </c>
      <c r="AJ213">
        <f t="shared" si="80"/>
        <v>154.02187210449824</v>
      </c>
      <c r="AK213">
        <f t="shared" si="81"/>
        <v>2.5281400640241584E-2</v>
      </c>
      <c r="AN213">
        <f t="shared" si="88"/>
        <v>-2.1488493693831359</v>
      </c>
      <c r="AO213">
        <f t="shared" si="82"/>
        <v>153.0589335609651</v>
      </c>
      <c r="AP213">
        <f t="shared" si="83"/>
        <v>1.8871382600892616E-2</v>
      </c>
      <c r="AS213">
        <f t="shared" si="89"/>
        <v>-3.1338134141478533</v>
      </c>
      <c r="AT213">
        <f t="shared" si="84"/>
        <v>152.07396951620038</v>
      </c>
      <c r="AU213">
        <f t="shared" si="85"/>
        <v>1.2314746834827545E-2</v>
      </c>
      <c r="AX213">
        <f t="shared" si="90"/>
        <v>-4.0924580821062397</v>
      </c>
      <c r="AY213">
        <f t="shared" si="86"/>
        <v>151.11532484824198</v>
      </c>
      <c r="AZ213">
        <f t="shared" si="87"/>
        <v>5.9333119486586865E-3</v>
      </c>
    </row>
    <row r="214" spans="2:52" x14ac:dyDescent="0.3">
      <c r="B214" s="1"/>
      <c r="I214" s="1">
        <v>44138</v>
      </c>
      <c r="J214">
        <v>213</v>
      </c>
      <c r="K214">
        <v>152.42050169999999</v>
      </c>
      <c r="M214">
        <f t="shared" si="76"/>
        <v>157.37345501321192</v>
      </c>
      <c r="O214">
        <f t="shared" si="77"/>
        <v>154.28869404290049</v>
      </c>
      <c r="Q214">
        <f t="shared" si="78"/>
        <v>152.2175125721393</v>
      </c>
      <c r="S214">
        <f t="shared" si="79"/>
        <v>150.8797176125608</v>
      </c>
      <c r="T214">
        <f t="shared" si="70"/>
        <v>-3.2495322203836677E-2</v>
      </c>
      <c r="V214">
        <f t="shared" si="71"/>
        <v>-1.2256831082852287E-2</v>
      </c>
      <c r="X214">
        <f t="shared" si="72"/>
        <v>1.3317705006654606E-3</v>
      </c>
      <c r="Z214">
        <f t="shared" si="73"/>
        <v>1.0108771918831654E-2</v>
      </c>
      <c r="AE214" s="1">
        <f t="shared" si="74"/>
        <v>44138</v>
      </c>
      <c r="AF214" s="10">
        <f t="shared" si="75"/>
        <v>213</v>
      </c>
      <c r="AG214" s="11">
        <f t="shared" si="69"/>
        <v>152.42050169999999</v>
      </c>
      <c r="AI214">
        <f t="shared" si="91"/>
        <v>-1.5467827323217813</v>
      </c>
      <c r="AJ214">
        <f t="shared" si="80"/>
        <v>150.67072983981751</v>
      </c>
      <c r="AK214">
        <f t="shared" si="81"/>
        <v>1.1479898312016101E-2</v>
      </c>
      <c r="AN214">
        <f t="shared" si="88"/>
        <v>-2.4854177649134543</v>
      </c>
      <c r="AO214">
        <f t="shared" si="82"/>
        <v>149.73209480722585</v>
      </c>
      <c r="AP214">
        <f t="shared" si="83"/>
        <v>1.7638092400886905E-2</v>
      </c>
      <c r="AS214">
        <f t="shared" si="89"/>
        <v>-3.0476875805845003</v>
      </c>
      <c r="AT214">
        <f t="shared" si="84"/>
        <v>149.1698249915548</v>
      </c>
      <c r="AU214">
        <f t="shared" si="85"/>
        <v>2.1327030630323558E-2</v>
      </c>
      <c r="AX214">
        <f t="shared" si="90"/>
        <v>-3.2107079029883931</v>
      </c>
      <c r="AY214">
        <f t="shared" si="86"/>
        <v>149.00680466915091</v>
      </c>
      <c r="AZ214">
        <f t="shared" si="87"/>
        <v>2.2396573904264212E-2</v>
      </c>
    </row>
    <row r="215" spans="2:52" x14ac:dyDescent="0.3">
      <c r="B215" s="1"/>
      <c r="I215" s="1">
        <v>44139</v>
      </c>
      <c r="J215">
        <v>214</v>
      </c>
      <c r="K215">
        <v>162.05799870000001</v>
      </c>
      <c r="M215">
        <f t="shared" si="76"/>
        <v>156.38286435056955</v>
      </c>
      <c r="O215">
        <f t="shared" si="77"/>
        <v>153.54141710574027</v>
      </c>
      <c r="Q215">
        <f t="shared" si="78"/>
        <v>152.33930604885572</v>
      </c>
      <c r="S215">
        <f t="shared" si="79"/>
        <v>152.11234488251213</v>
      </c>
      <c r="T215">
        <f t="shared" si="70"/>
        <v>3.5019156073475964E-2</v>
      </c>
      <c r="V215">
        <f t="shared" si="71"/>
        <v>5.2552676588494406E-2</v>
      </c>
      <c r="X215">
        <f t="shared" si="72"/>
        <v>5.997045952131886E-2</v>
      </c>
      <c r="Z215">
        <f t="shared" si="73"/>
        <v>6.1370952975293526E-2</v>
      </c>
      <c r="AE215" s="1">
        <f t="shared" si="74"/>
        <v>44139</v>
      </c>
      <c r="AF215" s="10">
        <f t="shared" si="75"/>
        <v>214</v>
      </c>
      <c r="AG215" s="11">
        <f t="shared" si="69"/>
        <v>162.05799870000001</v>
      </c>
      <c r="AI215">
        <f t="shared" si="91"/>
        <v>-1.2130674905141412</v>
      </c>
      <c r="AJ215">
        <f t="shared" si="80"/>
        <v>151.12623855834158</v>
      </c>
      <c r="AK215">
        <f t="shared" si="81"/>
        <v>6.7455850555671645E-2</v>
      </c>
      <c r="AN215">
        <f t="shared" si="88"/>
        <v>-1.4425332682615046</v>
      </c>
      <c r="AO215">
        <f t="shared" si="82"/>
        <v>150.8967727805942</v>
      </c>
      <c r="AP215">
        <f t="shared" si="83"/>
        <v>6.8871799040708545E-2</v>
      </c>
      <c r="AS215">
        <f t="shared" si="89"/>
        <v>-1.1459989462039486</v>
      </c>
      <c r="AT215">
        <f t="shared" si="84"/>
        <v>151.19330710265177</v>
      </c>
      <c r="AU215">
        <f t="shared" si="85"/>
        <v>6.7041995362788834E-2</v>
      </c>
      <c r="AX215">
        <f t="shared" si="90"/>
        <v>-0.5447067992245429</v>
      </c>
      <c r="AY215">
        <f t="shared" si="86"/>
        <v>151.79459924963118</v>
      </c>
      <c r="AZ215">
        <f t="shared" si="87"/>
        <v>6.333164381085768E-2</v>
      </c>
    </row>
    <row r="216" spans="2:52" x14ac:dyDescent="0.3">
      <c r="B216" s="1"/>
      <c r="I216" s="1">
        <v>44140</v>
      </c>
      <c r="J216">
        <v>215</v>
      </c>
      <c r="K216">
        <v>166.1000061</v>
      </c>
      <c r="M216">
        <f t="shared" si="76"/>
        <v>157.51789122045565</v>
      </c>
      <c r="O216">
        <f t="shared" si="77"/>
        <v>156.94804974344419</v>
      </c>
      <c r="Q216">
        <f t="shared" si="78"/>
        <v>158.1705216395423</v>
      </c>
      <c r="S216">
        <f t="shared" si="79"/>
        <v>160.06886793650244</v>
      </c>
      <c r="T216">
        <f t="shared" si="70"/>
        <v>5.166835980955662E-2</v>
      </c>
      <c r="V216">
        <f t="shared" si="71"/>
        <v>5.5099072970809571E-2</v>
      </c>
      <c r="X216">
        <f t="shared" si="72"/>
        <v>4.7739218357907696E-2</v>
      </c>
      <c r="Z216">
        <f t="shared" si="73"/>
        <v>3.6310282612912914E-2</v>
      </c>
      <c r="AE216" s="1">
        <f t="shared" si="74"/>
        <v>44140</v>
      </c>
      <c r="AF216" s="10">
        <f t="shared" si="75"/>
        <v>215</v>
      </c>
      <c r="AG216" s="11">
        <f t="shared" si="69"/>
        <v>166.1000061</v>
      </c>
      <c r="AI216">
        <f t="shared" si="91"/>
        <v>0.19578912572600349</v>
      </c>
      <c r="AJ216">
        <f t="shared" si="80"/>
        <v>158.36631076526831</v>
      </c>
      <c r="AK216">
        <f t="shared" si="81"/>
        <v>4.6560475922412935E-2</v>
      </c>
      <c r="AN216">
        <f t="shared" si="88"/>
        <v>1.4669662753177302</v>
      </c>
      <c r="AO216">
        <f t="shared" si="82"/>
        <v>159.63748791486003</v>
      </c>
      <c r="AP216">
        <f t="shared" si="83"/>
        <v>3.8907392822425488E-2</v>
      </c>
      <c r="AS216">
        <f t="shared" si="89"/>
        <v>3.04032977593037</v>
      </c>
      <c r="AT216">
        <f t="shared" si="84"/>
        <v>161.21085141547266</v>
      </c>
      <c r="AU216">
        <f t="shared" si="85"/>
        <v>2.9435006050414231E-2</v>
      </c>
      <c r="AX216">
        <f t="shared" si="90"/>
        <v>4.5560311127043578</v>
      </c>
      <c r="AY216">
        <f t="shared" si="86"/>
        <v>162.72655275224665</v>
      </c>
      <c r="AZ216">
        <f t="shared" si="87"/>
        <v>2.0309772569920181E-2</v>
      </c>
    </row>
    <row r="217" spans="2:52" x14ac:dyDescent="0.3">
      <c r="B217" s="1"/>
      <c r="I217" s="1">
        <v>44141</v>
      </c>
      <c r="J217">
        <v>216</v>
      </c>
      <c r="K217">
        <v>165.5684967</v>
      </c>
      <c r="M217">
        <f t="shared" si="76"/>
        <v>159.23431419636452</v>
      </c>
      <c r="O217">
        <f t="shared" si="77"/>
        <v>160.6088322860665</v>
      </c>
      <c r="Q217">
        <f t="shared" si="78"/>
        <v>162.92821231581692</v>
      </c>
      <c r="S217">
        <f t="shared" si="79"/>
        <v>164.89377846730048</v>
      </c>
      <c r="T217">
        <f t="shared" si="70"/>
        <v>3.8257172287507246E-2</v>
      </c>
      <c r="V217">
        <f t="shared" si="71"/>
        <v>2.9955362963282228E-2</v>
      </c>
      <c r="X217">
        <f t="shared" si="72"/>
        <v>1.5946779953961349E-2</v>
      </c>
      <c r="Z217">
        <f t="shared" si="73"/>
        <v>4.0751607108088133E-3</v>
      </c>
      <c r="AE217" s="1">
        <f t="shared" si="74"/>
        <v>44141</v>
      </c>
      <c r="AF217" s="10">
        <f t="shared" si="75"/>
        <v>216</v>
      </c>
      <c r="AG217" s="11">
        <f t="shared" si="69"/>
        <v>165.5684967</v>
      </c>
      <c r="AI217">
        <f t="shared" si="91"/>
        <v>1.108169435835727</v>
      </c>
      <c r="AJ217">
        <f t="shared" si="80"/>
        <v>164.03638175165264</v>
      </c>
      <c r="AK217">
        <f t="shared" si="81"/>
        <v>9.2536622538975811E-3</v>
      </c>
      <c r="AN217">
        <f t="shared" si="88"/>
        <v>2.7832560357004863</v>
      </c>
      <c r="AO217">
        <f t="shared" si="82"/>
        <v>165.7114683515174</v>
      </c>
      <c r="AP217">
        <f t="shared" si="83"/>
        <v>8.6351965722353101E-4</v>
      </c>
      <c r="AS217">
        <f t="shared" si="89"/>
        <v>4.0707463161369208</v>
      </c>
      <c r="AT217">
        <f t="shared" si="84"/>
        <v>166.99895863195385</v>
      </c>
      <c r="AU217">
        <f t="shared" si="85"/>
        <v>8.6396987377723618E-3</v>
      </c>
      <c r="AX217">
        <f t="shared" si="90"/>
        <v>4.7173587635605676</v>
      </c>
      <c r="AY217">
        <f t="shared" si="86"/>
        <v>167.64557107937748</v>
      </c>
      <c r="AZ217">
        <f t="shared" si="87"/>
        <v>1.2545106229604841E-2</v>
      </c>
    </row>
    <row r="218" spans="2:52" x14ac:dyDescent="0.3">
      <c r="B218" s="1"/>
      <c r="I218" s="1">
        <v>44144</v>
      </c>
      <c r="J218">
        <v>217</v>
      </c>
      <c r="K218">
        <v>157.18699649999999</v>
      </c>
      <c r="M218">
        <f t="shared" si="76"/>
        <v>160.50115069709162</v>
      </c>
      <c r="O218">
        <f t="shared" si="77"/>
        <v>162.5926980516399</v>
      </c>
      <c r="Q218">
        <f t="shared" si="78"/>
        <v>164.51238294632677</v>
      </c>
      <c r="S218">
        <f t="shared" si="79"/>
        <v>165.43355305346012</v>
      </c>
      <c r="T218">
        <f t="shared" si="70"/>
        <v>-2.1084149903529872E-2</v>
      </c>
      <c r="V218">
        <f t="shared" si="71"/>
        <v>-3.4390259194499638E-2</v>
      </c>
      <c r="X218">
        <f t="shared" si="72"/>
        <v>-4.6603005397630175E-2</v>
      </c>
      <c r="Z218">
        <f t="shared" si="73"/>
        <v>-5.2463350894678649E-2</v>
      </c>
      <c r="AE218" s="1">
        <f t="shared" si="74"/>
        <v>44144</v>
      </c>
      <c r="AF218" s="10">
        <f t="shared" si="75"/>
        <v>217</v>
      </c>
      <c r="AG218" s="11">
        <f t="shared" si="69"/>
        <v>157.18699649999999</v>
      </c>
      <c r="AI218">
        <f t="shared" si="91"/>
        <v>1.2033696747705509</v>
      </c>
      <c r="AJ218">
        <f t="shared" si="80"/>
        <v>165.71575262109732</v>
      </c>
      <c r="AK218">
        <f t="shared" si="81"/>
        <v>5.4258662045860336E-2</v>
      </c>
      <c r="AN218">
        <f t="shared" si="88"/>
        <v>2.30362187362423</v>
      </c>
      <c r="AO218">
        <f t="shared" si="82"/>
        <v>166.81600481995099</v>
      </c>
      <c r="AP218">
        <f t="shared" si="83"/>
        <v>6.1258300841386698E-2</v>
      </c>
      <c r="AS218">
        <f t="shared" si="89"/>
        <v>2.5788009047606755</v>
      </c>
      <c r="AT218">
        <f t="shared" si="84"/>
        <v>167.09118385108744</v>
      </c>
      <c r="AU218">
        <f t="shared" si="85"/>
        <v>6.3008948396615264E-2</v>
      </c>
      <c r="AX218">
        <f t="shared" si="90"/>
        <v>2.2108082571199899</v>
      </c>
      <c r="AY218">
        <f t="shared" si="86"/>
        <v>166.72319120344676</v>
      </c>
      <c r="AZ218">
        <f t="shared" si="87"/>
        <v>6.066783459054622E-2</v>
      </c>
    </row>
    <row r="219" spans="2:52" x14ac:dyDescent="0.3">
      <c r="B219" s="1"/>
      <c r="I219" s="1">
        <v>44145</v>
      </c>
      <c r="J219">
        <v>218</v>
      </c>
      <c r="K219">
        <v>151.75100710000001</v>
      </c>
      <c r="M219">
        <f t="shared" si="76"/>
        <v>159.8383198576733</v>
      </c>
      <c r="O219">
        <f t="shared" si="77"/>
        <v>160.43041743098394</v>
      </c>
      <c r="Q219">
        <f t="shared" si="78"/>
        <v>160.1171510785307</v>
      </c>
      <c r="S219">
        <f t="shared" si="79"/>
        <v>158.83630781069201</v>
      </c>
      <c r="T219">
        <f t="shared" si="70"/>
        <v>-5.3293305344220596E-2</v>
      </c>
      <c r="V219">
        <f t="shared" si="71"/>
        <v>-5.7195075649576543E-2</v>
      </c>
      <c r="X219">
        <f t="shared" si="72"/>
        <v>-5.5130731178723663E-2</v>
      </c>
      <c r="Z219">
        <f t="shared" si="73"/>
        <v>-4.6690304374869589E-2</v>
      </c>
      <c r="AE219" s="1">
        <f t="shared" si="74"/>
        <v>44145</v>
      </c>
      <c r="AF219" s="10">
        <f t="shared" si="75"/>
        <v>218</v>
      </c>
      <c r="AG219" s="11">
        <f t="shared" si="69"/>
        <v>151.75100710000001</v>
      </c>
      <c r="AI219">
        <f t="shared" si="91"/>
        <v>8.3649366257226632E-2</v>
      </c>
      <c r="AJ219">
        <f t="shared" si="80"/>
        <v>160.20080044478792</v>
      </c>
      <c r="AK219">
        <f t="shared" si="81"/>
        <v>5.5681958929074585E-2</v>
      </c>
      <c r="AN219">
        <f t="shared" si="88"/>
        <v>-0.37591962294389036</v>
      </c>
      <c r="AO219">
        <f t="shared" si="82"/>
        <v>159.74123145558681</v>
      </c>
      <c r="AP219">
        <f t="shared" si="83"/>
        <v>5.265351781370025E-2</v>
      </c>
      <c r="AS219">
        <f t="shared" si="89"/>
        <v>-1.6056187587733717</v>
      </c>
      <c r="AT219">
        <f t="shared" si="84"/>
        <v>158.51153231975732</v>
      </c>
      <c r="AU219">
        <f t="shared" si="85"/>
        <v>4.4550117649646302E-2</v>
      </c>
      <c r="AX219">
        <f t="shared" si="90"/>
        <v>-3.0740238428128586</v>
      </c>
      <c r="AY219">
        <f t="shared" si="86"/>
        <v>157.04312723571783</v>
      </c>
      <c r="AZ219">
        <f t="shared" si="87"/>
        <v>3.4873706849473836E-2</v>
      </c>
    </row>
    <row r="220" spans="2:52" x14ac:dyDescent="0.3">
      <c r="B220" s="1"/>
      <c r="I220" s="1">
        <v>44146</v>
      </c>
      <c r="J220">
        <v>219</v>
      </c>
      <c r="K220">
        <v>156.86950680000001</v>
      </c>
      <c r="M220">
        <f t="shared" si="76"/>
        <v>158.22085730613867</v>
      </c>
      <c r="O220">
        <f t="shared" si="77"/>
        <v>156.95865329859038</v>
      </c>
      <c r="Q220">
        <f t="shared" si="78"/>
        <v>155.09746469141228</v>
      </c>
      <c r="S220">
        <f t="shared" si="79"/>
        <v>153.16806724213842</v>
      </c>
      <c r="T220">
        <f t="shared" si="70"/>
        <v>-8.6144881418002781E-3</v>
      </c>
      <c r="V220">
        <f t="shared" si="71"/>
        <v>-5.6828443213009902E-4</v>
      </c>
      <c r="X220">
        <f t="shared" si="72"/>
        <v>1.129628150643058E-2</v>
      </c>
      <c r="Z220">
        <f t="shared" si="73"/>
        <v>2.3595660070383991E-2</v>
      </c>
      <c r="AE220" s="1">
        <f t="shared" si="74"/>
        <v>44146</v>
      </c>
      <c r="AF220" s="10">
        <f t="shared" si="75"/>
        <v>219</v>
      </c>
      <c r="AG220" s="11">
        <f t="shared" si="69"/>
        <v>156.86950680000001</v>
      </c>
      <c r="AI220">
        <f t="shared" si="91"/>
        <v>-0.93701778441790129</v>
      </c>
      <c r="AJ220">
        <f t="shared" si="80"/>
        <v>154.16044690699439</v>
      </c>
      <c r="AK220">
        <f t="shared" si="81"/>
        <v>1.7269512400899675E-2</v>
      </c>
      <c r="AN220">
        <f t="shared" si="88"/>
        <v>-2.2334263286136995</v>
      </c>
      <c r="AO220">
        <f t="shared" si="82"/>
        <v>152.8640383627986</v>
      </c>
      <c r="AP220">
        <f t="shared" si="83"/>
        <v>2.553376063270325E-2</v>
      </c>
      <c r="AS220">
        <f t="shared" si="89"/>
        <v>-3.6540593357803957</v>
      </c>
      <c r="AT220">
        <f t="shared" si="84"/>
        <v>151.44340535563188</v>
      </c>
      <c r="AU220">
        <f t="shared" si="85"/>
        <v>3.4589905680561042E-2</v>
      </c>
      <c r="AX220">
        <f t="shared" si="90"/>
        <v>-4.6305538782573015</v>
      </c>
      <c r="AY220">
        <f t="shared" si="86"/>
        <v>150.46691081315498</v>
      </c>
      <c r="AZ220">
        <f t="shared" si="87"/>
        <v>4.0814790059918948E-2</v>
      </c>
    </row>
    <row r="221" spans="2:52" x14ac:dyDescent="0.3">
      <c r="B221" s="1"/>
      <c r="I221" s="1">
        <v>44147</v>
      </c>
      <c r="J221">
        <v>220</v>
      </c>
      <c r="K221">
        <v>155.51400760000001</v>
      </c>
      <c r="M221">
        <f t="shared" si="76"/>
        <v>157.95058720491096</v>
      </c>
      <c r="O221">
        <f t="shared" si="77"/>
        <v>156.92299469915423</v>
      </c>
      <c r="Q221">
        <f t="shared" si="78"/>
        <v>156.16068995656491</v>
      </c>
      <c r="S221">
        <f t="shared" si="79"/>
        <v>156.12921888842769</v>
      </c>
      <c r="T221">
        <f t="shared" si="70"/>
        <v>-1.5667910836547345E-2</v>
      </c>
      <c r="V221">
        <f t="shared" si="71"/>
        <v>-9.0601941323401203E-3</v>
      </c>
      <c r="X221">
        <f t="shared" si="72"/>
        <v>-4.158354392282378E-3</v>
      </c>
      <c r="Z221">
        <f t="shared" si="73"/>
        <v>-3.9559863315339911E-3</v>
      </c>
      <c r="AE221" s="1">
        <f t="shared" si="74"/>
        <v>44147</v>
      </c>
      <c r="AF221" s="10">
        <f t="shared" si="75"/>
        <v>220</v>
      </c>
      <c r="AG221" s="11">
        <f t="shared" si="69"/>
        <v>155.51400760000001</v>
      </c>
      <c r="AI221">
        <f t="shared" si="91"/>
        <v>-0.53696917450379611</v>
      </c>
      <c r="AJ221">
        <f t="shared" si="80"/>
        <v>155.6237207820611</v>
      </c>
      <c r="AK221">
        <f t="shared" si="81"/>
        <v>7.054874590029244E-4</v>
      </c>
      <c r="AN221">
        <f t="shared" si="88"/>
        <v>-0.91476569110716988</v>
      </c>
      <c r="AO221">
        <f t="shared" si="82"/>
        <v>155.24592426545775</v>
      </c>
      <c r="AP221">
        <f t="shared" si="83"/>
        <v>1.7238532957867673E-3</v>
      </c>
      <c r="AS221">
        <f t="shared" si="89"/>
        <v>-0.8236885752205837</v>
      </c>
      <c r="AT221">
        <f t="shared" si="84"/>
        <v>155.33700138134432</v>
      </c>
      <c r="AU221">
        <f t="shared" si="85"/>
        <v>1.1382011266211579E-3</v>
      </c>
      <c r="AX221">
        <f t="shared" si="90"/>
        <v>-7.5530563529360495E-2</v>
      </c>
      <c r="AY221">
        <f t="shared" si="86"/>
        <v>156.08515939303555</v>
      </c>
      <c r="AZ221">
        <f t="shared" si="87"/>
        <v>3.6726710464861033E-3</v>
      </c>
    </row>
    <row r="222" spans="2:52" x14ac:dyDescent="0.3">
      <c r="B222" s="1"/>
      <c r="I222" s="1">
        <v>44148</v>
      </c>
      <c r="J222">
        <v>221</v>
      </c>
      <c r="K222">
        <v>156.440506</v>
      </c>
      <c r="M222">
        <f t="shared" si="76"/>
        <v>157.46327128392878</v>
      </c>
      <c r="O222">
        <f t="shared" si="77"/>
        <v>156.35939985949256</v>
      </c>
      <c r="Q222">
        <f t="shared" si="78"/>
        <v>155.77268054262595</v>
      </c>
      <c r="S222">
        <f t="shared" si="79"/>
        <v>155.63704985768555</v>
      </c>
      <c r="T222">
        <f t="shared" si="70"/>
        <v>-6.5377267696179473E-3</v>
      </c>
      <c r="V222">
        <f t="shared" si="71"/>
        <v>5.1844718852701757E-4</v>
      </c>
      <c r="X222">
        <f t="shared" si="72"/>
        <v>4.2688781470321393E-3</v>
      </c>
      <c r="Z222">
        <f t="shared" si="73"/>
        <v>5.1358574761605881E-3</v>
      </c>
      <c r="AE222" s="1">
        <f t="shared" si="74"/>
        <v>44148</v>
      </c>
      <c r="AF222" s="10">
        <f t="shared" si="75"/>
        <v>221</v>
      </c>
      <c r="AG222" s="11">
        <f t="shared" si="69"/>
        <v>156.440506</v>
      </c>
      <c r="AI222">
        <f t="shared" si="91"/>
        <v>-0.50717722239082885</v>
      </c>
      <c r="AJ222">
        <f t="shared" si="80"/>
        <v>155.26550332023513</v>
      </c>
      <c r="AK222">
        <f t="shared" si="81"/>
        <v>7.5108596220270019E-3</v>
      </c>
      <c r="AN222">
        <f t="shared" si="88"/>
        <v>-0.70406318023988579</v>
      </c>
      <c r="AO222">
        <f t="shared" si="82"/>
        <v>155.06861736238605</v>
      </c>
      <c r="AP222">
        <f t="shared" si="83"/>
        <v>8.7693952972381049E-3</v>
      </c>
      <c r="AS222">
        <f t="shared" si="89"/>
        <v>-0.56228107845160935</v>
      </c>
      <c r="AT222">
        <f t="shared" si="84"/>
        <v>155.21039946417434</v>
      </c>
      <c r="AU222">
        <f t="shared" si="85"/>
        <v>7.8630948421098499E-3</v>
      </c>
      <c r="AX222">
        <f t="shared" si="90"/>
        <v>-0.32551364385703996</v>
      </c>
      <c r="AY222">
        <f t="shared" si="86"/>
        <v>155.4471668987689</v>
      </c>
      <c r="AZ222">
        <f t="shared" si="87"/>
        <v>6.3496285369410693E-3</v>
      </c>
    </row>
    <row r="223" spans="2:52" x14ac:dyDescent="0.3">
      <c r="B223" s="1"/>
      <c r="I223" s="1">
        <v>44151</v>
      </c>
      <c r="J223">
        <v>222</v>
      </c>
      <c r="K223">
        <v>156.5529938</v>
      </c>
      <c r="M223">
        <f t="shared" si="76"/>
        <v>157.25871822714302</v>
      </c>
      <c r="O223">
        <f t="shared" si="77"/>
        <v>156.39184231569553</v>
      </c>
      <c r="Q223">
        <f t="shared" si="78"/>
        <v>156.17337581705038</v>
      </c>
      <c r="S223">
        <f t="shared" si="79"/>
        <v>156.2798147715371</v>
      </c>
      <c r="T223">
        <f t="shared" si="70"/>
        <v>-4.5078948029866738E-3</v>
      </c>
      <c r="V223">
        <f t="shared" si="71"/>
        <v>1.0293733795365388E-3</v>
      </c>
      <c r="X223">
        <f t="shared" si="72"/>
        <v>2.4248529123280884E-3</v>
      </c>
      <c r="Z223">
        <f t="shared" si="73"/>
        <v>1.7449620210513753E-3</v>
      </c>
      <c r="AE223" s="1">
        <f t="shared" si="74"/>
        <v>44151</v>
      </c>
      <c r="AF223" s="10">
        <f t="shared" si="75"/>
        <v>222</v>
      </c>
      <c r="AG223" s="11">
        <f t="shared" si="69"/>
        <v>156.5529938</v>
      </c>
      <c r="AI223">
        <f t="shared" si="91"/>
        <v>-0.32560272302777593</v>
      </c>
      <c r="AJ223">
        <f t="shared" si="80"/>
        <v>155.84777309402261</v>
      </c>
      <c r="AK223">
        <f t="shared" si="81"/>
        <v>4.5046772269223901E-3</v>
      </c>
      <c r="AN223">
        <f t="shared" si="88"/>
        <v>-0.26215979837415709</v>
      </c>
      <c r="AO223">
        <f t="shared" si="82"/>
        <v>155.91121601867621</v>
      </c>
      <c r="AP223">
        <f t="shared" si="83"/>
        <v>4.0994283516779476E-3</v>
      </c>
      <c r="AS223">
        <f t="shared" si="89"/>
        <v>1.5504733274017746E-2</v>
      </c>
      <c r="AT223">
        <f t="shared" si="84"/>
        <v>156.1888805503244</v>
      </c>
      <c r="AU223">
        <f t="shared" si="85"/>
        <v>2.3258146704033021E-3</v>
      </c>
      <c r="AX223">
        <f t="shared" si="90"/>
        <v>0.25545349076814072</v>
      </c>
      <c r="AY223">
        <f t="shared" si="86"/>
        <v>156.42882930781852</v>
      </c>
      <c r="AZ223">
        <f t="shared" si="87"/>
        <v>7.931147732639412E-4</v>
      </c>
    </row>
    <row r="224" spans="2:52" x14ac:dyDescent="0.3">
      <c r="B224" s="1"/>
      <c r="I224" s="1">
        <v>44152</v>
      </c>
      <c r="J224">
        <v>223</v>
      </c>
      <c r="K224">
        <v>156.78300479999999</v>
      </c>
      <c r="M224">
        <f t="shared" si="76"/>
        <v>157.11757334171443</v>
      </c>
      <c r="O224">
        <f t="shared" si="77"/>
        <v>156.4563029094173</v>
      </c>
      <c r="Q224">
        <f t="shared" si="78"/>
        <v>156.40114660682016</v>
      </c>
      <c r="S224">
        <f t="shared" si="79"/>
        <v>156.49835799430741</v>
      </c>
      <c r="T224">
        <f t="shared" si="70"/>
        <v>-2.1339592396589064E-3</v>
      </c>
      <c r="V224">
        <f t="shared" si="71"/>
        <v>2.0837838323065684E-3</v>
      </c>
      <c r="X224">
        <f t="shared" si="72"/>
        <v>2.4355840970578433E-3</v>
      </c>
      <c r="Z224">
        <f t="shared" si="73"/>
        <v>1.815546309089328E-3</v>
      </c>
      <c r="AE224" s="1">
        <f t="shared" si="74"/>
        <v>44152</v>
      </c>
      <c r="AF224" s="10">
        <f t="shared" si="75"/>
        <v>223</v>
      </c>
      <c r="AG224" s="11">
        <f t="shared" si="69"/>
        <v>156.78300479999999</v>
      </c>
      <c r="AI224">
        <f t="shared" si="91"/>
        <v>-0.21492802046826515</v>
      </c>
      <c r="AJ224">
        <f t="shared" si="80"/>
        <v>156.18621858635188</v>
      </c>
      <c r="AK224">
        <f t="shared" si="81"/>
        <v>3.8064470980728503E-3</v>
      </c>
      <c r="AN224">
        <f t="shared" si="88"/>
        <v>-6.6187563116583012E-2</v>
      </c>
      <c r="AO224">
        <f t="shared" si="82"/>
        <v>156.33495904370358</v>
      </c>
      <c r="AP224">
        <f t="shared" si="83"/>
        <v>2.8577444147594826E-3</v>
      </c>
      <c r="AS224">
        <f t="shared" si="89"/>
        <v>0.14286436717147394</v>
      </c>
      <c r="AT224">
        <f t="shared" si="84"/>
        <v>156.54401097399165</v>
      </c>
      <c r="AU224">
        <f t="shared" si="85"/>
        <v>1.5243605409477378E-3</v>
      </c>
      <c r="AX224">
        <f t="shared" si="90"/>
        <v>0.23330732996945058</v>
      </c>
      <c r="AY224">
        <f t="shared" si="86"/>
        <v>156.63445393678961</v>
      </c>
      <c r="AZ224">
        <f t="shared" si="87"/>
        <v>9.4749340593308033E-4</v>
      </c>
    </row>
    <row r="225" spans="2:52" x14ac:dyDescent="0.3">
      <c r="B225" s="1"/>
      <c r="I225" s="1">
        <v>44153</v>
      </c>
      <c r="J225">
        <v>224</v>
      </c>
      <c r="K225">
        <v>155.27299500000001</v>
      </c>
      <c r="M225">
        <f t="shared" si="76"/>
        <v>157.05065963337157</v>
      </c>
      <c r="O225">
        <f t="shared" si="77"/>
        <v>156.58698366565037</v>
      </c>
      <c r="Q225">
        <f t="shared" si="78"/>
        <v>156.63026152272806</v>
      </c>
      <c r="S225">
        <f t="shared" si="79"/>
        <v>156.72607543886147</v>
      </c>
      <c r="T225">
        <f t="shared" si="70"/>
        <v>-1.1448640076605449E-2</v>
      </c>
      <c r="V225">
        <f t="shared" si="71"/>
        <v>-8.4624416863367403E-3</v>
      </c>
      <c r="X225">
        <f t="shared" si="72"/>
        <v>-8.7411627677308201E-3</v>
      </c>
      <c r="Z225">
        <f t="shared" si="73"/>
        <v>-9.3582302502857144E-3</v>
      </c>
      <c r="AE225" s="1">
        <f t="shared" si="74"/>
        <v>44153</v>
      </c>
      <c r="AF225" s="10">
        <f t="shared" si="75"/>
        <v>224</v>
      </c>
      <c r="AG225" s="11">
        <f t="shared" si="69"/>
        <v>155.27299500000001</v>
      </c>
      <c r="AI225">
        <f t="shared" si="91"/>
        <v>-0.12611943319303218</v>
      </c>
      <c r="AJ225">
        <f t="shared" si="80"/>
        <v>156.50414208953504</v>
      </c>
      <c r="AK225">
        <f t="shared" si="81"/>
        <v>7.9289195750685965E-3</v>
      </c>
      <c r="AN225">
        <f t="shared" si="88"/>
        <v>5.1933428493210108E-2</v>
      </c>
      <c r="AO225">
        <f t="shared" si="82"/>
        <v>156.68219495122128</v>
      </c>
      <c r="AP225">
        <f t="shared" si="83"/>
        <v>9.0756280654035685E-3</v>
      </c>
      <c r="AS225">
        <f t="shared" si="89"/>
        <v>0.19461469641332946</v>
      </c>
      <c r="AT225">
        <f t="shared" si="84"/>
        <v>156.8248762191414</v>
      </c>
      <c r="AU225">
        <f t="shared" si="85"/>
        <v>9.9945339441761451E-3</v>
      </c>
      <c r="AX225">
        <f t="shared" si="90"/>
        <v>0.22995339872020992</v>
      </c>
      <c r="AY225">
        <f t="shared" si="86"/>
        <v>156.86021492144826</v>
      </c>
      <c r="AZ225">
        <f t="shared" si="87"/>
        <v>1.0222124725862678E-2</v>
      </c>
    </row>
    <row r="226" spans="2:52" x14ac:dyDescent="0.3">
      <c r="B226" s="1"/>
      <c r="I226" s="1">
        <v>44154</v>
      </c>
      <c r="J226">
        <v>225</v>
      </c>
      <c r="K226">
        <v>155.85099790000001</v>
      </c>
      <c r="M226">
        <f t="shared" si="76"/>
        <v>156.69512670669727</v>
      </c>
      <c r="O226">
        <f t="shared" si="77"/>
        <v>156.06138819939022</v>
      </c>
      <c r="Q226">
        <f t="shared" si="78"/>
        <v>155.81590160909121</v>
      </c>
      <c r="S226">
        <f t="shared" si="79"/>
        <v>155.5636110877723</v>
      </c>
      <c r="T226">
        <f t="shared" si="70"/>
        <v>-5.4162553854090918E-3</v>
      </c>
      <c r="V226">
        <f t="shared" si="71"/>
        <v>-1.3499451541863529E-3</v>
      </c>
      <c r="X226">
        <f t="shared" si="72"/>
        <v>2.2519131338072005E-4</v>
      </c>
      <c r="Z226">
        <f t="shared" si="73"/>
        <v>1.8439844216596368E-3</v>
      </c>
      <c r="AE226" s="1">
        <f t="shared" si="74"/>
        <v>44154</v>
      </c>
      <c r="AF226" s="10">
        <f t="shared" si="75"/>
        <v>225</v>
      </c>
      <c r="AG226" s="11">
        <f t="shared" si="69"/>
        <v>155.85099790000001</v>
      </c>
      <c r="AI226">
        <f t="shared" si="91"/>
        <v>-0.26376752928179564</v>
      </c>
      <c r="AJ226">
        <f t="shared" si="80"/>
        <v>155.55213407980941</v>
      </c>
      <c r="AK226">
        <f t="shared" si="81"/>
        <v>1.9176253230176088E-3</v>
      </c>
      <c r="AN226">
        <f t="shared" si="88"/>
        <v>-0.29458390835881371</v>
      </c>
      <c r="AO226">
        <f t="shared" si="82"/>
        <v>155.5213177007324</v>
      </c>
      <c r="AP226">
        <f t="shared" si="83"/>
        <v>2.1153550744612442E-3</v>
      </c>
      <c r="AS226">
        <f t="shared" si="89"/>
        <v>-0.41077006961677776</v>
      </c>
      <c r="AT226">
        <f t="shared" si="84"/>
        <v>155.40513153947444</v>
      </c>
      <c r="AU226">
        <f t="shared" si="85"/>
        <v>2.8608502129171855E-3</v>
      </c>
      <c r="AX226">
        <f t="shared" si="90"/>
        <v>-0.60549725116543751</v>
      </c>
      <c r="AY226">
        <f t="shared" si="86"/>
        <v>155.21040435792577</v>
      </c>
      <c r="AZ226">
        <f t="shared" si="87"/>
        <v>4.1102947732504849E-3</v>
      </c>
    </row>
    <row r="227" spans="2:52" x14ac:dyDescent="0.3">
      <c r="B227" s="1"/>
      <c r="I227" s="1">
        <v>44155</v>
      </c>
      <c r="J227">
        <v>226</v>
      </c>
      <c r="K227">
        <v>154.97000120000001</v>
      </c>
      <c r="M227">
        <f t="shared" si="76"/>
        <v>156.52630094535783</v>
      </c>
      <c r="O227">
        <f t="shared" si="77"/>
        <v>155.97723207963412</v>
      </c>
      <c r="Q227">
        <f t="shared" si="78"/>
        <v>155.8369593836365</v>
      </c>
      <c r="S227">
        <f t="shared" si="79"/>
        <v>155.79352053755446</v>
      </c>
      <c r="T227">
        <f t="shared" si="70"/>
        <v>-1.0042587167236978E-2</v>
      </c>
      <c r="V227">
        <f t="shared" si="71"/>
        <v>-6.4995216611904343E-3</v>
      </c>
      <c r="X227">
        <f t="shared" si="72"/>
        <v>-5.5943613404094367E-3</v>
      </c>
      <c r="Z227">
        <f t="shared" si="73"/>
        <v>-5.3140564701398734E-3</v>
      </c>
      <c r="AE227" s="1">
        <f t="shared" si="74"/>
        <v>44155</v>
      </c>
      <c r="AF227" s="10">
        <f t="shared" si="75"/>
        <v>226</v>
      </c>
      <c r="AG227" s="11">
        <f t="shared" si="69"/>
        <v>154.97000120000001</v>
      </c>
      <c r="AI227">
        <f t="shared" si="91"/>
        <v>-0.20680246851637976</v>
      </c>
      <c r="AJ227">
        <f t="shared" si="80"/>
        <v>155.63015691512012</v>
      </c>
      <c r="AK227">
        <f t="shared" si="81"/>
        <v>4.2598935923613586E-3</v>
      </c>
      <c r="AN227">
        <f t="shared" si="88"/>
        <v>-0.16832723519717471</v>
      </c>
      <c r="AO227">
        <f t="shared" si="82"/>
        <v>155.66863214843931</v>
      </c>
      <c r="AP227">
        <f t="shared" si="83"/>
        <v>4.5081689554720208E-3</v>
      </c>
      <c r="AS227">
        <f t="shared" si="89"/>
        <v>-0.15167336311954083</v>
      </c>
      <c r="AT227">
        <f t="shared" si="84"/>
        <v>155.68528602051697</v>
      </c>
      <c r="AU227">
        <f t="shared" si="85"/>
        <v>4.6156340903284196E-3</v>
      </c>
      <c r="AX227">
        <f t="shared" si="90"/>
        <v>-0.10425323059686044</v>
      </c>
      <c r="AY227">
        <f t="shared" si="86"/>
        <v>155.73270615303963</v>
      </c>
      <c r="AZ227">
        <f t="shared" si="87"/>
        <v>4.9216296517626684E-3</v>
      </c>
    </row>
    <row r="228" spans="2:52" x14ac:dyDescent="0.3">
      <c r="B228" s="1"/>
      <c r="I228" s="1">
        <v>44158</v>
      </c>
      <c r="J228">
        <v>227</v>
      </c>
      <c r="K228">
        <v>154.91949460000001</v>
      </c>
      <c r="M228">
        <f t="shared" si="76"/>
        <v>156.21504099628629</v>
      </c>
      <c r="O228">
        <f t="shared" si="77"/>
        <v>155.57433972778048</v>
      </c>
      <c r="Q228">
        <f t="shared" si="78"/>
        <v>155.31678447345462</v>
      </c>
      <c r="S228">
        <f t="shared" si="79"/>
        <v>155.13470506751091</v>
      </c>
      <c r="T228">
        <f t="shared" si="70"/>
        <v>-8.362707350881609E-3</v>
      </c>
      <c r="V228">
        <f t="shared" si="71"/>
        <v>-4.2270027375913982E-3</v>
      </c>
      <c r="X228">
        <f t="shared" si="72"/>
        <v>-2.564492444804365E-3</v>
      </c>
      <c r="Z228">
        <f t="shared" si="73"/>
        <v>-1.3891761528564922E-3</v>
      </c>
      <c r="AE228" s="1">
        <f t="shared" si="74"/>
        <v>44158</v>
      </c>
      <c r="AF228" s="10">
        <f t="shared" si="75"/>
        <v>227</v>
      </c>
      <c r="AG228" s="11">
        <f t="shared" si="69"/>
        <v>154.91949460000001</v>
      </c>
      <c r="AI228">
        <f t="shared" si="91"/>
        <v>-0.26947695684947964</v>
      </c>
      <c r="AJ228">
        <f t="shared" si="80"/>
        <v>155.04730751660514</v>
      </c>
      <c r="AK228">
        <f t="shared" si="81"/>
        <v>8.2502797298137558E-4</v>
      </c>
      <c r="AN228">
        <f t="shared" si="88"/>
        <v>-0.30906630519105649</v>
      </c>
      <c r="AO228">
        <f t="shared" si="82"/>
        <v>155.00771816826355</v>
      </c>
      <c r="AP228">
        <f t="shared" si="83"/>
        <v>5.694800934597416E-4</v>
      </c>
      <c r="AS228">
        <f t="shared" si="89"/>
        <v>-0.37277429135694384</v>
      </c>
      <c r="AT228">
        <f t="shared" si="84"/>
        <v>154.94401018209768</v>
      </c>
      <c r="AU228">
        <f t="shared" si="85"/>
        <v>1.5824723777324844E-4</v>
      </c>
      <c r="AX228">
        <f t="shared" si="90"/>
        <v>-0.43699057426487542</v>
      </c>
      <c r="AY228">
        <f t="shared" si="86"/>
        <v>154.87979389918974</v>
      </c>
      <c r="AZ228">
        <f t="shared" si="87"/>
        <v>2.5626665587038313E-4</v>
      </c>
    </row>
    <row r="229" spans="2:52" x14ac:dyDescent="0.3">
      <c r="B229" s="1"/>
      <c r="I229" s="1">
        <v>44159</v>
      </c>
      <c r="J229">
        <v>228</v>
      </c>
      <c r="K229">
        <v>155.9029999</v>
      </c>
      <c r="M229">
        <f t="shared" si="76"/>
        <v>155.95593171702905</v>
      </c>
      <c r="O229">
        <f t="shared" si="77"/>
        <v>155.31240167666829</v>
      </c>
      <c r="Q229">
        <f t="shared" si="78"/>
        <v>155.07841054938186</v>
      </c>
      <c r="S229">
        <f t="shared" si="79"/>
        <v>154.96253669350219</v>
      </c>
      <c r="T229">
        <f t="shared" si="70"/>
        <v>-3.3951762995580454E-4</v>
      </c>
      <c r="V229">
        <f t="shared" si="71"/>
        <v>3.7882415586007619E-3</v>
      </c>
      <c r="X229">
        <f t="shared" si="72"/>
        <v>5.2891179204187996E-3</v>
      </c>
      <c r="Z229">
        <f t="shared" si="73"/>
        <v>6.0323611931845213E-3</v>
      </c>
      <c r="AE229" s="1">
        <f t="shared" si="74"/>
        <v>44159</v>
      </c>
      <c r="AF229" s="10">
        <f t="shared" si="75"/>
        <v>228</v>
      </c>
      <c r="AG229" s="11">
        <f t="shared" si="69"/>
        <v>155.9029999</v>
      </c>
      <c r="AI229">
        <f t="shared" si="91"/>
        <v>-0.26325635029413585</v>
      </c>
      <c r="AJ229">
        <f t="shared" si="80"/>
        <v>154.81515419908771</v>
      </c>
      <c r="AK229">
        <f t="shared" si="81"/>
        <v>6.9777085855310898E-3</v>
      </c>
      <c r="AN229">
        <f t="shared" si="88"/>
        <v>-0.28078935274373817</v>
      </c>
      <c r="AO229">
        <f t="shared" si="82"/>
        <v>154.79762119663812</v>
      </c>
      <c r="AP229">
        <f t="shared" si="83"/>
        <v>7.0901695546005906E-3</v>
      </c>
      <c r="AS229">
        <f t="shared" si="89"/>
        <v>-0.29213407098643396</v>
      </c>
      <c r="AT229">
        <f t="shared" si="84"/>
        <v>154.78627647839542</v>
      </c>
      <c r="AU229">
        <f t="shared" si="85"/>
        <v>7.1629373541296148E-3</v>
      </c>
      <c r="AX229">
        <f t="shared" si="90"/>
        <v>-0.27809725411118363</v>
      </c>
      <c r="AY229">
        <f t="shared" si="86"/>
        <v>154.80031329527068</v>
      </c>
      <c r="AZ229">
        <f t="shared" si="87"/>
        <v>7.072901775056312E-3</v>
      </c>
    </row>
    <row r="230" spans="2:52" x14ac:dyDescent="0.3">
      <c r="B230" s="1"/>
      <c r="I230" s="1">
        <v>44160</v>
      </c>
      <c r="J230">
        <v>229</v>
      </c>
      <c r="K230">
        <v>159.2534943</v>
      </c>
      <c r="M230">
        <f t="shared" si="76"/>
        <v>155.94534535362325</v>
      </c>
      <c r="O230">
        <f t="shared" si="77"/>
        <v>155.54864096600096</v>
      </c>
      <c r="Q230">
        <f t="shared" si="78"/>
        <v>155.57316415975274</v>
      </c>
      <c r="S230">
        <f t="shared" si="79"/>
        <v>155.71490725870044</v>
      </c>
      <c r="T230">
        <f t="shared" si="70"/>
        <v>2.07728499830898E-2</v>
      </c>
      <c r="V230">
        <f t="shared" si="71"/>
        <v>2.3263874681580785E-2</v>
      </c>
      <c r="X230">
        <f t="shared" si="72"/>
        <v>2.3109886262930583E-2</v>
      </c>
      <c r="Z230">
        <f t="shared" si="73"/>
        <v>2.2219839237144854E-2</v>
      </c>
      <c r="AE230" s="1">
        <f t="shared" si="74"/>
        <v>44160</v>
      </c>
      <c r="AF230" s="10">
        <f t="shared" si="75"/>
        <v>229</v>
      </c>
      <c r="AG230" s="11">
        <f t="shared" si="69"/>
        <v>159.2534943</v>
      </c>
      <c r="AI230">
        <f t="shared" si="91"/>
        <v>-0.11165435816113298</v>
      </c>
      <c r="AJ230">
        <f t="shared" si="80"/>
        <v>155.4615098015916</v>
      </c>
      <c r="AK230">
        <f t="shared" si="81"/>
        <v>2.3810997146882677E-2</v>
      </c>
      <c r="AN230">
        <f t="shared" si="88"/>
        <v>2.9427832502108536E-2</v>
      </c>
      <c r="AO230">
        <f t="shared" si="82"/>
        <v>155.60259199225484</v>
      </c>
      <c r="AP230">
        <f t="shared" si="83"/>
        <v>2.2925100160550486E-2</v>
      </c>
      <c r="AS230">
        <f t="shared" si="89"/>
        <v>0.1799985378279535</v>
      </c>
      <c r="AT230">
        <f t="shared" si="84"/>
        <v>155.75316269758068</v>
      </c>
      <c r="AU230">
        <f t="shared" si="85"/>
        <v>2.1979621971907479E-2</v>
      </c>
      <c r="AX230">
        <f t="shared" si="90"/>
        <v>0.34018343747446611</v>
      </c>
      <c r="AY230">
        <f t="shared" si="86"/>
        <v>155.91334759722722</v>
      </c>
      <c r="AZ230">
        <f t="shared" si="87"/>
        <v>2.097377340104483E-2</v>
      </c>
    </row>
    <row r="231" spans="2:52" x14ac:dyDescent="0.3">
      <c r="B231" s="1"/>
      <c r="I231" s="1">
        <v>44162</v>
      </c>
      <c r="J231">
        <v>230</v>
      </c>
      <c r="K231">
        <v>159.76699830000001</v>
      </c>
      <c r="M231">
        <f t="shared" si="76"/>
        <v>156.60697514289862</v>
      </c>
      <c r="O231">
        <f t="shared" si="77"/>
        <v>157.03058229960058</v>
      </c>
      <c r="Q231">
        <f t="shared" si="78"/>
        <v>157.7813622439011</v>
      </c>
      <c r="S231">
        <f t="shared" si="79"/>
        <v>158.54577689174008</v>
      </c>
      <c r="T231">
        <f t="shared" si="70"/>
        <v>1.9778948035111155E-2</v>
      </c>
      <c r="V231">
        <f t="shared" si="71"/>
        <v>1.7127542167758369E-2</v>
      </c>
      <c r="X231">
        <f t="shared" si="72"/>
        <v>1.2428324229828831E-2</v>
      </c>
      <c r="Z231">
        <f t="shared" si="73"/>
        <v>7.643765115789472E-3</v>
      </c>
      <c r="AE231" s="1">
        <f t="shared" si="74"/>
        <v>44162</v>
      </c>
      <c r="AF231" s="10">
        <f t="shared" si="75"/>
        <v>230</v>
      </c>
      <c r="AG231" s="11">
        <f t="shared" si="69"/>
        <v>159.76699830000001</v>
      </c>
      <c r="AI231">
        <f t="shared" si="91"/>
        <v>0.35231613030076647</v>
      </c>
      <c r="AJ231">
        <f t="shared" si="80"/>
        <v>158.13367837420188</v>
      </c>
      <c r="AK231">
        <f t="shared" si="81"/>
        <v>1.0223137088243919E-2</v>
      </c>
      <c r="AN231">
        <f t="shared" si="88"/>
        <v>0.90093593316061082</v>
      </c>
      <c r="AO231">
        <f t="shared" si="82"/>
        <v>158.68229817706171</v>
      </c>
      <c r="AP231">
        <f t="shared" si="83"/>
        <v>6.7892627043134538E-3</v>
      </c>
      <c r="AS231">
        <f t="shared" si="89"/>
        <v>1.3969182656201997</v>
      </c>
      <c r="AT231">
        <f t="shared" si="84"/>
        <v>159.1782805095213</v>
      </c>
      <c r="AU231">
        <f t="shared" si="85"/>
        <v>3.6848522957992559E-3</v>
      </c>
      <c r="AX231">
        <f t="shared" si="90"/>
        <v>1.8345951548135846</v>
      </c>
      <c r="AY231">
        <f t="shared" si="86"/>
        <v>159.6159573987147</v>
      </c>
      <c r="AZ231">
        <f t="shared" si="87"/>
        <v>9.4538235613401457E-4</v>
      </c>
    </row>
    <row r="232" spans="2:52" x14ac:dyDescent="0.3">
      <c r="B232" s="1"/>
      <c r="I232" s="1">
        <v>44165</v>
      </c>
      <c r="J232">
        <v>231</v>
      </c>
      <c r="K232">
        <v>158.40199279999999</v>
      </c>
      <c r="M232">
        <f t="shared" si="76"/>
        <v>157.23897977431892</v>
      </c>
      <c r="O232">
        <f t="shared" si="77"/>
        <v>158.12514869976036</v>
      </c>
      <c r="Q232">
        <f t="shared" si="78"/>
        <v>158.97274387756045</v>
      </c>
      <c r="S232">
        <f t="shared" si="79"/>
        <v>159.52275401834802</v>
      </c>
      <c r="T232">
        <f t="shared" si="70"/>
        <v>7.342161579681007E-3</v>
      </c>
      <c r="V232">
        <f t="shared" si="71"/>
        <v>1.7477311702080349E-3</v>
      </c>
      <c r="X232">
        <f t="shared" si="72"/>
        <v>-3.6031811688196072E-3</v>
      </c>
      <c r="Z232">
        <f t="shared" si="73"/>
        <v>-7.0754237275481831E-3</v>
      </c>
      <c r="AE232" s="1">
        <f t="shared" si="74"/>
        <v>44165</v>
      </c>
      <c r="AF232" s="10">
        <f t="shared" si="75"/>
        <v>231</v>
      </c>
      <c r="AG232" s="11">
        <f t="shared" si="69"/>
        <v>158.40199279999999</v>
      </c>
      <c r="AI232">
        <f t="shared" si="91"/>
        <v>0.52012923097248265</v>
      </c>
      <c r="AJ232">
        <f t="shared" si="80"/>
        <v>159.49287310853293</v>
      </c>
      <c r="AK232">
        <f t="shared" si="81"/>
        <v>6.886783993369971E-3</v>
      </c>
      <c r="AN232">
        <f t="shared" si="88"/>
        <v>1.0171142133601052</v>
      </c>
      <c r="AO232">
        <f t="shared" si="82"/>
        <v>159.98985809092056</v>
      </c>
      <c r="AP232">
        <f t="shared" si="83"/>
        <v>1.0024275975652849E-2</v>
      </c>
      <c r="AS232">
        <f t="shared" si="89"/>
        <v>1.2735962864436881</v>
      </c>
      <c r="AT232">
        <f t="shared" si="84"/>
        <v>160.24634016400412</v>
      </c>
      <c r="AU232">
        <f t="shared" si="85"/>
        <v>1.1643460611842354E-2</v>
      </c>
      <c r="AX232">
        <f t="shared" si="90"/>
        <v>1.3200243378901946</v>
      </c>
      <c r="AY232">
        <f t="shared" si="86"/>
        <v>160.29276821545065</v>
      </c>
      <c r="AZ232">
        <f t="shared" si="87"/>
        <v>1.1936563309768299E-2</v>
      </c>
    </row>
    <row r="233" spans="2:52" x14ac:dyDescent="0.3">
      <c r="B233" s="1"/>
      <c r="I233" s="1">
        <v>44166</v>
      </c>
      <c r="J233">
        <v>232</v>
      </c>
      <c r="K233">
        <v>161.00399780000001</v>
      </c>
      <c r="M233">
        <f t="shared" si="76"/>
        <v>157.47158237945513</v>
      </c>
      <c r="O233">
        <f t="shared" si="77"/>
        <v>158.23588633985622</v>
      </c>
      <c r="Q233">
        <f t="shared" si="78"/>
        <v>158.63029323102415</v>
      </c>
      <c r="S233">
        <f t="shared" si="79"/>
        <v>158.6261450436696</v>
      </c>
      <c r="T233">
        <f t="shared" si="70"/>
        <v>2.1939923659118475E-2</v>
      </c>
      <c r="V233">
        <f t="shared" si="71"/>
        <v>1.719281196720561E-2</v>
      </c>
      <c r="X233">
        <f t="shared" si="72"/>
        <v>1.4743140551854378E-2</v>
      </c>
      <c r="Z233">
        <f t="shared" si="73"/>
        <v>1.4768905050942855E-2</v>
      </c>
      <c r="AE233" s="1">
        <f t="shared" si="74"/>
        <v>44166</v>
      </c>
      <c r="AF233" s="10">
        <f t="shared" si="75"/>
        <v>232</v>
      </c>
      <c r="AG233" s="11">
        <f t="shared" si="69"/>
        <v>161.00399780000001</v>
      </c>
      <c r="AI233">
        <f t="shared" si="91"/>
        <v>0.34761325547072763</v>
      </c>
      <c r="AJ233">
        <f t="shared" si="80"/>
        <v>158.97790648649487</v>
      </c>
      <c r="AK233">
        <f t="shared" si="81"/>
        <v>1.2584105619675077E-2</v>
      </c>
      <c r="AN233">
        <f t="shared" si="88"/>
        <v>0.47328826940154611</v>
      </c>
      <c r="AO233">
        <f t="shared" si="82"/>
        <v>159.10358150042569</v>
      </c>
      <c r="AP233">
        <f t="shared" si="83"/>
        <v>1.1803534853432796E-2</v>
      </c>
      <c r="AS233">
        <f t="shared" si="89"/>
        <v>0.30396812665569983</v>
      </c>
      <c r="AT233">
        <f t="shared" si="84"/>
        <v>158.93426135767984</v>
      </c>
      <c r="AU233">
        <f t="shared" si="85"/>
        <v>1.2855186645062073E-2</v>
      </c>
      <c r="AX233">
        <f t="shared" si="90"/>
        <v>-9.955649650995102E-3</v>
      </c>
      <c r="AY233">
        <f t="shared" si="86"/>
        <v>158.62033758137315</v>
      </c>
      <c r="AZ233">
        <f t="shared" si="87"/>
        <v>1.4804975349667111E-2</v>
      </c>
    </row>
    <row r="234" spans="2:52" x14ac:dyDescent="0.3">
      <c r="B234" s="1"/>
      <c r="I234" s="1">
        <v>44167</v>
      </c>
      <c r="J234">
        <v>233</v>
      </c>
      <c r="K234">
        <v>160.17649840000001</v>
      </c>
      <c r="M234">
        <f t="shared" si="76"/>
        <v>158.17806546356411</v>
      </c>
      <c r="O234">
        <f t="shared" si="77"/>
        <v>159.34313092391375</v>
      </c>
      <c r="Q234">
        <f t="shared" si="78"/>
        <v>160.05451597240966</v>
      </c>
      <c r="S234">
        <f t="shared" si="79"/>
        <v>160.52842724873392</v>
      </c>
      <c r="T234">
        <f t="shared" si="70"/>
        <v>1.2476442901413207E-2</v>
      </c>
      <c r="V234">
        <f t="shared" si="71"/>
        <v>5.2028074306203357E-3</v>
      </c>
      <c r="X234">
        <f t="shared" si="72"/>
        <v>7.6155009510654509E-4</v>
      </c>
      <c r="Z234">
        <f t="shared" si="73"/>
        <v>-2.1971316157446065E-3</v>
      </c>
      <c r="AE234" s="1">
        <f t="shared" si="74"/>
        <v>44167</v>
      </c>
      <c r="AF234" s="10">
        <f t="shared" si="75"/>
        <v>233</v>
      </c>
      <c r="AG234" s="11">
        <f t="shared" si="69"/>
        <v>160.17649840000001</v>
      </c>
      <c r="AI234">
        <f t="shared" si="91"/>
        <v>0.56293515265368343</v>
      </c>
      <c r="AJ234">
        <f t="shared" si="80"/>
        <v>160.61745112506335</v>
      </c>
      <c r="AK234">
        <f t="shared" si="81"/>
        <v>2.7529177467856309E-3</v>
      </c>
      <c r="AN234">
        <f t="shared" si="88"/>
        <v>0.85366205819513019</v>
      </c>
      <c r="AO234">
        <f t="shared" si="82"/>
        <v>160.9081780306048</v>
      </c>
      <c r="AP234">
        <f t="shared" si="83"/>
        <v>4.5679587075102878E-3</v>
      </c>
      <c r="AS234">
        <f t="shared" si="89"/>
        <v>0.97612089549358361</v>
      </c>
      <c r="AT234">
        <f t="shared" si="84"/>
        <v>161.03063686790324</v>
      </c>
      <c r="AU234">
        <f t="shared" si="85"/>
        <v>5.3324830823198105E-3</v>
      </c>
      <c r="AX234">
        <f t="shared" si="90"/>
        <v>1.1373870631782059</v>
      </c>
      <c r="AY234">
        <f t="shared" si="86"/>
        <v>161.19190303558787</v>
      </c>
      <c r="AZ234">
        <f t="shared" si="87"/>
        <v>6.3392860109361474E-3</v>
      </c>
    </row>
    <row r="235" spans="2:52" x14ac:dyDescent="0.3">
      <c r="B235" s="1"/>
      <c r="I235" s="1">
        <v>44168</v>
      </c>
      <c r="J235">
        <v>234</v>
      </c>
      <c r="K235">
        <v>159.33650209999999</v>
      </c>
      <c r="M235">
        <f t="shared" si="76"/>
        <v>158.5777520508513</v>
      </c>
      <c r="O235">
        <f t="shared" si="77"/>
        <v>159.67647791434825</v>
      </c>
      <c r="Q235">
        <f t="shared" si="78"/>
        <v>160.12770542896388</v>
      </c>
      <c r="S235">
        <f t="shared" si="79"/>
        <v>160.24688416974678</v>
      </c>
      <c r="T235">
        <f t="shared" si="70"/>
        <v>4.7619348934401385E-3</v>
      </c>
      <c r="V235">
        <f t="shared" si="71"/>
        <v>-2.1336969863621998E-3</v>
      </c>
      <c r="X235">
        <f t="shared" si="72"/>
        <v>-4.9656125152498154E-3</v>
      </c>
      <c r="Z235">
        <f t="shared" si="73"/>
        <v>-5.7135813686648527E-3</v>
      </c>
      <c r="AE235" s="1">
        <f t="shared" si="74"/>
        <v>44168</v>
      </c>
      <c r="AF235" s="10">
        <f t="shared" si="75"/>
        <v>234</v>
      </c>
      <c r="AG235" s="11">
        <f t="shared" si="69"/>
        <v>159.33650209999999</v>
      </c>
      <c r="AI235">
        <f t="shared" si="91"/>
        <v>0.46498601343379031</v>
      </c>
      <c r="AJ235">
        <f t="shared" si="80"/>
        <v>160.59269144239767</v>
      </c>
      <c r="AK235">
        <f t="shared" si="81"/>
        <v>7.8838767378568899E-3</v>
      </c>
      <c r="AN235">
        <f t="shared" si="88"/>
        <v>0.5414730175387652</v>
      </c>
      <c r="AO235">
        <f t="shared" si="82"/>
        <v>160.66917844650266</v>
      </c>
      <c r="AP235">
        <f t="shared" si="83"/>
        <v>8.3639111499151323E-3</v>
      </c>
      <c r="AS235">
        <f t="shared" si="89"/>
        <v>0.4343620321299641</v>
      </c>
      <c r="AT235">
        <f t="shared" si="84"/>
        <v>160.56206746109385</v>
      </c>
      <c r="AU235">
        <f t="shared" si="85"/>
        <v>7.6916798407228038E-3</v>
      </c>
      <c r="AX235">
        <f t="shared" si="90"/>
        <v>0.28602897787901532</v>
      </c>
      <c r="AY235">
        <f t="shared" si="86"/>
        <v>160.41373440684291</v>
      </c>
      <c r="AZ235">
        <f t="shared" si="87"/>
        <v>6.7607377634463332E-3</v>
      </c>
    </row>
    <row r="236" spans="2:52" x14ac:dyDescent="0.3">
      <c r="B236" s="1"/>
      <c r="I236" s="1">
        <v>44169</v>
      </c>
      <c r="J236">
        <v>235</v>
      </c>
      <c r="K236">
        <v>158.12899780000001</v>
      </c>
      <c r="M236">
        <f t="shared" si="76"/>
        <v>158.72950206068106</v>
      </c>
      <c r="O236">
        <f t="shared" si="77"/>
        <v>159.54048758860895</v>
      </c>
      <c r="Q236">
        <f t="shared" si="78"/>
        <v>159.65298343158554</v>
      </c>
      <c r="S236">
        <f t="shared" si="79"/>
        <v>159.51857851394934</v>
      </c>
      <c r="T236">
        <f t="shared" si="70"/>
        <v>-3.7975593916086217E-3</v>
      </c>
      <c r="V236">
        <f t="shared" si="71"/>
        <v>-8.9261919587587911E-3</v>
      </c>
      <c r="X236">
        <f t="shared" si="72"/>
        <v>-9.6376101334244464E-3</v>
      </c>
      <c r="Z236">
        <f t="shared" si="73"/>
        <v>-8.7876400488344115E-3</v>
      </c>
      <c r="AE236" s="1">
        <f t="shared" si="74"/>
        <v>44169</v>
      </c>
      <c r="AF236" s="10">
        <f t="shared" si="75"/>
        <v>235</v>
      </c>
      <c r="AG236" s="11">
        <f t="shared" si="69"/>
        <v>158.12899780000001</v>
      </c>
      <c r="AI236">
        <f t="shared" si="91"/>
        <v>0.27704441127136453</v>
      </c>
      <c r="AJ236">
        <f t="shared" si="80"/>
        <v>159.9300278428569</v>
      </c>
      <c r="AK236">
        <f t="shared" si="81"/>
        <v>1.1389625355969301E-2</v>
      </c>
      <c r="AN236">
        <f t="shared" si="88"/>
        <v>0.13499501157192359</v>
      </c>
      <c r="AO236">
        <f t="shared" si="82"/>
        <v>159.78797844315747</v>
      </c>
      <c r="AP236">
        <f t="shared" si="83"/>
        <v>1.0491311943023413E-2</v>
      </c>
      <c r="AS236">
        <f t="shared" si="89"/>
        <v>-0.11108838557501757</v>
      </c>
      <c r="AT236">
        <f t="shared" si="84"/>
        <v>159.54189504601052</v>
      </c>
      <c r="AU236">
        <f t="shared" si="85"/>
        <v>8.9350926501003593E-3</v>
      </c>
      <c r="AX236">
        <f t="shared" si="90"/>
        <v>-0.32257180232686794</v>
      </c>
      <c r="AY236">
        <f t="shared" si="86"/>
        <v>159.33041162925866</v>
      </c>
      <c r="AZ236">
        <f t="shared" si="87"/>
        <v>7.5976819304084346E-3</v>
      </c>
    </row>
    <row r="237" spans="2:52" x14ac:dyDescent="0.3">
      <c r="B237" s="1"/>
      <c r="I237" s="1">
        <v>44172</v>
      </c>
      <c r="J237">
        <v>236</v>
      </c>
      <c r="K237">
        <v>157.8999939</v>
      </c>
      <c r="M237">
        <f t="shared" si="76"/>
        <v>158.60940120854485</v>
      </c>
      <c r="O237">
        <f t="shared" si="77"/>
        <v>158.97589167316539</v>
      </c>
      <c r="Q237">
        <f t="shared" si="78"/>
        <v>158.7385920526342</v>
      </c>
      <c r="S237">
        <f t="shared" si="79"/>
        <v>158.40691394278988</v>
      </c>
      <c r="T237">
        <f t="shared" si="70"/>
        <v>-4.4927633689088716E-3</v>
      </c>
      <c r="V237">
        <f t="shared" si="71"/>
        <v>-6.8137923668747796E-3</v>
      </c>
      <c r="X237">
        <f t="shared" si="72"/>
        <v>-5.3109448070358979E-3</v>
      </c>
      <c r="Z237">
        <f t="shared" si="73"/>
        <v>-3.2103867154733711E-3</v>
      </c>
      <c r="AE237" s="1">
        <f t="shared" si="74"/>
        <v>44172</v>
      </c>
      <c r="AF237" s="10">
        <f t="shared" si="75"/>
        <v>236</v>
      </c>
      <c r="AG237" s="11">
        <f t="shared" si="69"/>
        <v>157.8999939</v>
      </c>
      <c r="AI237">
        <f t="shared" si="91"/>
        <v>3.8757253226824356E-2</v>
      </c>
      <c r="AJ237">
        <f t="shared" si="80"/>
        <v>158.77734930586104</v>
      </c>
      <c r="AK237">
        <f t="shared" si="81"/>
        <v>5.5563992384741866E-3</v>
      </c>
      <c r="AN237">
        <f t="shared" si="88"/>
        <v>-0.2847595446373804</v>
      </c>
      <c r="AO237">
        <f t="shared" si="82"/>
        <v>158.45383250799682</v>
      </c>
      <c r="AP237">
        <f t="shared" si="83"/>
        <v>3.5075277352295286E-3</v>
      </c>
      <c r="AS237">
        <f t="shared" si="89"/>
        <v>-0.59307018160080871</v>
      </c>
      <c r="AT237">
        <f t="shared" si="84"/>
        <v>158.1455218710334</v>
      </c>
      <c r="AU237">
        <f t="shared" si="85"/>
        <v>1.5549587113277074E-3</v>
      </c>
      <c r="AX237">
        <f t="shared" si="90"/>
        <v>-0.79602746362644272</v>
      </c>
      <c r="AY237">
        <f t="shared" si="86"/>
        <v>157.94256458900776</v>
      </c>
      <c r="AZ237">
        <f t="shared" si="87"/>
        <v>2.696053872853292E-4</v>
      </c>
    </row>
    <row r="238" spans="2:52" x14ac:dyDescent="0.3">
      <c r="B238" s="1"/>
      <c r="I238" s="1">
        <v>44173</v>
      </c>
      <c r="J238">
        <v>237</v>
      </c>
      <c r="K238">
        <v>158.86450199999999</v>
      </c>
      <c r="M238">
        <f t="shared" si="76"/>
        <v>158.4675197468359</v>
      </c>
      <c r="O238">
        <f t="shared" si="77"/>
        <v>158.54553256389923</v>
      </c>
      <c r="Q238">
        <f t="shared" si="78"/>
        <v>158.23543316105366</v>
      </c>
      <c r="S238">
        <f t="shared" si="79"/>
        <v>158.00137790855797</v>
      </c>
      <c r="T238">
        <f t="shared" si="70"/>
        <v>2.4988732420794862E-3</v>
      </c>
      <c r="V238">
        <f t="shared" si="71"/>
        <v>2.0078081137393316E-3</v>
      </c>
      <c r="X238">
        <f t="shared" si="72"/>
        <v>3.9597822737412053E-3</v>
      </c>
      <c r="Z238">
        <f t="shared" si="73"/>
        <v>5.4330834174774779E-3</v>
      </c>
      <c r="AE238" s="1">
        <f t="shared" si="74"/>
        <v>44173</v>
      </c>
      <c r="AF238" s="10">
        <f t="shared" si="75"/>
        <v>237</v>
      </c>
      <c r="AG238" s="11">
        <f t="shared" si="69"/>
        <v>158.86450199999999</v>
      </c>
      <c r="AI238">
        <f t="shared" si="91"/>
        <v>-6.9625975734648529E-2</v>
      </c>
      <c r="AJ238">
        <f t="shared" si="80"/>
        <v>158.16580718531901</v>
      </c>
      <c r="AK238">
        <f t="shared" si="81"/>
        <v>4.398054983239595E-3</v>
      </c>
      <c r="AN238">
        <f t="shared" si="88"/>
        <v>-0.37211928341464429</v>
      </c>
      <c r="AO238">
        <f t="shared" si="82"/>
        <v>157.86331387763903</v>
      </c>
      <c r="AP238">
        <f t="shared" si="83"/>
        <v>6.3021512657431668E-3</v>
      </c>
      <c r="AS238">
        <f t="shared" si="89"/>
        <v>-0.53912340758864752</v>
      </c>
      <c r="AT238">
        <f t="shared" si="84"/>
        <v>157.69630975346502</v>
      </c>
      <c r="AU238">
        <f t="shared" si="85"/>
        <v>7.3533875209892486E-3</v>
      </c>
      <c r="AX238">
        <f t="shared" si="90"/>
        <v>-0.56173260598972052</v>
      </c>
      <c r="AY238">
        <f t="shared" si="86"/>
        <v>157.67370055506393</v>
      </c>
      <c r="AZ238">
        <f t="shared" si="87"/>
        <v>7.4957050187086892E-3</v>
      </c>
    </row>
    <row r="239" spans="2:52" x14ac:dyDescent="0.3">
      <c r="B239" s="1"/>
      <c r="I239" s="1">
        <v>44174</v>
      </c>
      <c r="J239">
        <v>238</v>
      </c>
      <c r="K239">
        <v>155.21000670000001</v>
      </c>
      <c r="M239">
        <f t="shared" si="76"/>
        <v>158.54691619746873</v>
      </c>
      <c r="O239">
        <f t="shared" si="77"/>
        <v>158.67312033833952</v>
      </c>
      <c r="Q239">
        <f t="shared" si="78"/>
        <v>158.61287446442145</v>
      </c>
      <c r="S239">
        <f t="shared" si="79"/>
        <v>158.69187718171156</v>
      </c>
      <c r="T239">
        <f t="shared" si="70"/>
        <v>-2.1499319331378677E-2</v>
      </c>
      <c r="V239">
        <f t="shared" si="71"/>
        <v>-2.2312437915380279E-2</v>
      </c>
      <c r="X239">
        <f t="shared" si="72"/>
        <v>-2.1924280764955627E-2</v>
      </c>
      <c r="Z239">
        <f t="shared" si="73"/>
        <v>-2.2433286073117301E-2</v>
      </c>
      <c r="AE239" s="1">
        <f t="shared" si="74"/>
        <v>44174</v>
      </c>
      <c r="AF239" s="10">
        <f t="shared" si="75"/>
        <v>238</v>
      </c>
      <c r="AG239" s="11">
        <f t="shared" si="69"/>
        <v>155.21000670000001</v>
      </c>
      <c r="AI239">
        <f t="shared" si="91"/>
        <v>1.9787480085838943E-2</v>
      </c>
      <c r="AJ239">
        <f t="shared" si="80"/>
        <v>158.6326619445073</v>
      </c>
      <c r="AK239">
        <f t="shared" si="81"/>
        <v>2.2051769195028947E-2</v>
      </c>
      <c r="AN239">
        <f t="shared" si="88"/>
        <v>-7.2295048701671027E-2</v>
      </c>
      <c r="AO239">
        <f t="shared" si="82"/>
        <v>158.54057941571978</v>
      </c>
      <c r="AP239">
        <f t="shared" si="83"/>
        <v>2.1458492184446041E-2</v>
      </c>
      <c r="AS239">
        <f t="shared" si="89"/>
        <v>1.0815418985214265E-2</v>
      </c>
      <c r="AT239">
        <f t="shared" si="84"/>
        <v>158.62368988340666</v>
      </c>
      <c r="AU239">
        <f t="shared" si="85"/>
        <v>2.199396325009402E-2</v>
      </c>
      <c r="AX239">
        <f t="shared" si="90"/>
        <v>0.18960652149628698</v>
      </c>
      <c r="AY239">
        <f t="shared" si="86"/>
        <v>158.80248098591773</v>
      </c>
      <c r="AZ239">
        <f t="shared" si="87"/>
        <v>2.314589350454372E-2</v>
      </c>
    </row>
    <row r="240" spans="2:52" x14ac:dyDescent="0.3">
      <c r="B240" s="1"/>
      <c r="I240" s="1">
        <v>44175</v>
      </c>
      <c r="J240">
        <v>239</v>
      </c>
      <c r="K240">
        <v>155.07449339999999</v>
      </c>
      <c r="M240">
        <f t="shared" si="76"/>
        <v>157.879534297975</v>
      </c>
      <c r="O240">
        <f t="shared" si="77"/>
        <v>157.28787488300372</v>
      </c>
      <c r="Q240">
        <f t="shared" si="78"/>
        <v>156.57115380576857</v>
      </c>
      <c r="S240">
        <f t="shared" si="79"/>
        <v>155.90638079634232</v>
      </c>
      <c r="T240">
        <f t="shared" si="70"/>
        <v>-1.8088344746286979E-2</v>
      </c>
      <c r="V240">
        <f t="shared" si="71"/>
        <v>-1.4273020884837078E-2</v>
      </c>
      <c r="X240">
        <f t="shared" si="72"/>
        <v>-9.6512351770712285E-3</v>
      </c>
      <c r="Z240">
        <f t="shared" si="73"/>
        <v>-5.3644372978639979E-3</v>
      </c>
      <c r="AE240" s="1">
        <f t="shared" si="74"/>
        <v>44175</v>
      </c>
      <c r="AF240" s="10">
        <f t="shared" si="75"/>
        <v>239</v>
      </c>
      <c r="AG240" s="11">
        <f t="shared" si="69"/>
        <v>155.07449339999999</v>
      </c>
      <c r="AI240">
        <f t="shared" si="91"/>
        <v>-0.39251414766190446</v>
      </c>
      <c r="AJ240">
        <f t="shared" si="80"/>
        <v>156.17863965810668</v>
      </c>
      <c r="AK240">
        <f t="shared" si="81"/>
        <v>7.1201023063066863E-3</v>
      </c>
      <c r="AN240">
        <f t="shared" si="88"/>
        <v>-0.86006529268215381</v>
      </c>
      <c r="AO240">
        <f t="shared" si="82"/>
        <v>155.71108851308642</v>
      </c>
      <c r="AP240">
        <f t="shared" si="83"/>
        <v>4.1050923277523915E-3</v>
      </c>
      <c r="AS240">
        <f t="shared" si="89"/>
        <v>-1.2207062275976408</v>
      </c>
      <c r="AT240">
        <f t="shared" si="84"/>
        <v>155.35044757817093</v>
      </c>
      <c r="AU240">
        <f t="shared" si="85"/>
        <v>1.779494307030472E-3</v>
      </c>
      <c r="AX240">
        <f t="shared" si="90"/>
        <v>-1.595455222623045</v>
      </c>
      <c r="AY240">
        <f t="shared" si="86"/>
        <v>154.97569858314552</v>
      </c>
      <c r="AZ240">
        <f t="shared" si="87"/>
        <v>6.3707973302641781E-4</v>
      </c>
    </row>
    <row r="241" spans="1:53" x14ac:dyDescent="0.3">
      <c r="B241" s="1"/>
      <c r="I241" s="1">
        <v>44176</v>
      </c>
      <c r="J241">
        <v>240</v>
      </c>
      <c r="K241">
        <v>155.82099909999999</v>
      </c>
      <c r="M241">
        <f t="shared" si="76"/>
        <v>157.31852611838002</v>
      </c>
      <c r="O241">
        <f t="shared" si="77"/>
        <v>156.40252228980222</v>
      </c>
      <c r="Q241">
        <f t="shared" si="78"/>
        <v>155.67315756230744</v>
      </c>
      <c r="S241">
        <f t="shared" si="79"/>
        <v>155.24087087926847</v>
      </c>
      <c r="T241">
        <f t="shared" si="70"/>
        <v>-9.6105597257720721E-3</v>
      </c>
      <c r="V241">
        <f t="shared" si="71"/>
        <v>-3.731995001707226E-3</v>
      </c>
      <c r="X241">
        <f t="shared" si="72"/>
        <v>9.4879084684650061E-4</v>
      </c>
      <c r="Z241">
        <f t="shared" si="73"/>
        <v>3.7230426199437966E-3</v>
      </c>
      <c r="AE241" s="1">
        <f t="shared" si="74"/>
        <v>44176</v>
      </c>
      <c r="AF241" s="10">
        <f t="shared" si="75"/>
        <v>240</v>
      </c>
      <c r="AG241" s="11">
        <f t="shared" si="69"/>
        <v>155.82099909999999</v>
      </c>
      <c r="AI241">
        <f t="shared" si="91"/>
        <v>-0.49361056682175092</v>
      </c>
      <c r="AJ241">
        <f t="shared" si="80"/>
        <v>155.17954699548568</v>
      </c>
      <c r="AK241">
        <f t="shared" si="81"/>
        <v>4.1165960186319633E-3</v>
      </c>
      <c r="AN241">
        <f t="shared" si="88"/>
        <v>-0.87523767299374688</v>
      </c>
      <c r="AO241">
        <f t="shared" si="82"/>
        <v>154.7979198893137</v>
      </c>
      <c r="AP241">
        <f t="shared" si="83"/>
        <v>6.5657338651109367E-3</v>
      </c>
      <c r="AS241">
        <f t="shared" si="89"/>
        <v>-1.0270802371157384</v>
      </c>
      <c r="AT241">
        <f t="shared" si="84"/>
        <v>154.6460773251917</v>
      </c>
      <c r="AU241">
        <f t="shared" si="85"/>
        <v>7.5402017802124145E-3</v>
      </c>
      <c r="AX241">
        <f t="shared" si="90"/>
        <v>-1.0374880392935182</v>
      </c>
      <c r="AY241">
        <f t="shared" si="86"/>
        <v>154.63566952301392</v>
      </c>
      <c r="AZ241">
        <f t="shared" si="87"/>
        <v>7.6069951022800109E-3</v>
      </c>
    </row>
    <row r="242" spans="1:53" x14ac:dyDescent="0.3">
      <c r="B242" s="1"/>
      <c r="I242" s="1">
        <v>44179</v>
      </c>
      <c r="J242">
        <v>241</v>
      </c>
      <c r="K242">
        <v>157.84849550000001</v>
      </c>
      <c r="M242">
        <f t="shared" si="76"/>
        <v>157.01902071470403</v>
      </c>
      <c r="O242">
        <f t="shared" si="77"/>
        <v>156.16991301388134</v>
      </c>
      <c r="Q242">
        <f t="shared" si="78"/>
        <v>155.76186248492297</v>
      </c>
      <c r="S242">
        <f t="shared" si="79"/>
        <v>155.70497345585369</v>
      </c>
      <c r="T242">
        <f t="shared" si="70"/>
        <v>5.2548792604487369E-3</v>
      </c>
      <c r="V242">
        <f t="shared" si="71"/>
        <v>1.0634136744867935E-2</v>
      </c>
      <c r="X242">
        <f t="shared" si="72"/>
        <v>1.3219213832019329E-2</v>
      </c>
      <c r="Z242">
        <f t="shared" si="73"/>
        <v>1.3579616564329704E-2</v>
      </c>
      <c r="AE242" s="1">
        <f t="shared" si="74"/>
        <v>44179</v>
      </c>
      <c r="AF242" s="10">
        <f t="shared" si="75"/>
        <v>241</v>
      </c>
      <c r="AG242" s="11">
        <f t="shared" si="69"/>
        <v>157.84849550000001</v>
      </c>
      <c r="AI242">
        <f t="shared" si="91"/>
        <v>-0.37714746893429396</v>
      </c>
      <c r="AJ242">
        <f t="shared" si="80"/>
        <v>155.38471501598869</v>
      </c>
      <c r="AK242">
        <f t="shared" si="81"/>
        <v>1.5608514203490289E-2</v>
      </c>
      <c r="AN242">
        <f t="shared" si="88"/>
        <v>-0.48966063475003446</v>
      </c>
      <c r="AO242">
        <f t="shared" si="82"/>
        <v>155.27220185017293</v>
      </c>
      <c r="AP242">
        <f t="shared" si="83"/>
        <v>1.6321306336600963E-2</v>
      </c>
      <c r="AS242">
        <f t="shared" si="89"/>
        <v>-0.35760914127697491</v>
      </c>
      <c r="AT242">
        <f t="shared" si="84"/>
        <v>155.40425334364599</v>
      </c>
      <c r="AU242">
        <f t="shared" si="85"/>
        <v>1.5484735211518198E-2</v>
      </c>
      <c r="AX242">
        <f t="shared" si="90"/>
        <v>-0.13653366976627629</v>
      </c>
      <c r="AY242">
        <f t="shared" si="86"/>
        <v>155.62532881515671</v>
      </c>
      <c r="AZ242">
        <f t="shared" si="87"/>
        <v>1.4084180389564159E-2</v>
      </c>
    </row>
    <row r="243" spans="1:53" x14ac:dyDescent="0.3">
      <c r="B243" s="1"/>
      <c r="I243" s="1">
        <v>44180</v>
      </c>
      <c r="J243">
        <v>242</v>
      </c>
      <c r="K243">
        <v>158.2559967</v>
      </c>
      <c r="M243">
        <f t="shared" si="76"/>
        <v>157.18491567176324</v>
      </c>
      <c r="O243">
        <f t="shared" si="77"/>
        <v>156.8413460083288</v>
      </c>
      <c r="Q243">
        <f t="shared" si="78"/>
        <v>157.01384229396922</v>
      </c>
      <c r="S243">
        <f t="shared" si="79"/>
        <v>157.41979109117074</v>
      </c>
      <c r="T243">
        <f t="shared" si="70"/>
        <v>6.7680280720557474E-3</v>
      </c>
      <c r="V243">
        <f t="shared" si="71"/>
        <v>8.939002130534739E-3</v>
      </c>
      <c r="X243">
        <f t="shared" si="72"/>
        <v>7.8490195122620475E-3</v>
      </c>
      <c r="Z243">
        <f t="shared" si="73"/>
        <v>5.2838794501697418E-3</v>
      </c>
      <c r="AE243" s="1">
        <f t="shared" si="74"/>
        <v>44180</v>
      </c>
      <c r="AF243" s="10">
        <f t="shared" si="75"/>
        <v>242</v>
      </c>
      <c r="AG243" s="11">
        <f t="shared" si="69"/>
        <v>158.2559967</v>
      </c>
      <c r="AI243">
        <f t="shared" si="91"/>
        <v>-5.1322013338185757E-2</v>
      </c>
      <c r="AJ243">
        <f t="shared" si="80"/>
        <v>156.96252028063103</v>
      </c>
      <c r="AK243">
        <f t="shared" si="81"/>
        <v>8.1733169443238655E-3</v>
      </c>
      <c r="AN243">
        <f t="shared" si="88"/>
        <v>0.2069955427684782</v>
      </c>
      <c r="AO243">
        <f t="shared" si="82"/>
        <v>157.2208378367377</v>
      </c>
      <c r="AP243">
        <f t="shared" si="83"/>
        <v>6.5410403703349612E-3</v>
      </c>
      <c r="AS243">
        <f t="shared" si="89"/>
        <v>0.60814422891695841</v>
      </c>
      <c r="AT243">
        <f t="shared" si="84"/>
        <v>157.62198652288617</v>
      </c>
      <c r="AU243">
        <f t="shared" si="85"/>
        <v>4.0062316141845277E-3</v>
      </c>
      <c r="AX243">
        <f t="shared" si="90"/>
        <v>0.97427711328374256</v>
      </c>
      <c r="AY243">
        <f t="shared" si="86"/>
        <v>157.98811940725295</v>
      </c>
      <c r="AZ243">
        <f t="shared" si="87"/>
        <v>1.6926833632399394E-3</v>
      </c>
    </row>
    <row r="244" spans="1:53" x14ac:dyDescent="0.3">
      <c r="B244" s="1"/>
      <c r="I244" s="1">
        <v>44181</v>
      </c>
      <c r="J244">
        <v>243</v>
      </c>
      <c r="K244">
        <v>162.04800420000001</v>
      </c>
      <c r="M244">
        <f t="shared" si="76"/>
        <v>157.39913187741058</v>
      </c>
      <c r="O244">
        <f t="shared" si="77"/>
        <v>157.40720628499727</v>
      </c>
      <c r="Q244">
        <f t="shared" si="78"/>
        <v>157.7591349375877</v>
      </c>
      <c r="S244">
        <f t="shared" si="79"/>
        <v>158.08875557823416</v>
      </c>
      <c r="T244">
        <f t="shared" si="70"/>
        <v>2.8688241768481008E-2</v>
      </c>
      <c r="V244">
        <f t="shared" si="71"/>
        <v>2.8638414511264532E-2</v>
      </c>
      <c r="X244">
        <f t="shared" si="72"/>
        <v>2.646665896063103E-2</v>
      </c>
      <c r="Z244">
        <f t="shared" si="73"/>
        <v>2.4432566394827906E-2</v>
      </c>
      <c r="AE244" s="1">
        <f t="shared" si="74"/>
        <v>44181</v>
      </c>
      <c r="AF244" s="10">
        <f t="shared" si="75"/>
        <v>243</v>
      </c>
      <c r="AG244" s="11">
        <f t="shared" si="69"/>
        <v>162.04800420000001</v>
      </c>
      <c r="AI244">
        <f t="shared" si="91"/>
        <v>0.10800091805314818</v>
      </c>
      <c r="AJ244">
        <f t="shared" si="80"/>
        <v>157.86713585564084</v>
      </c>
      <c r="AK244">
        <f t="shared" si="81"/>
        <v>2.5800184118276039E-2</v>
      </c>
      <c r="AN244">
        <f t="shared" si="88"/>
        <v>0.42231438310848052</v>
      </c>
      <c r="AO244">
        <f t="shared" si="82"/>
        <v>158.18144932069617</v>
      </c>
      <c r="AP244">
        <f t="shared" si="83"/>
        <v>2.3860552299871114E-2</v>
      </c>
      <c r="AS244">
        <f t="shared" si="89"/>
        <v>0.69043327773787366</v>
      </c>
      <c r="AT244">
        <f t="shared" si="84"/>
        <v>158.44956821532557</v>
      </c>
      <c r="AU244">
        <f t="shared" si="85"/>
        <v>2.2205987679016648E-2</v>
      </c>
      <c r="AX244">
        <f t="shared" si="90"/>
        <v>0.79108953755153566</v>
      </c>
      <c r="AY244">
        <f t="shared" si="86"/>
        <v>158.55022447513923</v>
      </c>
      <c r="AZ244">
        <f t="shared" si="87"/>
        <v>2.1584836802703289E-2</v>
      </c>
    </row>
    <row r="245" spans="1:53" x14ac:dyDescent="0.3">
      <c r="B245" s="1"/>
      <c r="I245" s="1">
        <v>44182</v>
      </c>
      <c r="J245">
        <v>244</v>
      </c>
      <c r="K245">
        <v>161.80400090000001</v>
      </c>
      <c r="M245">
        <f t="shared" si="76"/>
        <v>158.32890634192847</v>
      </c>
      <c r="O245">
        <f t="shared" si="77"/>
        <v>159.26352545099837</v>
      </c>
      <c r="Q245">
        <f t="shared" si="78"/>
        <v>160.3324564950351</v>
      </c>
      <c r="S245">
        <f t="shared" si="79"/>
        <v>161.25615447564684</v>
      </c>
      <c r="T245">
        <f t="shared" si="70"/>
        <v>2.1477185599503505E-2</v>
      </c>
      <c r="V245">
        <f t="shared" si="71"/>
        <v>1.5700943331875505E-2</v>
      </c>
      <c r="X245">
        <f t="shared" si="72"/>
        <v>9.0946107437378087E-3</v>
      </c>
      <c r="Z245">
        <f t="shared" si="73"/>
        <v>3.3858645108025107E-3</v>
      </c>
      <c r="AE245" s="1">
        <f t="shared" si="74"/>
        <v>44182</v>
      </c>
      <c r="AF245" s="10">
        <f t="shared" si="75"/>
        <v>244</v>
      </c>
      <c r="AG245" s="11">
        <f t="shared" si="69"/>
        <v>161.80400090000001</v>
      </c>
      <c r="AI245">
        <f t="shared" si="91"/>
        <v>0.60106504593199861</v>
      </c>
      <c r="AJ245">
        <f t="shared" si="80"/>
        <v>160.93352154096709</v>
      </c>
      <c r="AK245">
        <f t="shared" si="81"/>
        <v>5.3798382870081001E-3</v>
      </c>
      <c r="AN245">
        <f t="shared" si="88"/>
        <v>1.2827172528440485</v>
      </c>
      <c r="AO245">
        <f t="shared" si="82"/>
        <v>161.61517374787914</v>
      </c>
      <c r="AP245">
        <f t="shared" si="83"/>
        <v>1.1670116379728227E-3</v>
      </c>
      <c r="AS245">
        <f t="shared" si="89"/>
        <v>1.8201662455635894</v>
      </c>
      <c r="AT245">
        <f t="shared" si="84"/>
        <v>162.1526227405987</v>
      </c>
      <c r="AU245">
        <f t="shared" si="85"/>
        <v>2.1545934504682328E-3</v>
      </c>
      <c r="AX245">
        <f t="shared" si="90"/>
        <v>2.2168751534682274</v>
      </c>
      <c r="AY245">
        <f t="shared" si="86"/>
        <v>162.54933164850334</v>
      </c>
      <c r="AZ245">
        <f t="shared" si="87"/>
        <v>4.6063802153073641E-3</v>
      </c>
    </row>
    <row r="246" spans="1:53" x14ac:dyDescent="0.3">
      <c r="B246" s="1"/>
      <c r="I246" s="1">
        <v>44183</v>
      </c>
      <c r="J246">
        <v>245</v>
      </c>
      <c r="K246">
        <v>160.08250430000001</v>
      </c>
      <c r="M246">
        <f t="shared" si="76"/>
        <v>159.02392525354279</v>
      </c>
      <c r="O246">
        <f t="shared" si="77"/>
        <v>160.27971563059901</v>
      </c>
      <c r="Q246">
        <f t="shared" si="78"/>
        <v>161.21538313801403</v>
      </c>
      <c r="S246">
        <f t="shared" si="79"/>
        <v>161.69443161512939</v>
      </c>
      <c r="T246">
        <f t="shared" si="70"/>
        <v>6.612709184467859E-3</v>
      </c>
      <c r="V246">
        <f t="shared" si="71"/>
        <v>-1.2319355663590998E-3</v>
      </c>
      <c r="X246">
        <f t="shared" si="72"/>
        <v>-7.0768435499420305E-3</v>
      </c>
      <c r="Z246">
        <f t="shared" si="73"/>
        <v>-1.0069353438577972E-2</v>
      </c>
      <c r="AE246" s="1">
        <f t="shared" si="74"/>
        <v>44183</v>
      </c>
      <c r="AF246" s="10">
        <f t="shared" si="75"/>
        <v>245</v>
      </c>
      <c r="AG246" s="11">
        <f t="shared" si="69"/>
        <v>160.08250430000001</v>
      </c>
      <c r="AI246">
        <f t="shared" si="91"/>
        <v>0.65743736534138497</v>
      </c>
      <c r="AJ246">
        <f t="shared" si="80"/>
        <v>161.87282050335543</v>
      </c>
      <c r="AK246">
        <f t="shared" si="81"/>
        <v>1.1183709370265122E-2</v>
      </c>
      <c r="AN246">
        <f t="shared" si="88"/>
        <v>1.1228010088980009</v>
      </c>
      <c r="AO246">
        <f t="shared" si="82"/>
        <v>162.33818414691203</v>
      </c>
      <c r="AP246">
        <f t="shared" si="83"/>
        <v>1.4090733130241371E-2</v>
      </c>
      <c r="AS246">
        <f t="shared" si="89"/>
        <v>1.2578224840127938</v>
      </c>
      <c r="AT246">
        <f t="shared" si="84"/>
        <v>162.47320562202682</v>
      </c>
      <c r="AU246">
        <f t="shared" si="85"/>
        <v>1.4934182423499318E-2</v>
      </c>
      <c r="AX246">
        <f t="shared" si="90"/>
        <v>1.1497163450767895</v>
      </c>
      <c r="AY246">
        <f t="shared" si="86"/>
        <v>162.36509948309083</v>
      </c>
      <c r="AZ246">
        <f t="shared" si="87"/>
        <v>1.4258867282667937E-2</v>
      </c>
    </row>
    <row r="247" spans="1:53" x14ac:dyDescent="0.3">
      <c r="B247" s="1"/>
      <c r="I247" s="1">
        <v>44186</v>
      </c>
      <c r="J247">
        <v>246</v>
      </c>
      <c r="K247">
        <v>160.3090057</v>
      </c>
      <c r="M247">
        <f t="shared" si="76"/>
        <v>159.23564106283425</v>
      </c>
      <c r="O247">
        <f t="shared" si="77"/>
        <v>160.2008310983594</v>
      </c>
      <c r="Q247">
        <f t="shared" si="78"/>
        <v>160.53565583520563</v>
      </c>
      <c r="S247">
        <f t="shared" si="79"/>
        <v>160.40488976302586</v>
      </c>
      <c r="T247">
        <f t="shared" si="70"/>
        <v>6.6955978703681328E-3</v>
      </c>
      <c r="V247">
        <f t="shared" si="71"/>
        <v>6.74788051789399E-4</v>
      </c>
      <c r="X247">
        <f t="shared" si="72"/>
        <v>-1.4138328300144333E-3</v>
      </c>
      <c r="Z247">
        <f t="shared" si="73"/>
        <v>-5.9812025286526676E-4</v>
      </c>
      <c r="AE247" s="1">
        <f t="shared" si="74"/>
        <v>44186</v>
      </c>
      <c r="AF247" s="10">
        <f t="shared" si="75"/>
        <v>246</v>
      </c>
      <c r="AG247" s="11">
        <f t="shared" si="69"/>
        <v>160.3090057</v>
      </c>
      <c r="AI247">
        <f t="shared" si="91"/>
        <v>0.39000443171142751</v>
      </c>
      <c r="AJ247">
        <f t="shared" si="80"/>
        <v>160.92566026691705</v>
      </c>
      <c r="AK247">
        <f t="shared" si="81"/>
        <v>3.846662040129221E-3</v>
      </c>
      <c r="AN247">
        <f t="shared" si="88"/>
        <v>0.40178968421543976</v>
      </c>
      <c r="AO247">
        <f t="shared" si="82"/>
        <v>160.93744551942106</v>
      </c>
      <c r="AP247">
        <f t="shared" si="83"/>
        <v>3.9201778881787488E-3</v>
      </c>
      <c r="AS247">
        <f t="shared" si="89"/>
        <v>9.5292611920076264E-2</v>
      </c>
      <c r="AT247">
        <f t="shared" si="84"/>
        <v>160.63094844712572</v>
      </c>
      <c r="AU247">
        <f t="shared" si="85"/>
        <v>2.0082636388388357E-3</v>
      </c>
      <c r="AX247">
        <f t="shared" si="90"/>
        <v>-0.31383857323136377</v>
      </c>
      <c r="AY247">
        <f t="shared" si="86"/>
        <v>160.22181726197428</v>
      </c>
      <c r="AZ247">
        <f t="shared" si="87"/>
        <v>5.4387735514299911E-4</v>
      </c>
    </row>
    <row r="248" spans="1:53" x14ac:dyDescent="0.3">
      <c r="B248" s="1"/>
      <c r="I248" s="1">
        <v>44187</v>
      </c>
      <c r="J248">
        <v>247</v>
      </c>
      <c r="K248">
        <v>160.32600400000001</v>
      </c>
      <c r="M248">
        <f t="shared" si="76"/>
        <v>159.4503139902674</v>
      </c>
      <c r="O248">
        <f t="shared" si="77"/>
        <v>160.24410093901565</v>
      </c>
      <c r="Q248">
        <f t="shared" si="78"/>
        <v>160.39966575408226</v>
      </c>
      <c r="S248">
        <f t="shared" si="79"/>
        <v>160.32818251260517</v>
      </c>
      <c r="T248">
        <f t="shared" si="70"/>
        <v>5.4619337342968269E-3</v>
      </c>
      <c r="V248">
        <f t="shared" si="71"/>
        <v>5.1085325487410882E-4</v>
      </c>
      <c r="X248">
        <f t="shared" si="72"/>
        <v>-4.5944982251445727E-4</v>
      </c>
      <c r="Z248">
        <f t="shared" si="73"/>
        <v>-1.3588017856139213E-5</v>
      </c>
      <c r="AE248" s="1">
        <f t="shared" si="74"/>
        <v>44187</v>
      </c>
      <c r="AF248" s="10">
        <f t="shared" si="75"/>
        <v>247</v>
      </c>
      <c r="AG248" s="11">
        <f t="shared" si="69"/>
        <v>160.32600400000001</v>
      </c>
      <c r="AI248">
        <f t="shared" si="91"/>
        <v>0.28480552914446861</v>
      </c>
      <c r="AJ248">
        <f t="shared" si="80"/>
        <v>160.68447128322674</v>
      </c>
      <c r="AK248">
        <f t="shared" si="81"/>
        <v>2.235864889557967E-3</v>
      </c>
      <c r="AN248">
        <f t="shared" si="88"/>
        <v>0.18667777807991698</v>
      </c>
      <c r="AO248">
        <f t="shared" si="82"/>
        <v>160.58634353216218</v>
      </c>
      <c r="AP248">
        <f t="shared" si="83"/>
        <v>1.6238135153805947E-3</v>
      </c>
      <c r="AS248">
        <f t="shared" si="89"/>
        <v>-4.3477003905989804E-2</v>
      </c>
      <c r="AT248">
        <f t="shared" si="84"/>
        <v>160.35618875017627</v>
      </c>
      <c r="AU248">
        <f t="shared" si="85"/>
        <v>1.8827108156616238E-4</v>
      </c>
      <c r="AX248">
        <f t="shared" si="90"/>
        <v>-0.17155977954496648</v>
      </c>
      <c r="AY248">
        <f t="shared" si="86"/>
        <v>160.2281059745373</v>
      </c>
      <c r="AZ248">
        <f t="shared" si="87"/>
        <v>6.106185086650806E-4</v>
      </c>
    </row>
    <row r="249" spans="1:53" x14ac:dyDescent="0.3">
      <c r="B249" s="1"/>
      <c r="I249" s="1">
        <v>44188</v>
      </c>
      <c r="J249">
        <v>248</v>
      </c>
      <c r="K249">
        <v>159.26350400000001</v>
      </c>
      <c r="M249">
        <f t="shared" si="76"/>
        <v>159.62545199221393</v>
      </c>
      <c r="O249">
        <f t="shared" si="77"/>
        <v>160.27686216340942</v>
      </c>
      <c r="Q249">
        <f t="shared" si="78"/>
        <v>160.3554687016329</v>
      </c>
      <c r="S249">
        <f t="shared" si="79"/>
        <v>160.32643970252104</v>
      </c>
      <c r="T249">
        <f t="shared" si="70"/>
        <v>-2.2726361226732363E-3</v>
      </c>
      <c r="V249">
        <f t="shared" si="71"/>
        <v>-6.3627770202105251E-3</v>
      </c>
      <c r="X249">
        <f t="shared" si="72"/>
        <v>-6.8563398029525295E-3</v>
      </c>
      <c r="Z249">
        <f t="shared" si="73"/>
        <v>-6.6740695503034455E-3</v>
      </c>
      <c r="AE249" s="1">
        <f t="shared" si="74"/>
        <v>44188</v>
      </c>
      <c r="AF249" s="10">
        <f t="shared" si="75"/>
        <v>248</v>
      </c>
      <c r="AG249" s="11">
        <f t="shared" si="69"/>
        <v>159.26350400000001</v>
      </c>
      <c r="AI249">
        <f t="shared" si="91"/>
        <v>0.21900501282570237</v>
      </c>
      <c r="AJ249">
        <f t="shared" si="80"/>
        <v>160.57447371445861</v>
      </c>
      <c r="AK249">
        <f t="shared" si="81"/>
        <v>8.2314509070363882E-3</v>
      </c>
      <c r="AN249">
        <f t="shared" si="88"/>
        <v>9.4327845868205112E-2</v>
      </c>
      <c r="AO249">
        <f t="shared" si="82"/>
        <v>160.44979654750111</v>
      </c>
      <c r="AP249">
        <f t="shared" si="83"/>
        <v>7.4486151422431136E-3</v>
      </c>
      <c r="AS249">
        <f t="shared" si="89"/>
        <v>-4.3909033032013524E-2</v>
      </c>
      <c r="AT249">
        <f t="shared" si="84"/>
        <v>160.31155966860089</v>
      </c>
      <c r="AU249">
        <f t="shared" si="85"/>
        <v>6.5806392693763729E-3</v>
      </c>
      <c r="AX249">
        <f t="shared" si="90"/>
        <v>-6.9669597868483424E-2</v>
      </c>
      <c r="AY249">
        <f t="shared" si="86"/>
        <v>160.28579910376442</v>
      </c>
      <c r="AZ249">
        <f t="shared" si="87"/>
        <v>6.4188911965945856E-3</v>
      </c>
    </row>
    <row r="250" spans="1:53" x14ac:dyDescent="0.3">
      <c r="B250" s="1"/>
      <c r="I250" s="1">
        <v>44189</v>
      </c>
      <c r="J250">
        <v>249</v>
      </c>
      <c r="K250">
        <v>158.6345062</v>
      </c>
      <c r="M250">
        <f t="shared" si="76"/>
        <v>159.55306239377114</v>
      </c>
      <c r="O250">
        <f t="shared" si="77"/>
        <v>159.87151889804565</v>
      </c>
      <c r="Q250">
        <f t="shared" si="78"/>
        <v>159.70028988065317</v>
      </c>
      <c r="S250">
        <f t="shared" si="79"/>
        <v>159.47609114050422</v>
      </c>
      <c r="T250">
        <f t="shared" si="70"/>
        <v>-5.7903933751529421E-3</v>
      </c>
      <c r="V250">
        <f t="shared" si="71"/>
        <v>-7.7978790849329484E-3</v>
      </c>
      <c r="X250">
        <f t="shared" si="72"/>
        <v>-6.718485821171038E-3</v>
      </c>
      <c r="Z250">
        <f t="shared" si="73"/>
        <v>-5.3051820859402622E-3</v>
      </c>
      <c r="AE250" s="1">
        <f t="shared" si="74"/>
        <v>44189</v>
      </c>
      <c r="AF250" s="10">
        <f t="shared" si="75"/>
        <v>249</v>
      </c>
      <c r="AG250" s="11">
        <f t="shared" si="69"/>
        <v>158.6345062</v>
      </c>
      <c r="AI250">
        <f t="shared" si="91"/>
        <v>4.4168246064616279E-2</v>
      </c>
      <c r="AJ250">
        <f t="shared" si="80"/>
        <v>159.7444581267178</v>
      </c>
      <c r="AK250">
        <f t="shared" si="81"/>
        <v>6.9969135549765912E-3</v>
      </c>
      <c r="AN250">
        <f t="shared" si="88"/>
        <v>-0.20547482087096819</v>
      </c>
      <c r="AO250">
        <f t="shared" si="82"/>
        <v>159.49481505978221</v>
      </c>
      <c r="AP250">
        <f t="shared" si="83"/>
        <v>5.4232139046568161E-3</v>
      </c>
      <c r="AS250">
        <f t="shared" si="89"/>
        <v>-0.41067090580064219</v>
      </c>
      <c r="AT250">
        <f t="shared" si="84"/>
        <v>159.28961897485254</v>
      </c>
      <c r="AU250">
        <f t="shared" si="85"/>
        <v>4.129699083417579E-3</v>
      </c>
      <c r="AX250">
        <f t="shared" si="90"/>
        <v>-0.5380769763574792</v>
      </c>
      <c r="AY250">
        <f t="shared" si="86"/>
        <v>159.1622129042957</v>
      </c>
      <c r="AZ250">
        <f t="shared" si="87"/>
        <v>3.326556856617213E-3</v>
      </c>
    </row>
    <row r="251" spans="1:53" x14ac:dyDescent="0.3">
      <c r="B251" s="1"/>
      <c r="I251" s="1">
        <v>44193</v>
      </c>
      <c r="J251">
        <v>250</v>
      </c>
      <c r="K251">
        <v>164.19799800000001</v>
      </c>
      <c r="M251">
        <f t="shared" si="76"/>
        <v>159.36935115501694</v>
      </c>
      <c r="O251">
        <f t="shared" si="77"/>
        <v>159.3767138188274</v>
      </c>
      <c r="Q251">
        <f t="shared" si="78"/>
        <v>159.06081967226126</v>
      </c>
      <c r="S251">
        <f t="shared" si="79"/>
        <v>158.80282318810086</v>
      </c>
      <c r="T251">
        <f t="shared" si="70"/>
        <v>2.9407464791276375E-2</v>
      </c>
      <c r="V251">
        <f t="shared" si="71"/>
        <v>2.9362624635488034E-2</v>
      </c>
      <c r="X251">
        <f t="shared" si="72"/>
        <v>3.1286485769081981E-2</v>
      </c>
      <c r="Z251">
        <f t="shared" si="73"/>
        <v>3.2857738082160741E-2</v>
      </c>
      <c r="AE251" s="1">
        <f t="shared" si="74"/>
        <v>44193</v>
      </c>
      <c r="AF251" s="10">
        <f t="shared" si="75"/>
        <v>250</v>
      </c>
      <c r="AG251" s="11">
        <f t="shared" si="69"/>
        <v>164.19799800000001</v>
      </c>
      <c r="AI251">
        <f t="shared" si="91"/>
        <v>-9.2559444826689541E-2</v>
      </c>
      <c r="AJ251">
        <f t="shared" si="80"/>
        <v>158.96826022743457</v>
      </c>
      <c r="AK251">
        <f t="shared" si="81"/>
        <v>3.185019206242358E-2</v>
      </c>
      <c r="AN251">
        <f t="shared" si="88"/>
        <v>-0.37907297587934602</v>
      </c>
      <c r="AO251">
        <f t="shared" si="82"/>
        <v>158.68174669638191</v>
      </c>
      <c r="AP251">
        <f t="shared" si="83"/>
        <v>3.3595119129394654E-2</v>
      </c>
      <c r="AS251">
        <f t="shared" si="89"/>
        <v>-0.54795048735540464</v>
      </c>
      <c r="AT251">
        <f t="shared" si="84"/>
        <v>158.51286918490587</v>
      </c>
      <c r="AU251">
        <f t="shared" si="85"/>
        <v>3.462361834091391E-2</v>
      </c>
      <c r="AX251">
        <f t="shared" si="90"/>
        <v>-0.61919156198502601</v>
      </c>
      <c r="AY251">
        <f t="shared" si="86"/>
        <v>158.44162811027624</v>
      </c>
      <c r="AZ251">
        <f t="shared" si="87"/>
        <v>3.505749132047134E-2</v>
      </c>
    </row>
    <row r="252" spans="1:53" x14ac:dyDescent="0.3">
      <c r="B252" s="1"/>
      <c r="I252" s="1">
        <v>44194</v>
      </c>
      <c r="J252">
        <v>251</v>
      </c>
      <c r="K252">
        <v>166.1000061</v>
      </c>
      <c r="M252">
        <f t="shared" si="76"/>
        <v>160.33508052401356</v>
      </c>
      <c r="O252">
        <f t="shared" si="77"/>
        <v>161.30522749129645</v>
      </c>
      <c r="Q252">
        <f t="shared" si="78"/>
        <v>162.1431266689045</v>
      </c>
      <c r="S252">
        <f t="shared" si="79"/>
        <v>163.11896303762018</v>
      </c>
      <c r="T252">
        <f t="shared" si="70"/>
        <v>3.4707557882422253E-2</v>
      </c>
      <c r="V252">
        <f t="shared" si="71"/>
        <v>2.8866817776134642E-2</v>
      </c>
      <c r="X252">
        <f t="shared" si="72"/>
        <v>2.3822271437565597E-2</v>
      </c>
      <c r="Z252">
        <f t="shared" si="73"/>
        <v>1.7947278464186797E-2</v>
      </c>
      <c r="AE252" s="1">
        <f t="shared" si="74"/>
        <v>44194</v>
      </c>
      <c r="AF252" s="10">
        <f t="shared" si="75"/>
        <v>251</v>
      </c>
      <c r="AG252" s="11">
        <f t="shared" si="69"/>
        <v>166.1000061</v>
      </c>
      <c r="AI252">
        <f t="shared" si="91"/>
        <v>0.54241384346729649</v>
      </c>
      <c r="AJ252">
        <f t="shared" si="80"/>
        <v>162.6855405123718</v>
      </c>
      <c r="AK252">
        <f t="shared" si="81"/>
        <v>2.0556685504108479E-2</v>
      </c>
      <c r="AN252">
        <f t="shared" si="88"/>
        <v>1.0054790131296885</v>
      </c>
      <c r="AO252">
        <f t="shared" si="82"/>
        <v>163.1486056820342</v>
      </c>
      <c r="AP252">
        <f t="shared" si="83"/>
        <v>1.7768815831282501E-2</v>
      </c>
      <c r="AS252">
        <f t="shared" si="89"/>
        <v>1.6302040030437819</v>
      </c>
      <c r="AT252">
        <f t="shared" si="84"/>
        <v>163.77333067194829</v>
      </c>
      <c r="AU252">
        <f t="shared" si="85"/>
        <v>1.4007678161377954E-2</v>
      </c>
      <c r="AX252">
        <f t="shared" si="90"/>
        <v>2.342007284917587</v>
      </c>
      <c r="AY252">
        <f t="shared" si="86"/>
        <v>164.4851339538221</v>
      </c>
      <c r="AZ252">
        <f t="shared" si="87"/>
        <v>9.7222883014566122E-3</v>
      </c>
    </row>
    <row r="253" spans="1:53" x14ac:dyDescent="0.3">
      <c r="B253" s="1"/>
      <c r="I253" s="1">
        <v>44195</v>
      </c>
      <c r="J253">
        <v>252</v>
      </c>
      <c r="K253">
        <v>164.29249569999999</v>
      </c>
      <c r="M253">
        <f t="shared" si="76"/>
        <v>161.48806563921084</v>
      </c>
      <c r="O253">
        <f t="shared" si="77"/>
        <v>163.22313893477786</v>
      </c>
      <c r="Q253">
        <f t="shared" si="78"/>
        <v>164.5172543275618</v>
      </c>
      <c r="S253">
        <f t="shared" si="79"/>
        <v>165.50379748752403</v>
      </c>
      <c r="T253">
        <f t="shared" si="70"/>
        <v>1.7069739240616725E-2</v>
      </c>
      <c r="V253">
        <f t="shared" si="71"/>
        <v>6.5088594623018119E-3</v>
      </c>
      <c r="X253">
        <f t="shared" si="72"/>
        <v>-1.3680395236811286E-3</v>
      </c>
      <c r="Z253">
        <f t="shared" si="73"/>
        <v>-7.3728369781166821E-3</v>
      </c>
      <c r="AE253" s="1">
        <f t="shared" si="74"/>
        <v>44195</v>
      </c>
      <c r="AF253" s="10">
        <f t="shared" si="75"/>
        <v>252</v>
      </c>
      <c r="AG253" s="11">
        <f t="shared" si="69"/>
        <v>164.29249569999999</v>
      </c>
      <c r="AI253">
        <f t="shared" si="91"/>
        <v>0.90875660650529744</v>
      </c>
      <c r="AJ253">
        <f t="shared" si="80"/>
        <v>165.42601093406711</v>
      </c>
      <c r="AK253">
        <f t="shared" si="81"/>
        <v>6.8993731529706061E-3</v>
      </c>
      <c r="AN253">
        <f t="shared" si="88"/>
        <v>1.5529384713407335</v>
      </c>
      <c r="AO253">
        <f t="shared" si="82"/>
        <v>166.07019279890253</v>
      </c>
      <c r="AP253">
        <f t="shared" si="83"/>
        <v>1.0820318306860657E-2</v>
      </c>
      <c r="AS253">
        <f t="shared" si="89"/>
        <v>2.0765581964118933</v>
      </c>
      <c r="AT253">
        <f t="shared" si="84"/>
        <v>166.5938125239737</v>
      </c>
      <c r="AU253">
        <f t="shared" si="85"/>
        <v>1.4007437248843905E-2</v>
      </c>
      <c r="AX253">
        <f t="shared" si="90"/>
        <v>2.3677035839093579</v>
      </c>
      <c r="AY253">
        <f t="shared" si="86"/>
        <v>166.88495791147116</v>
      </c>
      <c r="AZ253">
        <f t="shared" si="87"/>
        <v>1.5779553414326596E-2</v>
      </c>
    </row>
    <row r="256" spans="1:53" ht="15.6" x14ac:dyDescent="0.3">
      <c r="A256" s="4" t="s">
        <v>19</v>
      </c>
      <c r="B256" s="3"/>
      <c r="C256" s="2"/>
      <c r="D256" s="2"/>
      <c r="E256" s="2"/>
      <c r="F256" s="4"/>
      <c r="G256" s="4"/>
      <c r="H256" s="2"/>
      <c r="I256" s="2" t="s">
        <v>0</v>
      </c>
      <c r="J256" s="2" t="s">
        <v>1</v>
      </c>
      <c r="K256" s="2" t="s">
        <v>3</v>
      </c>
      <c r="L256" s="3" t="s">
        <v>6</v>
      </c>
      <c r="M256" s="3" t="s">
        <v>7</v>
      </c>
      <c r="N256" s="3" t="s">
        <v>6</v>
      </c>
      <c r="O256" s="3" t="s">
        <v>7</v>
      </c>
      <c r="P256" s="3" t="s">
        <v>6</v>
      </c>
      <c r="Q256" s="3" t="s">
        <v>7</v>
      </c>
      <c r="R256" s="3" t="s">
        <v>6</v>
      </c>
      <c r="S256" s="3" t="s">
        <v>7</v>
      </c>
      <c r="T256" s="3" t="s">
        <v>8</v>
      </c>
      <c r="U256" s="3" t="s">
        <v>9</v>
      </c>
      <c r="V256" s="3" t="s">
        <v>10</v>
      </c>
      <c r="W256" s="3" t="s">
        <v>9</v>
      </c>
      <c r="X256" s="3" t="s">
        <v>11</v>
      </c>
      <c r="Y256" s="3" t="s">
        <v>9</v>
      </c>
      <c r="Z256" s="3" t="s">
        <v>12</v>
      </c>
      <c r="AA256" s="3" t="s">
        <v>9</v>
      </c>
      <c r="AB256" s="2"/>
      <c r="AC256" s="4"/>
      <c r="AD256" s="4" t="s">
        <v>13</v>
      </c>
      <c r="AE256" s="3" t="s">
        <v>0</v>
      </c>
      <c r="AF256" s="3" t="s">
        <v>1</v>
      </c>
      <c r="AG256" s="2" t="s">
        <v>3</v>
      </c>
      <c r="AH256" s="6" t="s">
        <v>14</v>
      </c>
      <c r="AI256" s="3" t="s">
        <v>15</v>
      </c>
      <c r="AJ256" s="3" t="s">
        <v>16</v>
      </c>
      <c r="AK256" s="3" t="s">
        <v>17</v>
      </c>
      <c r="AL256" s="2"/>
      <c r="AM256" s="6" t="s">
        <v>14</v>
      </c>
      <c r="AN256" s="3" t="s">
        <v>15</v>
      </c>
      <c r="AO256" s="3" t="s">
        <v>16</v>
      </c>
      <c r="AP256" s="3" t="s">
        <v>17</v>
      </c>
      <c r="AQ256" s="2"/>
      <c r="AR256" s="6" t="s">
        <v>14</v>
      </c>
      <c r="AS256" s="3" t="s">
        <v>15</v>
      </c>
      <c r="AT256" s="3" t="s">
        <v>16</v>
      </c>
      <c r="AU256" s="3" t="s">
        <v>17</v>
      </c>
      <c r="AV256" s="2"/>
      <c r="AW256" s="6" t="s">
        <v>14</v>
      </c>
      <c r="AX256" s="3" t="s">
        <v>15</v>
      </c>
      <c r="AY256" s="3" t="s">
        <v>16</v>
      </c>
      <c r="AZ256" s="3" t="s">
        <v>17</v>
      </c>
      <c r="BA256" s="2"/>
    </row>
    <row r="257" spans="1:53" ht="15.6" x14ac:dyDescent="0.3">
      <c r="A257" s="7" t="s">
        <v>18</v>
      </c>
      <c r="B257" s="1"/>
      <c r="I257" s="1">
        <v>43832</v>
      </c>
      <c r="J257">
        <v>1</v>
      </c>
      <c r="K257" s="13">
        <v>329.80999759999997</v>
      </c>
      <c r="L257" s="8">
        <v>0.2</v>
      </c>
      <c r="M257">
        <f>K257</f>
        <v>329.80999759999997</v>
      </c>
      <c r="N257" s="8">
        <v>0.4</v>
      </c>
      <c r="O257">
        <f>K257</f>
        <v>329.80999759999997</v>
      </c>
      <c r="P257" s="8">
        <v>0.6</v>
      </c>
      <c r="Q257">
        <f>K257</f>
        <v>329.80999759999997</v>
      </c>
      <c r="R257" s="8">
        <v>0.8</v>
      </c>
      <c r="S257">
        <f>K257</f>
        <v>329.80999759999997</v>
      </c>
      <c r="T257">
        <f t="shared" ref="T257:T320" si="92">(K257-M257)/K257</f>
        <v>0</v>
      </c>
      <c r="U257" s="9">
        <f>AVERAGE(T257:T508)</f>
        <v>7.7120035719693515E-3</v>
      </c>
      <c r="V257">
        <f t="shared" ref="V257:V320" si="93">(K257-O257)/K257</f>
        <v>0</v>
      </c>
      <c r="W257" s="9">
        <f>AVERAGE(V257:V508)</f>
        <v>3.7973879412107831E-3</v>
      </c>
      <c r="X257">
        <f t="shared" ref="X257:X320" si="94">(K257-Q257)/K257</f>
        <v>0</v>
      </c>
      <c r="Y257" s="9">
        <f>AVERAGE(X257:X508)</f>
        <v>2.4954754792687996E-3</v>
      </c>
      <c r="Z257">
        <f t="shared" ref="Z257:Z320" si="95">(K257-S257)/K257</f>
        <v>0</v>
      </c>
      <c r="AA257" s="9">
        <f>AVERAGE(Z257:Z508)</f>
        <v>1.831622645706591E-3</v>
      </c>
      <c r="AE257" s="1">
        <f t="shared" ref="AE257:AE320" si="96">I257</f>
        <v>43832</v>
      </c>
      <c r="AF257" s="10">
        <f t="shared" ref="AF257:AF320" si="97">J257</f>
        <v>1</v>
      </c>
      <c r="AG257" s="11">
        <f t="shared" ref="AG257:AG320" si="98">K257</f>
        <v>329.80999759999997</v>
      </c>
      <c r="AH257" s="8">
        <v>0.2</v>
      </c>
      <c r="AI257">
        <v>0</v>
      </c>
      <c r="AJ257">
        <f>Q257+AI257</f>
        <v>329.80999759999997</v>
      </c>
      <c r="AK257">
        <f t="shared" ref="AK257:AK320" si="99">ABS((K257-AJ257)/K257)</f>
        <v>0</v>
      </c>
      <c r="AL257" s="14">
        <f>AVERAGE(AK257:AK508)</f>
        <v>2.2241329739784637E-2</v>
      </c>
      <c r="AM257" s="8">
        <v>0.4</v>
      </c>
      <c r="AN257">
        <v>0</v>
      </c>
      <c r="AO257">
        <f>Q257+AN257</f>
        <v>329.80999759999997</v>
      </c>
      <c r="AP257">
        <f t="shared" ref="AP257:AP320" si="100">ABS((K257-AO257)/K257)</f>
        <v>0</v>
      </c>
      <c r="AQ257" s="14">
        <f>AVERAGE(AP257:AP508)</f>
        <v>2.0633985812745285E-2</v>
      </c>
      <c r="AR257" s="8">
        <v>0.6</v>
      </c>
      <c r="AS257">
        <v>0</v>
      </c>
      <c r="AT257">
        <f>Q257+AS257</f>
        <v>329.80999759999997</v>
      </c>
      <c r="AU257">
        <f t="shared" ref="AU257:AU320" si="101">ABS((K257-AT257)/K257)</f>
        <v>0</v>
      </c>
      <c r="AV257" s="14">
        <f>AVERAGE(AU257:AU508)</f>
        <v>2.0986489674446614E-2</v>
      </c>
      <c r="AW257" s="8">
        <v>0.8</v>
      </c>
      <c r="AX257">
        <v>0</v>
      </c>
      <c r="AY257">
        <f>Q257+AX257</f>
        <v>329.80999759999997</v>
      </c>
      <c r="AZ257">
        <f t="shared" ref="AZ257:AZ320" si="102">ABS((K257-AY257)/K257)</f>
        <v>0</v>
      </c>
      <c r="BA257" s="14">
        <f>AVERAGE(AZ257:AZ508)</f>
        <v>2.1660255877814123E-2</v>
      </c>
    </row>
    <row r="258" spans="1:53" x14ac:dyDescent="0.3">
      <c r="B258" s="1"/>
      <c r="I258" s="1">
        <v>43833</v>
      </c>
      <c r="J258">
        <v>2</v>
      </c>
      <c r="K258" s="13">
        <v>325.89999390000003</v>
      </c>
      <c r="M258">
        <f t="shared" ref="M258:M321" si="103">$L$257*K257+(1-$L$257)*M257</f>
        <v>329.80999759999997</v>
      </c>
      <c r="O258">
        <f t="shared" ref="O258:O321" si="104">$N$257*K257+(1-$N$257)*O257</f>
        <v>329.80999759999997</v>
      </c>
      <c r="Q258">
        <f t="shared" ref="Q258:Q321" si="105">$P$257*K257+(1-$P$257)*Q257</f>
        <v>329.80999759999997</v>
      </c>
      <c r="S258">
        <f t="shared" ref="S258:S321" si="106">$R$257*K257+(1-$R$257)*S257</f>
        <v>329.80999759999997</v>
      </c>
      <c r="T258">
        <f t="shared" si="92"/>
        <v>-1.1997556837020694E-2</v>
      </c>
      <c r="V258">
        <f t="shared" si="93"/>
        <v>-1.1997556837020694E-2</v>
      </c>
      <c r="W258" s="15"/>
      <c r="X258">
        <f t="shared" si="94"/>
        <v>-1.1997556837020694E-2</v>
      </c>
      <c r="Z258">
        <f t="shared" si="95"/>
        <v>-1.1997556837020694E-2</v>
      </c>
      <c r="AE258" s="1">
        <f t="shared" si="96"/>
        <v>43833</v>
      </c>
      <c r="AF258" s="10">
        <f t="shared" si="97"/>
        <v>2</v>
      </c>
      <c r="AG258" s="11">
        <f t="shared" si="98"/>
        <v>325.89999390000003</v>
      </c>
      <c r="AI258">
        <f>$AH$257*(Q257-Q258)+(1-$AH$257)*AI257</f>
        <v>0</v>
      </c>
      <c r="AJ258">
        <f t="shared" ref="AJ258:AJ321" si="107">Q258+AI258</f>
        <v>329.80999759999997</v>
      </c>
      <c r="AK258">
        <f t="shared" si="99"/>
        <v>1.1997556837020694E-2</v>
      </c>
      <c r="AN258">
        <f>$AM$257*(Q258-Q257)+(1-$AM$257)*AN257</f>
        <v>0</v>
      </c>
      <c r="AO258">
        <f t="shared" ref="AO258:AO321" si="108">Q258+AN258</f>
        <v>329.80999759999997</v>
      </c>
      <c r="AP258">
        <f t="shared" si="100"/>
        <v>1.1997556837020694E-2</v>
      </c>
      <c r="AS258">
        <f>$AR$257*(Q258-Q257)+(1-$AR$257)*AS257</f>
        <v>0</v>
      </c>
      <c r="AT258">
        <f t="shared" ref="AT258:AT321" si="109">Q258+AS258</f>
        <v>329.80999759999997</v>
      </c>
      <c r="AU258">
        <f t="shared" si="101"/>
        <v>1.1997556837020694E-2</v>
      </c>
      <c r="AX258">
        <f>$AW$257*(Q258-Q257)+(1-$AW$257)*AX257</f>
        <v>0</v>
      </c>
      <c r="AY258">
        <f t="shared" ref="AY258:AY321" si="110">Q258+AX258</f>
        <v>329.80999759999997</v>
      </c>
      <c r="AZ258">
        <f t="shared" si="102"/>
        <v>1.1997556837020694E-2</v>
      </c>
    </row>
    <row r="259" spans="1:53" x14ac:dyDescent="0.3">
      <c r="B259" s="1"/>
      <c r="I259" s="1">
        <v>43836</v>
      </c>
      <c r="J259">
        <v>3</v>
      </c>
      <c r="K259" s="13">
        <v>335.82998659999998</v>
      </c>
      <c r="M259">
        <f t="shared" si="103"/>
        <v>329.02799685999997</v>
      </c>
      <c r="O259">
        <f t="shared" si="104"/>
        <v>328.24599611999997</v>
      </c>
      <c r="Q259">
        <f t="shared" si="105"/>
        <v>327.46399538000003</v>
      </c>
      <c r="S259">
        <f t="shared" si="106"/>
        <v>326.68199463999997</v>
      </c>
      <c r="T259">
        <f t="shared" si="92"/>
        <v>2.0254265584989935E-2</v>
      </c>
      <c r="V259">
        <f t="shared" si="93"/>
        <v>2.2582826973795947E-2</v>
      </c>
      <c r="X259">
        <f t="shared" si="94"/>
        <v>2.4911388362601792E-2</v>
      </c>
      <c r="Z259">
        <f t="shared" si="95"/>
        <v>2.7239949751407973E-2</v>
      </c>
      <c r="AE259" s="1">
        <f t="shared" si="96"/>
        <v>43836</v>
      </c>
      <c r="AF259" s="10">
        <f t="shared" si="97"/>
        <v>3</v>
      </c>
      <c r="AG259" s="11">
        <f t="shared" si="98"/>
        <v>335.82998659999998</v>
      </c>
      <c r="AI259">
        <f>$AH$257*(Q258-Q259)+(1-$AH$257)*AI258</f>
        <v>0.46920044399998917</v>
      </c>
      <c r="AJ259">
        <f t="shared" si="107"/>
        <v>327.93319582399999</v>
      </c>
      <c r="AK259">
        <f t="shared" si="99"/>
        <v>2.3514251529318287E-2</v>
      </c>
      <c r="AN259">
        <f>$AM$257*(Q259-Q258)+(1-$AM$257)*AN258</f>
        <v>-0.93840088799997834</v>
      </c>
      <c r="AO259">
        <f t="shared" si="108"/>
        <v>326.52559449200004</v>
      </c>
      <c r="AP259">
        <f t="shared" si="100"/>
        <v>2.7705662029168975E-2</v>
      </c>
      <c r="AS259">
        <f>$AR$257*(Q259-Q258)+(1-$AR$257)*AS258</f>
        <v>-1.4076013319999674</v>
      </c>
      <c r="AT259">
        <f t="shared" si="109"/>
        <v>326.05639404800007</v>
      </c>
      <c r="AU259">
        <f t="shared" si="101"/>
        <v>2.910279886245248E-2</v>
      </c>
      <c r="AX259">
        <f>$AW$257*(Q259-Q258)+(1-$AW$257)*AX258</f>
        <v>-1.8768017759999567</v>
      </c>
      <c r="AY259">
        <f t="shared" si="110"/>
        <v>325.58719360400005</v>
      </c>
      <c r="AZ259">
        <f t="shared" si="102"/>
        <v>3.0499935695736155E-2</v>
      </c>
    </row>
    <row r="260" spans="1:53" x14ac:dyDescent="0.3">
      <c r="B260" s="1"/>
      <c r="I260" s="1">
        <v>43837</v>
      </c>
      <c r="J260">
        <v>4</v>
      </c>
      <c r="K260" s="13">
        <v>330.75</v>
      </c>
      <c r="M260">
        <f t="shared" si="103"/>
        <v>330.38839480800004</v>
      </c>
      <c r="O260">
        <f t="shared" si="104"/>
        <v>331.27959231199998</v>
      </c>
      <c r="Q260">
        <f t="shared" si="105"/>
        <v>332.483590112</v>
      </c>
      <c r="S260">
        <f t="shared" si="106"/>
        <v>334.000388208</v>
      </c>
      <c r="T260">
        <f t="shared" si="92"/>
        <v>1.0932885623581446E-3</v>
      </c>
      <c r="V260">
        <f t="shared" si="93"/>
        <v>-1.6011861284957734E-3</v>
      </c>
      <c r="X260">
        <f t="shared" si="94"/>
        <v>-5.2413911171579793E-3</v>
      </c>
      <c r="Z260">
        <f t="shared" si="95"/>
        <v>-9.82732640362813E-3</v>
      </c>
      <c r="AE260" s="1">
        <f t="shared" si="96"/>
        <v>43837</v>
      </c>
      <c r="AF260" s="10">
        <f t="shared" si="97"/>
        <v>4</v>
      </c>
      <c r="AG260" s="11">
        <f t="shared" si="98"/>
        <v>330.75</v>
      </c>
      <c r="AI260">
        <f t="shared" ref="AI260:AI323" si="111">$AH$257*(Q259-Q260)+(1-$AH$257)*AI259</f>
        <v>-0.62855859120000335</v>
      </c>
      <c r="AJ260">
        <f t="shared" si="107"/>
        <v>331.85503152080003</v>
      </c>
      <c r="AK260">
        <f t="shared" si="99"/>
        <v>3.3409872133031765E-3</v>
      </c>
      <c r="AN260">
        <f t="shared" ref="AN260:AN323" si="112">$AM$257*(Q260-Q259)+(1-$AM$257)*AN259</f>
        <v>1.4447973600000024</v>
      </c>
      <c r="AO260">
        <f t="shared" si="108"/>
        <v>333.928387472</v>
      </c>
      <c r="AP260">
        <f t="shared" si="100"/>
        <v>9.6096371035525232E-3</v>
      </c>
      <c r="AS260">
        <f t="shared" ref="AS260:AS323" si="113">$AR$257*(Q260-Q259)+(1-$AR$257)*AS259</f>
        <v>2.448716306399997</v>
      </c>
      <c r="AT260">
        <f t="shared" si="109"/>
        <v>334.9323064184</v>
      </c>
      <c r="AU260">
        <f t="shared" si="101"/>
        <v>1.2644917364777032E-2</v>
      </c>
      <c r="AX260">
        <f t="shared" ref="AX260:AX323" si="114">$AW$257*(Q260-Q259)+(1-$AW$257)*AX259</f>
        <v>3.6403154303999874</v>
      </c>
      <c r="AY260">
        <f t="shared" si="110"/>
        <v>336.1239055424</v>
      </c>
      <c r="AZ260">
        <f t="shared" si="102"/>
        <v>1.6247635804686307E-2</v>
      </c>
    </row>
    <row r="261" spans="1:53" x14ac:dyDescent="0.3">
      <c r="B261" s="1"/>
      <c r="I261" s="1">
        <v>43838</v>
      </c>
      <c r="J261">
        <v>5</v>
      </c>
      <c r="K261" s="13">
        <v>339.26000979999998</v>
      </c>
      <c r="M261">
        <f t="shared" si="103"/>
        <v>330.46071584640003</v>
      </c>
      <c r="O261">
        <f t="shared" si="104"/>
        <v>331.06775538720001</v>
      </c>
      <c r="Q261">
        <f t="shared" si="105"/>
        <v>331.44343604480002</v>
      </c>
      <c r="S261">
        <f t="shared" si="106"/>
        <v>331.40007764159998</v>
      </c>
      <c r="T261">
        <f t="shared" si="92"/>
        <v>2.5936726108058798E-2</v>
      </c>
      <c r="V261">
        <f t="shared" si="93"/>
        <v>2.4147421376393443E-2</v>
      </c>
      <c r="X261">
        <f t="shared" si="94"/>
        <v>2.304006817605166E-2</v>
      </c>
      <c r="Z261">
        <f t="shared" si="95"/>
        <v>2.3167871046851571E-2</v>
      </c>
      <c r="AE261" s="1">
        <f t="shared" si="96"/>
        <v>43838</v>
      </c>
      <c r="AF261" s="10">
        <f t="shared" si="97"/>
        <v>5</v>
      </c>
      <c r="AG261" s="11">
        <f t="shared" si="98"/>
        <v>339.26000979999998</v>
      </c>
      <c r="AI261">
        <f t="shared" si="111"/>
        <v>-0.29481605952000711</v>
      </c>
      <c r="AJ261">
        <f t="shared" si="107"/>
        <v>331.14861998527999</v>
      </c>
      <c r="AK261">
        <f t="shared" si="99"/>
        <v>2.3909065555653902E-2</v>
      </c>
      <c r="AN261">
        <f t="shared" si="112"/>
        <v>0.45081678912001005</v>
      </c>
      <c r="AO261">
        <f t="shared" si="108"/>
        <v>331.89425283392001</v>
      </c>
      <c r="AP261">
        <f t="shared" si="100"/>
        <v>2.1711244335641623E-2</v>
      </c>
      <c r="AS261">
        <f t="shared" si="113"/>
        <v>0.35539408224001201</v>
      </c>
      <c r="AT261">
        <f t="shared" si="109"/>
        <v>331.79883012704005</v>
      </c>
      <c r="AU261">
        <f t="shared" si="101"/>
        <v>2.1992511517518472E-2</v>
      </c>
      <c r="AX261">
        <f t="shared" si="114"/>
        <v>-0.10406016767998527</v>
      </c>
      <c r="AY261">
        <f t="shared" si="110"/>
        <v>331.33937587712006</v>
      </c>
      <c r="AZ261">
        <f t="shared" si="102"/>
        <v>2.3346795065971006E-2</v>
      </c>
    </row>
    <row r="262" spans="1:53" x14ac:dyDescent="0.3">
      <c r="B262" s="1"/>
      <c r="I262" s="1">
        <v>43839</v>
      </c>
      <c r="J262">
        <v>6</v>
      </c>
      <c r="K262" s="13">
        <v>335.6600037</v>
      </c>
      <c r="M262">
        <f t="shared" si="103"/>
        <v>332.22057463712002</v>
      </c>
      <c r="O262">
        <f t="shared" si="104"/>
        <v>334.34465715232</v>
      </c>
      <c r="Q262">
        <f t="shared" si="105"/>
        <v>336.13338029791998</v>
      </c>
      <c r="S262">
        <f t="shared" si="106"/>
        <v>337.68802336831993</v>
      </c>
      <c r="T262">
        <f t="shared" si="92"/>
        <v>1.0246764657590871E-2</v>
      </c>
      <c r="V262">
        <f t="shared" si="93"/>
        <v>3.9186871631438523E-3</v>
      </c>
      <c r="X262">
        <f t="shared" si="94"/>
        <v>-1.4102859819517431E-3</v>
      </c>
      <c r="Z262">
        <f t="shared" si="95"/>
        <v>-6.0418865696387639E-3</v>
      </c>
      <c r="AE262" s="1">
        <f t="shared" si="96"/>
        <v>43839</v>
      </c>
      <c r="AF262" s="10">
        <f t="shared" si="97"/>
        <v>6</v>
      </c>
      <c r="AG262" s="11">
        <f t="shared" si="98"/>
        <v>335.6600037</v>
      </c>
      <c r="AI262">
        <f t="shared" si="111"/>
        <v>-1.173841698239998</v>
      </c>
      <c r="AJ262">
        <f t="shared" si="107"/>
        <v>334.95953859968</v>
      </c>
      <c r="AK262">
        <f t="shared" si="99"/>
        <v>2.086829209911024E-3</v>
      </c>
      <c r="AN262">
        <f t="shared" si="112"/>
        <v>2.1464677747199907</v>
      </c>
      <c r="AO262">
        <f t="shared" si="108"/>
        <v>338.27984807263999</v>
      </c>
      <c r="AP262">
        <f t="shared" si="100"/>
        <v>7.8050537560665247E-3</v>
      </c>
      <c r="AS262">
        <f t="shared" si="113"/>
        <v>2.9561241847679813</v>
      </c>
      <c r="AT262">
        <f t="shared" si="109"/>
        <v>339.08950448268797</v>
      </c>
      <c r="AU262">
        <f t="shared" si="101"/>
        <v>1.021718627445742E-2</v>
      </c>
      <c r="AX262">
        <f t="shared" si="114"/>
        <v>3.7311433689599722</v>
      </c>
      <c r="AY262">
        <f t="shared" si="110"/>
        <v>339.86452366687996</v>
      </c>
      <c r="AZ262">
        <f t="shared" si="102"/>
        <v>1.2526127392400898E-2</v>
      </c>
    </row>
    <row r="263" spans="1:53" x14ac:dyDescent="0.3">
      <c r="B263" s="1"/>
      <c r="I263" s="1">
        <v>43840</v>
      </c>
      <c r="J263">
        <v>7</v>
      </c>
      <c r="K263" s="13">
        <v>329.0499878</v>
      </c>
      <c r="M263">
        <f t="shared" si="103"/>
        <v>332.90846044969607</v>
      </c>
      <c r="O263">
        <f t="shared" si="104"/>
        <v>334.87079577139201</v>
      </c>
      <c r="Q263">
        <f t="shared" si="105"/>
        <v>335.84935433916797</v>
      </c>
      <c r="S263">
        <f t="shared" si="106"/>
        <v>336.065607633664</v>
      </c>
      <c r="T263">
        <f t="shared" si="92"/>
        <v>-1.1726098747164484E-2</v>
      </c>
      <c r="V263">
        <f t="shared" si="93"/>
        <v>-1.7689737690949139E-2</v>
      </c>
      <c r="X263">
        <f t="shared" si="94"/>
        <v>-2.066362799350931E-2</v>
      </c>
      <c r="Z263">
        <f t="shared" si="95"/>
        <v>-2.1320832985194247E-2</v>
      </c>
      <c r="AE263" s="1">
        <f t="shared" si="96"/>
        <v>43840</v>
      </c>
      <c r="AF263" s="10">
        <f t="shared" si="97"/>
        <v>7</v>
      </c>
      <c r="AG263" s="11">
        <f t="shared" si="98"/>
        <v>329.0499878</v>
      </c>
      <c r="AI263">
        <f t="shared" si="111"/>
        <v>-0.88226816684159615</v>
      </c>
      <c r="AJ263">
        <f t="shared" si="107"/>
        <v>334.96708617232639</v>
      </c>
      <c r="AK263">
        <f t="shared" si="99"/>
        <v>1.7982369219605828E-2</v>
      </c>
      <c r="AN263">
        <f t="shared" si="112"/>
        <v>1.17427028133119</v>
      </c>
      <c r="AO263">
        <f t="shared" si="108"/>
        <v>337.02362462049916</v>
      </c>
      <c r="AP263">
        <f t="shared" si="100"/>
        <v>2.4232296356581619E-2</v>
      </c>
      <c r="AS263">
        <f t="shared" si="113"/>
        <v>1.0120340986559861</v>
      </c>
      <c r="AT263">
        <f t="shared" si="109"/>
        <v>336.86138843782396</v>
      </c>
      <c r="AU263">
        <f t="shared" si="101"/>
        <v>2.3739252172748342E-2</v>
      </c>
      <c r="AX263">
        <f t="shared" si="114"/>
        <v>0.51900790679038566</v>
      </c>
      <c r="AY263">
        <f t="shared" si="110"/>
        <v>336.36836224595834</v>
      </c>
      <c r="AZ263">
        <f t="shared" si="102"/>
        <v>2.2240919973552847E-2</v>
      </c>
    </row>
    <row r="264" spans="1:53" x14ac:dyDescent="0.3">
      <c r="B264" s="1"/>
      <c r="I264" s="1">
        <v>43843</v>
      </c>
      <c r="J264">
        <v>8</v>
      </c>
      <c r="K264" s="13">
        <v>338.92001340000002</v>
      </c>
      <c r="M264">
        <f t="shared" si="103"/>
        <v>332.13676591975684</v>
      </c>
      <c r="O264">
        <f t="shared" si="104"/>
        <v>332.54247258283522</v>
      </c>
      <c r="Q264">
        <f t="shared" si="105"/>
        <v>331.76973441566719</v>
      </c>
      <c r="S264">
        <f t="shared" si="106"/>
        <v>330.45311176673277</v>
      </c>
      <c r="T264">
        <f t="shared" si="92"/>
        <v>2.0014301935712055E-2</v>
      </c>
      <c r="V264">
        <f t="shared" si="93"/>
        <v>1.8817244674299894E-2</v>
      </c>
      <c r="X264">
        <f t="shared" si="94"/>
        <v>2.1097246257611616E-2</v>
      </c>
      <c r="Z264">
        <f t="shared" si="95"/>
        <v>2.4982005483619635E-2</v>
      </c>
      <c r="AE264" s="1">
        <f t="shared" si="96"/>
        <v>43843</v>
      </c>
      <c r="AF264" s="10">
        <f t="shared" si="97"/>
        <v>8</v>
      </c>
      <c r="AG264" s="11">
        <f t="shared" si="98"/>
        <v>338.92001340000002</v>
      </c>
      <c r="AI264">
        <f t="shared" si="111"/>
        <v>0.11010945122688032</v>
      </c>
      <c r="AJ264">
        <f t="shared" si="107"/>
        <v>331.87984386689408</v>
      </c>
      <c r="AK264">
        <f t="shared" si="99"/>
        <v>2.0772362961041763E-2</v>
      </c>
      <c r="AN264">
        <f t="shared" si="112"/>
        <v>-0.92728580060160049</v>
      </c>
      <c r="AO264">
        <f t="shared" si="108"/>
        <v>330.84244861506556</v>
      </c>
      <c r="AP264">
        <f t="shared" si="100"/>
        <v>2.3833248157585644E-2</v>
      </c>
      <c r="AS264">
        <f t="shared" si="113"/>
        <v>-2.042958314638077</v>
      </c>
      <c r="AT264">
        <f t="shared" si="109"/>
        <v>329.72677610102909</v>
      </c>
      <c r="AU264">
        <f t="shared" si="101"/>
        <v>2.7125094227235528E-2</v>
      </c>
      <c r="AX264">
        <f t="shared" si="114"/>
        <v>-3.159894357442552</v>
      </c>
      <c r="AY264">
        <f t="shared" si="110"/>
        <v>328.60984005822462</v>
      </c>
      <c r="AZ264">
        <f t="shared" si="102"/>
        <v>3.0420668400030802E-2</v>
      </c>
    </row>
    <row r="265" spans="1:53" x14ac:dyDescent="0.3">
      <c r="B265" s="1"/>
      <c r="I265" s="1">
        <v>43844</v>
      </c>
      <c r="J265">
        <v>9</v>
      </c>
      <c r="K265" s="13">
        <v>338.69000240000003</v>
      </c>
      <c r="M265">
        <f t="shared" si="103"/>
        <v>333.49341541580549</v>
      </c>
      <c r="O265">
        <f t="shared" si="104"/>
        <v>335.09348890970114</v>
      </c>
      <c r="Q265">
        <f t="shared" si="105"/>
        <v>336.05990180626691</v>
      </c>
      <c r="S265">
        <f t="shared" si="106"/>
        <v>337.22663307334653</v>
      </c>
      <c r="T265">
        <f t="shared" si="92"/>
        <v>1.5343195687415835E-2</v>
      </c>
      <c r="V265">
        <f t="shared" si="93"/>
        <v>1.0618894755716264E-2</v>
      </c>
      <c r="X265">
        <f t="shared" si="94"/>
        <v>7.7655099799105202E-3</v>
      </c>
      <c r="Z265">
        <f t="shared" si="95"/>
        <v>4.3206747063210382E-3</v>
      </c>
      <c r="AE265" s="1">
        <f t="shared" si="96"/>
        <v>43844</v>
      </c>
      <c r="AF265" s="10">
        <f t="shared" si="97"/>
        <v>9</v>
      </c>
      <c r="AG265" s="11">
        <f t="shared" si="98"/>
        <v>338.69000240000003</v>
      </c>
      <c r="AI265">
        <f t="shared" si="111"/>
        <v>-0.76994591713843974</v>
      </c>
      <c r="AJ265">
        <f t="shared" si="107"/>
        <v>335.28995588912846</v>
      </c>
      <c r="AK265">
        <f t="shared" si="99"/>
        <v>1.0038815692162166E-2</v>
      </c>
      <c r="AN265">
        <f t="shared" si="112"/>
        <v>1.1596954758789277</v>
      </c>
      <c r="AO265">
        <f t="shared" si="108"/>
        <v>337.21959728214586</v>
      </c>
      <c r="AP265">
        <f t="shared" si="100"/>
        <v>4.3414482489435606E-3</v>
      </c>
      <c r="AS265">
        <f t="shared" si="113"/>
        <v>1.7569171085046009</v>
      </c>
      <c r="AT265">
        <f t="shared" si="109"/>
        <v>337.81681891477149</v>
      </c>
      <c r="AU265">
        <f t="shared" si="101"/>
        <v>2.5781200479525501E-3</v>
      </c>
      <c r="AX265">
        <f t="shared" si="114"/>
        <v>2.8001550409912657</v>
      </c>
      <c r="AY265">
        <f t="shared" si="110"/>
        <v>338.86005684725819</v>
      </c>
      <c r="AZ265">
        <f t="shared" si="102"/>
        <v>5.0209467670477318E-4</v>
      </c>
    </row>
    <row r="266" spans="1:53" x14ac:dyDescent="0.3">
      <c r="B266" s="1"/>
      <c r="I266" s="1">
        <v>43845</v>
      </c>
      <c r="J266">
        <v>10</v>
      </c>
      <c r="K266" s="13">
        <v>339.07000729999999</v>
      </c>
      <c r="M266">
        <f t="shared" si="103"/>
        <v>334.53273281264444</v>
      </c>
      <c r="O266">
        <f t="shared" si="104"/>
        <v>336.53209430582069</v>
      </c>
      <c r="Q266">
        <f t="shared" si="105"/>
        <v>337.63796216250677</v>
      </c>
      <c r="S266">
        <f t="shared" si="106"/>
        <v>338.39732853466933</v>
      </c>
      <c r="T266">
        <f t="shared" si="92"/>
        <v>1.3381527087829647E-2</v>
      </c>
      <c r="V266">
        <f t="shared" si="93"/>
        <v>7.4849232888175125E-3</v>
      </c>
      <c r="X266">
        <f t="shared" si="94"/>
        <v>4.2234497497921847E-3</v>
      </c>
      <c r="Z266">
        <f t="shared" si="95"/>
        <v>1.9838934463333137E-3</v>
      </c>
      <c r="AE266" s="1">
        <f t="shared" si="96"/>
        <v>43845</v>
      </c>
      <c r="AF266" s="10">
        <f t="shared" si="97"/>
        <v>10</v>
      </c>
      <c r="AG266" s="11">
        <f t="shared" si="98"/>
        <v>339.07000729999999</v>
      </c>
      <c r="AI266">
        <f t="shared" si="111"/>
        <v>-0.93156880495872385</v>
      </c>
      <c r="AJ266">
        <f t="shared" si="107"/>
        <v>336.70639335754805</v>
      </c>
      <c r="AK266">
        <f t="shared" si="99"/>
        <v>6.970872951203474E-3</v>
      </c>
      <c r="AN266">
        <f t="shared" si="112"/>
        <v>1.3270414280233007</v>
      </c>
      <c r="AO266">
        <f t="shared" si="108"/>
        <v>338.96500359053005</v>
      </c>
      <c r="AP266">
        <f t="shared" si="100"/>
        <v>3.0968150296182368E-4</v>
      </c>
      <c r="AS266">
        <f t="shared" si="113"/>
        <v>1.6496030571457561</v>
      </c>
      <c r="AT266">
        <f t="shared" si="109"/>
        <v>339.28756521965255</v>
      </c>
      <c r="AU266">
        <f t="shared" si="101"/>
        <v>6.4163127073658813E-4</v>
      </c>
      <c r="AX266">
        <f t="shared" si="114"/>
        <v>1.822479293190141</v>
      </c>
      <c r="AY266">
        <f t="shared" si="110"/>
        <v>339.46044145569692</v>
      </c>
      <c r="AZ266">
        <f t="shared" si="102"/>
        <v>1.1514853785091392E-3</v>
      </c>
    </row>
    <row r="267" spans="1:53" x14ac:dyDescent="0.3">
      <c r="B267" s="1"/>
      <c r="I267" s="1">
        <v>43846</v>
      </c>
      <c r="J267">
        <v>11</v>
      </c>
      <c r="K267" s="13">
        <v>338.61999509999998</v>
      </c>
      <c r="M267">
        <f t="shared" si="103"/>
        <v>335.44018771011554</v>
      </c>
      <c r="O267">
        <f t="shared" si="104"/>
        <v>337.5472595034924</v>
      </c>
      <c r="Q267">
        <f t="shared" si="105"/>
        <v>338.49718924500269</v>
      </c>
      <c r="S267">
        <f t="shared" si="106"/>
        <v>338.93547154693385</v>
      </c>
      <c r="T267">
        <f t="shared" si="92"/>
        <v>9.390489149778046E-3</v>
      </c>
      <c r="V267">
        <f t="shared" si="93"/>
        <v>3.1679629438030915E-3</v>
      </c>
      <c r="X267">
        <f t="shared" si="94"/>
        <v>3.6266569244095914E-4</v>
      </c>
      <c r="Z267">
        <f t="shared" si="95"/>
        <v>-9.3165333264122886E-4</v>
      </c>
      <c r="AE267" s="1">
        <f t="shared" si="96"/>
        <v>43846</v>
      </c>
      <c r="AF267" s="10">
        <f t="shared" si="97"/>
        <v>11</v>
      </c>
      <c r="AG267" s="11">
        <f t="shared" si="98"/>
        <v>338.61999509999998</v>
      </c>
      <c r="AI267">
        <f t="shared" si="111"/>
        <v>-0.91710046046616323</v>
      </c>
      <c r="AJ267">
        <f t="shared" si="107"/>
        <v>337.58008878453654</v>
      </c>
      <c r="AK267">
        <f t="shared" si="99"/>
        <v>3.0710127296420852E-3</v>
      </c>
      <c r="AN267">
        <f t="shared" si="112"/>
        <v>1.1399156898123484</v>
      </c>
      <c r="AO267">
        <f t="shared" si="108"/>
        <v>339.63710493481506</v>
      </c>
      <c r="AP267">
        <f t="shared" si="100"/>
        <v>3.0036910091936673E-3</v>
      </c>
      <c r="AS267">
        <f t="shared" si="113"/>
        <v>1.1753774723558545</v>
      </c>
      <c r="AT267">
        <f t="shared" si="109"/>
        <v>339.67256671735856</v>
      </c>
      <c r="AU267">
        <f t="shared" si="101"/>
        <v>3.108415429064486E-3</v>
      </c>
      <c r="AX267">
        <f t="shared" si="114"/>
        <v>1.0518775246347642</v>
      </c>
      <c r="AY267">
        <f t="shared" si="110"/>
        <v>339.54906676963748</v>
      </c>
      <c r="AZ267">
        <f t="shared" si="102"/>
        <v>2.7436999677562584E-3</v>
      </c>
    </row>
    <row r="268" spans="1:53" x14ac:dyDescent="0.3">
      <c r="B268" s="1"/>
      <c r="I268" s="1">
        <v>43847</v>
      </c>
      <c r="J268">
        <v>12</v>
      </c>
      <c r="K268" s="13">
        <v>339.67001340000002</v>
      </c>
      <c r="M268">
        <f t="shared" si="103"/>
        <v>336.07614918809247</v>
      </c>
      <c r="O268">
        <f t="shared" si="104"/>
        <v>337.9763537420954</v>
      </c>
      <c r="Q268">
        <f t="shared" si="105"/>
        <v>338.57087275800109</v>
      </c>
      <c r="S268">
        <f t="shared" si="106"/>
        <v>338.68309038938673</v>
      </c>
      <c r="T268">
        <f t="shared" si="92"/>
        <v>1.0580457709333796E-2</v>
      </c>
      <c r="V268">
        <f t="shared" si="93"/>
        <v>4.9861912770914566E-3</v>
      </c>
      <c r="X268">
        <f t="shared" si="94"/>
        <v>3.2359072000405463E-3</v>
      </c>
      <c r="Z268">
        <f t="shared" si="95"/>
        <v>2.9055347003830684E-3</v>
      </c>
      <c r="AE268" s="1">
        <f t="shared" si="96"/>
        <v>43847</v>
      </c>
      <c r="AF268" s="10">
        <f t="shared" si="97"/>
        <v>12</v>
      </c>
      <c r="AG268" s="11">
        <f t="shared" si="98"/>
        <v>339.67001340000002</v>
      </c>
      <c r="AI268">
        <f t="shared" si="111"/>
        <v>-0.74841707097261068</v>
      </c>
      <c r="AJ268">
        <f t="shared" si="107"/>
        <v>337.82245568702848</v>
      </c>
      <c r="AK268">
        <f t="shared" si="99"/>
        <v>5.4392723528285877E-3</v>
      </c>
      <c r="AN268">
        <f t="shared" si="112"/>
        <v>0.71342281908676908</v>
      </c>
      <c r="AO268">
        <f t="shared" si="108"/>
        <v>339.28429557708785</v>
      </c>
      <c r="AP268">
        <f t="shared" si="100"/>
        <v>1.1355663075796553E-3</v>
      </c>
      <c r="AS268">
        <f t="shared" si="113"/>
        <v>0.51436109674138197</v>
      </c>
      <c r="AT268">
        <f t="shared" si="109"/>
        <v>339.08523385474246</v>
      </c>
      <c r="AU268">
        <f t="shared" si="101"/>
        <v>1.7216107462772014E-3</v>
      </c>
      <c r="AX268">
        <f t="shared" si="114"/>
        <v>0.26932231532567291</v>
      </c>
      <c r="AY268">
        <f t="shared" si="110"/>
        <v>338.84019507332675</v>
      </c>
      <c r="AZ268">
        <f t="shared" si="102"/>
        <v>2.4430132008622638E-3</v>
      </c>
    </row>
    <row r="269" spans="1:53" x14ac:dyDescent="0.3">
      <c r="B269" s="1"/>
      <c r="I269" s="1">
        <v>43851</v>
      </c>
      <c r="J269">
        <v>13</v>
      </c>
      <c r="K269" s="13">
        <v>338.10998540000003</v>
      </c>
      <c r="M269">
        <f t="shared" si="103"/>
        <v>336.79492203047397</v>
      </c>
      <c r="O269">
        <f t="shared" si="104"/>
        <v>338.65381760525725</v>
      </c>
      <c r="Q269">
        <f t="shared" si="105"/>
        <v>339.23035714320042</v>
      </c>
      <c r="S269">
        <f t="shared" si="106"/>
        <v>339.47262879787735</v>
      </c>
      <c r="T269">
        <f t="shared" si="92"/>
        <v>3.8894543974212301E-3</v>
      </c>
      <c r="V269">
        <f t="shared" si="93"/>
        <v>-1.6084476316599713E-3</v>
      </c>
      <c r="X269">
        <f t="shared" si="94"/>
        <v>-3.3136310419076844E-3</v>
      </c>
      <c r="Z269">
        <f t="shared" si="95"/>
        <v>-4.0301779205522414E-3</v>
      </c>
      <c r="AE269" s="1">
        <f t="shared" si="96"/>
        <v>43851</v>
      </c>
      <c r="AF269" s="10">
        <f t="shared" si="97"/>
        <v>13</v>
      </c>
      <c r="AG269" s="11">
        <f t="shared" si="98"/>
        <v>338.10998540000003</v>
      </c>
      <c r="AI269">
        <f t="shared" si="111"/>
        <v>-0.73063053381795551</v>
      </c>
      <c r="AJ269">
        <f t="shared" si="107"/>
        <v>338.49972660938249</v>
      </c>
      <c r="AK269">
        <f t="shared" si="99"/>
        <v>1.152705410109027E-3</v>
      </c>
      <c r="AN269">
        <f t="shared" si="112"/>
        <v>0.69184744553179534</v>
      </c>
      <c r="AO269">
        <f t="shared" si="108"/>
        <v>339.9222045887322</v>
      </c>
      <c r="AP269">
        <f t="shared" si="100"/>
        <v>5.3598511342048396E-3</v>
      </c>
      <c r="AS269">
        <f t="shared" si="113"/>
        <v>0.60143506981615347</v>
      </c>
      <c r="AT269">
        <f t="shared" si="109"/>
        <v>339.83179221301657</v>
      </c>
      <c r="AU269">
        <f t="shared" si="101"/>
        <v>5.0924459121772566E-3</v>
      </c>
      <c r="AX269">
        <f t="shared" si="114"/>
        <v>0.58145197122460235</v>
      </c>
      <c r="AY269">
        <f t="shared" si="110"/>
        <v>339.81180911442505</v>
      </c>
      <c r="AZ269">
        <f t="shared" si="102"/>
        <v>5.03334355065462E-3</v>
      </c>
    </row>
    <row r="270" spans="1:53" x14ac:dyDescent="0.3">
      <c r="B270" s="1"/>
      <c r="I270" s="1">
        <v>43852</v>
      </c>
      <c r="J270">
        <v>14</v>
      </c>
      <c r="K270" s="13">
        <v>326</v>
      </c>
      <c r="M270">
        <f t="shared" si="103"/>
        <v>337.05793470437919</v>
      </c>
      <c r="O270">
        <f t="shared" si="104"/>
        <v>338.43628472315436</v>
      </c>
      <c r="Q270">
        <f t="shared" si="105"/>
        <v>338.55813409728017</v>
      </c>
      <c r="S270">
        <f t="shared" si="106"/>
        <v>338.38251407957551</v>
      </c>
      <c r="T270">
        <f t="shared" si="92"/>
        <v>-3.3920045105457645E-2</v>
      </c>
      <c r="V270">
        <f t="shared" si="93"/>
        <v>-3.8148112647712756E-2</v>
      </c>
      <c r="X270">
        <f t="shared" si="94"/>
        <v>-3.8521883733988266E-2</v>
      </c>
      <c r="Z270">
        <f t="shared" si="95"/>
        <v>-3.7983172023237775E-2</v>
      </c>
      <c r="AE270" s="1">
        <f t="shared" si="96"/>
        <v>43852</v>
      </c>
      <c r="AF270" s="10">
        <f t="shared" si="97"/>
        <v>14</v>
      </c>
      <c r="AG270" s="11">
        <f t="shared" si="98"/>
        <v>326</v>
      </c>
      <c r="AI270">
        <f t="shared" si="111"/>
        <v>-0.4500598178703149</v>
      </c>
      <c r="AJ270">
        <f t="shared" si="107"/>
        <v>338.10807427940983</v>
      </c>
      <c r="AK270">
        <f t="shared" si="99"/>
        <v>3.7141332145428939E-2</v>
      </c>
      <c r="AN270">
        <f t="shared" si="112"/>
        <v>0.14621924895097804</v>
      </c>
      <c r="AO270">
        <f t="shared" si="108"/>
        <v>338.70435334623113</v>
      </c>
      <c r="AP270">
        <f t="shared" si="100"/>
        <v>3.8970409037518805E-2</v>
      </c>
      <c r="AS270">
        <f t="shared" si="113"/>
        <v>-0.16275979962568729</v>
      </c>
      <c r="AT270">
        <f t="shared" si="109"/>
        <v>338.39537429765448</v>
      </c>
      <c r="AU270">
        <f t="shared" si="101"/>
        <v>3.802262054495241E-2</v>
      </c>
      <c r="AX270">
        <f t="shared" si="114"/>
        <v>-0.42148804249127786</v>
      </c>
      <c r="AY270">
        <f t="shared" si="110"/>
        <v>338.13664605478891</v>
      </c>
      <c r="AZ270">
        <f t="shared" si="102"/>
        <v>3.7228975628186847E-2</v>
      </c>
    </row>
    <row r="271" spans="1:53" x14ac:dyDescent="0.3">
      <c r="B271" s="1"/>
      <c r="I271" s="1">
        <v>43853</v>
      </c>
      <c r="J271">
        <v>15</v>
      </c>
      <c r="K271" s="13">
        <v>349.60000609999997</v>
      </c>
      <c r="M271">
        <f t="shared" si="103"/>
        <v>334.84634776350333</v>
      </c>
      <c r="O271">
        <f t="shared" si="104"/>
        <v>333.46177083389261</v>
      </c>
      <c r="Q271">
        <f t="shared" si="105"/>
        <v>331.02325363891208</v>
      </c>
      <c r="S271">
        <f t="shared" si="106"/>
        <v>328.47650281591507</v>
      </c>
      <c r="T271">
        <f t="shared" si="92"/>
        <v>4.2201539127766745E-2</v>
      </c>
      <c r="V271">
        <f t="shared" si="93"/>
        <v>4.6161999383636049E-2</v>
      </c>
      <c r="X271">
        <f t="shared" si="94"/>
        <v>5.3137162863132727E-2</v>
      </c>
      <c r="Z271">
        <f t="shared" si="95"/>
        <v>6.0421919094711667E-2</v>
      </c>
      <c r="AE271" s="1">
        <f t="shared" si="96"/>
        <v>43853</v>
      </c>
      <c r="AF271" s="10">
        <f t="shared" si="97"/>
        <v>15</v>
      </c>
      <c r="AG271" s="11">
        <f t="shared" si="98"/>
        <v>349.60000609999997</v>
      </c>
      <c r="AI271">
        <f t="shared" si="111"/>
        <v>1.1469282373773668</v>
      </c>
      <c r="AJ271">
        <f t="shared" si="107"/>
        <v>332.17018187628946</v>
      </c>
      <c r="AK271">
        <f t="shared" si="99"/>
        <v>4.9856475742522915E-2</v>
      </c>
      <c r="AN271">
        <f t="shared" si="112"/>
        <v>-2.9262206339766506</v>
      </c>
      <c r="AO271">
        <f t="shared" si="108"/>
        <v>328.09703300493544</v>
      </c>
      <c r="AP271">
        <f t="shared" si="100"/>
        <v>6.1507359038528733E-2</v>
      </c>
      <c r="AS271">
        <f t="shared" si="113"/>
        <v>-4.5860321948711302</v>
      </c>
      <c r="AT271">
        <f t="shared" si="109"/>
        <v>326.43722144404097</v>
      </c>
      <c r="AU271">
        <f t="shared" si="101"/>
        <v>6.6255103695088302E-2</v>
      </c>
      <c r="AX271">
        <f t="shared" si="114"/>
        <v>-6.1122019751927308</v>
      </c>
      <c r="AY271">
        <f t="shared" si="110"/>
        <v>324.91105166371938</v>
      </c>
      <c r="AZ271">
        <f t="shared" si="102"/>
        <v>7.0620577818921837E-2</v>
      </c>
    </row>
    <row r="272" spans="1:53" x14ac:dyDescent="0.3">
      <c r="B272" s="1"/>
      <c r="I272" s="1">
        <v>43854</v>
      </c>
      <c r="J272">
        <v>16</v>
      </c>
      <c r="K272" s="13">
        <v>353.1600037</v>
      </c>
      <c r="M272">
        <f t="shared" si="103"/>
        <v>337.79707943080268</v>
      </c>
      <c r="O272">
        <f t="shared" si="104"/>
        <v>339.91706494033554</v>
      </c>
      <c r="Q272">
        <f t="shared" si="105"/>
        <v>342.16930511556484</v>
      </c>
      <c r="S272">
        <f t="shared" si="106"/>
        <v>345.37530544318304</v>
      </c>
      <c r="T272">
        <f t="shared" si="92"/>
        <v>4.3501314158575319E-2</v>
      </c>
      <c r="V272">
        <f t="shared" si="93"/>
        <v>3.7498410411485869E-2</v>
      </c>
      <c r="X272">
        <f t="shared" si="94"/>
        <v>3.1121017298922304E-2</v>
      </c>
      <c r="Z272">
        <f t="shared" si="95"/>
        <v>2.2042978183423795E-2</v>
      </c>
      <c r="AE272" s="1">
        <f t="shared" si="96"/>
        <v>43854</v>
      </c>
      <c r="AF272" s="10">
        <f t="shared" si="97"/>
        <v>16</v>
      </c>
      <c r="AG272" s="11">
        <f t="shared" si="98"/>
        <v>353.1600037</v>
      </c>
      <c r="AI272">
        <f t="shared" si="111"/>
        <v>-1.3116677054286581</v>
      </c>
      <c r="AJ272">
        <f t="shared" si="107"/>
        <v>340.85763741013619</v>
      </c>
      <c r="AK272">
        <f t="shared" si="99"/>
        <v>3.4835106356818211E-2</v>
      </c>
      <c r="AN272">
        <f t="shared" si="112"/>
        <v>2.7026882102751131</v>
      </c>
      <c r="AO272">
        <f t="shared" si="108"/>
        <v>344.87199332583998</v>
      </c>
      <c r="AP272">
        <f t="shared" si="100"/>
        <v>2.3468145563846091E-2</v>
      </c>
      <c r="AS272">
        <f t="shared" si="113"/>
        <v>4.8532180080432026</v>
      </c>
      <c r="AT272">
        <f t="shared" si="109"/>
        <v>347.02252312360804</v>
      </c>
      <c r="AU272">
        <f t="shared" si="101"/>
        <v>1.7378753290549831E-2</v>
      </c>
      <c r="AX272">
        <f t="shared" si="114"/>
        <v>7.6944007862836612</v>
      </c>
      <c r="AY272">
        <f t="shared" si="110"/>
        <v>349.8637059018485</v>
      </c>
      <c r="AZ272">
        <f t="shared" si="102"/>
        <v>9.3337234217259115E-3</v>
      </c>
    </row>
    <row r="273" spans="2:52" x14ac:dyDescent="0.3">
      <c r="B273" s="1"/>
      <c r="I273" s="1">
        <v>43857</v>
      </c>
      <c r="J273">
        <v>17</v>
      </c>
      <c r="K273" s="13">
        <v>342.88000490000002</v>
      </c>
      <c r="M273">
        <f t="shared" si="103"/>
        <v>340.86966428464217</v>
      </c>
      <c r="O273">
        <f t="shared" si="104"/>
        <v>345.21424044420132</v>
      </c>
      <c r="Q273">
        <f t="shared" si="105"/>
        <v>348.76372426622595</v>
      </c>
      <c r="S273">
        <f t="shared" si="106"/>
        <v>351.60306404863661</v>
      </c>
      <c r="T273">
        <f t="shared" si="92"/>
        <v>5.8631025041666037E-3</v>
      </c>
      <c r="V273">
        <f t="shared" si="93"/>
        <v>-6.8077330577561062E-3</v>
      </c>
      <c r="X273">
        <f t="shared" si="94"/>
        <v>-1.7159703925989801E-2</v>
      </c>
      <c r="Z273">
        <f t="shared" si="95"/>
        <v>-2.5440559449305448E-2</v>
      </c>
      <c r="AE273" s="1">
        <f t="shared" si="96"/>
        <v>43857</v>
      </c>
      <c r="AF273" s="10">
        <f t="shared" si="97"/>
        <v>17</v>
      </c>
      <c r="AG273" s="11">
        <f t="shared" si="98"/>
        <v>342.88000490000002</v>
      </c>
      <c r="AI273">
        <f t="shared" si="111"/>
        <v>-2.3682179944751489</v>
      </c>
      <c r="AJ273">
        <f t="shared" si="107"/>
        <v>346.39550627175078</v>
      </c>
      <c r="AK273">
        <f t="shared" si="99"/>
        <v>1.0252861996942763E-2</v>
      </c>
      <c r="AN273">
        <f t="shared" si="112"/>
        <v>4.2593805864295122</v>
      </c>
      <c r="AO273">
        <f t="shared" si="108"/>
        <v>353.02310485265548</v>
      </c>
      <c r="AP273">
        <f t="shared" si="100"/>
        <v>2.9582068967870169E-2</v>
      </c>
      <c r="AS273">
        <f t="shared" si="113"/>
        <v>5.8979386936139475</v>
      </c>
      <c r="AT273">
        <f t="shared" si="109"/>
        <v>354.66166295983987</v>
      </c>
      <c r="AU273">
        <f t="shared" si="101"/>
        <v>3.4360878124917033E-2</v>
      </c>
      <c r="AX273">
        <f t="shared" si="114"/>
        <v>6.8144154777856203</v>
      </c>
      <c r="AY273">
        <f t="shared" si="110"/>
        <v>355.57813974401159</v>
      </c>
      <c r="AZ273">
        <f t="shared" si="102"/>
        <v>3.703375718194752E-2</v>
      </c>
    </row>
    <row r="274" spans="2:52" x14ac:dyDescent="0.3">
      <c r="B274" s="1"/>
      <c r="I274" s="1">
        <v>43858</v>
      </c>
      <c r="J274">
        <v>18</v>
      </c>
      <c r="K274" s="13">
        <v>348.51998900000001</v>
      </c>
      <c r="M274">
        <f t="shared" si="103"/>
        <v>341.27173240771373</v>
      </c>
      <c r="O274">
        <f t="shared" si="104"/>
        <v>344.28054622652076</v>
      </c>
      <c r="Q274">
        <f t="shared" si="105"/>
        <v>345.23349264649039</v>
      </c>
      <c r="S274">
        <f t="shared" si="106"/>
        <v>344.62461672972734</v>
      </c>
      <c r="T274">
        <f t="shared" si="92"/>
        <v>2.0797247851073133E-2</v>
      </c>
      <c r="V274">
        <f t="shared" si="93"/>
        <v>1.2164130917263555E-2</v>
      </c>
      <c r="X274">
        <f t="shared" si="94"/>
        <v>9.4298647344144716E-3</v>
      </c>
      <c r="Z274">
        <f t="shared" si="95"/>
        <v>1.1176897719552818E-2</v>
      </c>
      <c r="AE274" s="1">
        <f t="shared" si="96"/>
        <v>43858</v>
      </c>
      <c r="AF274" s="10">
        <f t="shared" si="97"/>
        <v>18</v>
      </c>
      <c r="AG274" s="11">
        <f t="shared" si="98"/>
        <v>348.51998900000001</v>
      </c>
      <c r="AI274">
        <f t="shared" si="111"/>
        <v>-1.1885280716330073</v>
      </c>
      <c r="AJ274">
        <f t="shared" si="107"/>
        <v>344.04496457485737</v>
      </c>
      <c r="AK274">
        <f t="shared" si="99"/>
        <v>1.2840079669412119E-2</v>
      </c>
      <c r="AN274">
        <f t="shared" si="112"/>
        <v>1.1435357039634835</v>
      </c>
      <c r="AO274">
        <f t="shared" si="108"/>
        <v>346.37702835045388</v>
      </c>
      <c r="AP274">
        <f t="shared" si="100"/>
        <v>6.1487453149957653E-3</v>
      </c>
      <c r="AS274">
        <f t="shared" si="113"/>
        <v>0.24103650560424361</v>
      </c>
      <c r="AT274">
        <f t="shared" si="109"/>
        <v>345.47452915209465</v>
      </c>
      <c r="AU274">
        <f t="shared" si="101"/>
        <v>8.738264501395249E-3</v>
      </c>
      <c r="AX274">
        <f t="shared" si="114"/>
        <v>-1.4613022002313241</v>
      </c>
      <c r="AY274">
        <f t="shared" si="110"/>
        <v>343.77219044625906</v>
      </c>
      <c r="AZ274">
        <f t="shared" si="102"/>
        <v>1.3622743898746506E-2</v>
      </c>
    </row>
    <row r="275" spans="2:52" x14ac:dyDescent="0.3">
      <c r="B275" s="1"/>
      <c r="I275" s="1">
        <v>43859</v>
      </c>
      <c r="J275">
        <v>19</v>
      </c>
      <c r="K275" s="13">
        <v>343.1600037</v>
      </c>
      <c r="M275">
        <f t="shared" si="103"/>
        <v>342.72138372617104</v>
      </c>
      <c r="O275">
        <f t="shared" si="104"/>
        <v>345.97632333591247</v>
      </c>
      <c r="Q275">
        <f t="shared" si="105"/>
        <v>347.20539045859618</v>
      </c>
      <c r="S275">
        <f t="shared" si="106"/>
        <v>347.74091454594549</v>
      </c>
      <c r="T275">
        <f t="shared" si="92"/>
        <v>1.2781791849274401E-3</v>
      </c>
      <c r="V275">
        <f t="shared" si="93"/>
        <v>-8.2070159853902119E-3</v>
      </c>
      <c r="X275">
        <f t="shared" si="94"/>
        <v>-1.1788631294376514E-2</v>
      </c>
      <c r="Z275">
        <f t="shared" si="95"/>
        <v>-1.3349198031686237E-2</v>
      </c>
      <c r="AE275" s="1">
        <f t="shared" si="96"/>
        <v>43859</v>
      </c>
      <c r="AF275" s="10">
        <f t="shared" si="97"/>
        <v>19</v>
      </c>
      <c r="AG275" s="11">
        <f t="shared" si="98"/>
        <v>343.1600037</v>
      </c>
      <c r="AI275">
        <f t="shared" si="111"/>
        <v>-1.3452020197275649</v>
      </c>
      <c r="AJ275">
        <f t="shared" si="107"/>
        <v>345.86018843886865</v>
      </c>
      <c r="AK275">
        <f t="shared" si="99"/>
        <v>7.8685881505853438E-3</v>
      </c>
      <c r="AN275">
        <f t="shared" si="112"/>
        <v>1.4748805472204078</v>
      </c>
      <c r="AO275">
        <f t="shared" si="108"/>
        <v>348.68027100581656</v>
      </c>
      <c r="AP275">
        <f t="shared" si="100"/>
        <v>1.6086569665159846E-2</v>
      </c>
      <c r="AS275">
        <f t="shared" si="113"/>
        <v>1.279553289505174</v>
      </c>
      <c r="AT275">
        <f t="shared" si="109"/>
        <v>348.48494374810139</v>
      </c>
      <c r="AU275">
        <f t="shared" si="101"/>
        <v>1.5517367964468821E-2</v>
      </c>
      <c r="AX275">
        <f t="shared" si="114"/>
        <v>1.2852578096383709</v>
      </c>
      <c r="AY275">
        <f t="shared" si="110"/>
        <v>348.49064826823457</v>
      </c>
      <c r="AZ275">
        <f t="shared" si="102"/>
        <v>1.5533991463920016E-2</v>
      </c>
    </row>
    <row r="276" spans="2:52" x14ac:dyDescent="0.3">
      <c r="B276" s="1"/>
      <c r="I276" s="1">
        <v>43860</v>
      </c>
      <c r="J276">
        <v>20</v>
      </c>
      <c r="K276" s="13">
        <v>347.73999020000002</v>
      </c>
      <c r="M276">
        <f t="shared" si="103"/>
        <v>342.80910772093688</v>
      </c>
      <c r="O276">
        <f t="shared" si="104"/>
        <v>344.84979548154752</v>
      </c>
      <c r="Q276">
        <f t="shared" si="105"/>
        <v>344.77815840343845</v>
      </c>
      <c r="S276">
        <f t="shared" si="106"/>
        <v>344.07618586918909</v>
      </c>
      <c r="T276">
        <f t="shared" si="92"/>
        <v>1.4179797026586397E-2</v>
      </c>
      <c r="V276">
        <f t="shared" si="93"/>
        <v>8.3113671130842105E-3</v>
      </c>
      <c r="X276">
        <f t="shared" si="94"/>
        <v>8.5173747053311124E-3</v>
      </c>
      <c r="Z276">
        <f t="shared" si="95"/>
        <v>1.0536045419175757E-2</v>
      </c>
      <c r="AE276" s="1">
        <f t="shared" si="96"/>
        <v>43860</v>
      </c>
      <c r="AF276" s="10">
        <f t="shared" si="97"/>
        <v>20</v>
      </c>
      <c r="AG276" s="11">
        <f t="shared" si="98"/>
        <v>347.73999020000002</v>
      </c>
      <c r="AI276">
        <f t="shared" si="111"/>
        <v>-0.59071520475050576</v>
      </c>
      <c r="AJ276">
        <f t="shared" si="107"/>
        <v>344.18744319868796</v>
      </c>
      <c r="AK276">
        <f t="shared" si="99"/>
        <v>1.0216101401707763E-2</v>
      </c>
      <c r="AN276">
        <f t="shared" si="112"/>
        <v>-8.5964493730847691E-2</v>
      </c>
      <c r="AO276">
        <f t="shared" si="108"/>
        <v>344.69219390970761</v>
      </c>
      <c r="AP276">
        <f t="shared" si="100"/>
        <v>8.7645838160272955E-3</v>
      </c>
      <c r="AS276">
        <f t="shared" si="113"/>
        <v>-0.94451791729256895</v>
      </c>
      <c r="AT276">
        <f t="shared" si="109"/>
        <v>343.8336404861459</v>
      </c>
      <c r="AU276">
        <f t="shared" si="101"/>
        <v>1.1233536044006382E-2</v>
      </c>
      <c r="AX276">
        <f t="shared" si="114"/>
        <v>-1.6847340821985106</v>
      </c>
      <c r="AY276">
        <f t="shared" si="110"/>
        <v>343.09342432123992</v>
      </c>
      <c r="AZ276">
        <f t="shared" si="102"/>
        <v>1.3362184418558427E-2</v>
      </c>
    </row>
    <row r="277" spans="2:52" x14ac:dyDescent="0.3">
      <c r="B277" s="1"/>
      <c r="I277" s="1">
        <v>43861</v>
      </c>
      <c r="J277">
        <v>21</v>
      </c>
      <c r="K277" s="13">
        <v>345.0899963</v>
      </c>
      <c r="M277">
        <f t="shared" si="103"/>
        <v>343.79528421674956</v>
      </c>
      <c r="O277">
        <f t="shared" si="104"/>
        <v>346.00587336892852</v>
      </c>
      <c r="Q277">
        <f t="shared" si="105"/>
        <v>346.55525748137541</v>
      </c>
      <c r="S277">
        <f t="shared" si="106"/>
        <v>347.00722933383781</v>
      </c>
      <c r="T277">
        <f t="shared" si="92"/>
        <v>3.7518099543079426E-3</v>
      </c>
      <c r="V277">
        <f t="shared" si="93"/>
        <v>-2.65402381624623E-3</v>
      </c>
      <c r="X277">
        <f t="shared" si="94"/>
        <v>-4.2460262455756691E-3</v>
      </c>
      <c r="Z277">
        <f t="shared" si="95"/>
        <v>-5.5557479335654027E-3</v>
      </c>
      <c r="AE277" s="1">
        <f t="shared" si="96"/>
        <v>43861</v>
      </c>
      <c r="AF277" s="10">
        <f t="shared" si="97"/>
        <v>21</v>
      </c>
      <c r="AG277" s="11">
        <f t="shared" si="98"/>
        <v>345.0899963</v>
      </c>
      <c r="AI277">
        <f t="shared" si="111"/>
        <v>-0.82799197938779523</v>
      </c>
      <c r="AJ277">
        <f t="shared" si="107"/>
        <v>345.72726550198763</v>
      </c>
      <c r="AK277">
        <f t="shared" si="99"/>
        <v>1.84667538561052E-3</v>
      </c>
      <c r="AN277">
        <f t="shared" si="112"/>
        <v>0.65926093493627247</v>
      </c>
      <c r="AO277">
        <f t="shared" si="108"/>
        <v>347.21451841631171</v>
      </c>
      <c r="AP277">
        <f t="shared" si="100"/>
        <v>6.1564291607710958E-3</v>
      </c>
      <c r="AS277">
        <f t="shared" si="113"/>
        <v>0.68845227984514401</v>
      </c>
      <c r="AT277">
        <f t="shared" si="109"/>
        <v>347.24370976122054</v>
      </c>
      <c r="AU277">
        <f t="shared" si="101"/>
        <v>6.2410196885227635E-3</v>
      </c>
      <c r="AX277">
        <f t="shared" si="114"/>
        <v>1.0847324459098602</v>
      </c>
      <c r="AY277">
        <f t="shared" si="110"/>
        <v>347.63998992728528</v>
      </c>
      <c r="AZ277">
        <f t="shared" si="102"/>
        <v>7.3893582967513253E-3</v>
      </c>
    </row>
    <row r="278" spans="2:52" x14ac:dyDescent="0.3">
      <c r="B278" s="1"/>
      <c r="I278" s="1">
        <v>43864</v>
      </c>
      <c r="J278">
        <v>22</v>
      </c>
      <c r="K278" s="13">
        <v>358</v>
      </c>
      <c r="M278">
        <f t="shared" si="103"/>
        <v>344.05422663339965</v>
      </c>
      <c r="O278">
        <f t="shared" si="104"/>
        <v>345.63952254135711</v>
      </c>
      <c r="Q278">
        <f t="shared" si="105"/>
        <v>345.67610077255017</v>
      </c>
      <c r="S278">
        <f t="shared" si="106"/>
        <v>345.47344290676756</v>
      </c>
      <c r="T278">
        <f t="shared" si="92"/>
        <v>3.8954674208380863E-2</v>
      </c>
      <c r="V278">
        <f t="shared" si="93"/>
        <v>3.4526473348164499E-2</v>
      </c>
      <c r="X278">
        <f t="shared" si="94"/>
        <v>3.4424299518016281E-2</v>
      </c>
      <c r="Z278">
        <f t="shared" si="95"/>
        <v>3.4990382941990056E-2</v>
      </c>
      <c r="AE278" s="1">
        <f t="shared" si="96"/>
        <v>43864</v>
      </c>
      <c r="AF278" s="10">
        <f t="shared" si="97"/>
        <v>22</v>
      </c>
      <c r="AG278" s="11">
        <f t="shared" si="98"/>
        <v>358</v>
      </c>
      <c r="AI278">
        <f t="shared" si="111"/>
        <v>-0.48656224174518925</v>
      </c>
      <c r="AJ278">
        <f t="shared" si="107"/>
        <v>345.18953853080501</v>
      </c>
      <c r="AK278">
        <f t="shared" si="99"/>
        <v>3.5783411925125672E-2</v>
      </c>
      <c r="AN278">
        <f t="shared" si="112"/>
        <v>4.3893877431669448E-2</v>
      </c>
      <c r="AO278">
        <f t="shared" si="108"/>
        <v>345.71999464998186</v>
      </c>
      <c r="AP278">
        <f t="shared" si="100"/>
        <v>3.4301690921838386E-2</v>
      </c>
      <c r="AS278">
        <f t="shared" si="113"/>
        <v>-0.25211311335708336</v>
      </c>
      <c r="AT278">
        <f t="shared" si="109"/>
        <v>345.42398765919307</v>
      </c>
      <c r="AU278">
        <f t="shared" si="101"/>
        <v>3.512852609163946E-2</v>
      </c>
      <c r="AX278">
        <f t="shared" si="114"/>
        <v>-0.48637887787821599</v>
      </c>
      <c r="AY278">
        <f t="shared" si="110"/>
        <v>345.18972189467195</v>
      </c>
      <c r="AZ278">
        <f t="shared" si="102"/>
        <v>3.5782899735553216E-2</v>
      </c>
    </row>
    <row r="279" spans="2:52" x14ac:dyDescent="0.3">
      <c r="B279" s="1"/>
      <c r="I279" s="1">
        <v>43865</v>
      </c>
      <c r="J279">
        <v>23</v>
      </c>
      <c r="K279" s="13">
        <v>369.01000979999998</v>
      </c>
      <c r="M279">
        <f t="shared" si="103"/>
        <v>346.84338130671978</v>
      </c>
      <c r="O279">
        <f t="shared" si="104"/>
        <v>350.58371352481424</v>
      </c>
      <c r="Q279">
        <f t="shared" si="105"/>
        <v>353.07044030902006</v>
      </c>
      <c r="S279">
        <f t="shared" si="106"/>
        <v>355.49468858135356</v>
      </c>
      <c r="T279">
        <f t="shared" si="92"/>
        <v>6.007053441529759E-2</v>
      </c>
      <c r="V279">
        <f t="shared" si="93"/>
        <v>4.9934407701223656E-2</v>
      </c>
      <c r="X279">
        <f t="shared" si="94"/>
        <v>4.3195493530430298E-2</v>
      </c>
      <c r="Z279">
        <f t="shared" si="95"/>
        <v>3.6625893227047145E-2</v>
      </c>
      <c r="AE279" s="1">
        <f t="shared" si="96"/>
        <v>43865</v>
      </c>
      <c r="AF279" s="10">
        <f t="shared" si="97"/>
        <v>23</v>
      </c>
      <c r="AG279" s="11">
        <f t="shared" si="98"/>
        <v>369.01000979999998</v>
      </c>
      <c r="AI279">
        <f t="shared" si="111"/>
        <v>-1.8681177006901286</v>
      </c>
      <c r="AJ279">
        <f t="shared" si="107"/>
        <v>351.20232260832995</v>
      </c>
      <c r="AK279">
        <f t="shared" si="99"/>
        <v>4.8258005795890548E-2</v>
      </c>
      <c r="AN279">
        <f t="shared" si="112"/>
        <v>2.9840721410469562</v>
      </c>
      <c r="AO279">
        <f t="shared" si="108"/>
        <v>356.05451245006702</v>
      </c>
      <c r="AP279">
        <f t="shared" si="100"/>
        <v>3.5108796525478304E-2</v>
      </c>
      <c r="AS279">
        <f t="shared" si="113"/>
        <v>4.3357584765390973</v>
      </c>
      <c r="AT279">
        <f t="shared" si="109"/>
        <v>357.40619878555913</v>
      </c>
      <c r="AU279">
        <f t="shared" si="101"/>
        <v>3.1445789291000559E-2</v>
      </c>
      <c r="AX279">
        <f t="shared" si="114"/>
        <v>5.8181958536002654</v>
      </c>
      <c r="AY279">
        <f t="shared" si="110"/>
        <v>358.88863616262034</v>
      </c>
      <c r="AZ279">
        <f t="shared" si="102"/>
        <v>2.742845280231104E-2</v>
      </c>
    </row>
    <row r="280" spans="2:52" x14ac:dyDescent="0.3">
      <c r="B280" s="1"/>
      <c r="I280" s="1">
        <v>43866</v>
      </c>
      <c r="J280">
        <v>24</v>
      </c>
      <c r="K280" s="13">
        <v>369.67001340000002</v>
      </c>
      <c r="M280">
        <f t="shared" si="103"/>
        <v>351.27670700537584</v>
      </c>
      <c r="O280">
        <f t="shared" si="104"/>
        <v>357.95423203488855</v>
      </c>
      <c r="Q280">
        <f t="shared" si="105"/>
        <v>362.63418200360798</v>
      </c>
      <c r="S280">
        <f t="shared" si="106"/>
        <v>366.3069455562707</v>
      </c>
      <c r="T280">
        <f t="shared" si="92"/>
        <v>4.9756014087953E-2</v>
      </c>
      <c r="V280">
        <f t="shared" si="93"/>
        <v>3.1692539130660974E-2</v>
      </c>
      <c r="X280">
        <f t="shared" si="94"/>
        <v>1.9032734983507972E-2</v>
      </c>
      <c r="Z280">
        <f t="shared" si="95"/>
        <v>9.0974861953174342E-3</v>
      </c>
      <c r="AE280" s="1">
        <f t="shared" si="96"/>
        <v>43866</v>
      </c>
      <c r="AF280" s="10">
        <f t="shared" si="97"/>
        <v>24</v>
      </c>
      <c r="AG280" s="11">
        <f t="shared" si="98"/>
        <v>369.67001340000002</v>
      </c>
      <c r="AI280">
        <f t="shared" si="111"/>
        <v>-3.4072424994696866</v>
      </c>
      <c r="AJ280">
        <f t="shared" si="107"/>
        <v>359.22693950413827</v>
      </c>
      <c r="AK280">
        <f t="shared" si="99"/>
        <v>2.8249718714841651E-2</v>
      </c>
      <c r="AN280">
        <f t="shared" si="112"/>
        <v>5.615939962463341</v>
      </c>
      <c r="AO280">
        <f t="shared" si="108"/>
        <v>368.25012196607133</v>
      </c>
      <c r="AP280">
        <f t="shared" si="100"/>
        <v>3.8409700069242428E-3</v>
      </c>
      <c r="AS280">
        <f t="shared" si="113"/>
        <v>7.4725484073683894</v>
      </c>
      <c r="AT280">
        <f t="shared" si="109"/>
        <v>370.10673041097635</v>
      </c>
      <c r="AU280">
        <f t="shared" si="101"/>
        <v>1.1813698572942942E-3</v>
      </c>
      <c r="AX280">
        <f t="shared" si="114"/>
        <v>8.8146325263903869</v>
      </c>
      <c r="AY280">
        <f t="shared" si="110"/>
        <v>371.44881452999834</v>
      </c>
      <c r="AZ280">
        <f t="shared" si="102"/>
        <v>4.8118621081488242E-3</v>
      </c>
    </row>
    <row r="281" spans="2:52" x14ac:dyDescent="0.3">
      <c r="B281" s="1"/>
      <c r="I281" s="1">
        <v>43867</v>
      </c>
      <c r="J281">
        <v>25</v>
      </c>
      <c r="K281" s="13">
        <v>366.9500122</v>
      </c>
      <c r="M281">
        <f t="shared" si="103"/>
        <v>354.95536828430068</v>
      </c>
      <c r="O281">
        <f t="shared" si="104"/>
        <v>362.64054458093312</v>
      </c>
      <c r="Q281">
        <f t="shared" si="105"/>
        <v>366.85568084144319</v>
      </c>
      <c r="S281">
        <f t="shared" si="106"/>
        <v>368.99739983125414</v>
      </c>
      <c r="T281">
        <f t="shared" si="92"/>
        <v>3.2687405687186206E-2</v>
      </c>
      <c r="V281">
        <f t="shared" si="93"/>
        <v>1.174401819264166E-2</v>
      </c>
      <c r="X281">
        <f t="shared" si="94"/>
        <v>2.5706868897827184E-4</v>
      </c>
      <c r="Z281">
        <f t="shared" si="95"/>
        <v>-5.579472852390163E-3</v>
      </c>
      <c r="AE281" s="1">
        <f t="shared" si="96"/>
        <v>43867</v>
      </c>
      <c r="AF281" s="10">
        <f t="shared" si="97"/>
        <v>25</v>
      </c>
      <c r="AG281" s="11">
        <f t="shared" si="98"/>
        <v>366.9500122</v>
      </c>
      <c r="AI281">
        <f t="shared" si="111"/>
        <v>-3.5700937671427924</v>
      </c>
      <c r="AJ281">
        <f t="shared" si="107"/>
        <v>363.28558707430039</v>
      </c>
      <c r="AK281">
        <f t="shared" si="99"/>
        <v>9.9861697884407602E-3</v>
      </c>
      <c r="AN281">
        <f t="shared" si="112"/>
        <v>5.0581635126120901</v>
      </c>
      <c r="AO281">
        <f t="shared" si="108"/>
        <v>371.9138443540553</v>
      </c>
      <c r="AP281">
        <f t="shared" si="100"/>
        <v>1.3527270715417887E-2</v>
      </c>
      <c r="AS281">
        <f t="shared" si="113"/>
        <v>5.5219186656484833</v>
      </c>
      <c r="AT281">
        <f t="shared" si="109"/>
        <v>372.37759950709165</v>
      </c>
      <c r="AU281">
        <f t="shared" si="101"/>
        <v>1.4791080873798761E-2</v>
      </c>
      <c r="AX281">
        <f t="shared" si="114"/>
        <v>5.1401255755462483</v>
      </c>
      <c r="AY281">
        <f t="shared" si="110"/>
        <v>371.99580641698941</v>
      </c>
      <c r="AZ281">
        <f t="shared" si="102"/>
        <v>1.3750631010305787E-2</v>
      </c>
    </row>
    <row r="282" spans="2:52" x14ac:dyDescent="0.3">
      <c r="B282" s="1"/>
      <c r="I282" s="1">
        <v>43868</v>
      </c>
      <c r="J282">
        <v>26</v>
      </c>
      <c r="K282" s="13">
        <v>366.76998900000001</v>
      </c>
      <c r="M282">
        <f t="shared" si="103"/>
        <v>357.35429706744054</v>
      </c>
      <c r="O282">
        <f t="shared" si="104"/>
        <v>364.36433162855985</v>
      </c>
      <c r="Q282">
        <f t="shared" si="105"/>
        <v>366.91227965657731</v>
      </c>
      <c r="S282">
        <f t="shared" si="106"/>
        <v>367.35948972625084</v>
      </c>
      <c r="T282">
        <f t="shared" si="92"/>
        <v>2.5671925770784556E-2</v>
      </c>
      <c r="V282">
        <f t="shared" si="93"/>
        <v>6.5590354816084922E-3</v>
      </c>
      <c r="X282">
        <f t="shared" si="94"/>
        <v>-3.8795610558338753E-4</v>
      </c>
      <c r="Z282">
        <f t="shared" si="95"/>
        <v>-1.6072763419332898E-3</v>
      </c>
      <c r="AE282" s="1">
        <f t="shared" si="96"/>
        <v>43868</v>
      </c>
      <c r="AF282" s="10">
        <f t="shared" si="97"/>
        <v>26</v>
      </c>
      <c r="AG282" s="11">
        <f t="shared" si="98"/>
        <v>366.76998900000001</v>
      </c>
      <c r="AI282">
        <f t="shared" si="111"/>
        <v>-2.8673947767410586</v>
      </c>
      <c r="AJ282">
        <f t="shared" si="107"/>
        <v>364.04488487983627</v>
      </c>
      <c r="AK282">
        <f t="shared" si="99"/>
        <v>7.4300084573270114E-3</v>
      </c>
      <c r="AN282">
        <f t="shared" si="112"/>
        <v>3.0575376336209033</v>
      </c>
      <c r="AO282">
        <f t="shared" si="108"/>
        <v>369.96981729019819</v>
      </c>
      <c r="AP282">
        <f t="shared" si="100"/>
        <v>8.7243460102134577E-3</v>
      </c>
      <c r="AS282">
        <f t="shared" si="113"/>
        <v>2.2427267553398669</v>
      </c>
      <c r="AT282">
        <f t="shared" si="109"/>
        <v>369.15500641191716</v>
      </c>
      <c r="AU282">
        <f t="shared" si="101"/>
        <v>6.5027605405227062E-3</v>
      </c>
      <c r="AX282">
        <f t="shared" si="114"/>
        <v>1.0733041672165478</v>
      </c>
      <c r="AY282">
        <f t="shared" si="110"/>
        <v>367.98558382379383</v>
      </c>
      <c r="AZ282">
        <f t="shared" si="102"/>
        <v>3.3143246728232767E-3</v>
      </c>
    </row>
    <row r="283" spans="2:52" x14ac:dyDescent="0.3">
      <c r="B283" s="1"/>
      <c r="I283" s="1">
        <v>43871</v>
      </c>
      <c r="J283">
        <v>27</v>
      </c>
      <c r="K283" s="13">
        <v>371.07000729999999</v>
      </c>
      <c r="M283">
        <f t="shared" si="103"/>
        <v>359.23743545395246</v>
      </c>
      <c r="O283">
        <f t="shared" si="104"/>
        <v>365.32659457713589</v>
      </c>
      <c r="Q283">
        <f t="shared" si="105"/>
        <v>366.82690526263093</v>
      </c>
      <c r="S283">
        <f t="shared" si="106"/>
        <v>366.88788914525014</v>
      </c>
      <c r="T283">
        <f t="shared" si="92"/>
        <v>3.18877074763987E-2</v>
      </c>
      <c r="V283">
        <f t="shared" si="93"/>
        <v>1.547797614971533E-2</v>
      </c>
      <c r="X283">
        <f t="shared" si="94"/>
        <v>1.1434774985569296E-2</v>
      </c>
      <c r="Z283">
        <f t="shared" si="95"/>
        <v>1.1270428955387697E-2</v>
      </c>
      <c r="AE283" s="1">
        <f t="shared" si="96"/>
        <v>43871</v>
      </c>
      <c r="AF283" s="10">
        <f t="shared" si="97"/>
        <v>27</v>
      </c>
      <c r="AG283" s="11">
        <f t="shared" si="98"/>
        <v>371.07000729999999</v>
      </c>
      <c r="AI283">
        <f t="shared" si="111"/>
        <v>-2.2768409426035707</v>
      </c>
      <c r="AJ283">
        <f t="shared" si="107"/>
        <v>364.55006432002733</v>
      </c>
      <c r="AK283">
        <f t="shared" si="99"/>
        <v>1.7570654732818269E-2</v>
      </c>
      <c r="AN283">
        <f t="shared" si="112"/>
        <v>1.8003728225939892</v>
      </c>
      <c r="AO283">
        <f t="shared" si="108"/>
        <v>368.62727808522493</v>
      </c>
      <c r="AP283">
        <f t="shared" si="100"/>
        <v>6.5829335885941769E-3</v>
      </c>
      <c r="AS283">
        <f t="shared" si="113"/>
        <v>0.84586606576811807</v>
      </c>
      <c r="AT283">
        <f t="shared" si="109"/>
        <v>367.67277132839905</v>
      </c>
      <c r="AU283">
        <f t="shared" si="101"/>
        <v>9.1552426894323542E-3</v>
      </c>
      <c r="AX283">
        <f t="shared" si="114"/>
        <v>0.14636131828620458</v>
      </c>
      <c r="AY283">
        <f t="shared" si="110"/>
        <v>366.97326658091714</v>
      </c>
      <c r="AZ283">
        <f t="shared" si="102"/>
        <v>1.1040344513133184E-2</v>
      </c>
    </row>
    <row r="284" spans="2:52" x14ac:dyDescent="0.3">
      <c r="B284" s="1"/>
      <c r="I284" s="1">
        <v>43872</v>
      </c>
      <c r="J284">
        <v>28</v>
      </c>
      <c r="K284" s="13">
        <v>373.69000240000003</v>
      </c>
      <c r="M284">
        <f t="shared" si="103"/>
        <v>361.603949823162</v>
      </c>
      <c r="O284">
        <f t="shared" si="104"/>
        <v>367.62395966628151</v>
      </c>
      <c r="Q284">
        <f t="shared" si="105"/>
        <v>369.37276648505235</v>
      </c>
      <c r="S284">
        <f t="shared" si="106"/>
        <v>370.23358366905006</v>
      </c>
      <c r="T284">
        <f t="shared" si="92"/>
        <v>3.2342456311959464E-2</v>
      </c>
      <c r="V284">
        <f t="shared" si="93"/>
        <v>1.62328205056591E-2</v>
      </c>
      <c r="X284">
        <f t="shared" si="94"/>
        <v>1.1552987468812392E-2</v>
      </c>
      <c r="Z284">
        <f t="shared" si="95"/>
        <v>9.2494278914376504E-3</v>
      </c>
      <c r="AE284" s="1">
        <f t="shared" si="96"/>
        <v>43872</v>
      </c>
      <c r="AF284" s="10">
        <f t="shared" si="97"/>
        <v>28</v>
      </c>
      <c r="AG284" s="11">
        <f t="shared" si="98"/>
        <v>373.69000240000003</v>
      </c>
      <c r="AI284">
        <f t="shared" si="111"/>
        <v>-2.3306449985671409</v>
      </c>
      <c r="AJ284">
        <f t="shared" si="107"/>
        <v>367.0421214864852</v>
      </c>
      <c r="AK284">
        <f t="shared" si="99"/>
        <v>1.7789828121756637E-2</v>
      </c>
      <c r="AN284">
        <f t="shared" si="112"/>
        <v>2.0985681825249625</v>
      </c>
      <c r="AO284">
        <f t="shared" si="108"/>
        <v>371.47133466757731</v>
      </c>
      <c r="AP284">
        <f t="shared" si="100"/>
        <v>5.9371878245964979E-3</v>
      </c>
      <c r="AS284">
        <f t="shared" si="113"/>
        <v>1.8658631597601005</v>
      </c>
      <c r="AT284">
        <f t="shared" si="109"/>
        <v>371.23862964481248</v>
      </c>
      <c r="AU284">
        <f t="shared" si="101"/>
        <v>6.5599099238506922E-3</v>
      </c>
      <c r="AX284">
        <f t="shared" si="114"/>
        <v>2.0659612415943789</v>
      </c>
      <c r="AY284">
        <f t="shared" si="110"/>
        <v>371.43872772664673</v>
      </c>
      <c r="AZ284">
        <f t="shared" si="102"/>
        <v>6.0244444831133474E-3</v>
      </c>
    </row>
    <row r="285" spans="2:52" x14ac:dyDescent="0.3">
      <c r="B285" s="1"/>
      <c r="I285" s="1">
        <v>43873</v>
      </c>
      <c r="J285">
        <v>29</v>
      </c>
      <c r="K285" s="13">
        <v>380.01000979999998</v>
      </c>
      <c r="M285">
        <f t="shared" si="103"/>
        <v>364.02116033852963</v>
      </c>
      <c r="O285">
        <f t="shared" si="104"/>
        <v>370.05037675976894</v>
      </c>
      <c r="Q285">
        <f t="shared" si="105"/>
        <v>371.96310803402093</v>
      </c>
      <c r="S285">
        <f t="shared" si="106"/>
        <v>372.99871865381004</v>
      </c>
      <c r="T285">
        <f t="shared" si="92"/>
        <v>4.2074811318484256E-2</v>
      </c>
      <c r="V285">
        <f t="shared" si="93"/>
        <v>2.6208870249162158E-2</v>
      </c>
      <c r="X285">
        <f t="shared" si="94"/>
        <v>2.1175499482800845E-2</v>
      </c>
      <c r="Z285">
        <f t="shared" si="95"/>
        <v>1.8450280164672477E-2</v>
      </c>
      <c r="AE285" s="1">
        <f t="shared" si="96"/>
        <v>43873</v>
      </c>
      <c r="AF285" s="10">
        <f t="shared" si="97"/>
        <v>29</v>
      </c>
      <c r="AG285" s="11">
        <f t="shared" si="98"/>
        <v>380.01000979999998</v>
      </c>
      <c r="AI285">
        <f t="shared" si="111"/>
        <v>-2.382584308647429</v>
      </c>
      <c r="AJ285">
        <f t="shared" si="107"/>
        <v>369.5805237253735</v>
      </c>
      <c r="AK285">
        <f t="shared" si="99"/>
        <v>2.7445293033505989E-2</v>
      </c>
      <c r="AN285">
        <f t="shared" si="112"/>
        <v>2.2952775291024103</v>
      </c>
      <c r="AO285">
        <f t="shared" si="108"/>
        <v>374.25838556312334</v>
      </c>
      <c r="AP285">
        <f t="shared" si="100"/>
        <v>1.513545456316724E-2</v>
      </c>
      <c r="AS285">
        <f t="shared" si="113"/>
        <v>2.3005501932851891</v>
      </c>
      <c r="AT285">
        <f t="shared" si="109"/>
        <v>374.26365822730611</v>
      </c>
      <c r="AU285">
        <f t="shared" si="101"/>
        <v>1.5121579496598482E-2</v>
      </c>
      <c r="AX285">
        <f t="shared" si="114"/>
        <v>2.485465487493741</v>
      </c>
      <c r="AY285">
        <f t="shared" si="110"/>
        <v>374.44857352151467</v>
      </c>
      <c r="AZ285">
        <f t="shared" si="102"/>
        <v>1.4634973119293088E-2</v>
      </c>
    </row>
    <row r="286" spans="2:52" x14ac:dyDescent="0.3">
      <c r="B286" s="1"/>
      <c r="I286" s="1">
        <v>43874</v>
      </c>
      <c r="J286">
        <v>30</v>
      </c>
      <c r="K286" s="13">
        <v>381.39999390000003</v>
      </c>
      <c r="M286">
        <f t="shared" si="103"/>
        <v>367.21893023082373</v>
      </c>
      <c r="O286">
        <f t="shared" si="104"/>
        <v>374.03422997586136</v>
      </c>
      <c r="Q286">
        <f t="shared" si="105"/>
        <v>376.79124909360837</v>
      </c>
      <c r="S286">
        <f t="shared" si="106"/>
        <v>378.60775157076199</v>
      </c>
      <c r="T286">
        <f t="shared" si="92"/>
        <v>3.7181604341856536E-2</v>
      </c>
      <c r="V286">
        <f t="shared" si="93"/>
        <v>1.9312438494872932E-2</v>
      </c>
      <c r="X286">
        <f t="shared" si="94"/>
        <v>1.208375689591655E-2</v>
      </c>
      <c r="Z286">
        <f t="shared" si="95"/>
        <v>7.3210340165085035E-3</v>
      </c>
      <c r="AE286" s="1">
        <f t="shared" si="96"/>
        <v>43874</v>
      </c>
      <c r="AF286" s="10">
        <f t="shared" si="97"/>
        <v>30</v>
      </c>
      <c r="AG286" s="11">
        <f t="shared" si="98"/>
        <v>381.39999390000003</v>
      </c>
      <c r="AI286">
        <f t="shared" si="111"/>
        <v>-2.871695658835431</v>
      </c>
      <c r="AJ286">
        <f t="shared" si="107"/>
        <v>373.91955343477292</v>
      </c>
      <c r="AK286">
        <f t="shared" si="99"/>
        <v>1.9613111129698695E-2</v>
      </c>
      <c r="AN286">
        <f t="shared" si="112"/>
        <v>3.3084229412964214</v>
      </c>
      <c r="AO286">
        <f t="shared" si="108"/>
        <v>380.09967203490481</v>
      </c>
      <c r="AP286">
        <f t="shared" si="100"/>
        <v>3.4093389771688021E-3</v>
      </c>
      <c r="AS286">
        <f t="shared" si="113"/>
        <v>3.8171047130665383</v>
      </c>
      <c r="AT286">
        <f t="shared" si="109"/>
        <v>380.60835380667493</v>
      </c>
      <c r="AU286">
        <f t="shared" si="101"/>
        <v>2.0756164289102252E-3</v>
      </c>
      <c r="AX286">
        <f t="shared" si="114"/>
        <v>4.3596059451686981</v>
      </c>
      <c r="AY286">
        <f t="shared" si="110"/>
        <v>381.15085503877708</v>
      </c>
      <c r="AZ286">
        <f t="shared" si="102"/>
        <v>6.5322198533717833E-4</v>
      </c>
    </row>
    <row r="287" spans="2:52" x14ac:dyDescent="0.3">
      <c r="B287" s="1"/>
      <c r="I287" s="1">
        <v>43875</v>
      </c>
      <c r="J287">
        <v>31</v>
      </c>
      <c r="K287" s="13">
        <v>380.39999390000003</v>
      </c>
      <c r="M287">
        <f t="shared" si="103"/>
        <v>370.05514296465901</v>
      </c>
      <c r="O287">
        <f t="shared" si="104"/>
        <v>376.98053554551683</v>
      </c>
      <c r="Q287">
        <f t="shared" si="105"/>
        <v>379.55649597744332</v>
      </c>
      <c r="S287">
        <f t="shared" si="106"/>
        <v>380.84154543415241</v>
      </c>
      <c r="T287">
        <f t="shared" si="92"/>
        <v>2.7194666407014928E-2</v>
      </c>
      <c r="V287">
        <f t="shared" si="93"/>
        <v>8.9891125376361288E-3</v>
      </c>
      <c r="X287">
        <f t="shared" si="94"/>
        <v>2.2173973083144879E-3</v>
      </c>
      <c r="Z287">
        <f t="shared" si="95"/>
        <v>-1.1607558917796855E-3</v>
      </c>
      <c r="AE287" s="1">
        <f t="shared" si="96"/>
        <v>43875</v>
      </c>
      <c r="AF287" s="10">
        <f t="shared" si="97"/>
        <v>31</v>
      </c>
      <c r="AG287" s="11">
        <f t="shared" si="98"/>
        <v>380.39999390000003</v>
      </c>
      <c r="AI287">
        <f t="shared" si="111"/>
        <v>-2.8504059038353344</v>
      </c>
      <c r="AJ287">
        <f t="shared" si="107"/>
        <v>376.70609007360798</v>
      </c>
      <c r="AK287">
        <f t="shared" si="99"/>
        <v>9.710578037924739E-3</v>
      </c>
      <c r="AN287">
        <f t="shared" si="112"/>
        <v>3.0911525183118318</v>
      </c>
      <c r="AO287">
        <f t="shared" si="108"/>
        <v>382.64764849575516</v>
      </c>
      <c r="AP287">
        <f t="shared" si="100"/>
        <v>5.908660966871631E-3</v>
      </c>
      <c r="AS287">
        <f t="shared" si="113"/>
        <v>3.185990015527584</v>
      </c>
      <c r="AT287">
        <f t="shared" si="109"/>
        <v>382.7424859929709</v>
      </c>
      <c r="AU287">
        <f t="shared" si="101"/>
        <v>6.1579709004587124E-3</v>
      </c>
      <c r="AX287">
        <f t="shared" si="114"/>
        <v>3.0841186961016978</v>
      </c>
      <c r="AY287">
        <f t="shared" si="110"/>
        <v>382.64061467354503</v>
      </c>
      <c r="AZ287">
        <f t="shared" si="102"/>
        <v>5.8901703719112589E-3</v>
      </c>
    </row>
    <row r="288" spans="2:52" x14ac:dyDescent="0.3">
      <c r="B288" s="1"/>
      <c r="I288" s="1">
        <v>43879</v>
      </c>
      <c r="J288">
        <v>32</v>
      </c>
      <c r="K288" s="13">
        <v>387.77999879999999</v>
      </c>
      <c r="M288">
        <f t="shared" si="103"/>
        <v>372.12411315172722</v>
      </c>
      <c r="O288">
        <f t="shared" si="104"/>
        <v>378.34831888731014</v>
      </c>
      <c r="Q288">
        <f t="shared" si="105"/>
        <v>380.06259473097737</v>
      </c>
      <c r="S288">
        <f t="shared" si="106"/>
        <v>380.48830420683049</v>
      </c>
      <c r="T288">
        <f t="shared" si="92"/>
        <v>4.0373112839033748E-2</v>
      </c>
      <c r="V288">
        <f t="shared" si="93"/>
        <v>2.432224442177662E-2</v>
      </c>
      <c r="X288">
        <f t="shared" si="94"/>
        <v>1.9901501090578221E-2</v>
      </c>
      <c r="Z288">
        <f t="shared" si="95"/>
        <v>1.8803689245793807E-2</v>
      </c>
      <c r="AE288" s="1">
        <f t="shared" si="96"/>
        <v>43879</v>
      </c>
      <c r="AF288" s="10">
        <f t="shared" si="97"/>
        <v>32</v>
      </c>
      <c r="AG288" s="11">
        <f t="shared" si="98"/>
        <v>387.77999879999999</v>
      </c>
      <c r="AI288">
        <f t="shared" si="111"/>
        <v>-2.3815444737750773</v>
      </c>
      <c r="AJ288">
        <f t="shared" si="107"/>
        <v>377.68105025720229</v>
      </c>
      <c r="AK288">
        <f t="shared" si="99"/>
        <v>2.6042984615114968E-2</v>
      </c>
      <c r="AN288">
        <f t="shared" si="112"/>
        <v>2.0571310124007178</v>
      </c>
      <c r="AO288">
        <f t="shared" si="108"/>
        <v>382.11972574337807</v>
      </c>
      <c r="AP288">
        <f t="shared" si="100"/>
        <v>1.4596609093140051E-2</v>
      </c>
      <c r="AS288">
        <f t="shared" si="113"/>
        <v>1.5780552583314622</v>
      </c>
      <c r="AT288">
        <f t="shared" si="109"/>
        <v>381.64064998930883</v>
      </c>
      <c r="AU288">
        <f t="shared" si="101"/>
        <v>1.5832040924466474E-2</v>
      </c>
      <c r="AX288">
        <f t="shared" si="114"/>
        <v>1.0217027420475773</v>
      </c>
      <c r="AY288">
        <f t="shared" si="110"/>
        <v>381.08429747302495</v>
      </c>
      <c r="AZ288">
        <f t="shared" si="102"/>
        <v>1.7266752663095426E-2</v>
      </c>
    </row>
    <row r="289" spans="2:52" x14ac:dyDescent="0.3">
      <c r="B289" s="1"/>
      <c r="I289" s="1">
        <v>43880</v>
      </c>
      <c r="J289">
        <v>33</v>
      </c>
      <c r="K289" s="13">
        <v>386.19000240000003</v>
      </c>
      <c r="M289">
        <f t="shared" si="103"/>
        <v>375.2552902813818</v>
      </c>
      <c r="O289">
        <f t="shared" si="104"/>
        <v>382.12099085238606</v>
      </c>
      <c r="Q289">
        <f t="shared" si="105"/>
        <v>384.69303717239092</v>
      </c>
      <c r="S289">
        <f t="shared" si="106"/>
        <v>386.32165988136609</v>
      </c>
      <c r="T289">
        <f t="shared" si="92"/>
        <v>2.8314332454656577E-2</v>
      </c>
      <c r="V289">
        <f t="shared" si="93"/>
        <v>1.0536294368903548E-2</v>
      </c>
      <c r="X289">
        <f t="shared" si="94"/>
        <v>3.8762402400531683E-3</v>
      </c>
      <c r="Z289">
        <f t="shared" si="95"/>
        <v>-3.4091374853794569E-4</v>
      </c>
      <c r="AE289" s="1">
        <f t="shared" si="96"/>
        <v>43880</v>
      </c>
      <c r="AF289" s="10">
        <f t="shared" si="97"/>
        <v>33</v>
      </c>
      <c r="AG289" s="11">
        <f t="shared" si="98"/>
        <v>386.19000240000003</v>
      </c>
      <c r="AI289">
        <f t="shared" si="111"/>
        <v>-2.8313240673027718</v>
      </c>
      <c r="AJ289">
        <f t="shared" si="107"/>
        <v>381.86171310508814</v>
      </c>
      <c r="AK289">
        <f t="shared" si="99"/>
        <v>1.1207667904434294E-2</v>
      </c>
      <c r="AN289">
        <f t="shared" si="112"/>
        <v>3.0864555840058507</v>
      </c>
      <c r="AO289">
        <f t="shared" si="108"/>
        <v>387.77949275639679</v>
      </c>
      <c r="AP289">
        <f t="shared" si="100"/>
        <v>4.1158247145674058E-3</v>
      </c>
      <c r="AS289">
        <f t="shared" si="113"/>
        <v>3.4094875681807144</v>
      </c>
      <c r="AT289">
        <f t="shared" si="109"/>
        <v>388.10252474057165</v>
      </c>
      <c r="AU289">
        <f t="shared" si="101"/>
        <v>4.9522834063185136E-3</v>
      </c>
      <c r="AX289">
        <f t="shared" si="114"/>
        <v>3.9086945015403551</v>
      </c>
      <c r="AY289">
        <f t="shared" si="110"/>
        <v>388.60173167393128</v>
      </c>
      <c r="AZ289">
        <f t="shared" si="102"/>
        <v>6.2449293325653873E-3</v>
      </c>
    </row>
    <row r="290" spans="2:52" x14ac:dyDescent="0.3">
      <c r="B290" s="1"/>
      <c r="I290" s="1">
        <v>43881</v>
      </c>
      <c r="J290">
        <v>34</v>
      </c>
      <c r="K290" s="13">
        <v>386</v>
      </c>
      <c r="M290">
        <f t="shared" si="103"/>
        <v>377.44223270510543</v>
      </c>
      <c r="O290">
        <f t="shared" si="104"/>
        <v>383.74859547143166</v>
      </c>
      <c r="Q290">
        <f t="shared" si="105"/>
        <v>385.5912163089564</v>
      </c>
      <c r="S290">
        <f t="shared" si="106"/>
        <v>386.21633389627323</v>
      </c>
      <c r="T290">
        <f t="shared" si="92"/>
        <v>2.2170381592991124E-2</v>
      </c>
      <c r="V290">
        <f t="shared" si="93"/>
        <v>5.8326542190889731E-3</v>
      </c>
      <c r="X290">
        <f t="shared" si="94"/>
        <v>1.059025106330558E-3</v>
      </c>
      <c r="Z290">
        <f t="shared" si="95"/>
        <v>-5.6045050847986237E-4</v>
      </c>
      <c r="AE290" s="1">
        <f t="shared" si="96"/>
        <v>43881</v>
      </c>
      <c r="AF290" s="10">
        <f t="shared" si="97"/>
        <v>34</v>
      </c>
      <c r="AG290" s="11">
        <f t="shared" si="98"/>
        <v>386</v>
      </c>
      <c r="AI290">
        <f t="shared" si="111"/>
        <v>-2.4446950811553152</v>
      </c>
      <c r="AJ290">
        <f t="shared" si="107"/>
        <v>383.14652122780109</v>
      </c>
      <c r="AK290">
        <f t="shared" si="99"/>
        <v>7.3924320523287871E-3</v>
      </c>
      <c r="AN290">
        <f t="shared" si="112"/>
        <v>2.2111450050297057</v>
      </c>
      <c r="AO290">
        <f t="shared" si="108"/>
        <v>387.80236131398613</v>
      </c>
      <c r="AP290">
        <f t="shared" si="100"/>
        <v>4.6693298289795992E-3</v>
      </c>
      <c r="AS290">
        <f t="shared" si="113"/>
        <v>1.9027025092115788</v>
      </c>
      <c r="AT290">
        <f t="shared" si="109"/>
        <v>387.49391881816797</v>
      </c>
      <c r="AU290">
        <f t="shared" si="101"/>
        <v>3.8702560056165019E-3</v>
      </c>
      <c r="AX290">
        <f t="shared" si="114"/>
        <v>1.5002822095604618</v>
      </c>
      <c r="AY290">
        <f t="shared" si="110"/>
        <v>387.09149851851686</v>
      </c>
      <c r="AZ290">
        <f t="shared" si="102"/>
        <v>2.8277163692146568E-3</v>
      </c>
    </row>
    <row r="291" spans="2:52" x14ac:dyDescent="0.3">
      <c r="B291" s="1"/>
      <c r="I291" s="1">
        <v>43882</v>
      </c>
      <c r="J291">
        <v>35</v>
      </c>
      <c r="K291" s="13">
        <v>380.07000729999999</v>
      </c>
      <c r="M291">
        <f t="shared" si="103"/>
        <v>379.15378616408435</v>
      </c>
      <c r="O291">
        <f t="shared" si="104"/>
        <v>384.64915728285899</v>
      </c>
      <c r="Q291">
        <f t="shared" si="105"/>
        <v>385.83648652358261</v>
      </c>
      <c r="S291">
        <f t="shared" si="106"/>
        <v>386.04326677925462</v>
      </c>
      <c r="T291">
        <f t="shared" si="92"/>
        <v>2.4106641363901026E-3</v>
      </c>
      <c r="V291">
        <f t="shared" si="93"/>
        <v>-1.2048175059613571E-2</v>
      </c>
      <c r="X291">
        <f t="shared" si="94"/>
        <v>-1.5172150163985385E-2</v>
      </c>
      <c r="Z291">
        <f t="shared" si="95"/>
        <v>-1.5716208499819282E-2</v>
      </c>
      <c r="AE291" s="1">
        <f t="shared" si="96"/>
        <v>43882</v>
      </c>
      <c r="AF291" s="10">
        <f t="shared" si="97"/>
        <v>35</v>
      </c>
      <c r="AG291" s="11">
        <f t="shared" si="98"/>
        <v>380.07000729999999</v>
      </c>
      <c r="AI291">
        <f t="shared" si="111"/>
        <v>-2.0048101078494929</v>
      </c>
      <c r="AJ291">
        <f t="shared" si="107"/>
        <v>383.83167641573311</v>
      </c>
      <c r="AK291">
        <f t="shared" si="99"/>
        <v>9.8973058738726933E-3</v>
      </c>
      <c r="AN291">
        <f t="shared" si="112"/>
        <v>1.4247950888683043</v>
      </c>
      <c r="AO291">
        <f t="shared" si="108"/>
        <v>387.26128161245089</v>
      </c>
      <c r="AP291">
        <f t="shared" si="100"/>
        <v>1.892092028923141E-2</v>
      </c>
      <c r="AS291">
        <f t="shared" si="113"/>
        <v>0.90824313246035326</v>
      </c>
      <c r="AT291">
        <f t="shared" si="109"/>
        <v>386.74472965604298</v>
      </c>
      <c r="AU291">
        <f t="shared" si="101"/>
        <v>1.7561823421584657E-2</v>
      </c>
      <c r="AX291">
        <f t="shared" si="114"/>
        <v>0.49627261361305447</v>
      </c>
      <c r="AY291">
        <f t="shared" si="110"/>
        <v>386.33275913719564</v>
      </c>
      <c r="AZ291">
        <f t="shared" si="102"/>
        <v>1.6477890169987248E-2</v>
      </c>
    </row>
    <row r="292" spans="2:52" x14ac:dyDescent="0.3">
      <c r="B292" s="1"/>
      <c r="I292" s="1">
        <v>43885</v>
      </c>
      <c r="J292">
        <v>36</v>
      </c>
      <c r="K292" s="13">
        <v>368.7000122</v>
      </c>
      <c r="M292">
        <f t="shared" si="103"/>
        <v>379.33703039126749</v>
      </c>
      <c r="O292">
        <f t="shared" si="104"/>
        <v>382.81749728971539</v>
      </c>
      <c r="Q292">
        <f t="shared" si="105"/>
        <v>382.37659898943303</v>
      </c>
      <c r="S292">
        <f t="shared" si="106"/>
        <v>381.26465919585092</v>
      </c>
      <c r="T292">
        <f t="shared" si="92"/>
        <v>-2.8850061945475267E-2</v>
      </c>
      <c r="V292">
        <f t="shared" si="93"/>
        <v>-3.8289895911523347E-2</v>
      </c>
      <c r="X292">
        <f t="shared" si="94"/>
        <v>-3.7094077398658221E-2</v>
      </c>
      <c r="Z292">
        <f t="shared" si="95"/>
        <v>-3.4078238622447549E-2</v>
      </c>
      <c r="AE292" s="1">
        <f t="shared" si="96"/>
        <v>43885</v>
      </c>
      <c r="AF292" s="10">
        <f t="shared" si="97"/>
        <v>36</v>
      </c>
      <c r="AG292" s="11">
        <f t="shared" si="98"/>
        <v>368.7000122</v>
      </c>
      <c r="AI292">
        <f t="shared" si="111"/>
        <v>-0.91187057944967975</v>
      </c>
      <c r="AJ292">
        <f t="shared" si="107"/>
        <v>381.46472840998337</v>
      </c>
      <c r="AK292">
        <f t="shared" si="99"/>
        <v>3.4620872762703321E-2</v>
      </c>
      <c r="AN292">
        <f t="shared" si="112"/>
        <v>-0.52907796033884658</v>
      </c>
      <c r="AO292">
        <f t="shared" si="108"/>
        <v>381.8475210290942</v>
      </c>
      <c r="AP292">
        <f t="shared" si="100"/>
        <v>3.5659095183220045E-2</v>
      </c>
      <c r="AS292">
        <f t="shared" si="113"/>
        <v>-1.7126352675056022</v>
      </c>
      <c r="AT292">
        <f t="shared" si="109"/>
        <v>380.66396372192742</v>
      </c>
      <c r="AU292">
        <f t="shared" si="101"/>
        <v>3.2449013089366568E-2</v>
      </c>
      <c r="AX292">
        <f t="shared" si="114"/>
        <v>-2.6686555045970475</v>
      </c>
      <c r="AY292">
        <f t="shared" si="110"/>
        <v>379.70794348483599</v>
      </c>
      <c r="AZ292">
        <f t="shared" si="102"/>
        <v>2.985606433575266E-2</v>
      </c>
    </row>
    <row r="293" spans="2:52" x14ac:dyDescent="0.3">
      <c r="B293" s="1"/>
      <c r="I293" s="1">
        <v>43886</v>
      </c>
      <c r="J293">
        <v>37</v>
      </c>
      <c r="K293" s="13">
        <v>360.0899963</v>
      </c>
      <c r="M293">
        <f t="shared" si="103"/>
        <v>377.20962675301399</v>
      </c>
      <c r="O293">
        <f t="shared" si="104"/>
        <v>377.17050325382922</v>
      </c>
      <c r="Q293">
        <f t="shared" si="105"/>
        <v>374.1706469157732</v>
      </c>
      <c r="S293">
        <f t="shared" si="106"/>
        <v>371.21294159917016</v>
      </c>
      <c r="T293">
        <f t="shared" si="92"/>
        <v>-4.7542643863816764E-2</v>
      </c>
      <c r="V293">
        <f t="shared" si="93"/>
        <v>-4.7433994638382097E-2</v>
      </c>
      <c r="X293">
        <f t="shared" si="94"/>
        <v>-3.9103142993292893E-2</v>
      </c>
      <c r="Z293">
        <f t="shared" si="95"/>
        <v>-3.088934825588258E-2</v>
      </c>
      <c r="AE293" s="1">
        <f t="shared" si="96"/>
        <v>43886</v>
      </c>
      <c r="AF293" s="10">
        <f t="shared" si="97"/>
        <v>37</v>
      </c>
      <c r="AG293" s="11">
        <f t="shared" si="98"/>
        <v>360.0899963</v>
      </c>
      <c r="AI293">
        <f t="shared" si="111"/>
        <v>0.91169395117222218</v>
      </c>
      <c r="AJ293">
        <f t="shared" si="107"/>
        <v>375.0823408669454</v>
      </c>
      <c r="AK293">
        <f t="shared" si="99"/>
        <v>4.1634993254449942E-2</v>
      </c>
      <c r="AN293">
        <f t="shared" si="112"/>
        <v>-3.5998276056672398</v>
      </c>
      <c r="AO293">
        <f t="shared" si="108"/>
        <v>370.57081931010595</v>
      </c>
      <c r="AP293">
        <f t="shared" si="100"/>
        <v>2.9106121019185756E-2</v>
      </c>
      <c r="AS293">
        <f t="shared" si="113"/>
        <v>-5.608625351198139</v>
      </c>
      <c r="AT293">
        <f t="shared" si="109"/>
        <v>368.56202156457505</v>
      </c>
      <c r="AU293">
        <f t="shared" si="101"/>
        <v>2.3527521874050605E-2</v>
      </c>
      <c r="AX293">
        <f t="shared" si="114"/>
        <v>-7.0984927598472733</v>
      </c>
      <c r="AY293">
        <f t="shared" si="110"/>
        <v>367.07215415592594</v>
      </c>
      <c r="AZ293">
        <f t="shared" si="102"/>
        <v>1.9390035623508235E-2</v>
      </c>
    </row>
    <row r="294" spans="2:52" x14ac:dyDescent="0.3">
      <c r="B294" s="1"/>
      <c r="I294" s="1">
        <v>43887</v>
      </c>
      <c r="J294">
        <v>38</v>
      </c>
      <c r="K294" s="13">
        <v>379.23999020000002</v>
      </c>
      <c r="M294">
        <f t="shared" si="103"/>
        <v>373.78570066241122</v>
      </c>
      <c r="O294">
        <f t="shared" si="104"/>
        <v>370.33830047229753</v>
      </c>
      <c r="Q294">
        <f t="shared" si="105"/>
        <v>365.72225654630927</v>
      </c>
      <c r="S294">
        <f t="shared" si="106"/>
        <v>362.31458535983398</v>
      </c>
      <c r="T294">
        <f t="shared" si="92"/>
        <v>1.4382158207293419E-2</v>
      </c>
      <c r="V294">
        <f t="shared" si="93"/>
        <v>2.3472444778326253E-2</v>
      </c>
      <c r="X294">
        <f t="shared" si="94"/>
        <v>3.5644272763961149E-2</v>
      </c>
      <c r="Z294">
        <f t="shared" si="95"/>
        <v>4.4629799803654877E-2</v>
      </c>
      <c r="AE294" s="1">
        <f t="shared" si="96"/>
        <v>43887</v>
      </c>
      <c r="AF294" s="10">
        <f t="shared" si="97"/>
        <v>38</v>
      </c>
      <c r="AG294" s="11">
        <f t="shared" si="98"/>
        <v>379.23999020000002</v>
      </c>
      <c r="AI294">
        <f t="shared" si="111"/>
        <v>2.4190332348305654</v>
      </c>
      <c r="AJ294">
        <f t="shared" si="107"/>
        <v>368.14128978113985</v>
      </c>
      <c r="AK294">
        <f t="shared" si="99"/>
        <v>2.9265638396960846E-2</v>
      </c>
      <c r="AN294">
        <f t="shared" si="112"/>
        <v>-5.5392527111859184</v>
      </c>
      <c r="AO294">
        <f t="shared" si="108"/>
        <v>360.18300383512337</v>
      </c>
      <c r="AP294">
        <f t="shared" si="100"/>
        <v>5.025046634672297E-2</v>
      </c>
      <c r="AS294">
        <f t="shared" si="113"/>
        <v>-7.3124843621576172</v>
      </c>
      <c r="AT294">
        <f t="shared" si="109"/>
        <v>358.40977218415168</v>
      </c>
      <c r="AU294">
        <f t="shared" si="101"/>
        <v>5.4926217050219571E-2</v>
      </c>
      <c r="AX294">
        <f t="shared" si="114"/>
        <v>-8.1784108475406043</v>
      </c>
      <c r="AY294">
        <f t="shared" si="110"/>
        <v>357.54384569876868</v>
      </c>
      <c r="AZ294">
        <f t="shared" si="102"/>
        <v>5.7209537659225852E-2</v>
      </c>
    </row>
    <row r="295" spans="2:52" x14ac:dyDescent="0.3">
      <c r="B295" s="1"/>
      <c r="I295" s="1">
        <v>43888</v>
      </c>
      <c r="J295">
        <v>39</v>
      </c>
      <c r="K295" s="13">
        <v>371.7099915</v>
      </c>
      <c r="M295">
        <f t="shared" si="103"/>
        <v>374.87655856992899</v>
      </c>
      <c r="O295">
        <f t="shared" si="104"/>
        <v>373.89897636337855</v>
      </c>
      <c r="Q295">
        <f t="shared" si="105"/>
        <v>373.83289673852369</v>
      </c>
      <c r="S295">
        <f t="shared" si="106"/>
        <v>375.85490923196681</v>
      </c>
      <c r="T295">
        <f t="shared" si="92"/>
        <v>-8.5189183566215434E-3</v>
      </c>
      <c r="V295">
        <f t="shared" si="93"/>
        <v>-5.888958901925429E-3</v>
      </c>
      <c r="X295">
        <f t="shared" si="94"/>
        <v>-5.7111869120248966E-3</v>
      </c>
      <c r="Z295">
        <f t="shared" si="95"/>
        <v>-1.1150945163567964E-2</v>
      </c>
      <c r="AE295" s="1">
        <f t="shared" si="96"/>
        <v>43888</v>
      </c>
      <c r="AF295" s="10">
        <f t="shared" si="97"/>
        <v>39</v>
      </c>
      <c r="AG295" s="11">
        <f t="shared" si="98"/>
        <v>371.7099915</v>
      </c>
      <c r="AI295">
        <f t="shared" si="111"/>
        <v>0.31309854942156856</v>
      </c>
      <c r="AJ295">
        <f t="shared" si="107"/>
        <v>374.14599528794525</v>
      </c>
      <c r="AK295">
        <f t="shared" si="99"/>
        <v>6.5535063454038294E-3</v>
      </c>
      <c r="AN295">
        <f t="shared" si="112"/>
        <v>-7.929554982578324E-2</v>
      </c>
      <c r="AO295">
        <f t="shared" si="108"/>
        <v>373.75360118869793</v>
      </c>
      <c r="AP295">
        <f t="shared" si="100"/>
        <v>5.497860524144472E-3</v>
      </c>
      <c r="AS295">
        <f t="shared" si="113"/>
        <v>1.9413903704656037</v>
      </c>
      <c r="AT295">
        <f t="shared" si="109"/>
        <v>375.77428710898931</v>
      </c>
      <c r="AU295">
        <f t="shared" si="101"/>
        <v>1.0934049936586953E-2</v>
      </c>
      <c r="AX295">
        <f t="shared" si="114"/>
        <v>4.8528299842634146</v>
      </c>
      <c r="AY295">
        <f t="shared" si="110"/>
        <v>378.68572672278708</v>
      </c>
      <c r="AZ295">
        <f t="shared" si="102"/>
        <v>1.8766606715727951E-2</v>
      </c>
    </row>
    <row r="296" spans="2:52" x14ac:dyDescent="0.3">
      <c r="B296" s="1"/>
      <c r="I296" s="1">
        <v>43889</v>
      </c>
      <c r="J296">
        <v>40</v>
      </c>
      <c r="K296" s="13">
        <v>369.02999879999999</v>
      </c>
      <c r="M296">
        <f t="shared" si="103"/>
        <v>374.24324515594321</v>
      </c>
      <c r="O296">
        <f t="shared" si="104"/>
        <v>373.02338241802715</v>
      </c>
      <c r="Q296">
        <f t="shared" si="105"/>
        <v>372.5591535954095</v>
      </c>
      <c r="S296">
        <f t="shared" si="106"/>
        <v>372.53897504639338</v>
      </c>
      <c r="T296">
        <f t="shared" si="92"/>
        <v>-1.4126890423259614E-2</v>
      </c>
      <c r="V296">
        <f t="shared" si="93"/>
        <v>-1.0821298081491274E-2</v>
      </c>
      <c r="X296">
        <f t="shared" si="94"/>
        <v>-9.5633276613974593E-3</v>
      </c>
      <c r="Z296">
        <f t="shared" si="95"/>
        <v>-9.5086476920677593E-3</v>
      </c>
      <c r="AE296" s="1">
        <f t="shared" si="96"/>
        <v>43889</v>
      </c>
      <c r="AF296" s="10">
        <f t="shared" si="97"/>
        <v>40</v>
      </c>
      <c r="AG296" s="11">
        <f t="shared" si="98"/>
        <v>369.02999879999999</v>
      </c>
      <c r="AI296">
        <f t="shared" si="111"/>
        <v>0.50522746816009256</v>
      </c>
      <c r="AJ296">
        <f t="shared" si="107"/>
        <v>373.06438106356961</v>
      </c>
      <c r="AK296">
        <f t="shared" si="99"/>
        <v>1.0932396489956106E-2</v>
      </c>
      <c r="AN296">
        <f t="shared" si="112"/>
        <v>-0.55707458714114533</v>
      </c>
      <c r="AO296">
        <f t="shared" si="108"/>
        <v>372.00207900826837</v>
      </c>
      <c r="AP296">
        <f t="shared" si="100"/>
        <v>8.0537631572850342E-3</v>
      </c>
      <c r="AS296">
        <f t="shared" si="113"/>
        <v>1.231026231772836E-2</v>
      </c>
      <c r="AT296">
        <f t="shared" si="109"/>
        <v>372.57146385772722</v>
      </c>
      <c r="AU296">
        <f t="shared" si="101"/>
        <v>9.5966860939307383E-3</v>
      </c>
      <c r="AX296">
        <f t="shared" si="114"/>
        <v>-4.8428517638668067E-2</v>
      </c>
      <c r="AY296">
        <f t="shared" si="110"/>
        <v>372.51072507777081</v>
      </c>
      <c r="AZ296">
        <f t="shared" si="102"/>
        <v>9.4320957350062119E-3</v>
      </c>
    </row>
    <row r="297" spans="2:52" x14ac:dyDescent="0.3">
      <c r="B297" s="1"/>
      <c r="I297" s="1">
        <v>43892</v>
      </c>
      <c r="J297">
        <v>41</v>
      </c>
      <c r="K297" s="13">
        <v>381.0499878</v>
      </c>
      <c r="M297">
        <f t="shared" si="103"/>
        <v>373.20059588475459</v>
      </c>
      <c r="O297">
        <f t="shared" si="104"/>
        <v>371.42602897081633</v>
      </c>
      <c r="Q297">
        <f t="shared" si="105"/>
        <v>370.4416607181638</v>
      </c>
      <c r="S297">
        <f t="shared" si="106"/>
        <v>369.73179404927868</v>
      </c>
      <c r="T297">
        <f t="shared" si="92"/>
        <v>2.0599375847153368E-2</v>
      </c>
      <c r="V297">
        <f t="shared" si="93"/>
        <v>2.5256420777619727E-2</v>
      </c>
      <c r="X297">
        <f t="shared" si="94"/>
        <v>2.7839725551714593E-2</v>
      </c>
      <c r="Z297">
        <f t="shared" si="95"/>
        <v>2.9702648243258443E-2</v>
      </c>
      <c r="AE297" s="1">
        <f t="shared" si="96"/>
        <v>43892</v>
      </c>
      <c r="AF297" s="10">
        <f t="shared" si="97"/>
        <v>41</v>
      </c>
      <c r="AG297" s="11">
        <f t="shared" si="98"/>
        <v>381.0499878</v>
      </c>
      <c r="AI297">
        <f t="shared" si="111"/>
        <v>0.82768054997721308</v>
      </c>
      <c r="AJ297">
        <f t="shared" si="107"/>
        <v>371.26934126814103</v>
      </c>
      <c r="AK297">
        <f t="shared" si="99"/>
        <v>2.566762064034624E-2</v>
      </c>
      <c r="AN297">
        <f t="shared" si="112"/>
        <v>-1.1812419031829653</v>
      </c>
      <c r="AO297">
        <f t="shared" si="108"/>
        <v>369.26041881498082</v>
      </c>
      <c r="AP297">
        <f t="shared" si="100"/>
        <v>3.0939691280628283E-2</v>
      </c>
      <c r="AS297">
        <f t="shared" si="113"/>
        <v>-1.2655716214203256</v>
      </c>
      <c r="AT297">
        <f t="shared" si="109"/>
        <v>369.17608909674345</v>
      </c>
      <c r="AU297">
        <f t="shared" si="101"/>
        <v>3.1161000087706978E-2</v>
      </c>
      <c r="AX297">
        <f t="shared" si="114"/>
        <v>-1.7036800053242898</v>
      </c>
      <c r="AY297">
        <f t="shared" si="110"/>
        <v>368.73798071283949</v>
      </c>
      <c r="AZ297">
        <f t="shared" si="102"/>
        <v>3.2310740011419863E-2</v>
      </c>
    </row>
    <row r="298" spans="2:52" x14ac:dyDescent="0.3">
      <c r="B298" s="1"/>
      <c r="I298" s="1">
        <v>43893</v>
      </c>
      <c r="J298">
        <v>42</v>
      </c>
      <c r="K298" s="13">
        <v>368.76998900000001</v>
      </c>
      <c r="M298">
        <f t="shared" si="103"/>
        <v>374.77047426780371</v>
      </c>
      <c r="O298">
        <f t="shared" si="104"/>
        <v>375.27561250248982</v>
      </c>
      <c r="Q298">
        <f t="shared" si="105"/>
        <v>376.80665696726555</v>
      </c>
      <c r="S298">
        <f t="shared" si="106"/>
        <v>378.78634904985574</v>
      </c>
      <c r="T298">
        <f t="shared" si="92"/>
        <v>-1.6271620377990403E-2</v>
      </c>
      <c r="V298">
        <f t="shared" si="93"/>
        <v>-1.7641412524189465E-2</v>
      </c>
      <c r="X298">
        <f t="shared" si="94"/>
        <v>-2.1793172457061149E-2</v>
      </c>
      <c r="Z298">
        <f t="shared" si="95"/>
        <v>-2.7161537946776178E-2</v>
      </c>
      <c r="AE298" s="1">
        <f t="shared" si="96"/>
        <v>43893</v>
      </c>
      <c r="AF298" s="10">
        <f t="shared" si="97"/>
        <v>42</v>
      </c>
      <c r="AG298" s="11">
        <f t="shared" si="98"/>
        <v>368.76998900000001</v>
      </c>
      <c r="AI298">
        <f t="shared" si="111"/>
        <v>-0.61085480983857965</v>
      </c>
      <c r="AJ298">
        <f t="shared" si="107"/>
        <v>376.19580215742695</v>
      </c>
      <c r="AK298">
        <f t="shared" si="99"/>
        <v>2.0136706833339804E-2</v>
      </c>
      <c r="AN298">
        <f t="shared" si="112"/>
        <v>1.8372533577309214</v>
      </c>
      <c r="AO298">
        <f t="shared" si="108"/>
        <v>378.64391032499645</v>
      </c>
      <c r="AP298">
        <f t="shared" si="100"/>
        <v>2.6775284376507235E-2</v>
      </c>
      <c r="AS298">
        <f t="shared" si="113"/>
        <v>3.3127691008929196</v>
      </c>
      <c r="AT298">
        <f t="shared" si="109"/>
        <v>380.11942606815848</v>
      </c>
      <c r="AU298">
        <f t="shared" si="101"/>
        <v>3.0776466108142182E-2</v>
      </c>
      <c r="AX298">
        <f t="shared" si="114"/>
        <v>4.7512609982165426</v>
      </c>
      <c r="AY298">
        <f t="shared" si="110"/>
        <v>381.55791796548209</v>
      </c>
      <c r="AZ298">
        <f t="shared" si="102"/>
        <v>3.4677249632377435E-2</v>
      </c>
    </row>
    <row r="299" spans="2:52" x14ac:dyDescent="0.3">
      <c r="B299" s="1"/>
      <c r="I299" s="1">
        <v>43894</v>
      </c>
      <c r="J299">
        <v>43</v>
      </c>
      <c r="K299" s="13">
        <v>383.7900085</v>
      </c>
      <c r="M299">
        <f t="shared" si="103"/>
        <v>373.57037721424297</v>
      </c>
      <c r="O299">
        <f t="shared" si="104"/>
        <v>372.67336310149392</v>
      </c>
      <c r="Q299">
        <f t="shared" si="105"/>
        <v>371.98465618690625</v>
      </c>
      <c r="S299">
        <f t="shared" si="106"/>
        <v>370.77326100997118</v>
      </c>
      <c r="T299">
        <f t="shared" si="92"/>
        <v>2.6628184839150214E-2</v>
      </c>
      <c r="V299">
        <f t="shared" si="93"/>
        <v>2.8965437224262914E-2</v>
      </c>
      <c r="X299">
        <f t="shared" si="94"/>
        <v>3.0759926135736672E-2</v>
      </c>
      <c r="Z299">
        <f t="shared" si="95"/>
        <v>3.391632716261507E-2</v>
      </c>
      <c r="AE299" s="1">
        <f t="shared" si="96"/>
        <v>43894</v>
      </c>
      <c r="AF299" s="10">
        <f t="shared" si="97"/>
        <v>43</v>
      </c>
      <c r="AG299" s="11">
        <f t="shared" si="98"/>
        <v>383.7900085</v>
      </c>
      <c r="AI299">
        <f t="shared" si="111"/>
        <v>0.47571630820099697</v>
      </c>
      <c r="AJ299">
        <f t="shared" si="107"/>
        <v>372.46037249510726</v>
      </c>
      <c r="AK299">
        <f t="shared" si="99"/>
        <v>2.9520403746760734E-2</v>
      </c>
      <c r="AN299">
        <f t="shared" si="112"/>
        <v>-0.82644829750516857</v>
      </c>
      <c r="AO299">
        <f t="shared" si="108"/>
        <v>371.15820788940107</v>
      </c>
      <c r="AP299">
        <f t="shared" si="100"/>
        <v>3.2913312829505124E-2</v>
      </c>
      <c r="AS299">
        <f t="shared" si="113"/>
        <v>-1.5680928278584141</v>
      </c>
      <c r="AT299">
        <f t="shared" si="109"/>
        <v>370.41656335904781</v>
      </c>
      <c r="AU299">
        <f t="shared" si="101"/>
        <v>3.4845735544864205E-2</v>
      </c>
      <c r="AX299">
        <f t="shared" si="114"/>
        <v>-2.9073484246441343</v>
      </c>
      <c r="AY299">
        <f t="shared" si="110"/>
        <v>369.07730776226214</v>
      </c>
      <c r="AZ299">
        <f t="shared" si="102"/>
        <v>3.8335288600244689E-2</v>
      </c>
    </row>
    <row r="300" spans="2:52" x14ac:dyDescent="0.3">
      <c r="B300" s="1"/>
      <c r="I300" s="1">
        <v>43895</v>
      </c>
      <c r="J300">
        <v>44</v>
      </c>
      <c r="K300" s="13">
        <v>372.77999879999999</v>
      </c>
      <c r="M300">
        <f t="shared" si="103"/>
        <v>375.61430347139441</v>
      </c>
      <c r="O300">
        <f t="shared" si="104"/>
        <v>377.12002126089635</v>
      </c>
      <c r="Q300">
        <f t="shared" si="105"/>
        <v>379.06786757476249</v>
      </c>
      <c r="S300">
        <f t="shared" si="106"/>
        <v>381.18665900199426</v>
      </c>
      <c r="T300">
        <f t="shared" si="92"/>
        <v>-7.6031565012023399E-3</v>
      </c>
      <c r="V300">
        <f t="shared" si="93"/>
        <v>-1.1642315775704553E-2</v>
      </c>
      <c r="X300">
        <f t="shared" si="94"/>
        <v>-1.6867505754073468E-2</v>
      </c>
      <c r="Z300">
        <f t="shared" si="95"/>
        <v>-2.2551264094253416E-2</v>
      </c>
      <c r="AE300" s="1">
        <f t="shared" si="96"/>
        <v>43895</v>
      </c>
      <c r="AF300" s="10">
        <f t="shared" si="97"/>
        <v>44</v>
      </c>
      <c r="AG300" s="11">
        <f t="shared" si="98"/>
        <v>372.77999879999999</v>
      </c>
      <c r="AI300">
        <f t="shared" si="111"/>
        <v>-1.0360692310104502</v>
      </c>
      <c r="AJ300">
        <f t="shared" si="107"/>
        <v>378.03179834375203</v>
      </c>
      <c r="AK300">
        <f t="shared" si="99"/>
        <v>1.408820097821204E-2</v>
      </c>
      <c r="AN300">
        <f t="shared" si="112"/>
        <v>2.3374155766393945</v>
      </c>
      <c r="AO300">
        <f t="shared" si="108"/>
        <v>381.40528315140187</v>
      </c>
      <c r="AP300">
        <f t="shared" si="100"/>
        <v>2.3137733728116231E-2</v>
      </c>
      <c r="AS300">
        <f t="shared" si="113"/>
        <v>3.6226897015703772</v>
      </c>
      <c r="AT300">
        <f t="shared" si="109"/>
        <v>382.69055727633287</v>
      </c>
      <c r="AU300">
        <f t="shared" si="101"/>
        <v>2.658554243316576E-2</v>
      </c>
      <c r="AX300">
        <f t="shared" si="114"/>
        <v>5.0850994253561641</v>
      </c>
      <c r="AY300">
        <f t="shared" si="110"/>
        <v>384.15296700011868</v>
      </c>
      <c r="AZ300">
        <f t="shared" si="102"/>
        <v>3.0508525770505186E-2</v>
      </c>
    </row>
    <row r="301" spans="2:52" x14ac:dyDescent="0.3">
      <c r="B301" s="1"/>
      <c r="I301" s="1">
        <v>43896</v>
      </c>
      <c r="J301">
        <v>45</v>
      </c>
      <c r="K301" s="13">
        <v>368.97000120000001</v>
      </c>
      <c r="M301">
        <f t="shared" si="103"/>
        <v>375.04744253711556</v>
      </c>
      <c r="O301">
        <f t="shared" si="104"/>
        <v>375.38401227653782</v>
      </c>
      <c r="Q301">
        <f t="shared" si="105"/>
        <v>375.29514630990496</v>
      </c>
      <c r="S301">
        <f t="shared" si="106"/>
        <v>374.46133084039889</v>
      </c>
      <c r="T301">
        <f t="shared" si="92"/>
        <v>-1.6471369806081528E-2</v>
      </c>
      <c r="V301">
        <f t="shared" si="93"/>
        <v>-1.7383557079647491E-2</v>
      </c>
      <c r="X301">
        <f t="shared" si="94"/>
        <v>-1.714270832136407E-2</v>
      </c>
      <c r="Z301">
        <f t="shared" si="95"/>
        <v>-1.4882862082390003E-2</v>
      </c>
      <c r="AE301" s="1">
        <f t="shared" si="96"/>
        <v>43896</v>
      </c>
      <c r="AF301" s="10">
        <f t="shared" si="97"/>
        <v>45</v>
      </c>
      <c r="AG301" s="11">
        <f t="shared" si="98"/>
        <v>368.97000120000001</v>
      </c>
      <c r="AI301">
        <f t="shared" si="111"/>
        <v>-7.4311131836855449E-2</v>
      </c>
      <c r="AJ301">
        <f t="shared" si="107"/>
        <v>375.22083517806811</v>
      </c>
      <c r="AK301">
        <f t="shared" si="99"/>
        <v>1.694130676677923E-2</v>
      </c>
      <c r="AN301">
        <f t="shared" si="112"/>
        <v>-0.10663915995937279</v>
      </c>
      <c r="AO301">
        <f t="shared" si="108"/>
        <v>375.18850714994556</v>
      </c>
      <c r="AP301">
        <f t="shared" si="100"/>
        <v>1.685368981142403E-2</v>
      </c>
      <c r="AS301">
        <f t="shared" si="113"/>
        <v>-0.81455687828636281</v>
      </c>
      <c r="AT301">
        <f t="shared" si="109"/>
        <v>374.48058943161863</v>
      </c>
      <c r="AU301">
        <f t="shared" si="101"/>
        <v>1.4935057629879241E-2</v>
      </c>
      <c r="AX301">
        <f t="shared" si="114"/>
        <v>-2.0011571268147863</v>
      </c>
      <c r="AY301">
        <f t="shared" si="110"/>
        <v>373.29398918309016</v>
      </c>
      <c r="AZ301">
        <f t="shared" si="102"/>
        <v>1.1719077347825719E-2</v>
      </c>
    </row>
    <row r="302" spans="2:52" x14ac:dyDescent="0.3">
      <c r="B302" s="1"/>
      <c r="I302" s="1">
        <v>43899</v>
      </c>
      <c r="J302">
        <v>46</v>
      </c>
      <c r="K302" s="13">
        <v>346.48999020000002</v>
      </c>
      <c r="M302">
        <f t="shared" si="103"/>
        <v>373.83195426969246</v>
      </c>
      <c r="O302">
        <f t="shared" si="104"/>
        <v>372.81840784592271</v>
      </c>
      <c r="Q302">
        <f t="shared" si="105"/>
        <v>371.50005924396203</v>
      </c>
      <c r="S302">
        <f t="shared" si="106"/>
        <v>370.06826712807975</v>
      </c>
      <c r="T302">
        <f t="shared" si="92"/>
        <v>-7.8911266827391413E-2</v>
      </c>
      <c r="V302">
        <f t="shared" si="93"/>
        <v>-7.5986084419712857E-2</v>
      </c>
      <c r="X302">
        <f t="shared" si="94"/>
        <v>-7.2181216633489934E-2</v>
      </c>
      <c r="Z302">
        <f t="shared" si="95"/>
        <v>-6.8048941080433356E-2</v>
      </c>
      <c r="AE302" s="1">
        <f t="shared" si="96"/>
        <v>43899</v>
      </c>
      <c r="AF302" s="10">
        <f t="shared" si="97"/>
        <v>46</v>
      </c>
      <c r="AG302" s="11">
        <f t="shared" si="98"/>
        <v>346.48999020000002</v>
      </c>
      <c r="AI302">
        <f t="shared" si="111"/>
        <v>0.69956850771910306</v>
      </c>
      <c r="AJ302">
        <f t="shared" si="107"/>
        <v>372.19962775168113</v>
      </c>
      <c r="AK302">
        <f t="shared" si="99"/>
        <v>7.4200231691660318E-2</v>
      </c>
      <c r="AN302">
        <f t="shared" si="112"/>
        <v>-1.5820183223527984</v>
      </c>
      <c r="AO302">
        <f t="shared" si="108"/>
        <v>369.91804092160925</v>
      </c>
      <c r="AP302">
        <f t="shared" si="100"/>
        <v>6.7615375290022511E-2</v>
      </c>
      <c r="AS302">
        <f t="shared" si="113"/>
        <v>-2.6028749908803075</v>
      </c>
      <c r="AT302">
        <f t="shared" si="109"/>
        <v>368.89718425308172</v>
      </c>
      <c r="AU302">
        <f t="shared" si="101"/>
        <v>6.4669094885390119E-2</v>
      </c>
      <c r="AX302">
        <f t="shared" si="114"/>
        <v>-3.4363010781173067</v>
      </c>
      <c r="AY302">
        <f t="shared" si="110"/>
        <v>368.06375816584472</v>
      </c>
      <c r="AZ302">
        <f t="shared" si="102"/>
        <v>6.2263755306154564E-2</v>
      </c>
    </row>
    <row r="303" spans="2:52" x14ac:dyDescent="0.3">
      <c r="B303" s="1"/>
      <c r="I303" s="1">
        <v>43900</v>
      </c>
      <c r="J303">
        <v>47</v>
      </c>
      <c r="K303" s="13">
        <v>364.13000490000002</v>
      </c>
      <c r="M303">
        <f t="shared" si="103"/>
        <v>368.36356145575394</v>
      </c>
      <c r="O303">
        <f t="shared" si="104"/>
        <v>362.28704078755368</v>
      </c>
      <c r="Q303">
        <f t="shared" si="105"/>
        <v>356.49401781758479</v>
      </c>
      <c r="S303">
        <f t="shared" si="106"/>
        <v>351.20564558561597</v>
      </c>
      <c r="T303">
        <f t="shared" si="92"/>
        <v>-1.1626497401433783E-2</v>
      </c>
      <c r="V303">
        <f t="shared" si="93"/>
        <v>5.0612805526764173E-3</v>
      </c>
      <c r="X303">
        <f t="shared" si="94"/>
        <v>2.0970496744733454E-2</v>
      </c>
      <c r="Z303">
        <f t="shared" si="95"/>
        <v>3.5493804796266182E-2</v>
      </c>
      <c r="AE303" s="1">
        <f t="shared" si="96"/>
        <v>43900</v>
      </c>
      <c r="AF303" s="10">
        <f t="shared" si="97"/>
        <v>47</v>
      </c>
      <c r="AG303" s="11">
        <f t="shared" si="98"/>
        <v>364.13000490000002</v>
      </c>
      <c r="AI303">
        <f t="shared" si="111"/>
        <v>3.5608630914507304</v>
      </c>
      <c r="AJ303">
        <f t="shared" si="107"/>
        <v>360.05488090903555</v>
      </c>
      <c r="AK303">
        <f t="shared" si="99"/>
        <v>1.1191398500883252E-2</v>
      </c>
      <c r="AN303">
        <f t="shared" si="112"/>
        <v>-6.9516275639625746</v>
      </c>
      <c r="AO303">
        <f t="shared" si="108"/>
        <v>349.54239025362222</v>
      </c>
      <c r="AP303">
        <f t="shared" si="100"/>
        <v>4.0061556175201643E-2</v>
      </c>
      <c r="AS303">
        <f t="shared" si="113"/>
        <v>-10.044774852178465</v>
      </c>
      <c r="AT303">
        <f t="shared" si="109"/>
        <v>346.44924296540631</v>
      </c>
      <c r="AU303">
        <f t="shared" si="101"/>
        <v>4.8556179651960629E-2</v>
      </c>
      <c r="AX303">
        <f t="shared" si="114"/>
        <v>-12.692093356725252</v>
      </c>
      <c r="AY303">
        <f t="shared" si="110"/>
        <v>343.80192446085954</v>
      </c>
      <c r="AZ303">
        <f t="shared" si="102"/>
        <v>5.582643606841222E-2</v>
      </c>
    </row>
    <row r="304" spans="2:52" x14ac:dyDescent="0.3">
      <c r="B304" s="1"/>
      <c r="I304" s="1">
        <v>43901</v>
      </c>
      <c r="J304">
        <v>48</v>
      </c>
      <c r="K304" s="13">
        <v>349.92001340000002</v>
      </c>
      <c r="M304">
        <f t="shared" si="103"/>
        <v>367.51685014460315</v>
      </c>
      <c r="O304">
        <f t="shared" si="104"/>
        <v>363.0242264325322</v>
      </c>
      <c r="Q304">
        <f t="shared" si="105"/>
        <v>361.07561006703395</v>
      </c>
      <c r="S304">
        <f t="shared" si="106"/>
        <v>361.54513303712321</v>
      </c>
      <c r="T304">
        <f t="shared" si="92"/>
        <v>-5.0288168926445109E-2</v>
      </c>
      <c r="V304">
        <f t="shared" si="93"/>
        <v>-3.7449167040218757E-2</v>
      </c>
      <c r="X304">
        <f t="shared" si="94"/>
        <v>-3.1880419066747594E-2</v>
      </c>
      <c r="Z304">
        <f t="shared" si="95"/>
        <v>-3.3222219912967088E-2</v>
      </c>
      <c r="AE304" s="1">
        <f t="shared" si="96"/>
        <v>43901</v>
      </c>
      <c r="AF304" s="10">
        <f t="shared" si="97"/>
        <v>48</v>
      </c>
      <c r="AG304" s="11">
        <f t="shared" si="98"/>
        <v>349.92001340000002</v>
      </c>
      <c r="AI304">
        <f t="shared" si="111"/>
        <v>1.9323720232707526</v>
      </c>
      <c r="AJ304">
        <f t="shared" si="107"/>
        <v>363.00798209030472</v>
      </c>
      <c r="AK304">
        <f t="shared" si="99"/>
        <v>3.7402744024656882E-2</v>
      </c>
      <c r="AN304">
        <f t="shared" si="112"/>
        <v>-2.3383396385978812</v>
      </c>
      <c r="AO304">
        <f t="shared" si="108"/>
        <v>358.73727042843609</v>
      </c>
      <c r="AP304">
        <f t="shared" si="100"/>
        <v>2.5197921498582323E-2</v>
      </c>
      <c r="AS304">
        <f t="shared" si="113"/>
        <v>-1.2689545912018914</v>
      </c>
      <c r="AT304">
        <f t="shared" si="109"/>
        <v>359.80665547583203</v>
      </c>
      <c r="AU304">
        <f t="shared" si="101"/>
        <v>2.8254005764827207E-2</v>
      </c>
      <c r="AX304">
        <f t="shared" si="114"/>
        <v>1.1268551282142774</v>
      </c>
      <c r="AY304">
        <f t="shared" si="110"/>
        <v>362.20246519524824</v>
      </c>
      <c r="AZ304">
        <f t="shared" si="102"/>
        <v>3.5100741097674582E-2</v>
      </c>
    </row>
    <row r="305" spans="2:52" x14ac:dyDescent="0.3">
      <c r="B305" s="1"/>
      <c r="I305" s="1">
        <v>43902</v>
      </c>
      <c r="J305">
        <v>49</v>
      </c>
      <c r="K305" s="13">
        <v>315.25</v>
      </c>
      <c r="M305">
        <f t="shared" si="103"/>
        <v>363.99748279568252</v>
      </c>
      <c r="O305">
        <f t="shared" si="104"/>
        <v>357.78254121951932</v>
      </c>
      <c r="Q305">
        <f t="shared" si="105"/>
        <v>354.38225206681363</v>
      </c>
      <c r="S305">
        <f t="shared" si="106"/>
        <v>352.24503732742465</v>
      </c>
      <c r="T305">
        <f t="shared" si="92"/>
        <v>-0.15463119047004764</v>
      </c>
      <c r="V305">
        <f t="shared" si="93"/>
        <v>-0.13491686350362986</v>
      </c>
      <c r="X305">
        <f t="shared" si="94"/>
        <v>-0.12413085508902025</v>
      </c>
      <c r="Z305">
        <f t="shared" si="95"/>
        <v>-0.11735142689111706</v>
      </c>
      <c r="AE305" s="1">
        <f t="shared" si="96"/>
        <v>43902</v>
      </c>
      <c r="AF305" s="10">
        <f t="shared" si="97"/>
        <v>49</v>
      </c>
      <c r="AG305" s="11">
        <f t="shared" si="98"/>
        <v>315.25</v>
      </c>
      <c r="AI305">
        <f t="shared" si="111"/>
        <v>2.8845692186606655</v>
      </c>
      <c r="AJ305">
        <f t="shared" si="107"/>
        <v>357.26682128547429</v>
      </c>
      <c r="AK305">
        <f t="shared" si="99"/>
        <v>0.13328095570332846</v>
      </c>
      <c r="AN305">
        <f t="shared" si="112"/>
        <v>-4.0803469832468551</v>
      </c>
      <c r="AO305">
        <f t="shared" si="108"/>
        <v>350.30190508356679</v>
      </c>
      <c r="AP305">
        <f t="shared" si="100"/>
        <v>0.11118764499148864</v>
      </c>
      <c r="AS305">
        <f t="shared" si="113"/>
        <v>-4.523596636612945</v>
      </c>
      <c r="AT305">
        <f t="shared" si="109"/>
        <v>349.85865543020071</v>
      </c>
      <c r="AU305">
        <f t="shared" si="101"/>
        <v>0.10978161912831312</v>
      </c>
      <c r="AX305">
        <f t="shared" si="114"/>
        <v>-5.1293153745333964</v>
      </c>
      <c r="AY305">
        <f t="shared" si="110"/>
        <v>349.25293669228023</v>
      </c>
      <c r="AZ305">
        <f t="shared" si="102"/>
        <v>0.10786022741405307</v>
      </c>
    </row>
    <row r="306" spans="2:52" x14ac:dyDescent="0.3">
      <c r="B306" s="1"/>
      <c r="I306" s="1">
        <v>43903</v>
      </c>
      <c r="J306">
        <v>50</v>
      </c>
      <c r="K306" s="13">
        <v>336.2999878</v>
      </c>
      <c r="M306">
        <f t="shared" si="103"/>
        <v>354.24798623654601</v>
      </c>
      <c r="O306">
        <f t="shared" si="104"/>
        <v>340.76952473171161</v>
      </c>
      <c r="Q306">
        <f t="shared" si="105"/>
        <v>330.9029008267255</v>
      </c>
      <c r="S306">
        <f t="shared" si="106"/>
        <v>322.64900746548494</v>
      </c>
      <c r="T306">
        <f t="shared" si="92"/>
        <v>-5.336901304682716E-2</v>
      </c>
      <c r="V306">
        <f t="shared" si="93"/>
        <v>-1.3290327367985758E-2</v>
      </c>
      <c r="X306">
        <f t="shared" si="94"/>
        <v>1.6048430475960003E-2</v>
      </c>
      <c r="Z306">
        <f t="shared" si="95"/>
        <v>4.0591676567747571E-2</v>
      </c>
      <c r="AE306" s="1">
        <f t="shared" si="96"/>
        <v>43903</v>
      </c>
      <c r="AF306" s="10">
        <f t="shared" si="97"/>
        <v>50</v>
      </c>
      <c r="AG306" s="11">
        <f t="shared" si="98"/>
        <v>336.2999878</v>
      </c>
      <c r="AI306">
        <f t="shared" si="111"/>
        <v>7.0035256229461602</v>
      </c>
      <c r="AJ306">
        <f t="shared" si="107"/>
        <v>337.90642644967164</v>
      </c>
      <c r="AK306">
        <f t="shared" si="99"/>
        <v>4.776802580876113E-3</v>
      </c>
      <c r="AN306">
        <f t="shared" si="112"/>
        <v>-11.839948685983368</v>
      </c>
      <c r="AO306">
        <f t="shared" si="108"/>
        <v>319.06295214074214</v>
      </c>
      <c r="AP306">
        <f t="shared" si="100"/>
        <v>5.1254939888694985E-2</v>
      </c>
      <c r="AS306">
        <f t="shared" si="113"/>
        <v>-15.897049398698059</v>
      </c>
      <c r="AT306">
        <f t="shared" si="109"/>
        <v>315.00585142802743</v>
      </c>
      <c r="AU306">
        <f t="shared" si="101"/>
        <v>6.3318873459598052E-2</v>
      </c>
      <c r="AX306">
        <f t="shared" si="114"/>
        <v>-19.809344066977186</v>
      </c>
      <c r="AY306">
        <f t="shared" si="110"/>
        <v>311.09355675974831</v>
      </c>
      <c r="AZ306">
        <f t="shared" si="102"/>
        <v>7.495222109624973E-2</v>
      </c>
    </row>
    <row r="307" spans="2:52" x14ac:dyDescent="0.3">
      <c r="B307" s="1"/>
      <c r="I307" s="1">
        <v>43906</v>
      </c>
      <c r="J307">
        <v>51</v>
      </c>
      <c r="K307" s="13">
        <v>298.8399963</v>
      </c>
      <c r="M307">
        <f t="shared" si="103"/>
        <v>350.65838654923681</v>
      </c>
      <c r="O307">
        <f t="shared" si="104"/>
        <v>338.98170995902694</v>
      </c>
      <c r="Q307">
        <f t="shared" si="105"/>
        <v>334.14115301069023</v>
      </c>
      <c r="S307">
        <f t="shared" si="106"/>
        <v>333.56979173309696</v>
      </c>
      <c r="T307">
        <f t="shared" si="92"/>
        <v>-0.17339844361802656</v>
      </c>
      <c r="V307">
        <f t="shared" si="93"/>
        <v>-0.13432510425655814</v>
      </c>
      <c r="X307">
        <f t="shared" si="94"/>
        <v>-0.11812728265212549</v>
      </c>
      <c r="Z307">
        <f t="shared" si="95"/>
        <v>-0.11621535223896992</v>
      </c>
      <c r="AE307" s="1">
        <f t="shared" si="96"/>
        <v>43906</v>
      </c>
      <c r="AF307" s="10">
        <f t="shared" si="97"/>
        <v>51</v>
      </c>
      <c r="AG307" s="11">
        <f t="shared" si="98"/>
        <v>298.8399963</v>
      </c>
      <c r="AI307">
        <f t="shared" si="111"/>
        <v>4.9551700615639822</v>
      </c>
      <c r="AJ307">
        <f t="shared" si="107"/>
        <v>339.09632307225422</v>
      </c>
      <c r="AK307">
        <f t="shared" si="99"/>
        <v>0.13470863094189586</v>
      </c>
      <c r="AN307">
        <f t="shared" si="112"/>
        <v>-5.8086683380041269</v>
      </c>
      <c r="AO307">
        <f t="shared" si="108"/>
        <v>328.33248467268612</v>
      </c>
      <c r="AP307">
        <f t="shared" si="100"/>
        <v>9.8689896726806128E-2</v>
      </c>
      <c r="AS307">
        <f t="shared" si="113"/>
        <v>-4.415868449100385</v>
      </c>
      <c r="AT307">
        <f t="shared" si="109"/>
        <v>329.72528456158983</v>
      </c>
      <c r="AU307">
        <f t="shared" si="101"/>
        <v>0.1033505844063278</v>
      </c>
      <c r="AX307">
        <f t="shared" si="114"/>
        <v>-1.3712670662236501</v>
      </c>
      <c r="AY307">
        <f t="shared" si="110"/>
        <v>332.76988594446658</v>
      </c>
      <c r="AZ307">
        <f t="shared" si="102"/>
        <v>0.11353864966055277</v>
      </c>
    </row>
    <row r="308" spans="2:52" x14ac:dyDescent="0.3">
      <c r="B308" s="1"/>
      <c r="I308" s="1">
        <v>43907</v>
      </c>
      <c r="J308">
        <v>52</v>
      </c>
      <c r="K308" s="13">
        <v>319.75</v>
      </c>
      <c r="M308">
        <f t="shared" si="103"/>
        <v>340.29470849938946</v>
      </c>
      <c r="O308">
        <f t="shared" si="104"/>
        <v>322.92502449541615</v>
      </c>
      <c r="Q308">
        <f t="shared" si="105"/>
        <v>312.9604589842761</v>
      </c>
      <c r="S308">
        <f t="shared" si="106"/>
        <v>305.78595538661938</v>
      </c>
      <c r="T308">
        <f t="shared" si="92"/>
        <v>-6.4252411256886494E-2</v>
      </c>
      <c r="V308">
        <f t="shared" si="93"/>
        <v>-9.9297091334359759E-3</v>
      </c>
      <c r="X308">
        <f t="shared" si="94"/>
        <v>2.1233904662154492E-2</v>
      </c>
      <c r="Z308">
        <f t="shared" si="95"/>
        <v>4.3671757977734552E-2</v>
      </c>
      <c r="AE308" s="1">
        <f t="shared" si="96"/>
        <v>43907</v>
      </c>
      <c r="AF308" s="10">
        <f t="shared" si="97"/>
        <v>52</v>
      </c>
      <c r="AG308" s="11">
        <f t="shared" si="98"/>
        <v>319.75</v>
      </c>
      <c r="AI308">
        <f t="shared" si="111"/>
        <v>8.2002748545340118</v>
      </c>
      <c r="AJ308">
        <f t="shared" si="107"/>
        <v>321.16073383881013</v>
      </c>
      <c r="AK308">
        <f t="shared" si="99"/>
        <v>4.4119901135578768E-3</v>
      </c>
      <c r="AN308">
        <f t="shared" si="112"/>
        <v>-11.95747861336813</v>
      </c>
      <c r="AO308">
        <f t="shared" si="108"/>
        <v>301.00298037090795</v>
      </c>
      <c r="AP308">
        <f t="shared" si="100"/>
        <v>5.8630241216863332E-2</v>
      </c>
      <c r="AS308">
        <f t="shared" si="113"/>
        <v>-14.474763795488631</v>
      </c>
      <c r="AT308">
        <f t="shared" si="109"/>
        <v>298.48569518878747</v>
      </c>
      <c r="AU308">
        <f t="shared" si="101"/>
        <v>6.6502907931860908E-2</v>
      </c>
      <c r="AX308">
        <f t="shared" si="114"/>
        <v>-17.218808634376035</v>
      </c>
      <c r="AY308">
        <f t="shared" si="110"/>
        <v>295.74165034990006</v>
      </c>
      <c r="AZ308">
        <f t="shared" si="102"/>
        <v>7.5084752619546349E-2</v>
      </c>
    </row>
    <row r="309" spans="2:52" x14ac:dyDescent="0.3">
      <c r="B309" s="1"/>
      <c r="I309" s="1">
        <v>43908</v>
      </c>
      <c r="J309">
        <v>53</v>
      </c>
      <c r="K309" s="13">
        <v>315.47000120000001</v>
      </c>
      <c r="M309">
        <f t="shared" si="103"/>
        <v>336.18576679951155</v>
      </c>
      <c r="O309">
        <f t="shared" si="104"/>
        <v>321.65501469724973</v>
      </c>
      <c r="Q309">
        <f t="shared" si="105"/>
        <v>317.03418359371045</v>
      </c>
      <c r="S309">
        <f t="shared" si="106"/>
        <v>316.95719107732384</v>
      </c>
      <c r="T309">
        <f t="shared" si="92"/>
        <v>-6.5666356613027901E-2</v>
      </c>
      <c r="V309">
        <f t="shared" si="93"/>
        <v>-1.9605710443854757E-2</v>
      </c>
      <c r="X309">
        <f t="shared" si="94"/>
        <v>-4.9582603346135182E-3</v>
      </c>
      <c r="Z309">
        <f t="shared" si="95"/>
        <v>-4.7142037964522264E-3</v>
      </c>
      <c r="AE309" s="1">
        <f t="shared" si="96"/>
        <v>43908</v>
      </c>
      <c r="AF309" s="10">
        <f t="shared" si="97"/>
        <v>53</v>
      </c>
      <c r="AG309" s="11">
        <f t="shared" si="98"/>
        <v>315.47000120000001</v>
      </c>
      <c r="AI309">
        <f t="shared" si="111"/>
        <v>5.7454749617403396</v>
      </c>
      <c r="AJ309">
        <f t="shared" si="107"/>
        <v>322.77965855545079</v>
      </c>
      <c r="AK309">
        <f t="shared" si="99"/>
        <v>2.317068921813787E-2</v>
      </c>
      <c r="AN309">
        <f t="shared" si="112"/>
        <v>-5.5449973242471371</v>
      </c>
      <c r="AO309">
        <f t="shared" si="108"/>
        <v>311.48918626946329</v>
      </c>
      <c r="AP309">
        <f t="shared" si="100"/>
        <v>1.2618679796476077E-2</v>
      </c>
      <c r="AS309">
        <f t="shared" si="113"/>
        <v>-3.3456707525348426</v>
      </c>
      <c r="AT309">
        <f t="shared" si="109"/>
        <v>313.68851284117562</v>
      </c>
      <c r="AU309">
        <f t="shared" si="101"/>
        <v>5.6470927569907715E-3</v>
      </c>
      <c r="AX309">
        <f t="shared" si="114"/>
        <v>-0.18478203932772574</v>
      </c>
      <c r="AY309">
        <f t="shared" si="110"/>
        <v>316.84940155438272</v>
      </c>
      <c r="AZ309">
        <f t="shared" si="102"/>
        <v>4.3725246430268505E-3</v>
      </c>
    </row>
    <row r="310" spans="2:52" x14ac:dyDescent="0.3">
      <c r="B310" s="1"/>
      <c r="I310" s="1">
        <v>43909</v>
      </c>
      <c r="J310">
        <v>54</v>
      </c>
      <c r="K310" s="13">
        <v>332.02999879999999</v>
      </c>
      <c r="M310">
        <f t="shared" si="103"/>
        <v>332.04261367960925</v>
      </c>
      <c r="O310">
        <f t="shared" si="104"/>
        <v>319.18100929834986</v>
      </c>
      <c r="Q310">
        <f t="shared" si="105"/>
        <v>316.09567415748421</v>
      </c>
      <c r="S310">
        <f t="shared" si="106"/>
        <v>315.7674391754648</v>
      </c>
      <c r="T310">
        <f t="shared" si="92"/>
        <v>-3.7993192346628812E-5</v>
      </c>
      <c r="V310">
        <f t="shared" si="93"/>
        <v>3.8698278914821124E-2</v>
      </c>
      <c r="X310">
        <f t="shared" si="94"/>
        <v>4.7990617414403872E-2</v>
      </c>
      <c r="Z310">
        <f t="shared" si="95"/>
        <v>4.8979187673734936E-2</v>
      </c>
      <c r="AE310" s="1">
        <f t="shared" si="96"/>
        <v>43909</v>
      </c>
      <c r="AF310" s="10">
        <f t="shared" si="97"/>
        <v>54</v>
      </c>
      <c r="AG310" s="11">
        <f t="shared" si="98"/>
        <v>332.02999879999999</v>
      </c>
      <c r="AI310">
        <f t="shared" si="111"/>
        <v>4.7840818566375205</v>
      </c>
      <c r="AJ310">
        <f t="shared" si="107"/>
        <v>320.87975601412171</v>
      </c>
      <c r="AK310">
        <f t="shared" si="99"/>
        <v>3.3582034232378759E-2</v>
      </c>
      <c r="AN310">
        <f t="shared" si="112"/>
        <v>-3.7024021690387787</v>
      </c>
      <c r="AO310">
        <f t="shared" si="108"/>
        <v>312.39327198844541</v>
      </c>
      <c r="AP310">
        <f t="shared" si="100"/>
        <v>5.9141423613903232E-2</v>
      </c>
      <c r="AS310">
        <f t="shared" si="113"/>
        <v>-1.9013739627496815</v>
      </c>
      <c r="AT310">
        <f t="shared" si="109"/>
        <v>314.19430019473452</v>
      </c>
      <c r="AU310">
        <f t="shared" si="101"/>
        <v>5.3717129987428905E-2</v>
      </c>
      <c r="AX310">
        <f t="shared" si="114"/>
        <v>-0.78776395684653777</v>
      </c>
      <c r="AY310">
        <f t="shared" si="110"/>
        <v>315.30791020063765</v>
      </c>
      <c r="AZ310">
        <f t="shared" si="102"/>
        <v>5.0363186036798367E-2</v>
      </c>
    </row>
    <row r="311" spans="2:52" x14ac:dyDescent="0.3">
      <c r="B311" s="1"/>
      <c r="I311" s="1">
        <v>43910</v>
      </c>
      <c r="J311">
        <v>55</v>
      </c>
      <c r="K311" s="13">
        <v>332.82998659999998</v>
      </c>
      <c r="M311">
        <f t="shared" si="103"/>
        <v>332.04009070368738</v>
      </c>
      <c r="O311">
        <f t="shared" si="104"/>
        <v>324.32060509900992</v>
      </c>
      <c r="Q311">
        <f t="shared" si="105"/>
        <v>325.65626894299368</v>
      </c>
      <c r="S311">
        <f t="shared" si="106"/>
        <v>328.77748687509296</v>
      </c>
      <c r="T311">
        <f t="shared" si="92"/>
        <v>2.373271424193846E-3</v>
      </c>
      <c r="V311">
        <f t="shared" si="93"/>
        <v>2.5566751325254718E-2</v>
      </c>
      <c r="X311">
        <f t="shared" si="94"/>
        <v>2.1553699924363449E-2</v>
      </c>
      <c r="Z311">
        <f t="shared" si="95"/>
        <v>1.2175885250920546E-2</v>
      </c>
      <c r="AE311" s="1">
        <f t="shared" si="96"/>
        <v>43910</v>
      </c>
      <c r="AF311" s="10">
        <f t="shared" si="97"/>
        <v>55</v>
      </c>
      <c r="AG311" s="11">
        <f t="shared" si="98"/>
        <v>332.82998659999998</v>
      </c>
      <c r="AI311">
        <f t="shared" si="111"/>
        <v>1.9151465282081235</v>
      </c>
      <c r="AJ311">
        <f t="shared" si="107"/>
        <v>327.57141547120182</v>
      </c>
      <c r="AK311">
        <f t="shared" si="99"/>
        <v>1.5799571374312482E-2</v>
      </c>
      <c r="AN311">
        <f t="shared" si="112"/>
        <v>1.6027966127805193</v>
      </c>
      <c r="AO311">
        <f t="shared" si="108"/>
        <v>327.25906555577421</v>
      </c>
      <c r="AP311">
        <f t="shared" si="100"/>
        <v>1.6738038243293823E-2</v>
      </c>
      <c r="AS311">
        <f t="shared" si="113"/>
        <v>4.9758072862058063</v>
      </c>
      <c r="AT311">
        <f t="shared" si="109"/>
        <v>330.63207622919947</v>
      </c>
      <c r="AU311">
        <f t="shared" si="101"/>
        <v>6.6037029693541268E-3</v>
      </c>
      <c r="AX311">
        <f t="shared" si="114"/>
        <v>7.4909230370382653</v>
      </c>
      <c r="AY311">
        <f t="shared" si="110"/>
        <v>333.14719198003195</v>
      </c>
      <c r="AZ311">
        <f t="shared" si="102"/>
        <v>9.5305529189948458E-4</v>
      </c>
    </row>
    <row r="312" spans="2:52" x14ac:dyDescent="0.3">
      <c r="B312" s="1"/>
      <c r="I312" s="1">
        <v>43913</v>
      </c>
      <c r="J312">
        <v>56</v>
      </c>
      <c r="K312" s="13">
        <v>360.26998900000001</v>
      </c>
      <c r="M312">
        <f t="shared" si="103"/>
        <v>332.19806988294994</v>
      </c>
      <c r="O312">
        <f t="shared" si="104"/>
        <v>327.72435769940591</v>
      </c>
      <c r="Q312">
        <f t="shared" si="105"/>
        <v>329.96049953719751</v>
      </c>
      <c r="S312">
        <f t="shared" si="106"/>
        <v>332.01948665501857</v>
      </c>
      <c r="T312">
        <f t="shared" si="92"/>
        <v>7.7919116146668743E-2</v>
      </c>
      <c r="V312">
        <f t="shared" si="93"/>
        <v>9.0336781564656202E-2</v>
      </c>
      <c r="X312">
        <f t="shared" si="94"/>
        <v>8.4129931407643563E-2</v>
      </c>
      <c r="Z312">
        <f t="shared" si="95"/>
        <v>7.84148089142708E-2</v>
      </c>
      <c r="AE312" s="1">
        <f t="shared" si="96"/>
        <v>43913</v>
      </c>
      <c r="AF312" s="10">
        <f t="shared" si="97"/>
        <v>56</v>
      </c>
      <c r="AG312" s="11">
        <f t="shared" si="98"/>
        <v>360.26998900000001</v>
      </c>
      <c r="AI312">
        <f t="shared" si="111"/>
        <v>0.67127110372573295</v>
      </c>
      <c r="AJ312">
        <f t="shared" si="107"/>
        <v>330.63177064092326</v>
      </c>
      <c r="AK312">
        <f t="shared" si="99"/>
        <v>8.2266686829351038E-2</v>
      </c>
      <c r="AN312">
        <f t="shared" si="112"/>
        <v>2.6833702053498438</v>
      </c>
      <c r="AO312">
        <f t="shared" si="108"/>
        <v>332.64386974254734</v>
      </c>
      <c r="AP312">
        <f t="shared" si="100"/>
        <v>7.6681711219228621E-2</v>
      </c>
      <c r="AS312">
        <f t="shared" si="113"/>
        <v>4.572861271004621</v>
      </c>
      <c r="AT312">
        <f t="shared" si="109"/>
        <v>334.53336080820213</v>
      </c>
      <c r="AU312">
        <f t="shared" si="101"/>
        <v>7.1437058255212807E-2</v>
      </c>
      <c r="AX312">
        <f t="shared" si="114"/>
        <v>4.9415690827707168</v>
      </c>
      <c r="AY312">
        <f t="shared" si="110"/>
        <v>334.90206861996825</v>
      </c>
      <c r="AZ312">
        <f t="shared" si="102"/>
        <v>7.0413637423548378E-2</v>
      </c>
    </row>
    <row r="313" spans="2:52" x14ac:dyDescent="0.3">
      <c r="B313" s="1"/>
      <c r="I313" s="1">
        <v>43914</v>
      </c>
      <c r="J313">
        <v>57</v>
      </c>
      <c r="K313" s="13">
        <v>357.32000729999999</v>
      </c>
      <c r="M313">
        <f t="shared" si="103"/>
        <v>337.81245370635997</v>
      </c>
      <c r="O313">
        <f t="shared" si="104"/>
        <v>340.74261021964355</v>
      </c>
      <c r="Q313">
        <f t="shared" si="105"/>
        <v>348.14619321487902</v>
      </c>
      <c r="S313">
        <f t="shared" si="106"/>
        <v>354.61988853100371</v>
      </c>
      <c r="T313">
        <f t="shared" si="92"/>
        <v>5.4594070287426674E-2</v>
      </c>
      <c r="V313">
        <f t="shared" si="93"/>
        <v>4.6393699601708346E-2</v>
      </c>
      <c r="X313">
        <f t="shared" si="94"/>
        <v>2.5673944637023317E-2</v>
      </c>
      <c r="Z313">
        <f t="shared" si="95"/>
        <v>7.5565843329038693E-3</v>
      </c>
      <c r="AE313" s="1">
        <f t="shared" si="96"/>
        <v>43914</v>
      </c>
      <c r="AF313" s="10">
        <f t="shared" si="97"/>
        <v>57</v>
      </c>
      <c r="AG313" s="11">
        <f t="shared" si="98"/>
        <v>357.32000729999999</v>
      </c>
      <c r="AI313">
        <f t="shared" si="111"/>
        <v>-3.1001218525557164</v>
      </c>
      <c r="AJ313">
        <f t="shared" si="107"/>
        <v>345.04607136232329</v>
      </c>
      <c r="AK313">
        <f t="shared" si="99"/>
        <v>3.4349982332144369E-2</v>
      </c>
      <c r="AN313">
        <f t="shared" si="112"/>
        <v>8.8842995942825116</v>
      </c>
      <c r="AO313">
        <f t="shared" si="108"/>
        <v>357.03049280916156</v>
      </c>
      <c r="AP313">
        <f t="shared" si="100"/>
        <v>8.1023867940133729E-4</v>
      </c>
      <c r="AS313">
        <f t="shared" si="113"/>
        <v>12.740560715010755</v>
      </c>
      <c r="AT313">
        <f t="shared" si="109"/>
        <v>360.88675392988978</v>
      </c>
      <c r="AU313">
        <f t="shared" si="101"/>
        <v>9.9819393177589706E-3</v>
      </c>
      <c r="AX313">
        <f t="shared" si="114"/>
        <v>15.536868758699354</v>
      </c>
      <c r="AY313">
        <f t="shared" si="110"/>
        <v>363.68306197357839</v>
      </c>
      <c r="AZ313">
        <f t="shared" si="102"/>
        <v>1.7807720092863671E-2</v>
      </c>
    </row>
    <row r="314" spans="2:52" x14ac:dyDescent="0.3">
      <c r="B314" s="1"/>
      <c r="I314" s="1">
        <v>43915</v>
      </c>
      <c r="J314">
        <v>58</v>
      </c>
      <c r="K314" s="13">
        <v>342.39001459999997</v>
      </c>
      <c r="M314">
        <f t="shared" si="103"/>
        <v>341.71396442508802</v>
      </c>
      <c r="O314">
        <f t="shared" si="104"/>
        <v>347.37356905178615</v>
      </c>
      <c r="Q314">
        <f t="shared" si="105"/>
        <v>353.65048166595159</v>
      </c>
      <c r="S314">
        <f t="shared" si="106"/>
        <v>356.77998354620075</v>
      </c>
      <c r="T314">
        <f t="shared" si="92"/>
        <v>1.9745031866707655E-3</v>
      </c>
      <c r="V314">
        <f t="shared" si="93"/>
        <v>-1.4555197988493491E-2</v>
      </c>
      <c r="X314">
        <f t="shared" si="94"/>
        <v>-3.2887837220097534E-2</v>
      </c>
      <c r="Z314">
        <f t="shared" si="95"/>
        <v>-4.2028004125681015E-2</v>
      </c>
      <c r="AE314" s="1">
        <f t="shared" si="96"/>
        <v>43915</v>
      </c>
      <c r="AF314" s="10">
        <f t="shared" si="97"/>
        <v>58</v>
      </c>
      <c r="AG314" s="11">
        <f t="shared" si="98"/>
        <v>342.39001459999997</v>
      </c>
      <c r="AI314">
        <f t="shared" si="111"/>
        <v>-3.5809551722590873</v>
      </c>
      <c r="AJ314">
        <f t="shared" si="107"/>
        <v>350.06952649369248</v>
      </c>
      <c r="AK314">
        <f t="shared" si="99"/>
        <v>2.2429135098066925E-2</v>
      </c>
      <c r="AN314">
        <f t="shared" si="112"/>
        <v>7.5322951369985347</v>
      </c>
      <c r="AO314">
        <f t="shared" si="108"/>
        <v>361.18277680295012</v>
      </c>
      <c r="AP314">
        <f t="shared" si="100"/>
        <v>5.4887004298022381E-2</v>
      </c>
      <c r="AS314">
        <f t="shared" si="113"/>
        <v>8.3987973566478438</v>
      </c>
      <c r="AT314">
        <f t="shared" si="109"/>
        <v>362.04927902259942</v>
      </c>
      <c r="AU314">
        <f t="shared" si="101"/>
        <v>5.7417750472561389E-2</v>
      </c>
      <c r="AX314">
        <f t="shared" si="114"/>
        <v>7.5108045125979253</v>
      </c>
      <c r="AY314">
        <f t="shared" si="110"/>
        <v>361.16128617854952</v>
      </c>
      <c r="AZ314">
        <f t="shared" si="102"/>
        <v>5.4824237793497689E-2</v>
      </c>
    </row>
    <row r="315" spans="2:52" x14ac:dyDescent="0.3">
      <c r="B315" s="1"/>
      <c r="I315" s="1">
        <v>43916</v>
      </c>
      <c r="J315">
        <v>59</v>
      </c>
      <c r="K315" s="13">
        <v>362.98999020000002</v>
      </c>
      <c r="M315">
        <f t="shared" si="103"/>
        <v>341.8491744600704</v>
      </c>
      <c r="O315">
        <f t="shared" si="104"/>
        <v>345.38014727107168</v>
      </c>
      <c r="Q315">
        <f t="shared" si="105"/>
        <v>346.89420142638062</v>
      </c>
      <c r="S315">
        <f t="shared" si="106"/>
        <v>345.26800838924009</v>
      </c>
      <c r="T315">
        <f t="shared" si="92"/>
        <v>5.8240767819193767E-2</v>
      </c>
      <c r="V315">
        <f t="shared" si="93"/>
        <v>4.8513301755857462E-2</v>
      </c>
      <c r="X315">
        <f t="shared" si="94"/>
        <v>4.4342238651680049E-2</v>
      </c>
      <c r="Z315">
        <f t="shared" si="95"/>
        <v>4.8822232814176171E-2</v>
      </c>
      <c r="AE315" s="1">
        <f t="shared" si="96"/>
        <v>43916</v>
      </c>
      <c r="AF315" s="10">
        <f t="shared" si="97"/>
        <v>59</v>
      </c>
      <c r="AG315" s="11">
        <f t="shared" si="98"/>
        <v>362.98999020000002</v>
      </c>
      <c r="AI315">
        <f t="shared" si="111"/>
        <v>-1.5135080898930762</v>
      </c>
      <c r="AJ315">
        <f t="shared" si="107"/>
        <v>345.38069333648752</v>
      </c>
      <c r="AK315">
        <f t="shared" si="99"/>
        <v>4.8511797401934245E-2</v>
      </c>
      <c r="AN315">
        <f t="shared" si="112"/>
        <v>1.8168649863707329</v>
      </c>
      <c r="AO315">
        <f t="shared" si="108"/>
        <v>348.71106641275134</v>
      </c>
      <c r="AP315">
        <f t="shared" si="100"/>
        <v>3.9336962926667191E-2</v>
      </c>
      <c r="AS315">
        <f t="shared" si="113"/>
        <v>-0.69424920108344335</v>
      </c>
      <c r="AT315">
        <f t="shared" si="109"/>
        <v>346.19995222529718</v>
      </c>
      <c r="AU315">
        <f t="shared" si="101"/>
        <v>4.6254823625995513E-2</v>
      </c>
      <c r="AX315">
        <f t="shared" si="114"/>
        <v>-3.902863289137191</v>
      </c>
      <c r="AY315">
        <f t="shared" si="110"/>
        <v>342.99133813724342</v>
      </c>
      <c r="AZ315">
        <f t="shared" si="102"/>
        <v>5.5094224641670582E-2</v>
      </c>
    </row>
    <row r="316" spans="2:52" x14ac:dyDescent="0.3">
      <c r="B316" s="1"/>
      <c r="I316" s="1">
        <v>43917</v>
      </c>
      <c r="J316">
        <v>60</v>
      </c>
      <c r="K316" s="13">
        <v>357.11999509999998</v>
      </c>
      <c r="M316">
        <f t="shared" si="103"/>
        <v>346.07733760805633</v>
      </c>
      <c r="O316">
        <f t="shared" si="104"/>
        <v>352.42408444264299</v>
      </c>
      <c r="Q316">
        <f t="shared" si="105"/>
        <v>356.55167469055226</v>
      </c>
      <c r="S316">
        <f t="shared" si="106"/>
        <v>359.44559383784804</v>
      </c>
      <c r="T316">
        <f t="shared" si="92"/>
        <v>3.0921420372587976E-2</v>
      </c>
      <c r="V316">
        <f t="shared" si="93"/>
        <v>1.3149391582070477E-2</v>
      </c>
      <c r="X316">
        <f t="shared" si="94"/>
        <v>1.5913990178247567E-3</v>
      </c>
      <c r="Z316">
        <f t="shared" si="95"/>
        <v>-6.5120933292935465E-3</v>
      </c>
      <c r="AE316" s="1">
        <f t="shared" si="96"/>
        <v>43917</v>
      </c>
      <c r="AF316" s="10">
        <f t="shared" si="97"/>
        <v>60</v>
      </c>
      <c r="AG316" s="11">
        <f t="shared" si="98"/>
        <v>357.11999509999998</v>
      </c>
      <c r="AI316">
        <f t="shared" si="111"/>
        <v>-3.1423011247487898</v>
      </c>
      <c r="AJ316">
        <f t="shared" si="107"/>
        <v>353.40937356580349</v>
      </c>
      <c r="AK316">
        <f t="shared" si="99"/>
        <v>1.0390405424253691E-2</v>
      </c>
      <c r="AN316">
        <f t="shared" si="112"/>
        <v>4.9531082974910969</v>
      </c>
      <c r="AO316">
        <f t="shared" si="108"/>
        <v>361.50478298804336</v>
      </c>
      <c r="AP316">
        <f t="shared" si="100"/>
        <v>1.2278192059270044E-2</v>
      </c>
      <c r="AS316">
        <f t="shared" si="113"/>
        <v>5.5167842780696077</v>
      </c>
      <c r="AT316">
        <f t="shared" si="109"/>
        <v>362.06845896862188</v>
      </c>
      <c r="AU316">
        <f t="shared" si="101"/>
        <v>1.3856585843747679E-2</v>
      </c>
      <c r="AX316">
        <f t="shared" si="114"/>
        <v>6.9454059535098764</v>
      </c>
      <c r="AY316">
        <f t="shared" si="110"/>
        <v>363.49708064406212</v>
      </c>
      <c r="AZ316">
        <f t="shared" si="102"/>
        <v>1.785698261525917E-2</v>
      </c>
    </row>
    <row r="317" spans="2:52" x14ac:dyDescent="0.3">
      <c r="B317" s="1"/>
      <c r="I317" s="1">
        <v>43920</v>
      </c>
      <c r="J317">
        <v>61</v>
      </c>
      <c r="K317" s="13">
        <v>370.9599915</v>
      </c>
      <c r="M317">
        <f t="shared" si="103"/>
        <v>348.28586910644509</v>
      </c>
      <c r="O317">
        <f t="shared" si="104"/>
        <v>354.30244870558579</v>
      </c>
      <c r="Q317">
        <f t="shared" si="105"/>
        <v>356.89266693622091</v>
      </c>
      <c r="S317">
        <f t="shared" si="106"/>
        <v>357.58511484756957</v>
      </c>
      <c r="T317">
        <f t="shared" si="92"/>
        <v>6.112282432903525E-2</v>
      </c>
      <c r="V317">
        <f t="shared" si="93"/>
        <v>4.4903879599140578E-2</v>
      </c>
      <c r="X317">
        <f t="shared" si="94"/>
        <v>3.7921406313648508E-2</v>
      </c>
      <c r="Z317">
        <f t="shared" si="95"/>
        <v>3.6054768597412024E-2</v>
      </c>
      <c r="AE317" s="1">
        <f t="shared" si="96"/>
        <v>43920</v>
      </c>
      <c r="AF317" s="10">
        <f t="shared" si="97"/>
        <v>61</v>
      </c>
      <c r="AG317" s="11">
        <f t="shared" si="98"/>
        <v>370.9599915</v>
      </c>
      <c r="AI317">
        <f t="shared" si="111"/>
        <v>-2.5820393489327609</v>
      </c>
      <c r="AJ317">
        <f t="shared" si="107"/>
        <v>354.31062758728814</v>
      </c>
      <c r="AK317">
        <f t="shared" si="99"/>
        <v>4.4881831718264591E-2</v>
      </c>
      <c r="AN317">
        <f t="shared" si="112"/>
        <v>3.108261876762116</v>
      </c>
      <c r="AO317">
        <f t="shared" si="108"/>
        <v>360.00092881298303</v>
      </c>
      <c r="AP317">
        <f t="shared" si="100"/>
        <v>2.9542438371058046E-2</v>
      </c>
      <c r="AS317">
        <f t="shared" si="113"/>
        <v>2.4113090586290298</v>
      </c>
      <c r="AT317">
        <f t="shared" si="109"/>
        <v>359.30397599484991</v>
      </c>
      <c r="AU317">
        <f t="shared" si="101"/>
        <v>3.1421220002777833E-2</v>
      </c>
      <c r="AX317">
        <f t="shared" si="114"/>
        <v>1.6618749872368905</v>
      </c>
      <c r="AY317">
        <f t="shared" si="110"/>
        <v>358.5545419234578</v>
      </c>
      <c r="AZ317">
        <f t="shared" si="102"/>
        <v>3.3441475794680667E-2</v>
      </c>
    </row>
    <row r="318" spans="2:52" x14ac:dyDescent="0.3">
      <c r="B318" s="1"/>
      <c r="I318" s="1">
        <v>43921</v>
      </c>
      <c r="J318">
        <v>62</v>
      </c>
      <c r="K318" s="13">
        <v>375.5</v>
      </c>
      <c r="M318">
        <f t="shared" si="103"/>
        <v>352.82069358515611</v>
      </c>
      <c r="O318">
        <f t="shared" si="104"/>
        <v>360.96546582335145</v>
      </c>
      <c r="Q318">
        <f t="shared" si="105"/>
        <v>365.33306167448836</v>
      </c>
      <c r="S318">
        <f t="shared" si="106"/>
        <v>368.28501616951394</v>
      </c>
      <c r="T318">
        <f t="shared" si="92"/>
        <v>6.0397620279211431E-2</v>
      </c>
      <c r="V318">
        <f t="shared" si="93"/>
        <v>3.870714827336498E-2</v>
      </c>
      <c r="X318">
        <f t="shared" si="94"/>
        <v>2.7075734555290644E-2</v>
      </c>
      <c r="Z318">
        <f t="shared" si="95"/>
        <v>1.9214337764277129E-2</v>
      </c>
      <c r="AE318" s="1">
        <f t="shared" si="96"/>
        <v>43921</v>
      </c>
      <c r="AF318" s="10">
        <f t="shared" si="97"/>
        <v>62</v>
      </c>
      <c r="AG318" s="11">
        <f t="shared" si="98"/>
        <v>375.5</v>
      </c>
      <c r="AI318">
        <f t="shared" si="111"/>
        <v>-3.7537104267997004</v>
      </c>
      <c r="AJ318">
        <f t="shared" si="107"/>
        <v>361.57935124768863</v>
      </c>
      <c r="AK318">
        <f t="shared" si="99"/>
        <v>3.7072300272467017E-2</v>
      </c>
      <c r="AN318">
        <f t="shared" si="112"/>
        <v>5.2411150213642532</v>
      </c>
      <c r="AO318">
        <f t="shared" si="108"/>
        <v>370.5741766958526</v>
      </c>
      <c r="AP318">
        <f t="shared" si="100"/>
        <v>1.3118038093601597E-2</v>
      </c>
      <c r="AS318">
        <f t="shared" si="113"/>
        <v>6.028760466412086</v>
      </c>
      <c r="AT318">
        <f t="shared" si="109"/>
        <v>371.36182214090047</v>
      </c>
      <c r="AU318">
        <f t="shared" si="101"/>
        <v>1.1020447028227772E-2</v>
      </c>
      <c r="AX318">
        <f t="shared" si="114"/>
        <v>7.0846907880613443</v>
      </c>
      <c r="AY318">
        <f t="shared" si="110"/>
        <v>372.41775246254969</v>
      </c>
      <c r="AZ318">
        <f t="shared" si="102"/>
        <v>8.2083822568583594E-3</v>
      </c>
    </row>
    <row r="319" spans="2:52" x14ac:dyDescent="0.3">
      <c r="B319" s="1"/>
      <c r="I319" s="1">
        <v>43922</v>
      </c>
      <c r="J319">
        <v>63</v>
      </c>
      <c r="K319" s="13">
        <v>364.07998659999998</v>
      </c>
      <c r="M319">
        <f t="shared" si="103"/>
        <v>357.35655486812493</v>
      </c>
      <c r="O319">
        <f t="shared" si="104"/>
        <v>366.77927949401089</v>
      </c>
      <c r="Q319">
        <f t="shared" si="105"/>
        <v>371.43322466979532</v>
      </c>
      <c r="S319">
        <f t="shared" si="106"/>
        <v>374.05700323390283</v>
      </c>
      <c r="T319">
        <f t="shared" si="92"/>
        <v>1.8466908315017645E-2</v>
      </c>
      <c r="V319">
        <f t="shared" si="93"/>
        <v>-7.4140106387570104E-3</v>
      </c>
      <c r="X319">
        <f t="shared" si="94"/>
        <v>-2.0196765382421433E-2</v>
      </c>
      <c r="Z319">
        <f t="shared" si="95"/>
        <v>-2.7403364648176051E-2</v>
      </c>
      <c r="AE319" s="1">
        <f t="shared" si="96"/>
        <v>43922</v>
      </c>
      <c r="AF319" s="10">
        <f t="shared" si="97"/>
        <v>63</v>
      </c>
      <c r="AG319" s="11">
        <f t="shared" si="98"/>
        <v>364.07998659999998</v>
      </c>
      <c r="AI319">
        <f t="shared" si="111"/>
        <v>-4.2230009405011524</v>
      </c>
      <c r="AJ319">
        <f t="shared" si="107"/>
        <v>367.21022372929417</v>
      </c>
      <c r="AK319">
        <f t="shared" si="99"/>
        <v>8.5976632731896152E-3</v>
      </c>
      <c r="AN319">
        <f t="shared" si="112"/>
        <v>5.5847342109413365</v>
      </c>
      <c r="AO319">
        <f t="shared" si="108"/>
        <v>377.01795888073667</v>
      </c>
      <c r="AP319">
        <f t="shared" si="100"/>
        <v>3.5536071074818834E-2</v>
      </c>
      <c r="AS319">
        <f t="shared" si="113"/>
        <v>6.0716019837490105</v>
      </c>
      <c r="AT319">
        <f t="shared" si="109"/>
        <v>377.50482665354434</v>
      </c>
      <c r="AU319">
        <f t="shared" si="101"/>
        <v>3.6873326048250187E-2</v>
      </c>
      <c r="AX319">
        <f t="shared" si="114"/>
        <v>6.2970685538578373</v>
      </c>
      <c r="AY319">
        <f t="shared" si="110"/>
        <v>377.73029322365318</v>
      </c>
      <c r="AZ319">
        <f t="shared" si="102"/>
        <v>3.7492603620232046E-2</v>
      </c>
    </row>
    <row r="320" spans="2:52" x14ac:dyDescent="0.3">
      <c r="B320" s="1"/>
      <c r="I320" s="1">
        <v>43923</v>
      </c>
      <c r="J320">
        <v>64</v>
      </c>
      <c r="K320" s="13">
        <v>370.07998659999998</v>
      </c>
      <c r="M320">
        <f t="shared" si="103"/>
        <v>358.70124121449999</v>
      </c>
      <c r="O320">
        <f t="shared" si="104"/>
        <v>365.69956233640653</v>
      </c>
      <c r="Q320">
        <f t="shared" si="105"/>
        <v>367.02128182791813</v>
      </c>
      <c r="S320">
        <f t="shared" si="106"/>
        <v>366.07538992678053</v>
      </c>
      <c r="T320">
        <f t="shared" si="92"/>
        <v>3.0746719081025813E-2</v>
      </c>
      <c r="V320">
        <f t="shared" si="93"/>
        <v>1.1836425697691199E-2</v>
      </c>
      <c r="X320">
        <f t="shared" si="94"/>
        <v>8.2649829302654139E-3</v>
      </c>
      <c r="Z320">
        <f t="shared" si="95"/>
        <v>1.0820894990865342E-2</v>
      </c>
      <c r="AE320" s="1">
        <f t="shared" si="96"/>
        <v>43923</v>
      </c>
      <c r="AF320" s="10">
        <f t="shared" si="97"/>
        <v>64</v>
      </c>
      <c r="AG320" s="11">
        <f t="shared" si="98"/>
        <v>370.07998659999998</v>
      </c>
      <c r="AI320">
        <f t="shared" si="111"/>
        <v>-2.4960121840254836</v>
      </c>
      <c r="AJ320">
        <f t="shared" si="107"/>
        <v>364.52526964389267</v>
      </c>
      <c r="AK320">
        <f t="shared" si="99"/>
        <v>1.500950377549358E-2</v>
      </c>
      <c r="AN320">
        <f t="shared" si="112"/>
        <v>1.5860633898139249</v>
      </c>
      <c r="AO320">
        <f t="shared" si="108"/>
        <v>368.60734521773207</v>
      </c>
      <c r="AP320">
        <f t="shared" si="100"/>
        <v>3.979251609354412E-3</v>
      </c>
      <c r="AS320">
        <f t="shared" si="113"/>
        <v>-0.21852491162671051</v>
      </c>
      <c r="AT320">
        <f t="shared" si="109"/>
        <v>366.8027569162914</v>
      </c>
      <c r="AU320">
        <f t="shared" si="101"/>
        <v>8.8554631495130504E-3</v>
      </c>
      <c r="AX320">
        <f t="shared" si="114"/>
        <v>-2.2701405627301865</v>
      </c>
      <c r="AY320">
        <f t="shared" si="110"/>
        <v>364.75114126518793</v>
      </c>
      <c r="AZ320">
        <f t="shared" si="102"/>
        <v>1.439917187570515E-2</v>
      </c>
    </row>
    <row r="321" spans="2:52" x14ac:dyDescent="0.3">
      <c r="B321" s="1"/>
      <c r="I321" s="1">
        <v>43924</v>
      </c>
      <c r="J321">
        <v>65</v>
      </c>
      <c r="K321" s="13">
        <v>361.76000979999998</v>
      </c>
      <c r="M321">
        <f t="shared" si="103"/>
        <v>360.97699029159998</v>
      </c>
      <c r="O321">
        <f t="shared" si="104"/>
        <v>367.45173204184391</v>
      </c>
      <c r="Q321">
        <f t="shared" si="105"/>
        <v>368.85650469116729</v>
      </c>
      <c r="S321">
        <f t="shared" si="106"/>
        <v>369.27906726535605</v>
      </c>
      <c r="T321">
        <f t="shared" ref="T321:T384" si="115">(K321-M321)/K321</f>
        <v>2.1644722666634628E-3</v>
      </c>
      <c r="V321">
        <f t="shared" ref="V321:V384" si="116">(K321-O321)/K321</f>
        <v>-1.573342018923158E-2</v>
      </c>
      <c r="X321">
        <f t="shared" ref="X321:X384" si="117">(K321-Q321)/K321</f>
        <v>-1.9616581985086267E-2</v>
      </c>
      <c r="Z321">
        <f t="shared" ref="Z321:Z384" si="118">(K321-S321)/K321</f>
        <v>-2.0784656296070431E-2</v>
      </c>
      <c r="AE321" s="1">
        <f t="shared" ref="AE321:AE384" si="119">I321</f>
        <v>43924</v>
      </c>
      <c r="AF321" s="10">
        <f t="shared" ref="AF321:AF384" si="120">J321</f>
        <v>65</v>
      </c>
      <c r="AG321" s="11">
        <f t="shared" ref="AG321:AG384" si="121">K321</f>
        <v>361.76000979999998</v>
      </c>
      <c r="AI321">
        <f t="shared" si="111"/>
        <v>-2.3638543198702182</v>
      </c>
      <c r="AJ321">
        <f t="shared" si="107"/>
        <v>366.49265037129709</v>
      </c>
      <c r="AK321">
        <f t="shared" ref="AK321:AK384" si="122">ABS((K321-AJ321)/K321)</f>
        <v>1.3082265709561331E-2</v>
      </c>
      <c r="AN321">
        <f t="shared" si="112"/>
        <v>1.6857271791880177</v>
      </c>
      <c r="AO321">
        <f t="shared" si="108"/>
        <v>370.54223187035529</v>
      </c>
      <c r="AP321">
        <f t="shared" ref="AP321:AP384" si="123">ABS((K321-AO321)/K321)</f>
        <v>2.4276376140111765E-2</v>
      </c>
      <c r="AS321">
        <f t="shared" si="113"/>
        <v>1.0137237532988101</v>
      </c>
      <c r="AT321">
        <f t="shared" si="109"/>
        <v>369.87022844446608</v>
      </c>
      <c r="AU321">
        <f t="shared" ref="AU321:AU384" si="124">ABS((K321-AT321)/K321)</f>
        <v>2.2418781581053857E-2</v>
      </c>
      <c r="AX321">
        <f t="shared" si="114"/>
        <v>1.0141501780532887</v>
      </c>
      <c r="AY321">
        <f t="shared" si="110"/>
        <v>369.87065486922057</v>
      </c>
      <c r="AZ321">
        <f t="shared" ref="AZ321:AZ384" si="125">ABS((K321-AY321)/K321)</f>
        <v>2.2419960331448986E-2</v>
      </c>
    </row>
    <row r="322" spans="2:52" x14ac:dyDescent="0.3">
      <c r="B322" s="1"/>
      <c r="I322" s="1">
        <v>43927</v>
      </c>
      <c r="J322">
        <v>66</v>
      </c>
      <c r="K322" s="13">
        <v>379.9599915</v>
      </c>
      <c r="M322">
        <f t="shared" ref="M322:M385" si="126">$L$257*K321+(1-$L$257)*M321</f>
        <v>361.13359419327998</v>
      </c>
      <c r="O322">
        <f t="shared" ref="O322:O385" si="127">$N$257*K321+(1-$N$257)*O321</f>
        <v>365.17504314510632</v>
      </c>
      <c r="Q322">
        <f t="shared" ref="Q322:Q385" si="128">$P$257*K321+(1-$P$257)*Q321</f>
        <v>364.59860775646689</v>
      </c>
      <c r="S322">
        <f t="shared" ref="S322:S385" si="129">$R$257*K321+(1-$R$257)*S321</f>
        <v>363.26382129307115</v>
      </c>
      <c r="T322">
        <f t="shared" si="115"/>
        <v>4.9548367533111773E-2</v>
      </c>
      <c r="V322">
        <f t="shared" si="116"/>
        <v>3.8911855683873196E-2</v>
      </c>
      <c r="X322">
        <f t="shared" si="117"/>
        <v>4.0428950645276324E-2</v>
      </c>
      <c r="Z322">
        <f t="shared" si="118"/>
        <v>4.3941916466036277E-2</v>
      </c>
      <c r="AE322" s="1">
        <f t="shared" si="119"/>
        <v>43927</v>
      </c>
      <c r="AF322" s="10">
        <f t="shared" si="120"/>
        <v>66</v>
      </c>
      <c r="AG322" s="11">
        <f t="shared" si="121"/>
        <v>379.9599915</v>
      </c>
      <c r="AI322">
        <f t="shared" si="111"/>
        <v>-1.039504068956095</v>
      </c>
      <c r="AJ322">
        <f t="shared" ref="AJ322:AJ385" si="130">Q322+AI322</f>
        <v>363.5591036875108</v>
      </c>
      <c r="AK322">
        <f t="shared" si="122"/>
        <v>4.3164775711627003E-2</v>
      </c>
      <c r="AN322">
        <f t="shared" si="112"/>
        <v>-0.69172246636734869</v>
      </c>
      <c r="AO322">
        <f t="shared" ref="AO322:AO385" si="131">Q322+AN322</f>
        <v>363.90688529009952</v>
      </c>
      <c r="AP322">
        <f t="shared" si="123"/>
        <v>4.2249464598960222E-2</v>
      </c>
      <c r="AS322">
        <f t="shared" si="113"/>
        <v>-2.1492486595007145</v>
      </c>
      <c r="AT322">
        <f t="shared" ref="AT322:AT385" si="132">Q322+AS322</f>
        <v>362.44935909696619</v>
      </c>
      <c r="AU322">
        <f t="shared" si="124"/>
        <v>4.6085463719234263E-2</v>
      </c>
      <c r="AX322">
        <f t="shared" si="114"/>
        <v>-3.2034875121496609</v>
      </c>
      <c r="AY322">
        <f t="shared" ref="AY322:AY385" si="133">Q322+AX322</f>
        <v>361.39512024431724</v>
      </c>
      <c r="AZ322">
        <f t="shared" si="125"/>
        <v>4.8860068615099859E-2</v>
      </c>
    </row>
    <row r="323" spans="2:52" x14ac:dyDescent="0.3">
      <c r="B323" s="1"/>
      <c r="I323" s="1">
        <v>43928</v>
      </c>
      <c r="J323">
        <v>67</v>
      </c>
      <c r="K323" s="13">
        <v>372.27999879999999</v>
      </c>
      <c r="M323">
        <f t="shared" si="126"/>
        <v>364.89887365462403</v>
      </c>
      <c r="O323">
        <f t="shared" si="127"/>
        <v>371.0890224870638</v>
      </c>
      <c r="Q323">
        <f t="shared" si="128"/>
        <v>373.81543800258675</v>
      </c>
      <c r="S323">
        <f t="shared" si="129"/>
        <v>376.62075745861421</v>
      </c>
      <c r="T323">
        <f t="shared" si="115"/>
        <v>1.9826810919652237E-2</v>
      </c>
      <c r="V323">
        <f t="shared" si="116"/>
        <v>3.1991412828386049E-3</v>
      </c>
      <c r="X323">
        <f t="shared" si="117"/>
        <v>-4.1244203490277825E-3</v>
      </c>
      <c r="Z323">
        <f t="shared" si="118"/>
        <v>-1.1659929817895499E-2</v>
      </c>
      <c r="AE323" s="1">
        <f t="shared" si="119"/>
        <v>43928</v>
      </c>
      <c r="AF323" s="10">
        <f t="shared" si="120"/>
        <v>67</v>
      </c>
      <c r="AG323" s="11">
        <f t="shared" si="121"/>
        <v>372.27999879999999</v>
      </c>
      <c r="AI323">
        <f t="shared" si="111"/>
        <v>-2.6749693043888474</v>
      </c>
      <c r="AJ323">
        <f t="shared" si="130"/>
        <v>371.14046869819788</v>
      </c>
      <c r="AK323">
        <f t="shared" si="122"/>
        <v>3.0609490315763608E-3</v>
      </c>
      <c r="AN323">
        <f t="shared" si="112"/>
        <v>3.271698618627533</v>
      </c>
      <c r="AO323">
        <f t="shared" si="131"/>
        <v>377.08713662121426</v>
      </c>
      <c r="AP323">
        <f t="shared" si="123"/>
        <v>1.2912694307267386E-2</v>
      </c>
      <c r="AS323">
        <f t="shared" si="113"/>
        <v>4.6703986838716265</v>
      </c>
      <c r="AT323">
        <f t="shared" si="132"/>
        <v>378.48583668645836</v>
      </c>
      <c r="AU323">
        <f t="shared" si="124"/>
        <v>1.6669812792688688E-2</v>
      </c>
      <c r="AX323">
        <f t="shared" si="114"/>
        <v>6.732766694465953</v>
      </c>
      <c r="AY323">
        <f t="shared" si="133"/>
        <v>380.54820469705271</v>
      </c>
      <c r="AZ323">
        <f t="shared" si="125"/>
        <v>2.2209643074310455E-2</v>
      </c>
    </row>
    <row r="324" spans="2:52" x14ac:dyDescent="0.3">
      <c r="B324" s="1"/>
      <c r="I324" s="1">
        <v>43929</v>
      </c>
      <c r="J324">
        <v>68</v>
      </c>
      <c r="K324" s="13">
        <v>371.11999509999998</v>
      </c>
      <c r="M324">
        <f t="shared" si="126"/>
        <v>366.37509868369921</v>
      </c>
      <c r="O324">
        <f t="shared" si="127"/>
        <v>371.56541301223831</v>
      </c>
      <c r="Q324">
        <f t="shared" si="128"/>
        <v>372.89417448103472</v>
      </c>
      <c r="S324">
        <f t="shared" si="129"/>
        <v>373.14815053172282</v>
      </c>
      <c r="T324">
        <f t="shared" si="115"/>
        <v>1.278534295901314E-2</v>
      </c>
      <c r="V324">
        <f t="shared" si="116"/>
        <v>-1.2001991757903173E-3</v>
      </c>
      <c r="X324">
        <f t="shared" si="117"/>
        <v>-4.7806084405575639E-3</v>
      </c>
      <c r="Z324">
        <f t="shared" si="118"/>
        <v>-5.4649586616219402E-3</v>
      </c>
      <c r="AE324" s="1">
        <f t="shared" si="119"/>
        <v>43929</v>
      </c>
      <c r="AF324" s="10">
        <f t="shared" si="120"/>
        <v>68</v>
      </c>
      <c r="AG324" s="11">
        <f t="shared" si="121"/>
        <v>371.11999509999998</v>
      </c>
      <c r="AI324">
        <f t="shared" ref="AI324:AI387" si="134">$AH$257*(Q323-Q324)+(1-$AH$257)*AI323</f>
        <v>-1.9557227392006737</v>
      </c>
      <c r="AJ324">
        <f t="shared" si="130"/>
        <v>370.93845174183406</v>
      </c>
      <c r="AK324">
        <f t="shared" si="122"/>
        <v>4.8917697931367791E-4</v>
      </c>
      <c r="AN324">
        <f t="shared" ref="AN324:AN387" si="135">$AM$257*(Q324-Q323)+(1-$AM$257)*AN323</f>
        <v>1.5945137625557113</v>
      </c>
      <c r="AO324">
        <f t="shared" si="131"/>
        <v>374.48868824359045</v>
      </c>
      <c r="AP324">
        <f t="shared" si="123"/>
        <v>9.0770995582783211E-3</v>
      </c>
      <c r="AS324">
        <f t="shared" ref="AS324:AS387" si="136">$AR$257*(Q324-Q323)+(1-$AR$257)*AS323</f>
        <v>1.3154013606174382</v>
      </c>
      <c r="AT324">
        <f t="shared" si="132"/>
        <v>374.20957584165217</v>
      </c>
      <c r="AU324">
        <f t="shared" si="124"/>
        <v>8.3250182756110548E-3</v>
      </c>
      <c r="AX324">
        <f t="shared" ref="AX324:AX387" si="137">$AW$257*(Q324-Q323)+(1-$AW$257)*AX323</f>
        <v>0.60954252165157352</v>
      </c>
      <c r="AY324">
        <f t="shared" si="133"/>
        <v>373.5037170026863</v>
      </c>
      <c r="AZ324">
        <f t="shared" si="125"/>
        <v>6.4230489711124654E-3</v>
      </c>
    </row>
    <row r="325" spans="2:52" x14ac:dyDescent="0.3">
      <c r="B325" s="1"/>
      <c r="I325" s="1">
        <v>43930</v>
      </c>
      <c r="J325">
        <v>69</v>
      </c>
      <c r="K325" s="13">
        <v>370.72000120000001</v>
      </c>
      <c r="M325">
        <f t="shared" si="126"/>
        <v>367.32407796695941</v>
      </c>
      <c r="O325">
        <f t="shared" si="127"/>
        <v>371.38724584734297</v>
      </c>
      <c r="Q325">
        <f t="shared" si="128"/>
        <v>371.82966685241388</v>
      </c>
      <c r="S325">
        <f t="shared" si="129"/>
        <v>371.52562618634454</v>
      </c>
      <c r="T325">
        <f t="shared" si="115"/>
        <v>9.160345333535257E-3</v>
      </c>
      <c r="V325">
        <f t="shared" si="116"/>
        <v>-1.7998614727641367E-3</v>
      </c>
      <c r="X325">
        <f t="shared" si="117"/>
        <v>-2.993271603425606E-3</v>
      </c>
      <c r="Z325">
        <f t="shared" si="118"/>
        <v>-2.1731360156904476E-3</v>
      </c>
      <c r="AE325" s="1">
        <f t="shared" si="119"/>
        <v>43930</v>
      </c>
      <c r="AF325" s="10">
        <f t="shared" si="120"/>
        <v>69</v>
      </c>
      <c r="AG325" s="11">
        <f t="shared" si="121"/>
        <v>370.72000120000001</v>
      </c>
      <c r="AI325">
        <f t="shared" si="134"/>
        <v>-1.3516766656363699</v>
      </c>
      <c r="AJ325">
        <f t="shared" si="130"/>
        <v>370.4779901867775</v>
      </c>
      <c r="AK325">
        <f t="shared" si="122"/>
        <v>6.528134776627451E-4</v>
      </c>
      <c r="AN325">
        <f t="shared" si="135"/>
        <v>0.53090520608508873</v>
      </c>
      <c r="AO325">
        <f t="shared" si="131"/>
        <v>372.36057205849897</v>
      </c>
      <c r="AP325">
        <f t="shared" si="123"/>
        <v>4.4253637602193691E-3</v>
      </c>
      <c r="AS325">
        <f t="shared" si="136"/>
        <v>-0.11254403292553161</v>
      </c>
      <c r="AT325">
        <f t="shared" si="132"/>
        <v>371.71712281948834</v>
      </c>
      <c r="AU325">
        <f t="shared" si="124"/>
        <v>2.6896892972073216E-3</v>
      </c>
      <c r="AX325">
        <f t="shared" si="137"/>
        <v>-0.72969759856636141</v>
      </c>
      <c r="AY325">
        <f t="shared" si="133"/>
        <v>371.09996925384752</v>
      </c>
      <c r="AZ325">
        <f t="shared" si="125"/>
        <v>1.0249461928613791E-3</v>
      </c>
    </row>
    <row r="326" spans="2:52" x14ac:dyDescent="0.3">
      <c r="B326" s="1"/>
      <c r="I326" s="1">
        <v>43934</v>
      </c>
      <c r="J326">
        <v>70</v>
      </c>
      <c r="K326" s="13">
        <v>396.72000120000001</v>
      </c>
      <c r="M326">
        <f t="shared" si="126"/>
        <v>368.00326261356759</v>
      </c>
      <c r="O326">
        <f t="shared" si="127"/>
        <v>371.1203479884058</v>
      </c>
      <c r="Q326">
        <f t="shared" si="128"/>
        <v>371.16386746096555</v>
      </c>
      <c r="S326">
        <f t="shared" si="129"/>
        <v>370.88112619726894</v>
      </c>
      <c r="T326">
        <f t="shared" si="115"/>
        <v>7.2385406582904668E-2</v>
      </c>
      <c r="V326">
        <f t="shared" si="116"/>
        <v>6.4528264605163074E-2</v>
      </c>
      <c r="X326">
        <f t="shared" si="117"/>
        <v>6.4418566398800628E-2</v>
      </c>
      <c r="Z326">
        <f t="shared" si="118"/>
        <v>6.5131263673557052E-2</v>
      </c>
      <c r="AE326" s="1">
        <f t="shared" si="119"/>
        <v>43934</v>
      </c>
      <c r="AF326" s="10">
        <f t="shared" si="120"/>
        <v>70</v>
      </c>
      <c r="AG326" s="11">
        <f t="shared" si="121"/>
        <v>396.72000120000001</v>
      </c>
      <c r="AI326">
        <f t="shared" si="134"/>
        <v>-0.94818145421942968</v>
      </c>
      <c r="AJ326">
        <f t="shared" si="130"/>
        <v>370.21568600674613</v>
      </c>
      <c r="AK326">
        <f t="shared" si="122"/>
        <v>6.6808618454031923E-2</v>
      </c>
      <c r="AN326">
        <f t="shared" si="135"/>
        <v>5.2223367071720705E-2</v>
      </c>
      <c r="AO326">
        <f t="shared" si="131"/>
        <v>371.2160908280373</v>
      </c>
      <c r="AP326">
        <f t="shared" si="123"/>
        <v>6.4286928551165565E-2</v>
      </c>
      <c r="AS326">
        <f t="shared" si="136"/>
        <v>-0.44449724803921142</v>
      </c>
      <c r="AT326">
        <f t="shared" si="132"/>
        <v>370.71937021292632</v>
      </c>
      <c r="AU326">
        <f t="shared" si="124"/>
        <v>6.5538997046851413E-2</v>
      </c>
      <c r="AX326">
        <f t="shared" si="137"/>
        <v>-0.67857903287193733</v>
      </c>
      <c r="AY326">
        <f t="shared" si="133"/>
        <v>370.48528842809361</v>
      </c>
      <c r="AZ326">
        <f t="shared" si="125"/>
        <v>6.6129039858216263E-2</v>
      </c>
    </row>
    <row r="327" spans="2:52" x14ac:dyDescent="0.3">
      <c r="B327" s="1"/>
      <c r="I327" s="1">
        <v>43935</v>
      </c>
      <c r="J327">
        <v>71</v>
      </c>
      <c r="K327" s="13">
        <v>413.5499878</v>
      </c>
      <c r="M327">
        <f t="shared" si="126"/>
        <v>373.74661033085408</v>
      </c>
      <c r="O327">
        <f t="shared" si="127"/>
        <v>381.36020927304349</v>
      </c>
      <c r="Q327">
        <f t="shared" si="128"/>
        <v>386.49754770438619</v>
      </c>
      <c r="S327">
        <f t="shared" si="129"/>
        <v>391.5522261994538</v>
      </c>
      <c r="T327">
        <f t="shared" si="115"/>
        <v>9.6248044114066136E-2</v>
      </c>
      <c r="V327">
        <f t="shared" si="116"/>
        <v>7.7837696715213164E-2</v>
      </c>
      <c r="X327">
        <f t="shared" si="117"/>
        <v>6.5415163568320153E-2</v>
      </c>
      <c r="Z327">
        <f t="shared" si="118"/>
        <v>5.3192509368866672E-2</v>
      </c>
      <c r="AE327" s="1">
        <f t="shared" si="119"/>
        <v>43935</v>
      </c>
      <c r="AF327" s="10">
        <f t="shared" si="120"/>
        <v>71</v>
      </c>
      <c r="AG327" s="11">
        <f t="shared" si="121"/>
        <v>413.5499878</v>
      </c>
      <c r="AI327">
        <f t="shared" si="134"/>
        <v>-3.8252812120596733</v>
      </c>
      <c r="AJ327">
        <f t="shared" si="130"/>
        <v>382.67226649232651</v>
      </c>
      <c r="AK327">
        <f t="shared" si="122"/>
        <v>7.4665027732044059E-2</v>
      </c>
      <c r="AN327">
        <f t="shared" si="135"/>
        <v>6.1648061176112909</v>
      </c>
      <c r="AO327">
        <f t="shared" si="131"/>
        <v>392.6623538219975</v>
      </c>
      <c r="AP327">
        <f t="shared" si="123"/>
        <v>5.050812379204838E-2</v>
      </c>
      <c r="AS327">
        <f t="shared" si="136"/>
        <v>9.0224092468367019</v>
      </c>
      <c r="AT327">
        <f t="shared" si="132"/>
        <v>395.51995695122287</v>
      </c>
      <c r="AU327">
        <f t="shared" si="124"/>
        <v>4.3598189773123068E-2</v>
      </c>
      <c r="AX327">
        <f t="shared" si="137"/>
        <v>12.13122838816213</v>
      </c>
      <c r="AY327">
        <f t="shared" si="133"/>
        <v>398.62877609254832</v>
      </c>
      <c r="AZ327">
        <f t="shared" si="125"/>
        <v>3.6080793489632106E-2</v>
      </c>
    </row>
    <row r="328" spans="2:52" x14ac:dyDescent="0.3">
      <c r="B328" s="1"/>
      <c r="I328" s="1">
        <v>43936</v>
      </c>
      <c r="J328">
        <v>72</v>
      </c>
      <c r="K328" s="13">
        <v>426.75</v>
      </c>
      <c r="M328">
        <f t="shared" si="126"/>
        <v>381.70728582468325</v>
      </c>
      <c r="O328">
        <f t="shared" si="127"/>
        <v>394.23612068382613</v>
      </c>
      <c r="Q328">
        <f t="shared" si="128"/>
        <v>402.72901176175446</v>
      </c>
      <c r="S328">
        <f t="shared" si="129"/>
        <v>409.15043547989075</v>
      </c>
      <c r="T328">
        <f t="shared" si="115"/>
        <v>0.10554824645651259</v>
      </c>
      <c r="V328">
        <f t="shared" si="116"/>
        <v>7.6189523880899515E-2</v>
      </c>
      <c r="X328">
        <f t="shared" si="117"/>
        <v>5.6288197394834295E-2</v>
      </c>
      <c r="Z328">
        <f t="shared" si="118"/>
        <v>4.1240924475944359E-2</v>
      </c>
      <c r="AE328" s="1">
        <f t="shared" si="119"/>
        <v>43936</v>
      </c>
      <c r="AF328" s="10">
        <f t="shared" si="120"/>
        <v>72</v>
      </c>
      <c r="AG328" s="11">
        <f t="shared" si="121"/>
        <v>426.75</v>
      </c>
      <c r="AI328">
        <f t="shared" si="134"/>
        <v>-6.3065177811213928</v>
      </c>
      <c r="AJ328">
        <f t="shared" si="130"/>
        <v>396.42249398063308</v>
      </c>
      <c r="AK328">
        <f t="shared" si="122"/>
        <v>7.1066212113337843E-2</v>
      </c>
      <c r="AN328">
        <f t="shared" si="135"/>
        <v>10.191469293514084</v>
      </c>
      <c r="AO328">
        <f t="shared" si="131"/>
        <v>412.92048105526857</v>
      </c>
      <c r="AP328">
        <f t="shared" si="123"/>
        <v>3.240660561155579E-2</v>
      </c>
      <c r="AS328">
        <f t="shared" si="136"/>
        <v>13.347842133155645</v>
      </c>
      <c r="AT328">
        <f t="shared" si="132"/>
        <v>416.07685389491013</v>
      </c>
      <c r="AU328">
        <f t="shared" si="124"/>
        <v>2.5010301359320142E-2</v>
      </c>
      <c r="AX328">
        <f t="shared" si="137"/>
        <v>15.411416923527042</v>
      </c>
      <c r="AY328">
        <f t="shared" si="133"/>
        <v>418.14042868528151</v>
      </c>
      <c r="AZ328">
        <f t="shared" si="125"/>
        <v>2.0174742389498519E-2</v>
      </c>
    </row>
    <row r="329" spans="2:52" x14ac:dyDescent="0.3">
      <c r="B329" s="1"/>
      <c r="I329" s="1">
        <v>43937</v>
      </c>
      <c r="J329">
        <v>73</v>
      </c>
      <c r="K329" s="13">
        <v>439.17001340000002</v>
      </c>
      <c r="M329">
        <f t="shared" si="126"/>
        <v>390.71582865974665</v>
      </c>
      <c r="O329">
        <f t="shared" si="127"/>
        <v>407.24167241029568</v>
      </c>
      <c r="Q329">
        <f t="shared" si="128"/>
        <v>417.14160470470182</v>
      </c>
      <c r="S329">
        <f t="shared" si="129"/>
        <v>423.23008709597815</v>
      </c>
      <c r="T329">
        <f t="shared" si="115"/>
        <v>0.11033126867002382</v>
      </c>
      <c r="V329">
        <f t="shared" si="116"/>
        <v>7.2701550687668912E-2</v>
      </c>
      <c r="X329">
        <f t="shared" si="117"/>
        <v>5.0159182146242126E-2</v>
      </c>
      <c r="Z329">
        <f t="shared" si="118"/>
        <v>3.6295570775920979E-2</v>
      </c>
      <c r="AE329" s="1">
        <f t="shared" si="119"/>
        <v>43937</v>
      </c>
      <c r="AF329" s="10">
        <f t="shared" si="120"/>
        <v>73</v>
      </c>
      <c r="AG329" s="11">
        <f t="shared" si="121"/>
        <v>439.17001340000002</v>
      </c>
      <c r="AI329">
        <f t="shared" si="134"/>
        <v>-7.9277328134865863</v>
      </c>
      <c r="AJ329">
        <f t="shared" si="130"/>
        <v>409.21387189121521</v>
      </c>
      <c r="AK329">
        <f t="shared" si="122"/>
        <v>6.8210808103376777E-2</v>
      </c>
      <c r="AN329">
        <f t="shared" si="135"/>
        <v>11.879918753287393</v>
      </c>
      <c r="AO329">
        <f t="shared" si="131"/>
        <v>429.02152345798919</v>
      </c>
      <c r="AP329">
        <f t="shared" si="123"/>
        <v>2.3108339896529981E-2</v>
      </c>
      <c r="AS329">
        <f t="shared" si="136"/>
        <v>13.98669261903067</v>
      </c>
      <c r="AT329">
        <f t="shared" si="132"/>
        <v>431.12829732373251</v>
      </c>
      <c r="AU329">
        <f t="shared" si="124"/>
        <v>1.8311168410633349E-2</v>
      </c>
      <c r="AX329">
        <f t="shared" si="137"/>
        <v>14.612357739063293</v>
      </c>
      <c r="AY329">
        <f t="shared" si="133"/>
        <v>431.75396244376509</v>
      </c>
      <c r="AZ329">
        <f t="shared" si="125"/>
        <v>1.68865148574712E-2</v>
      </c>
    </row>
    <row r="330" spans="2:52" x14ac:dyDescent="0.3">
      <c r="B330" s="1"/>
      <c r="I330" s="1">
        <v>43938</v>
      </c>
      <c r="J330">
        <v>74</v>
      </c>
      <c r="K330" s="13">
        <v>422.9599915</v>
      </c>
      <c r="M330">
        <f t="shared" si="126"/>
        <v>400.40666560779738</v>
      </c>
      <c r="O330">
        <f t="shared" si="127"/>
        <v>420.01300880617742</v>
      </c>
      <c r="Q330">
        <f t="shared" si="128"/>
        <v>430.35864992188078</v>
      </c>
      <c r="S330">
        <f t="shared" si="129"/>
        <v>435.98202813919568</v>
      </c>
      <c r="T330">
        <f t="shared" si="115"/>
        <v>5.3322598698327763E-2</v>
      </c>
      <c r="V330">
        <f t="shared" si="116"/>
        <v>6.9675211675962415E-3</v>
      </c>
      <c r="X330">
        <f t="shared" si="117"/>
        <v>-1.749257275053823E-2</v>
      </c>
      <c r="Z330">
        <f t="shared" si="118"/>
        <v>-3.0787868594884998E-2</v>
      </c>
      <c r="AE330" s="1">
        <f t="shared" si="119"/>
        <v>43938</v>
      </c>
      <c r="AF330" s="10">
        <f t="shared" si="120"/>
        <v>74</v>
      </c>
      <c r="AG330" s="11">
        <f t="shared" si="121"/>
        <v>422.9599915</v>
      </c>
      <c r="AI330">
        <f t="shared" si="134"/>
        <v>-8.9855952942250621</v>
      </c>
      <c r="AJ330">
        <f t="shared" si="130"/>
        <v>421.37305462765573</v>
      </c>
      <c r="AK330">
        <f t="shared" si="122"/>
        <v>3.7519786841216343E-3</v>
      </c>
      <c r="AN330">
        <f t="shared" si="135"/>
        <v>12.414769338844021</v>
      </c>
      <c r="AO330">
        <f t="shared" si="131"/>
        <v>442.77341926072478</v>
      </c>
      <c r="AP330">
        <f t="shared" si="123"/>
        <v>4.6844685452299521E-2</v>
      </c>
      <c r="AS330">
        <f t="shared" si="136"/>
        <v>13.524904177919646</v>
      </c>
      <c r="AT330">
        <f t="shared" si="132"/>
        <v>443.88355409980045</v>
      </c>
      <c r="AU330">
        <f t="shared" si="124"/>
        <v>4.9469365945455972E-2</v>
      </c>
      <c r="AX330">
        <f t="shared" si="137"/>
        <v>13.49610772155583</v>
      </c>
      <c r="AY330">
        <f t="shared" si="133"/>
        <v>443.85475764343664</v>
      </c>
      <c r="AZ330">
        <f t="shared" si="125"/>
        <v>4.9401282776970742E-2</v>
      </c>
    </row>
    <row r="331" spans="2:52" x14ac:dyDescent="0.3">
      <c r="B331" s="1"/>
      <c r="I331" s="1">
        <v>43941</v>
      </c>
      <c r="J331">
        <v>75</v>
      </c>
      <c r="K331" s="13">
        <v>437.48999020000002</v>
      </c>
      <c r="M331">
        <f t="shared" si="126"/>
        <v>404.91733078623793</v>
      </c>
      <c r="O331">
        <f t="shared" si="127"/>
        <v>421.19180188370643</v>
      </c>
      <c r="Q331">
        <f t="shared" si="128"/>
        <v>425.91945486875233</v>
      </c>
      <c r="S331">
        <f t="shared" si="129"/>
        <v>425.56439882783911</v>
      </c>
      <c r="T331">
        <f t="shared" si="115"/>
        <v>7.4453496407703851E-2</v>
      </c>
      <c r="V331">
        <f t="shared" si="116"/>
        <v>3.7253854216968071E-2</v>
      </c>
      <c r="X331">
        <f t="shared" si="117"/>
        <v>2.6447543007688448E-2</v>
      </c>
      <c r="Z331">
        <f t="shared" si="118"/>
        <v>2.7259118241103265E-2</v>
      </c>
      <c r="AE331" s="1">
        <f t="shared" si="119"/>
        <v>43941</v>
      </c>
      <c r="AF331" s="10">
        <f t="shared" si="120"/>
        <v>75</v>
      </c>
      <c r="AG331" s="11">
        <f t="shared" si="121"/>
        <v>437.48999020000002</v>
      </c>
      <c r="AI331">
        <f t="shared" si="134"/>
        <v>-6.3006372247543583</v>
      </c>
      <c r="AJ331">
        <f t="shared" si="130"/>
        <v>419.61881764399794</v>
      </c>
      <c r="AK331">
        <f t="shared" si="122"/>
        <v>4.0849329027693213E-2</v>
      </c>
      <c r="AN331">
        <f t="shared" si="135"/>
        <v>5.6731835820550289</v>
      </c>
      <c r="AO331">
        <f t="shared" si="131"/>
        <v>431.59263845080733</v>
      </c>
      <c r="AP331">
        <f t="shared" si="123"/>
        <v>1.3479969556553053E-2</v>
      </c>
      <c r="AS331">
        <f t="shared" si="136"/>
        <v>2.7464446392907846</v>
      </c>
      <c r="AT331">
        <f t="shared" si="132"/>
        <v>428.66589950804308</v>
      </c>
      <c r="AU331">
        <f t="shared" si="124"/>
        <v>2.0169811629114021E-2</v>
      </c>
      <c r="AX331">
        <f t="shared" si="137"/>
        <v>-0.85213449819160081</v>
      </c>
      <c r="AY331">
        <f t="shared" si="133"/>
        <v>425.06732037056071</v>
      </c>
      <c r="AZ331">
        <f t="shared" si="125"/>
        <v>2.8395323567883803E-2</v>
      </c>
    </row>
    <row r="332" spans="2:52" x14ac:dyDescent="0.3">
      <c r="B332" s="1"/>
      <c r="I332" s="1">
        <v>43942</v>
      </c>
      <c r="J332">
        <v>76</v>
      </c>
      <c r="K332" s="13">
        <v>433.82998659999998</v>
      </c>
      <c r="M332">
        <f t="shared" si="126"/>
        <v>411.43186266899039</v>
      </c>
      <c r="O332">
        <f t="shared" si="127"/>
        <v>427.71107721022383</v>
      </c>
      <c r="Q332">
        <f t="shared" si="128"/>
        <v>432.86177606750095</v>
      </c>
      <c r="S332">
        <f t="shared" si="129"/>
        <v>435.10487192556786</v>
      </c>
      <c r="T332">
        <f t="shared" si="115"/>
        <v>5.1628805345032815E-2</v>
      </c>
      <c r="V332">
        <f t="shared" si="116"/>
        <v>1.4104394760101974E-2</v>
      </c>
      <c r="X332">
        <f t="shared" si="117"/>
        <v>2.2317741106073854E-3</v>
      </c>
      <c r="Z332">
        <f t="shared" si="118"/>
        <v>-2.9386749762490478E-3</v>
      </c>
      <c r="AE332" s="1">
        <f t="shared" si="119"/>
        <v>43942</v>
      </c>
      <c r="AF332" s="10">
        <f t="shared" si="120"/>
        <v>76</v>
      </c>
      <c r="AG332" s="11">
        <f t="shared" si="121"/>
        <v>433.82998659999998</v>
      </c>
      <c r="AI332">
        <f t="shared" si="134"/>
        <v>-6.4289740195532126</v>
      </c>
      <c r="AJ332">
        <f t="shared" si="130"/>
        <v>426.43280204794775</v>
      </c>
      <c r="AK332">
        <f t="shared" si="122"/>
        <v>1.7050883480935107E-2</v>
      </c>
      <c r="AN332">
        <f t="shared" si="135"/>
        <v>6.1808386287324693</v>
      </c>
      <c r="AO332">
        <f t="shared" si="131"/>
        <v>439.04261469623344</v>
      </c>
      <c r="AP332">
        <f t="shared" si="123"/>
        <v>1.2015370668785991E-2</v>
      </c>
      <c r="AS332">
        <f t="shared" si="136"/>
        <v>5.2639705749654908</v>
      </c>
      <c r="AT332">
        <f t="shared" si="132"/>
        <v>438.12574664246642</v>
      </c>
      <c r="AU332">
        <f t="shared" si="124"/>
        <v>9.9019435611932896E-3</v>
      </c>
      <c r="AX332">
        <f t="shared" si="137"/>
        <v>5.3834300593605837</v>
      </c>
      <c r="AY332">
        <f t="shared" si="133"/>
        <v>438.24520612686155</v>
      </c>
      <c r="AZ332">
        <f t="shared" si="125"/>
        <v>1.017730369784808E-2</v>
      </c>
    </row>
    <row r="333" spans="2:52" x14ac:dyDescent="0.3">
      <c r="B333" s="1"/>
      <c r="I333" s="1">
        <v>43943</v>
      </c>
      <c r="J333">
        <v>77</v>
      </c>
      <c r="K333" s="13">
        <v>421.42001340000002</v>
      </c>
      <c r="M333">
        <f t="shared" si="126"/>
        <v>415.91148745519234</v>
      </c>
      <c r="O333">
        <f t="shared" si="127"/>
        <v>430.15864096613427</v>
      </c>
      <c r="Q333">
        <f t="shared" si="128"/>
        <v>433.44270238700039</v>
      </c>
      <c r="S333">
        <f t="shared" si="129"/>
        <v>434.08496366511355</v>
      </c>
      <c r="T333">
        <f t="shared" si="115"/>
        <v>1.3071343955321682E-2</v>
      </c>
      <c r="V333">
        <f t="shared" si="116"/>
        <v>-2.0736147520928949E-2</v>
      </c>
      <c r="X333">
        <f t="shared" si="117"/>
        <v>-2.8528993889022497E-2</v>
      </c>
      <c r="Z333">
        <f t="shared" si="118"/>
        <v>-3.0053034650474271E-2</v>
      </c>
      <c r="AE333" s="1">
        <f t="shared" si="119"/>
        <v>43943</v>
      </c>
      <c r="AF333" s="10">
        <f t="shared" si="120"/>
        <v>77</v>
      </c>
      <c r="AG333" s="11">
        <f t="shared" si="121"/>
        <v>421.42001340000002</v>
      </c>
      <c r="AI333">
        <f t="shared" si="134"/>
        <v>-5.2593644795424588</v>
      </c>
      <c r="AJ333">
        <f t="shared" si="130"/>
        <v>428.18333790745794</v>
      </c>
      <c r="AK333">
        <f t="shared" si="122"/>
        <v>1.6048892535719148E-2</v>
      </c>
      <c r="AN333">
        <f t="shared" si="135"/>
        <v>3.940873705039257</v>
      </c>
      <c r="AO333">
        <f t="shared" si="131"/>
        <v>437.38357609203968</v>
      </c>
      <c r="AP333">
        <f t="shared" si="123"/>
        <v>3.7880409530734592E-2</v>
      </c>
      <c r="AS333">
        <f t="shared" si="136"/>
        <v>2.4541440216858605</v>
      </c>
      <c r="AT333">
        <f t="shared" si="132"/>
        <v>435.89684640868626</v>
      </c>
      <c r="AU333">
        <f t="shared" si="124"/>
        <v>3.4352504741973988E-2</v>
      </c>
      <c r="AX333">
        <f t="shared" si="137"/>
        <v>1.5414270674716686</v>
      </c>
      <c r="AY333">
        <f t="shared" si="133"/>
        <v>434.98412945447205</v>
      </c>
      <c r="AZ333">
        <f t="shared" si="125"/>
        <v>3.2186691716506975E-2</v>
      </c>
    </row>
    <row r="334" spans="2:52" x14ac:dyDescent="0.3">
      <c r="B334" s="1"/>
      <c r="I334" s="1">
        <v>43944</v>
      </c>
      <c r="J334">
        <v>78</v>
      </c>
      <c r="K334" s="13">
        <v>426.7000122</v>
      </c>
      <c r="M334">
        <f t="shared" si="126"/>
        <v>417.01319264415389</v>
      </c>
      <c r="O334">
        <f t="shared" si="127"/>
        <v>426.66318993968059</v>
      </c>
      <c r="Q334">
        <f t="shared" si="128"/>
        <v>426.22908899480012</v>
      </c>
      <c r="S334">
        <f t="shared" si="129"/>
        <v>423.95300345302275</v>
      </c>
      <c r="T334">
        <f t="shared" si="115"/>
        <v>2.2701709113862812E-2</v>
      </c>
      <c r="V334">
        <f t="shared" si="116"/>
        <v>8.6295428325772311E-5</v>
      </c>
      <c r="X334">
        <f t="shared" si="117"/>
        <v>1.1036400087543307E-3</v>
      </c>
      <c r="Z334">
        <f t="shared" si="118"/>
        <v>6.4377986136304544E-3</v>
      </c>
      <c r="AE334" s="1">
        <f t="shared" si="119"/>
        <v>43944</v>
      </c>
      <c r="AF334" s="10">
        <f t="shared" si="120"/>
        <v>78</v>
      </c>
      <c r="AG334" s="11">
        <f t="shared" si="121"/>
        <v>426.7000122</v>
      </c>
      <c r="AI334">
        <f t="shared" si="134"/>
        <v>-2.7647689051939124</v>
      </c>
      <c r="AJ334">
        <f t="shared" si="130"/>
        <v>423.46432008960619</v>
      </c>
      <c r="AK334">
        <f t="shared" si="122"/>
        <v>7.5830607402870226E-3</v>
      </c>
      <c r="AN334">
        <f t="shared" si="135"/>
        <v>-0.52092113385655514</v>
      </c>
      <c r="AO334">
        <f t="shared" si="131"/>
        <v>425.70816786094355</v>
      </c>
      <c r="AP334">
        <f t="shared" si="123"/>
        <v>2.3244535052686275E-3</v>
      </c>
      <c r="AS334">
        <f t="shared" si="136"/>
        <v>-3.3465104266458194</v>
      </c>
      <c r="AT334">
        <f t="shared" si="132"/>
        <v>422.88257856815432</v>
      </c>
      <c r="AU334">
        <f t="shared" si="124"/>
        <v>8.9464108804768582E-3</v>
      </c>
      <c r="AX334">
        <f t="shared" si="137"/>
        <v>-5.462605300265885</v>
      </c>
      <c r="AY334">
        <f t="shared" si="133"/>
        <v>420.76648369453426</v>
      </c>
      <c r="AZ334">
        <f t="shared" si="125"/>
        <v>1.3905620660457399E-2</v>
      </c>
    </row>
    <row r="335" spans="2:52" x14ac:dyDescent="0.3">
      <c r="B335" s="1"/>
      <c r="I335" s="1">
        <v>43945</v>
      </c>
      <c r="J335">
        <v>79</v>
      </c>
      <c r="K335" s="13">
        <v>424.98999020000002</v>
      </c>
      <c r="M335">
        <f t="shared" si="126"/>
        <v>418.95055655532315</v>
      </c>
      <c r="O335">
        <f t="shared" si="127"/>
        <v>426.67791884380836</v>
      </c>
      <c r="Q335">
        <f t="shared" si="128"/>
        <v>426.51164291792008</v>
      </c>
      <c r="S335">
        <f t="shared" si="129"/>
        <v>426.15061045060457</v>
      </c>
      <c r="T335">
        <f t="shared" si="115"/>
        <v>1.4210766803789243E-2</v>
      </c>
      <c r="V335">
        <f t="shared" si="116"/>
        <v>-3.9716903520809884E-3</v>
      </c>
      <c r="X335">
        <f t="shared" si="117"/>
        <v>-3.5804436645766025E-3</v>
      </c>
      <c r="Z335">
        <f t="shared" si="118"/>
        <v>-2.7309354981710624E-3</v>
      </c>
      <c r="AE335" s="1">
        <f t="shared" si="119"/>
        <v>43945</v>
      </c>
      <c r="AF335" s="10">
        <f t="shared" si="120"/>
        <v>79</v>
      </c>
      <c r="AG335" s="11">
        <f t="shared" si="121"/>
        <v>424.98999020000002</v>
      </c>
      <c r="AI335">
        <f t="shared" si="134"/>
        <v>-2.2683259087791225</v>
      </c>
      <c r="AJ335">
        <f t="shared" si="130"/>
        <v>424.24331700914098</v>
      </c>
      <c r="AK335">
        <f t="shared" si="122"/>
        <v>1.7569194759332048E-3</v>
      </c>
      <c r="AN335">
        <f t="shared" si="135"/>
        <v>-0.19953111106594795</v>
      </c>
      <c r="AO335">
        <f t="shared" si="131"/>
        <v>426.31211180685415</v>
      </c>
      <c r="AP335">
        <f t="shared" si="123"/>
        <v>3.1109476395713123E-3</v>
      </c>
      <c r="AS335">
        <f t="shared" si="136"/>
        <v>-1.1690718167863501</v>
      </c>
      <c r="AT335">
        <f t="shared" si="132"/>
        <v>425.34257110113373</v>
      </c>
      <c r="AU335">
        <f t="shared" si="124"/>
        <v>8.2962165995434769E-4</v>
      </c>
      <c r="AX335">
        <f t="shared" si="137"/>
        <v>-0.86647792155720649</v>
      </c>
      <c r="AY335">
        <f t="shared" si="133"/>
        <v>425.64516499636289</v>
      </c>
      <c r="AZ335">
        <f t="shared" si="125"/>
        <v>1.5416240652033862E-3</v>
      </c>
    </row>
    <row r="336" spans="2:52" x14ac:dyDescent="0.3">
      <c r="B336" s="1"/>
      <c r="I336" s="1">
        <v>43948</v>
      </c>
      <c r="J336">
        <v>80</v>
      </c>
      <c r="K336" s="13">
        <v>421.38000490000002</v>
      </c>
      <c r="M336">
        <f t="shared" si="126"/>
        <v>420.15844328425857</v>
      </c>
      <c r="O336">
        <f t="shared" si="127"/>
        <v>426.00274738628502</v>
      </c>
      <c r="Q336">
        <f t="shared" si="128"/>
        <v>425.59865128716808</v>
      </c>
      <c r="S336">
        <f t="shared" si="129"/>
        <v>425.22211425012097</v>
      </c>
      <c r="T336">
        <f t="shared" si="115"/>
        <v>2.8989548662408547E-3</v>
      </c>
      <c r="V336">
        <f t="shared" si="116"/>
        <v>-1.0970483726160794E-2</v>
      </c>
      <c r="X336">
        <f t="shared" si="117"/>
        <v>-1.0011501110901582E-2</v>
      </c>
      <c r="Z336">
        <f t="shared" si="118"/>
        <v>-9.1179204173030028E-3</v>
      </c>
      <c r="AE336" s="1">
        <f t="shared" si="119"/>
        <v>43948</v>
      </c>
      <c r="AF336" s="10">
        <f t="shared" si="120"/>
        <v>80</v>
      </c>
      <c r="AG336" s="11">
        <f t="shared" si="121"/>
        <v>421.38000490000002</v>
      </c>
      <c r="AI336">
        <f t="shared" si="134"/>
        <v>-1.6320624008728974</v>
      </c>
      <c r="AJ336">
        <f t="shared" si="130"/>
        <v>423.9665888862952</v>
      </c>
      <c r="AK336">
        <f t="shared" si="122"/>
        <v>6.138364317758784E-3</v>
      </c>
      <c r="AN336">
        <f t="shared" si="135"/>
        <v>-0.48491531894037015</v>
      </c>
      <c r="AO336">
        <f t="shared" si="131"/>
        <v>425.11373596822773</v>
      </c>
      <c r="AP336">
        <f t="shared" si="123"/>
        <v>8.8607219725904754E-3</v>
      </c>
      <c r="AS336">
        <f t="shared" si="136"/>
        <v>-1.015423705165742</v>
      </c>
      <c r="AT336">
        <f t="shared" si="132"/>
        <v>424.58322758200234</v>
      </c>
      <c r="AU336">
        <f t="shared" si="124"/>
        <v>7.6017434257766789E-3</v>
      </c>
      <c r="AX336">
        <f t="shared" si="137"/>
        <v>-0.90368888891304411</v>
      </c>
      <c r="AY336">
        <f t="shared" si="133"/>
        <v>424.69496239825503</v>
      </c>
      <c r="AZ336">
        <f t="shared" si="125"/>
        <v>7.8669074462650469E-3</v>
      </c>
    </row>
    <row r="337" spans="2:52" x14ac:dyDescent="0.3">
      <c r="B337" s="1"/>
      <c r="I337" s="1">
        <v>43949</v>
      </c>
      <c r="J337">
        <v>81</v>
      </c>
      <c r="K337" s="13">
        <v>403.82998659999998</v>
      </c>
      <c r="M337">
        <f t="shared" si="126"/>
        <v>420.40275560740685</v>
      </c>
      <c r="O337">
        <f t="shared" si="127"/>
        <v>424.15365039177101</v>
      </c>
      <c r="Q337">
        <f t="shared" si="128"/>
        <v>423.06746345486727</v>
      </c>
      <c r="S337">
        <f t="shared" si="129"/>
        <v>422.14842677002423</v>
      </c>
      <c r="T337">
        <f t="shared" si="115"/>
        <v>-4.10389757009859E-2</v>
      </c>
      <c r="V337">
        <f t="shared" si="116"/>
        <v>-5.0327277483486976E-2</v>
      </c>
      <c r="X337">
        <f t="shared" si="117"/>
        <v>-4.7637564057179116E-2</v>
      </c>
      <c r="Z337">
        <f t="shared" si="118"/>
        <v>-4.5361763063348125E-2</v>
      </c>
      <c r="AE337" s="1">
        <f t="shared" si="119"/>
        <v>43949</v>
      </c>
      <c r="AF337" s="10">
        <f t="shared" si="120"/>
        <v>81</v>
      </c>
      <c r="AG337" s="11">
        <f t="shared" si="121"/>
        <v>403.82998659999998</v>
      </c>
      <c r="AI337">
        <f t="shared" si="134"/>
        <v>-0.79941235423815493</v>
      </c>
      <c r="AJ337">
        <f t="shared" si="130"/>
        <v>422.26805110062912</v>
      </c>
      <c r="AK337">
        <f t="shared" si="122"/>
        <v>4.5657987550321105E-2</v>
      </c>
      <c r="AN337">
        <f t="shared" si="135"/>
        <v>-1.3034243242845485</v>
      </c>
      <c r="AO337">
        <f t="shared" si="131"/>
        <v>421.76403913058272</v>
      </c>
      <c r="AP337">
        <f t="shared" si="123"/>
        <v>4.4409907945609541E-2</v>
      </c>
      <c r="AS337">
        <f t="shared" si="136"/>
        <v>-1.9248821814467865</v>
      </c>
      <c r="AT337">
        <f t="shared" si="132"/>
        <v>421.14258127342049</v>
      </c>
      <c r="AU337">
        <f t="shared" si="124"/>
        <v>4.2870998310902818E-2</v>
      </c>
      <c r="AX337">
        <f t="shared" si="137"/>
        <v>-2.2056880436232613</v>
      </c>
      <c r="AY337">
        <f t="shared" si="133"/>
        <v>420.86177541124403</v>
      </c>
      <c r="AZ337">
        <f t="shared" si="125"/>
        <v>4.217564167198485E-2</v>
      </c>
    </row>
    <row r="338" spans="2:52" x14ac:dyDescent="0.3">
      <c r="B338" s="1"/>
      <c r="I338" s="1">
        <v>43950</v>
      </c>
      <c r="J338">
        <v>82</v>
      </c>
      <c r="K338" s="13">
        <v>411.89001459999997</v>
      </c>
      <c r="M338">
        <f t="shared" si="126"/>
        <v>417.08820180592551</v>
      </c>
      <c r="O338">
        <f t="shared" si="127"/>
        <v>416.02418487506259</v>
      </c>
      <c r="Q338">
        <f t="shared" si="128"/>
        <v>411.52497734194691</v>
      </c>
      <c r="S338">
        <f t="shared" si="129"/>
        <v>407.49367463400483</v>
      </c>
      <c r="T338">
        <f t="shared" si="115"/>
        <v>-1.2620328295585575E-2</v>
      </c>
      <c r="V338">
        <f t="shared" si="116"/>
        <v>-1.0037073316956822E-2</v>
      </c>
      <c r="X338">
        <f t="shared" si="117"/>
        <v>8.8624935083110492E-4</v>
      </c>
      <c r="Z338">
        <f t="shared" si="118"/>
        <v>1.0673577436113789E-2</v>
      </c>
      <c r="AE338" s="1">
        <f t="shared" si="119"/>
        <v>43950</v>
      </c>
      <c r="AF338" s="10">
        <f t="shared" si="120"/>
        <v>82</v>
      </c>
      <c r="AG338" s="11">
        <f t="shared" si="121"/>
        <v>411.89001459999997</v>
      </c>
      <c r="AI338">
        <f t="shared" si="134"/>
        <v>1.6689673391935478</v>
      </c>
      <c r="AJ338">
        <f t="shared" si="130"/>
        <v>413.19394468114047</v>
      </c>
      <c r="AK338">
        <f t="shared" si="122"/>
        <v>3.165723943093844E-3</v>
      </c>
      <c r="AN338">
        <f t="shared" si="135"/>
        <v>-5.3990490397388724</v>
      </c>
      <c r="AO338">
        <f t="shared" si="131"/>
        <v>406.12592830220802</v>
      </c>
      <c r="AP338">
        <f t="shared" si="123"/>
        <v>1.3994236552176782E-2</v>
      </c>
      <c r="AS338">
        <f t="shared" si="136"/>
        <v>-7.6954445403309286</v>
      </c>
      <c r="AT338">
        <f t="shared" si="132"/>
        <v>403.82953280161598</v>
      </c>
      <c r="AU338">
        <f t="shared" si="124"/>
        <v>1.956950038279464E-2</v>
      </c>
      <c r="AX338">
        <f t="shared" si="137"/>
        <v>-9.6751264990609389</v>
      </c>
      <c r="AY338">
        <f t="shared" si="133"/>
        <v>401.84985084288599</v>
      </c>
      <c r="AZ338">
        <f t="shared" si="125"/>
        <v>2.437583675550941E-2</v>
      </c>
    </row>
    <row r="339" spans="2:52" x14ac:dyDescent="0.3">
      <c r="B339" s="1"/>
      <c r="I339" s="1">
        <v>43951</v>
      </c>
      <c r="J339">
        <v>83</v>
      </c>
      <c r="K339" s="13">
        <v>419.85000609999997</v>
      </c>
      <c r="M339">
        <f t="shared" si="126"/>
        <v>416.0485643647404</v>
      </c>
      <c r="O339">
        <f t="shared" si="127"/>
        <v>414.37051676503756</v>
      </c>
      <c r="Q339">
        <f t="shared" si="128"/>
        <v>411.74399969677876</v>
      </c>
      <c r="S339">
        <f t="shared" si="129"/>
        <v>411.01074660680092</v>
      </c>
      <c r="T339">
        <f t="shared" si="115"/>
        <v>9.0542852924340427E-3</v>
      </c>
      <c r="V339">
        <f t="shared" si="116"/>
        <v>1.3051064083246203E-2</v>
      </c>
      <c r="X339">
        <f t="shared" si="117"/>
        <v>1.9306910290458647E-2</v>
      </c>
      <c r="Z339">
        <f t="shared" si="118"/>
        <v>2.1053374692803304E-2</v>
      </c>
      <c r="AE339" s="1">
        <f t="shared" si="119"/>
        <v>43951</v>
      </c>
      <c r="AF339" s="10">
        <f t="shared" si="120"/>
        <v>83</v>
      </c>
      <c r="AG339" s="11">
        <f t="shared" si="121"/>
        <v>419.85000609999997</v>
      </c>
      <c r="AI339">
        <f t="shared" si="134"/>
        <v>1.2913694003884681</v>
      </c>
      <c r="AJ339">
        <f t="shared" si="130"/>
        <v>413.03536909716723</v>
      </c>
      <c r="AK339">
        <f t="shared" si="122"/>
        <v>1.6231122791051305E-2</v>
      </c>
      <c r="AN339">
        <f t="shared" si="135"/>
        <v>-3.1518204819105833</v>
      </c>
      <c r="AO339">
        <f t="shared" si="131"/>
        <v>408.59217921486817</v>
      </c>
      <c r="AP339">
        <f t="shared" si="123"/>
        <v>2.6813925739113634E-2</v>
      </c>
      <c r="AS339">
        <f t="shared" si="136"/>
        <v>-2.9467644032332618</v>
      </c>
      <c r="AT339">
        <f t="shared" si="132"/>
        <v>408.7972352935455</v>
      </c>
      <c r="AU339">
        <f t="shared" si="124"/>
        <v>2.6325522557743928E-2</v>
      </c>
      <c r="AX339">
        <f t="shared" si="137"/>
        <v>-1.7598074159467072</v>
      </c>
      <c r="AY339">
        <f t="shared" si="133"/>
        <v>409.98419228083208</v>
      </c>
      <c r="AZ339">
        <f t="shared" si="125"/>
        <v>2.3498424856085522E-2</v>
      </c>
    </row>
    <row r="340" spans="2:52" x14ac:dyDescent="0.3">
      <c r="B340" s="1"/>
      <c r="I340" s="1">
        <v>43952</v>
      </c>
      <c r="J340">
        <v>84</v>
      </c>
      <c r="K340" s="13">
        <v>415.26998900000001</v>
      </c>
      <c r="M340">
        <f t="shared" si="126"/>
        <v>416.80885271179238</v>
      </c>
      <c r="O340">
        <f t="shared" si="127"/>
        <v>416.56231249902254</v>
      </c>
      <c r="Q340">
        <f t="shared" si="128"/>
        <v>416.60760353871149</v>
      </c>
      <c r="S340">
        <f t="shared" si="129"/>
        <v>418.08215420136014</v>
      </c>
      <c r="T340">
        <f t="shared" si="115"/>
        <v>-3.7056944940761743E-3</v>
      </c>
      <c r="V340">
        <f t="shared" si="116"/>
        <v>-3.1120079303937603E-3</v>
      </c>
      <c r="X340">
        <f t="shared" si="117"/>
        <v>-3.2210720113258111E-3</v>
      </c>
      <c r="Z340">
        <f t="shared" si="118"/>
        <v>-6.7718960576275368E-3</v>
      </c>
      <c r="AE340" s="1">
        <f t="shared" si="119"/>
        <v>43952</v>
      </c>
      <c r="AF340" s="10">
        <f t="shared" si="120"/>
        <v>84</v>
      </c>
      <c r="AG340" s="11">
        <f t="shared" si="121"/>
        <v>415.26998900000001</v>
      </c>
      <c r="AI340">
        <f t="shared" si="134"/>
        <v>6.0374751924228698E-2</v>
      </c>
      <c r="AJ340">
        <f t="shared" si="130"/>
        <v>416.66797829063569</v>
      </c>
      <c r="AK340">
        <f t="shared" si="122"/>
        <v>3.3664587561507558E-3</v>
      </c>
      <c r="AN340">
        <f t="shared" si="135"/>
        <v>5.4349247626741759E-2</v>
      </c>
      <c r="AO340">
        <f t="shared" si="131"/>
        <v>416.66195278633825</v>
      </c>
      <c r="AP340">
        <f t="shared" si="123"/>
        <v>3.3519489084443271E-3</v>
      </c>
      <c r="AS340">
        <f t="shared" si="136"/>
        <v>1.7394565438663325</v>
      </c>
      <c r="AT340">
        <f t="shared" si="132"/>
        <v>418.3470600825778</v>
      </c>
      <c r="AU340">
        <f t="shared" si="124"/>
        <v>7.4098084718031195E-3</v>
      </c>
      <c r="AX340">
        <f t="shared" si="137"/>
        <v>3.5389215903568423</v>
      </c>
      <c r="AY340">
        <f t="shared" si="133"/>
        <v>420.14652512906832</v>
      </c>
      <c r="AZ340">
        <f t="shared" si="125"/>
        <v>1.1743049722450117E-2</v>
      </c>
    </row>
    <row r="341" spans="2:52" x14ac:dyDescent="0.3">
      <c r="B341" s="1"/>
      <c r="I341" s="1">
        <v>43955</v>
      </c>
      <c r="J341">
        <v>85</v>
      </c>
      <c r="K341" s="13">
        <v>428.14999390000003</v>
      </c>
      <c r="M341">
        <f t="shared" si="126"/>
        <v>416.50107996943393</v>
      </c>
      <c r="O341">
        <f t="shared" si="127"/>
        <v>416.04538309941353</v>
      </c>
      <c r="Q341">
        <f t="shared" si="128"/>
        <v>415.80503481548465</v>
      </c>
      <c r="S341">
        <f t="shared" si="129"/>
        <v>415.83242204027204</v>
      </c>
      <c r="T341">
        <f t="shared" si="115"/>
        <v>2.7207553653000517E-2</v>
      </c>
      <c r="V341">
        <f t="shared" si="116"/>
        <v>2.8271892965187541E-2</v>
      </c>
      <c r="X341">
        <f t="shared" si="117"/>
        <v>2.8833257644279461E-2</v>
      </c>
      <c r="Z341">
        <f t="shared" si="118"/>
        <v>2.8769291218546461E-2</v>
      </c>
      <c r="AE341" s="1">
        <f t="shared" si="119"/>
        <v>43955</v>
      </c>
      <c r="AF341" s="10">
        <f t="shared" si="120"/>
        <v>85</v>
      </c>
      <c r="AG341" s="11">
        <f t="shared" si="121"/>
        <v>428.14999390000003</v>
      </c>
      <c r="AI341">
        <f t="shared" si="134"/>
        <v>0.20881354618475118</v>
      </c>
      <c r="AJ341">
        <f t="shared" si="130"/>
        <v>416.01384836166937</v>
      </c>
      <c r="AK341">
        <f t="shared" si="122"/>
        <v>2.8345546446895912E-2</v>
      </c>
      <c r="AN341">
        <f t="shared" si="135"/>
        <v>-0.2884179407146914</v>
      </c>
      <c r="AO341">
        <f t="shared" si="131"/>
        <v>415.51661687476997</v>
      </c>
      <c r="AP341">
        <f t="shared" si="123"/>
        <v>2.9506895259189821E-2</v>
      </c>
      <c r="AS341">
        <f t="shared" si="136"/>
        <v>0.21424138361042844</v>
      </c>
      <c r="AT341">
        <f t="shared" si="132"/>
        <v>416.01927619909509</v>
      </c>
      <c r="AU341">
        <f t="shared" si="124"/>
        <v>2.8332869026592173E-2</v>
      </c>
      <c r="AX341">
        <f t="shared" si="137"/>
        <v>6.5729339489895455E-2</v>
      </c>
      <c r="AY341">
        <f t="shared" si="133"/>
        <v>415.87076415497455</v>
      </c>
      <c r="AZ341">
        <f t="shared" si="125"/>
        <v>2.867973822251986E-2</v>
      </c>
    </row>
    <row r="342" spans="2:52" x14ac:dyDescent="0.3">
      <c r="B342" s="1"/>
      <c r="I342" s="1">
        <v>43956</v>
      </c>
      <c r="J342">
        <v>86</v>
      </c>
      <c r="K342" s="13">
        <v>424.67999270000001</v>
      </c>
      <c r="M342">
        <f t="shared" si="126"/>
        <v>418.83086275554717</v>
      </c>
      <c r="O342">
        <f t="shared" si="127"/>
        <v>420.88722741964813</v>
      </c>
      <c r="Q342">
        <f t="shared" si="128"/>
        <v>423.21201026619383</v>
      </c>
      <c r="S342">
        <f t="shared" si="129"/>
        <v>425.68647952805441</v>
      </c>
      <c r="T342">
        <f t="shared" si="115"/>
        <v>1.3773029210219351E-2</v>
      </c>
      <c r="V342">
        <f t="shared" si="116"/>
        <v>8.9308781801528143E-3</v>
      </c>
      <c r="X342">
        <f t="shared" si="117"/>
        <v>3.4566790502023686E-3</v>
      </c>
      <c r="Z342">
        <f t="shared" si="118"/>
        <v>-2.369988804170929E-3</v>
      </c>
      <c r="AE342" s="1">
        <f t="shared" si="119"/>
        <v>43956</v>
      </c>
      <c r="AF342" s="10">
        <f t="shared" si="120"/>
        <v>86</v>
      </c>
      <c r="AG342" s="11">
        <f t="shared" si="121"/>
        <v>424.67999270000001</v>
      </c>
      <c r="AI342">
        <f t="shared" si="134"/>
        <v>-1.3143442531940357</v>
      </c>
      <c r="AJ342">
        <f t="shared" si="130"/>
        <v>421.89766601299982</v>
      </c>
      <c r="AK342">
        <f t="shared" si="122"/>
        <v>6.5515840982074899E-3</v>
      </c>
      <c r="AN342">
        <f t="shared" si="135"/>
        <v>2.7897394158548585</v>
      </c>
      <c r="AO342">
        <f t="shared" si="131"/>
        <v>426.00174968204868</v>
      </c>
      <c r="AP342">
        <f t="shared" si="123"/>
        <v>3.1123599057381935E-3</v>
      </c>
      <c r="AS342">
        <f t="shared" si="136"/>
        <v>4.5298818238696814</v>
      </c>
      <c r="AT342">
        <f t="shared" si="132"/>
        <v>427.74189209006352</v>
      </c>
      <c r="AU342">
        <f t="shared" si="124"/>
        <v>7.2098979059427252E-3</v>
      </c>
      <c r="AX342">
        <f t="shared" si="137"/>
        <v>5.9387262284653257</v>
      </c>
      <c r="AY342">
        <f t="shared" si="133"/>
        <v>429.15073649465916</v>
      </c>
      <c r="AZ342">
        <f t="shared" si="125"/>
        <v>1.0527323800293411E-2</v>
      </c>
    </row>
    <row r="343" spans="2:52" x14ac:dyDescent="0.3">
      <c r="B343" s="1"/>
      <c r="I343" s="1">
        <v>43957</v>
      </c>
      <c r="J343">
        <v>87</v>
      </c>
      <c r="K343" s="13">
        <v>434.26000979999998</v>
      </c>
      <c r="M343">
        <f t="shared" si="126"/>
        <v>420.00068874443775</v>
      </c>
      <c r="O343">
        <f t="shared" si="127"/>
        <v>422.40433353178889</v>
      </c>
      <c r="Q343">
        <f t="shared" si="128"/>
        <v>424.09279972647755</v>
      </c>
      <c r="S343">
        <f t="shared" si="129"/>
        <v>424.88129006561093</v>
      </c>
      <c r="T343">
        <f t="shared" si="115"/>
        <v>3.2835906447221348E-2</v>
      </c>
      <c r="V343">
        <f t="shared" si="116"/>
        <v>2.7300870447802134E-2</v>
      </c>
      <c r="X343">
        <f t="shared" si="117"/>
        <v>2.3412724736512052E-2</v>
      </c>
      <c r="Z343">
        <f t="shared" si="118"/>
        <v>2.1597014513743632E-2</v>
      </c>
      <c r="AE343" s="1">
        <f t="shared" si="119"/>
        <v>43957</v>
      </c>
      <c r="AF343" s="10">
        <f t="shared" si="120"/>
        <v>87</v>
      </c>
      <c r="AG343" s="11">
        <f t="shared" si="121"/>
        <v>434.26000979999998</v>
      </c>
      <c r="AI343">
        <f t="shared" si="134"/>
        <v>-1.227633294611973</v>
      </c>
      <c r="AJ343">
        <f t="shared" si="130"/>
        <v>422.86516643186559</v>
      </c>
      <c r="AK343">
        <f t="shared" si="122"/>
        <v>2.6239679249724895E-2</v>
      </c>
      <c r="AN343">
        <f t="shared" si="135"/>
        <v>2.0261594336264039</v>
      </c>
      <c r="AO343">
        <f t="shared" si="131"/>
        <v>426.11895916010394</v>
      </c>
      <c r="AP343">
        <f t="shared" si="123"/>
        <v>1.8746949882963958E-2</v>
      </c>
      <c r="AS343">
        <f t="shared" si="136"/>
        <v>2.3404264057181061</v>
      </c>
      <c r="AT343">
        <f t="shared" si="132"/>
        <v>426.43322613219567</v>
      </c>
      <c r="AU343">
        <f t="shared" si="124"/>
        <v>1.8023265995432001E-2</v>
      </c>
      <c r="AX343">
        <f t="shared" si="137"/>
        <v>1.8923768139200428</v>
      </c>
      <c r="AY343">
        <f t="shared" si="133"/>
        <v>425.98517654039762</v>
      </c>
      <c r="AZ343">
        <f t="shared" si="125"/>
        <v>1.9055020201867921E-2</v>
      </c>
    </row>
    <row r="344" spans="2:52" x14ac:dyDescent="0.3">
      <c r="B344" s="1"/>
      <c r="I344" s="1">
        <v>43958</v>
      </c>
      <c r="J344">
        <v>88</v>
      </c>
      <c r="K344" s="13">
        <v>436.52999879999999</v>
      </c>
      <c r="M344">
        <f t="shared" si="126"/>
        <v>422.85255295555021</v>
      </c>
      <c r="O344">
        <f t="shared" si="127"/>
        <v>427.14660403907328</v>
      </c>
      <c r="Q344">
        <f t="shared" si="128"/>
        <v>430.193125770591</v>
      </c>
      <c r="S344">
        <f t="shared" si="129"/>
        <v>432.38426585312214</v>
      </c>
      <c r="T344">
        <f t="shared" si="115"/>
        <v>3.1332201411239595E-2</v>
      </c>
      <c r="V344">
        <f t="shared" si="116"/>
        <v>2.1495417924818929E-2</v>
      </c>
      <c r="X344">
        <f t="shared" si="117"/>
        <v>1.4516466329527756E-2</v>
      </c>
      <c r="Z344">
        <f t="shared" si="118"/>
        <v>9.4970172915361216E-3</v>
      </c>
      <c r="AE344" s="1">
        <f t="shared" si="119"/>
        <v>43958</v>
      </c>
      <c r="AF344" s="10">
        <f t="shared" si="120"/>
        <v>88</v>
      </c>
      <c r="AG344" s="11">
        <f t="shared" si="121"/>
        <v>436.52999879999999</v>
      </c>
      <c r="AI344">
        <f t="shared" si="134"/>
        <v>-2.2021718445122671</v>
      </c>
      <c r="AJ344">
        <f t="shared" si="130"/>
        <v>427.9909539260787</v>
      </c>
      <c r="AK344">
        <f t="shared" si="122"/>
        <v>1.9561186854041436E-2</v>
      </c>
      <c r="AN344">
        <f t="shared" si="135"/>
        <v>3.6558260778212199</v>
      </c>
      <c r="AO344">
        <f t="shared" si="131"/>
        <v>433.84895184841224</v>
      </c>
      <c r="AP344">
        <f t="shared" si="123"/>
        <v>6.1417244151783729E-3</v>
      </c>
      <c r="AS344">
        <f t="shared" si="136"/>
        <v>4.5963661887553089</v>
      </c>
      <c r="AT344">
        <f t="shared" si="132"/>
        <v>434.78949195934632</v>
      </c>
      <c r="AU344">
        <f t="shared" si="124"/>
        <v>3.9871414231283887E-3</v>
      </c>
      <c r="AX344">
        <f t="shared" si="137"/>
        <v>5.2587361980747636</v>
      </c>
      <c r="AY344">
        <f t="shared" si="133"/>
        <v>435.45186196866575</v>
      </c>
      <c r="AZ344">
        <f t="shared" si="125"/>
        <v>2.4697886383478352E-3</v>
      </c>
    </row>
    <row r="345" spans="2:52" x14ac:dyDescent="0.3">
      <c r="B345" s="1"/>
      <c r="I345" s="1">
        <v>43959</v>
      </c>
      <c r="J345">
        <v>89</v>
      </c>
      <c r="K345" s="13">
        <v>435.5499878</v>
      </c>
      <c r="M345">
        <f t="shared" si="126"/>
        <v>425.58804212444022</v>
      </c>
      <c r="O345">
        <f t="shared" si="127"/>
        <v>430.89996194344394</v>
      </c>
      <c r="Q345">
        <f t="shared" si="128"/>
        <v>433.99524958823645</v>
      </c>
      <c r="S345">
        <f t="shared" si="129"/>
        <v>435.70085221062442</v>
      </c>
      <c r="T345">
        <f t="shared" si="115"/>
        <v>2.2872106427733841E-2</v>
      </c>
      <c r="V345">
        <f t="shared" si="116"/>
        <v>1.0676216247975878E-2</v>
      </c>
      <c r="X345">
        <f t="shared" si="117"/>
        <v>3.5695976473714627E-3</v>
      </c>
      <c r="Z345">
        <f t="shared" si="118"/>
        <v>-3.4637679910508291E-4</v>
      </c>
      <c r="AE345" s="1">
        <f t="shared" si="119"/>
        <v>43959</v>
      </c>
      <c r="AF345" s="10">
        <f t="shared" si="120"/>
        <v>89</v>
      </c>
      <c r="AG345" s="11">
        <f t="shared" si="121"/>
        <v>435.5499878</v>
      </c>
      <c r="AI345">
        <f t="shared" si="134"/>
        <v>-2.522162239138904</v>
      </c>
      <c r="AJ345">
        <f t="shared" si="130"/>
        <v>431.47308734909757</v>
      </c>
      <c r="AK345">
        <f t="shared" si="122"/>
        <v>9.3603502814802019E-3</v>
      </c>
      <c r="AN345">
        <f t="shared" si="135"/>
        <v>3.7143451737509126</v>
      </c>
      <c r="AO345">
        <f t="shared" si="131"/>
        <v>437.70959476198738</v>
      </c>
      <c r="AP345">
        <f t="shared" si="123"/>
        <v>4.9583446733536532E-3</v>
      </c>
      <c r="AS345">
        <f t="shared" si="136"/>
        <v>4.1198207660893944</v>
      </c>
      <c r="AT345">
        <f t="shared" si="132"/>
        <v>438.11507035432584</v>
      </c>
      <c r="AU345">
        <f t="shared" si="124"/>
        <v>5.8892954337624722E-3</v>
      </c>
      <c r="AX345">
        <f t="shared" si="137"/>
        <v>4.0934462937313141</v>
      </c>
      <c r="AY345">
        <f t="shared" si="133"/>
        <v>438.08869588196774</v>
      </c>
      <c r="AZ345">
        <f t="shared" si="125"/>
        <v>5.828741024172612E-3</v>
      </c>
    </row>
    <row r="346" spans="2:52" x14ac:dyDescent="0.3">
      <c r="B346" s="1"/>
      <c r="I346" s="1">
        <v>43962</v>
      </c>
      <c r="J346">
        <v>90</v>
      </c>
      <c r="K346" s="13">
        <v>440.51998900000001</v>
      </c>
      <c r="M346">
        <f t="shared" si="126"/>
        <v>427.5804312595522</v>
      </c>
      <c r="O346">
        <f t="shared" si="127"/>
        <v>432.75997228606639</v>
      </c>
      <c r="Q346">
        <f t="shared" si="128"/>
        <v>434.92809251529457</v>
      </c>
      <c r="S346">
        <f t="shared" si="129"/>
        <v>435.58016068212493</v>
      </c>
      <c r="T346">
        <f t="shared" si="115"/>
        <v>2.9373372522371079E-2</v>
      </c>
      <c r="V346">
        <f t="shared" si="116"/>
        <v>1.7615583645929907E-2</v>
      </c>
      <c r="X346">
        <f t="shared" si="117"/>
        <v>1.2693854136787976E-2</v>
      </c>
      <c r="Z346">
        <f t="shared" si="118"/>
        <v>1.1213630348735622E-2</v>
      </c>
      <c r="AE346" s="1">
        <f t="shared" si="119"/>
        <v>43962</v>
      </c>
      <c r="AF346" s="10">
        <f t="shared" si="120"/>
        <v>90</v>
      </c>
      <c r="AG346" s="11">
        <f t="shared" si="121"/>
        <v>440.51998900000001</v>
      </c>
      <c r="AI346">
        <f t="shared" si="134"/>
        <v>-2.2042983767227469</v>
      </c>
      <c r="AJ346">
        <f t="shared" si="130"/>
        <v>432.7237941385718</v>
      </c>
      <c r="AK346">
        <f t="shared" si="122"/>
        <v>1.7697709652463024E-2</v>
      </c>
      <c r="AN346">
        <f t="shared" si="135"/>
        <v>2.6017442750737949</v>
      </c>
      <c r="AO346">
        <f t="shared" si="131"/>
        <v>437.52983679036834</v>
      </c>
      <c r="AP346">
        <f t="shared" si="123"/>
        <v>6.7877787258177604E-3</v>
      </c>
      <c r="AS346">
        <f t="shared" si="136"/>
        <v>2.2076340626706288</v>
      </c>
      <c r="AT346">
        <f t="shared" si="132"/>
        <v>437.13572657796522</v>
      </c>
      <c r="AU346">
        <f t="shared" si="124"/>
        <v>7.6824264654078937E-3</v>
      </c>
      <c r="AX346">
        <f t="shared" si="137"/>
        <v>1.5649636003927574</v>
      </c>
      <c r="AY346">
        <f t="shared" si="133"/>
        <v>436.4930561156873</v>
      </c>
      <c r="AZ346">
        <f t="shared" si="125"/>
        <v>9.1413170454626384E-3</v>
      </c>
    </row>
    <row r="347" spans="2:52" x14ac:dyDescent="0.3">
      <c r="B347" s="1"/>
      <c r="I347" s="1">
        <v>43963</v>
      </c>
      <c r="J347">
        <v>91</v>
      </c>
      <c r="K347" s="13">
        <v>431.82000729999999</v>
      </c>
      <c r="M347">
        <f t="shared" si="126"/>
        <v>430.16834280764181</v>
      </c>
      <c r="O347">
        <f t="shared" si="127"/>
        <v>435.86397897163982</v>
      </c>
      <c r="Q347">
        <f t="shared" si="128"/>
        <v>438.28323040611781</v>
      </c>
      <c r="S347">
        <f t="shared" si="129"/>
        <v>439.53202333642497</v>
      </c>
      <c r="T347">
        <f t="shared" si="115"/>
        <v>3.8248910759957262E-3</v>
      </c>
      <c r="V347">
        <f t="shared" si="116"/>
        <v>-9.3649474393861371E-3</v>
      </c>
      <c r="X347">
        <f t="shared" si="117"/>
        <v>-1.4967400761557588E-2</v>
      </c>
      <c r="Z347">
        <f t="shared" si="118"/>
        <v>-1.7859330058940935E-2</v>
      </c>
      <c r="AE347" s="1">
        <f t="shared" si="119"/>
        <v>43963</v>
      </c>
      <c r="AF347" s="10">
        <f t="shared" si="120"/>
        <v>91</v>
      </c>
      <c r="AG347" s="11">
        <f t="shared" si="121"/>
        <v>431.82000729999999</v>
      </c>
      <c r="AI347">
        <f t="shared" si="134"/>
        <v>-2.4344662795428462</v>
      </c>
      <c r="AJ347">
        <f t="shared" si="130"/>
        <v>435.84876412657496</v>
      </c>
      <c r="AK347">
        <f t="shared" si="122"/>
        <v>9.329713210291489E-3</v>
      </c>
      <c r="AN347">
        <f t="shared" si="135"/>
        <v>2.9031017213735746</v>
      </c>
      <c r="AO347">
        <f t="shared" si="131"/>
        <v>441.18633212749137</v>
      </c>
      <c r="AP347">
        <f t="shared" si="123"/>
        <v>2.1690344748163278E-2</v>
      </c>
      <c r="AS347">
        <f t="shared" si="136"/>
        <v>2.8961363595621976</v>
      </c>
      <c r="AT347">
        <f t="shared" si="132"/>
        <v>441.17936676568002</v>
      </c>
      <c r="AU347">
        <f t="shared" si="124"/>
        <v>2.1674214504789641E-2</v>
      </c>
      <c r="AX347">
        <f t="shared" si="137"/>
        <v>2.9971030327371464</v>
      </c>
      <c r="AY347">
        <f t="shared" si="133"/>
        <v>441.28033343885494</v>
      </c>
      <c r="AZ347">
        <f t="shared" si="125"/>
        <v>2.1908031075277491E-2</v>
      </c>
    </row>
    <row r="348" spans="2:52" x14ac:dyDescent="0.3">
      <c r="B348" s="1"/>
      <c r="I348" s="1">
        <v>43964</v>
      </c>
      <c r="J348">
        <v>92</v>
      </c>
      <c r="K348" s="13">
        <v>438.26998900000001</v>
      </c>
      <c r="M348">
        <f t="shared" si="126"/>
        <v>430.49867570611349</v>
      </c>
      <c r="O348">
        <f t="shared" si="127"/>
        <v>434.24639030298385</v>
      </c>
      <c r="Q348">
        <f t="shared" si="128"/>
        <v>434.4052965424471</v>
      </c>
      <c r="S348">
        <f t="shared" si="129"/>
        <v>433.36241050728495</v>
      </c>
      <c r="T348">
        <f t="shared" si="115"/>
        <v>1.7731794302453415E-2</v>
      </c>
      <c r="V348">
        <f t="shared" si="116"/>
        <v>9.1806393273625563E-3</v>
      </c>
      <c r="X348">
        <f t="shared" si="117"/>
        <v>8.8180631906167439E-3</v>
      </c>
      <c r="Z348">
        <f t="shared" si="118"/>
        <v>1.1197614748645408E-2</v>
      </c>
      <c r="AE348" s="1">
        <f t="shared" si="119"/>
        <v>43964</v>
      </c>
      <c r="AF348" s="10">
        <f t="shared" si="120"/>
        <v>92</v>
      </c>
      <c r="AG348" s="11">
        <f t="shared" si="121"/>
        <v>438.26998900000001</v>
      </c>
      <c r="AI348">
        <f t="shared" si="134"/>
        <v>-1.1719862509001358</v>
      </c>
      <c r="AJ348">
        <f t="shared" si="130"/>
        <v>433.23331029154696</v>
      </c>
      <c r="AK348">
        <f t="shared" si="122"/>
        <v>1.1492182524167888E-2</v>
      </c>
      <c r="AN348">
        <f t="shared" si="135"/>
        <v>0.19068748735586238</v>
      </c>
      <c r="AO348">
        <f t="shared" si="131"/>
        <v>434.59598402980299</v>
      </c>
      <c r="AP348">
        <f t="shared" si="123"/>
        <v>8.3829718265217967E-3</v>
      </c>
      <c r="AS348">
        <f t="shared" si="136"/>
        <v>-1.1683057743775442</v>
      </c>
      <c r="AT348">
        <f t="shared" si="132"/>
        <v>433.23699076806957</v>
      </c>
      <c r="AU348">
        <f t="shared" si="124"/>
        <v>1.1483784786209568E-2</v>
      </c>
      <c r="AX348">
        <f t="shared" si="137"/>
        <v>-2.5029264843891355</v>
      </c>
      <c r="AY348">
        <f t="shared" si="133"/>
        <v>431.90237005805795</v>
      </c>
      <c r="AZ348">
        <f t="shared" si="125"/>
        <v>1.4528986929885485E-2</v>
      </c>
    </row>
    <row r="349" spans="2:52" x14ac:dyDescent="0.3">
      <c r="B349" s="1"/>
      <c r="I349" s="1">
        <v>43965</v>
      </c>
      <c r="J349">
        <v>93</v>
      </c>
      <c r="K349" s="13">
        <v>441.9500122</v>
      </c>
      <c r="M349">
        <f t="shared" si="126"/>
        <v>432.05293836489085</v>
      </c>
      <c r="O349">
        <f t="shared" si="127"/>
        <v>435.85582978179031</v>
      </c>
      <c r="Q349">
        <f t="shared" si="128"/>
        <v>436.72411201697884</v>
      </c>
      <c r="S349">
        <f t="shared" si="129"/>
        <v>437.28847330145703</v>
      </c>
      <c r="T349">
        <f t="shared" si="115"/>
        <v>2.2394102414076491E-2</v>
      </c>
      <c r="V349">
        <f t="shared" si="116"/>
        <v>1.3789302522865046E-2</v>
      </c>
      <c r="X349">
        <f t="shared" si="117"/>
        <v>1.1824640884173659E-2</v>
      </c>
      <c r="Z349">
        <f t="shared" si="118"/>
        <v>1.0547660979435474E-2</v>
      </c>
      <c r="AE349" s="1">
        <f t="shared" si="119"/>
        <v>43965</v>
      </c>
      <c r="AF349" s="10">
        <f t="shared" si="120"/>
        <v>93</v>
      </c>
      <c r="AG349" s="11">
        <f t="shared" si="121"/>
        <v>441.9500122</v>
      </c>
      <c r="AI349">
        <f t="shared" si="134"/>
        <v>-1.4013520956264551</v>
      </c>
      <c r="AJ349">
        <f t="shared" si="130"/>
        <v>435.32275992135237</v>
      </c>
      <c r="AK349">
        <f t="shared" si="122"/>
        <v>1.4995479343144663E-2</v>
      </c>
      <c r="AN349">
        <f t="shared" si="135"/>
        <v>1.0419386822262102</v>
      </c>
      <c r="AO349">
        <f t="shared" si="131"/>
        <v>437.76605069920504</v>
      </c>
      <c r="AP349">
        <f t="shared" si="123"/>
        <v>9.4670469177440715E-3</v>
      </c>
      <c r="AS349">
        <f t="shared" si="136"/>
        <v>0.92396697496802149</v>
      </c>
      <c r="AT349">
        <f t="shared" si="132"/>
        <v>437.64807899194687</v>
      </c>
      <c r="AU349">
        <f t="shared" si="124"/>
        <v>9.7339814216507638E-3</v>
      </c>
      <c r="AX349">
        <f t="shared" si="137"/>
        <v>1.3544670827475587</v>
      </c>
      <c r="AY349">
        <f t="shared" si="133"/>
        <v>438.07857909972637</v>
      </c>
      <c r="AZ349">
        <f t="shared" si="125"/>
        <v>8.7598891128023246E-3</v>
      </c>
    </row>
    <row r="350" spans="2:52" x14ac:dyDescent="0.3">
      <c r="B350" s="1"/>
      <c r="I350" s="1">
        <v>43966</v>
      </c>
      <c r="J350">
        <v>94</v>
      </c>
      <c r="K350" s="13">
        <v>454.19000240000003</v>
      </c>
      <c r="M350">
        <f t="shared" si="126"/>
        <v>434.03235313191271</v>
      </c>
      <c r="O350">
        <f t="shared" si="127"/>
        <v>438.29350274907415</v>
      </c>
      <c r="Q350">
        <f t="shared" si="128"/>
        <v>439.8596521267915</v>
      </c>
      <c r="S350">
        <f t="shared" si="129"/>
        <v>441.01770442029141</v>
      </c>
      <c r="T350">
        <f t="shared" si="115"/>
        <v>4.4381534515448663E-2</v>
      </c>
      <c r="V350">
        <f t="shared" si="116"/>
        <v>3.4999668788231068E-2</v>
      </c>
      <c r="X350">
        <f t="shared" si="117"/>
        <v>3.1551443663411914E-2</v>
      </c>
      <c r="Z350">
        <f t="shared" si="118"/>
        <v>2.9001734758811185E-2</v>
      </c>
      <c r="AE350" s="1">
        <f t="shared" si="119"/>
        <v>43966</v>
      </c>
      <c r="AF350" s="10">
        <f t="shared" si="120"/>
        <v>94</v>
      </c>
      <c r="AG350" s="11">
        <f t="shared" si="121"/>
        <v>454.19000240000003</v>
      </c>
      <c r="AI350">
        <f t="shared" si="134"/>
        <v>-1.7481896984636975</v>
      </c>
      <c r="AJ350">
        <f t="shared" si="130"/>
        <v>438.1114624283278</v>
      </c>
      <c r="AK350">
        <f t="shared" si="122"/>
        <v>3.540047091902309E-2</v>
      </c>
      <c r="AN350">
        <f t="shared" si="135"/>
        <v>1.8793792532607929</v>
      </c>
      <c r="AO350">
        <f t="shared" si="131"/>
        <v>441.73903138005227</v>
      </c>
      <c r="AP350">
        <f t="shared" si="123"/>
        <v>2.7413573513629056E-2</v>
      </c>
      <c r="AS350">
        <f t="shared" si="136"/>
        <v>2.2509108558748081</v>
      </c>
      <c r="AT350">
        <f t="shared" si="132"/>
        <v>442.11056298266629</v>
      </c>
      <c r="AU350">
        <f t="shared" si="124"/>
        <v>2.6595564308999266E-2</v>
      </c>
      <c r="AX350">
        <f t="shared" si="137"/>
        <v>2.7793255043996452</v>
      </c>
      <c r="AY350">
        <f t="shared" si="133"/>
        <v>442.63897763119115</v>
      </c>
      <c r="AZ350">
        <f t="shared" si="125"/>
        <v>2.5432142292370442E-2</v>
      </c>
    </row>
    <row r="351" spans="2:52" x14ac:dyDescent="0.3">
      <c r="B351" s="1"/>
      <c r="I351" s="1">
        <v>43969</v>
      </c>
      <c r="J351">
        <v>95</v>
      </c>
      <c r="K351" s="13">
        <v>452.57998659999998</v>
      </c>
      <c r="M351">
        <f t="shared" si="126"/>
        <v>438.0638829855302</v>
      </c>
      <c r="O351">
        <f t="shared" si="127"/>
        <v>444.65210260944451</v>
      </c>
      <c r="Q351">
        <f t="shared" si="128"/>
        <v>448.45786229071666</v>
      </c>
      <c r="S351">
        <f t="shared" si="129"/>
        <v>451.55554280405829</v>
      </c>
      <c r="T351">
        <f t="shared" si="115"/>
        <v>3.2074117380933666E-2</v>
      </c>
      <c r="V351">
        <f t="shared" si="116"/>
        <v>1.7517089189280275E-2</v>
      </c>
      <c r="X351">
        <f t="shared" si="117"/>
        <v>9.108056987342095E-3</v>
      </c>
      <c r="Z351">
        <f t="shared" si="118"/>
        <v>2.2635640688352366E-3</v>
      </c>
      <c r="AE351" s="1">
        <f t="shared" si="119"/>
        <v>43969</v>
      </c>
      <c r="AF351" s="10">
        <f t="shared" si="120"/>
        <v>95</v>
      </c>
      <c r="AG351" s="11">
        <f t="shared" si="121"/>
        <v>452.57998659999998</v>
      </c>
      <c r="AI351">
        <f t="shared" si="134"/>
        <v>-3.1181937915559903</v>
      </c>
      <c r="AJ351">
        <f t="shared" si="130"/>
        <v>445.33966849916067</v>
      </c>
      <c r="AK351">
        <f t="shared" si="122"/>
        <v>1.5997875105419692E-2</v>
      </c>
      <c r="AN351">
        <f t="shared" si="135"/>
        <v>4.5669116175265394</v>
      </c>
      <c r="AO351">
        <f t="shared" si="131"/>
        <v>453.02477390824322</v>
      </c>
      <c r="AP351">
        <f t="shared" si="123"/>
        <v>9.8278165498367001E-4</v>
      </c>
      <c r="AS351">
        <f t="shared" si="136"/>
        <v>6.059290440705019</v>
      </c>
      <c r="AT351">
        <f t="shared" si="132"/>
        <v>454.51715273142167</v>
      </c>
      <c r="AU351">
        <f t="shared" si="124"/>
        <v>4.2802735180020243E-3</v>
      </c>
      <c r="AX351">
        <f t="shared" si="137"/>
        <v>7.4344332320200568</v>
      </c>
      <c r="AY351">
        <f t="shared" si="133"/>
        <v>455.89229552273673</v>
      </c>
      <c r="AZ351">
        <f t="shared" si="125"/>
        <v>7.3187260170747186E-3</v>
      </c>
    </row>
    <row r="352" spans="2:52" x14ac:dyDescent="0.3">
      <c r="B352" s="1"/>
      <c r="I352" s="1">
        <v>43970</v>
      </c>
      <c r="J352">
        <v>96</v>
      </c>
      <c r="K352" s="13">
        <v>451.0400085</v>
      </c>
      <c r="M352">
        <f t="shared" si="126"/>
        <v>440.96710370842419</v>
      </c>
      <c r="O352">
        <f t="shared" si="127"/>
        <v>447.82325620566667</v>
      </c>
      <c r="Q352">
        <f t="shared" si="128"/>
        <v>450.9311368762867</v>
      </c>
      <c r="S352">
        <f t="shared" si="129"/>
        <v>452.37509784081163</v>
      </c>
      <c r="T352">
        <f t="shared" si="115"/>
        <v>2.2332619283763181E-2</v>
      </c>
      <c r="V352">
        <f t="shared" si="116"/>
        <v>7.1318557859891768E-3</v>
      </c>
      <c r="X352">
        <f t="shared" si="117"/>
        <v>2.4137908314467963E-4</v>
      </c>
      <c r="Z352">
        <f t="shared" si="118"/>
        <v>-2.9600242010718101E-3</v>
      </c>
      <c r="AE352" s="1">
        <f t="shared" si="119"/>
        <v>43970</v>
      </c>
      <c r="AF352" s="10">
        <f t="shared" si="120"/>
        <v>96</v>
      </c>
      <c r="AG352" s="11">
        <f t="shared" si="121"/>
        <v>451.0400085</v>
      </c>
      <c r="AI352">
        <f t="shared" si="134"/>
        <v>-2.9892099503588003</v>
      </c>
      <c r="AJ352">
        <f t="shared" si="130"/>
        <v>447.94192692592787</v>
      </c>
      <c r="AK352">
        <f t="shared" si="122"/>
        <v>6.8687511433303938E-3</v>
      </c>
      <c r="AN352">
        <f t="shared" si="135"/>
        <v>3.7294568047439389</v>
      </c>
      <c r="AO352">
        <f t="shared" si="131"/>
        <v>454.66059368103066</v>
      </c>
      <c r="AP352">
        <f t="shared" si="123"/>
        <v>8.0271929602685407E-3</v>
      </c>
      <c r="AS352">
        <f t="shared" si="136"/>
        <v>3.907680927624031</v>
      </c>
      <c r="AT352">
        <f t="shared" si="132"/>
        <v>454.83881780391073</v>
      </c>
      <c r="AU352">
        <f t="shared" si="124"/>
        <v>8.4223333458693164E-3</v>
      </c>
      <c r="AX352">
        <f t="shared" si="137"/>
        <v>3.4655063148600425</v>
      </c>
      <c r="AY352">
        <f t="shared" si="133"/>
        <v>454.39664319114672</v>
      </c>
      <c r="AZ352">
        <f t="shared" si="125"/>
        <v>7.4419887989752983E-3</v>
      </c>
    </row>
    <row r="353" spans="2:52" x14ac:dyDescent="0.3">
      <c r="B353" s="1"/>
      <c r="I353" s="1">
        <v>43971</v>
      </c>
      <c r="J353">
        <v>97</v>
      </c>
      <c r="K353" s="13">
        <v>447.67001340000002</v>
      </c>
      <c r="M353">
        <f t="shared" si="126"/>
        <v>442.9816846667394</v>
      </c>
      <c r="O353">
        <f t="shared" si="127"/>
        <v>449.10995712340002</v>
      </c>
      <c r="Q353">
        <f t="shared" si="128"/>
        <v>450.99645985051467</v>
      </c>
      <c r="S353">
        <f t="shared" si="129"/>
        <v>451.30702636816238</v>
      </c>
      <c r="T353">
        <f t="shared" si="115"/>
        <v>1.0472733470918288E-2</v>
      </c>
      <c r="V353">
        <f t="shared" si="116"/>
        <v>-3.2165293191380104E-3</v>
      </c>
      <c r="X353">
        <f t="shared" si="117"/>
        <v>-7.4305768779344642E-3</v>
      </c>
      <c r="Z353">
        <f t="shared" si="118"/>
        <v>-8.124316704931139E-3</v>
      </c>
      <c r="AE353" s="1">
        <f t="shared" si="119"/>
        <v>43971</v>
      </c>
      <c r="AF353" s="10">
        <f t="shared" si="120"/>
        <v>97</v>
      </c>
      <c r="AG353" s="11">
        <f t="shared" si="121"/>
        <v>447.67001340000002</v>
      </c>
      <c r="AI353">
        <f t="shared" si="134"/>
        <v>-2.404432555132634</v>
      </c>
      <c r="AJ353">
        <f t="shared" si="130"/>
        <v>448.59202729538202</v>
      </c>
      <c r="AK353">
        <f t="shared" si="122"/>
        <v>2.0595837732784992E-3</v>
      </c>
      <c r="AN353">
        <f t="shared" si="135"/>
        <v>2.2638032725375505</v>
      </c>
      <c r="AO353">
        <f t="shared" si="131"/>
        <v>453.2602631230522</v>
      </c>
      <c r="AP353">
        <f t="shared" si="123"/>
        <v>1.2487433948490109E-2</v>
      </c>
      <c r="AS353">
        <f t="shared" si="136"/>
        <v>1.6022661555863931</v>
      </c>
      <c r="AT353">
        <f t="shared" si="132"/>
        <v>452.59872600610106</v>
      </c>
      <c r="AU353">
        <f t="shared" si="124"/>
        <v>1.100970013306914E-2</v>
      </c>
      <c r="AX353">
        <f t="shared" si="137"/>
        <v>0.74535964235438257</v>
      </c>
      <c r="AY353">
        <f t="shared" si="133"/>
        <v>451.74181949286907</v>
      </c>
      <c r="AZ353">
        <f t="shared" si="125"/>
        <v>9.0955524627262269E-3</v>
      </c>
    </row>
    <row r="354" spans="2:52" x14ac:dyDescent="0.3">
      <c r="B354" s="1"/>
      <c r="I354" s="1">
        <v>43972</v>
      </c>
      <c r="J354">
        <v>98</v>
      </c>
      <c r="K354" s="13">
        <v>436.25</v>
      </c>
      <c r="M354">
        <f t="shared" si="126"/>
        <v>443.91935041339156</v>
      </c>
      <c r="O354">
        <f t="shared" si="127"/>
        <v>448.53397963404001</v>
      </c>
      <c r="Q354">
        <f t="shared" si="128"/>
        <v>449.00059198020585</v>
      </c>
      <c r="S354">
        <f t="shared" si="129"/>
        <v>448.39741599363253</v>
      </c>
      <c r="T354">
        <f t="shared" si="115"/>
        <v>-1.7580172867373192E-2</v>
      </c>
      <c r="V354">
        <f t="shared" si="116"/>
        <v>-2.8158119504962772E-2</v>
      </c>
      <c r="X354">
        <f t="shared" si="117"/>
        <v>-2.9227718006202531E-2</v>
      </c>
      <c r="Z354">
        <f t="shared" si="118"/>
        <v>-2.784507964156455E-2</v>
      </c>
      <c r="AE354" s="1">
        <f t="shared" si="119"/>
        <v>43972</v>
      </c>
      <c r="AF354" s="10">
        <f t="shared" si="120"/>
        <v>98</v>
      </c>
      <c r="AG354" s="11">
        <f t="shared" si="121"/>
        <v>436.25</v>
      </c>
      <c r="AI354">
        <f t="shared" si="134"/>
        <v>-1.5243724700443444</v>
      </c>
      <c r="AJ354">
        <f t="shared" si="130"/>
        <v>447.47621951016151</v>
      </c>
      <c r="AK354">
        <f t="shared" si="122"/>
        <v>2.5733454464553614E-2</v>
      </c>
      <c r="AN354">
        <f t="shared" si="135"/>
        <v>0.55993481539900469</v>
      </c>
      <c r="AO354">
        <f t="shared" si="131"/>
        <v>449.56052679560486</v>
      </c>
      <c r="AP354">
        <f t="shared" si="123"/>
        <v>3.051123620769022E-2</v>
      </c>
      <c r="AS354">
        <f t="shared" si="136"/>
        <v>-0.55661425995073111</v>
      </c>
      <c r="AT354">
        <f t="shared" si="132"/>
        <v>448.44397772025513</v>
      </c>
      <c r="AU354">
        <f t="shared" si="124"/>
        <v>2.7951811393134979E-2</v>
      </c>
      <c r="AX354">
        <f t="shared" si="137"/>
        <v>-1.4476223677761748</v>
      </c>
      <c r="AY354">
        <f t="shared" si="133"/>
        <v>447.55296961242971</v>
      </c>
      <c r="AZ354">
        <f t="shared" si="125"/>
        <v>2.590938593107096E-2</v>
      </c>
    </row>
    <row r="355" spans="2:52" x14ac:dyDescent="0.3">
      <c r="B355" s="1"/>
      <c r="I355" s="1">
        <v>43973</v>
      </c>
      <c r="J355">
        <v>99</v>
      </c>
      <c r="K355" s="13">
        <v>429.32000729999999</v>
      </c>
      <c r="M355">
        <f t="shared" si="126"/>
        <v>442.38548033071328</v>
      </c>
      <c r="O355">
        <f t="shared" si="127"/>
        <v>443.62038778042398</v>
      </c>
      <c r="Q355">
        <f t="shared" si="128"/>
        <v>441.35023679208234</v>
      </c>
      <c r="S355">
        <f t="shared" si="129"/>
        <v>438.67948319872647</v>
      </c>
      <c r="T355">
        <f t="shared" si="115"/>
        <v>-3.0432947005852928E-2</v>
      </c>
      <c r="V355">
        <f t="shared" si="116"/>
        <v>-3.3309373514547588E-2</v>
      </c>
      <c r="X355">
        <f t="shared" si="117"/>
        <v>-2.8021590625931111E-2</v>
      </c>
      <c r="Z355">
        <f t="shared" si="118"/>
        <v>-2.1800698172881279E-2</v>
      </c>
      <c r="AE355" s="1">
        <f t="shared" si="119"/>
        <v>43973</v>
      </c>
      <c r="AF355" s="10">
        <f t="shared" si="120"/>
        <v>99</v>
      </c>
      <c r="AG355" s="11">
        <f t="shared" si="121"/>
        <v>429.32000729999999</v>
      </c>
      <c r="AI355">
        <f t="shared" si="134"/>
        <v>0.31057306158922704</v>
      </c>
      <c r="AJ355">
        <f t="shared" si="130"/>
        <v>441.66080985367159</v>
      </c>
      <c r="AK355">
        <f t="shared" si="122"/>
        <v>2.8744997539907589E-2</v>
      </c>
      <c r="AN355">
        <f t="shared" si="135"/>
        <v>-2.7241811860100027</v>
      </c>
      <c r="AO355">
        <f t="shared" si="131"/>
        <v>438.62605560607233</v>
      </c>
      <c r="AP355">
        <f t="shared" si="123"/>
        <v>2.1676251159591233E-2</v>
      </c>
      <c r="AS355">
        <f t="shared" si="136"/>
        <v>-4.8128588168544004</v>
      </c>
      <c r="AT355">
        <f t="shared" si="132"/>
        <v>436.53737797522797</v>
      </c>
      <c r="AU355">
        <f t="shared" si="124"/>
        <v>1.6811167782787798E-2</v>
      </c>
      <c r="AX355">
        <f t="shared" si="137"/>
        <v>-6.4098086240540457</v>
      </c>
      <c r="AY355">
        <f t="shared" si="133"/>
        <v>434.94042816802829</v>
      </c>
      <c r="AZ355">
        <f t="shared" si="125"/>
        <v>1.3091448738611592E-2</v>
      </c>
    </row>
    <row r="356" spans="2:52" x14ac:dyDescent="0.3">
      <c r="B356" s="1"/>
      <c r="I356" s="1">
        <v>43977</v>
      </c>
      <c r="J356">
        <v>100</v>
      </c>
      <c r="K356" s="13">
        <v>414.76998900000001</v>
      </c>
      <c r="M356">
        <f t="shared" si="126"/>
        <v>439.77238572457065</v>
      </c>
      <c r="O356">
        <f t="shared" si="127"/>
        <v>437.90023558825436</v>
      </c>
      <c r="Q356">
        <f t="shared" si="128"/>
        <v>434.13209909683292</v>
      </c>
      <c r="S356">
        <f t="shared" si="129"/>
        <v>431.19190247974529</v>
      </c>
      <c r="T356">
        <f t="shared" si="115"/>
        <v>-6.0280148968469956E-2</v>
      </c>
      <c r="V356">
        <f t="shared" si="116"/>
        <v>-5.5766442128613966E-2</v>
      </c>
      <c r="X356">
        <f t="shared" si="117"/>
        <v>-4.6681559925573365E-2</v>
      </c>
      <c r="Z356">
        <f t="shared" si="118"/>
        <v>-3.9592819912882569E-2</v>
      </c>
      <c r="AE356" s="1">
        <f t="shared" si="119"/>
        <v>43977</v>
      </c>
      <c r="AF356" s="10">
        <f t="shared" si="120"/>
        <v>100</v>
      </c>
      <c r="AG356" s="11">
        <f t="shared" si="121"/>
        <v>414.76998900000001</v>
      </c>
      <c r="AI356">
        <f t="shared" si="134"/>
        <v>1.6920859883212667</v>
      </c>
      <c r="AJ356">
        <f t="shared" si="130"/>
        <v>435.82418508515417</v>
      </c>
      <c r="AK356">
        <f t="shared" si="122"/>
        <v>5.0761136638442179E-2</v>
      </c>
      <c r="AN356">
        <f t="shared" si="135"/>
        <v>-4.521763789705771</v>
      </c>
      <c r="AO356">
        <f t="shared" si="131"/>
        <v>429.61033530712717</v>
      </c>
      <c r="AP356">
        <f t="shared" si="123"/>
        <v>3.5779701281924627E-2</v>
      </c>
      <c r="AS356">
        <f t="shared" si="136"/>
        <v>-6.2560261438914146</v>
      </c>
      <c r="AT356">
        <f t="shared" si="132"/>
        <v>427.87607295294151</v>
      </c>
      <c r="AU356">
        <f t="shared" si="124"/>
        <v>3.1598438412913966E-2</v>
      </c>
      <c r="AX356">
        <f t="shared" si="137"/>
        <v>-7.0564718810103484</v>
      </c>
      <c r="AY356">
        <f t="shared" si="133"/>
        <v>427.07562721582258</v>
      </c>
      <c r="AZ356">
        <f t="shared" si="125"/>
        <v>2.9668583895115345E-2</v>
      </c>
    </row>
    <row r="357" spans="2:52" x14ac:dyDescent="0.3">
      <c r="B357" s="1"/>
      <c r="I357" s="1">
        <v>43978</v>
      </c>
      <c r="J357">
        <v>101</v>
      </c>
      <c r="K357" s="13">
        <v>419.89001459999997</v>
      </c>
      <c r="M357">
        <f t="shared" si="126"/>
        <v>434.77190637965657</v>
      </c>
      <c r="O357">
        <f t="shared" si="127"/>
        <v>428.64813695295265</v>
      </c>
      <c r="Q357">
        <f t="shared" si="128"/>
        <v>422.51483303873317</v>
      </c>
      <c r="S357">
        <f t="shared" si="129"/>
        <v>418.0543716959491</v>
      </c>
      <c r="T357">
        <f t="shared" si="115"/>
        <v>-3.5442356955865076E-2</v>
      </c>
      <c r="V357">
        <f t="shared" si="116"/>
        <v>-2.0858134388587298E-2</v>
      </c>
      <c r="X357">
        <f t="shared" si="117"/>
        <v>-6.251204714248045E-3</v>
      </c>
      <c r="Z357">
        <f t="shared" si="118"/>
        <v>4.3717231661237789E-3</v>
      </c>
      <c r="AE357" s="1">
        <f t="shared" si="119"/>
        <v>43978</v>
      </c>
      <c r="AF357" s="10">
        <f t="shared" si="120"/>
        <v>101</v>
      </c>
      <c r="AG357" s="11">
        <f t="shared" si="121"/>
        <v>419.89001459999997</v>
      </c>
      <c r="AI357">
        <f t="shared" si="134"/>
        <v>3.6771220022769624</v>
      </c>
      <c r="AJ357">
        <f t="shared" si="130"/>
        <v>426.19195504101015</v>
      </c>
      <c r="AK357">
        <f t="shared" si="122"/>
        <v>1.5008550386733047E-2</v>
      </c>
      <c r="AN357">
        <f t="shared" si="135"/>
        <v>-7.3599646970633597</v>
      </c>
      <c r="AO357">
        <f t="shared" si="131"/>
        <v>415.15486834166984</v>
      </c>
      <c r="AP357">
        <f t="shared" si="123"/>
        <v>1.1277110894958951E-2</v>
      </c>
      <c r="AS357">
        <f t="shared" si="136"/>
        <v>-9.4727700924164129</v>
      </c>
      <c r="AT357">
        <f t="shared" si="132"/>
        <v>413.04206294631678</v>
      </c>
      <c r="AU357">
        <f t="shared" si="124"/>
        <v>1.6308917610738525E-2</v>
      </c>
      <c r="AX357">
        <f t="shared" si="137"/>
        <v>-10.705107222681864</v>
      </c>
      <c r="AY357">
        <f t="shared" si="133"/>
        <v>411.8097258160513</v>
      </c>
      <c r="AZ357">
        <f t="shared" si="125"/>
        <v>1.9243822198644574E-2</v>
      </c>
    </row>
    <row r="358" spans="2:52" x14ac:dyDescent="0.3">
      <c r="B358" s="1"/>
      <c r="I358" s="1">
        <v>43979</v>
      </c>
      <c r="J358">
        <v>102</v>
      </c>
      <c r="K358" s="13">
        <v>413.44000240000003</v>
      </c>
      <c r="M358">
        <f t="shared" si="126"/>
        <v>431.7955280237253</v>
      </c>
      <c r="O358">
        <f t="shared" si="127"/>
        <v>425.14488801177157</v>
      </c>
      <c r="Q358">
        <f t="shared" si="128"/>
        <v>420.9399419754933</v>
      </c>
      <c r="S358">
        <f t="shared" si="129"/>
        <v>419.5228860191898</v>
      </c>
      <c r="T358">
        <f t="shared" si="115"/>
        <v>-4.4397072168083147E-2</v>
      </c>
      <c r="V358">
        <f t="shared" si="116"/>
        <v>-2.8310965421403895E-2</v>
      </c>
      <c r="X358">
        <f t="shared" si="117"/>
        <v>-1.8140333620250752E-2</v>
      </c>
      <c r="Z358">
        <f t="shared" si="118"/>
        <v>-1.4712856965651401E-2</v>
      </c>
      <c r="AE358" s="1">
        <f t="shared" si="119"/>
        <v>43979</v>
      </c>
      <c r="AF358" s="10">
        <f t="shared" si="120"/>
        <v>102</v>
      </c>
      <c r="AG358" s="11">
        <f t="shared" si="121"/>
        <v>413.44000240000003</v>
      </c>
      <c r="AI358">
        <f t="shared" si="134"/>
        <v>3.2566758144695447</v>
      </c>
      <c r="AJ358">
        <f t="shared" si="130"/>
        <v>424.19661778996283</v>
      </c>
      <c r="AK358">
        <f t="shared" si="122"/>
        <v>2.6017355184600306E-2</v>
      </c>
      <c r="AN358">
        <f t="shared" si="135"/>
        <v>-5.0459352435339664</v>
      </c>
      <c r="AO358">
        <f t="shared" si="131"/>
        <v>415.89400673195934</v>
      </c>
      <c r="AP358">
        <f t="shared" si="123"/>
        <v>5.935575458866897E-3</v>
      </c>
      <c r="AS358">
        <f t="shared" si="136"/>
        <v>-4.7340426749104907</v>
      </c>
      <c r="AT358">
        <f t="shared" si="132"/>
        <v>416.20589930058281</v>
      </c>
      <c r="AU358">
        <f t="shared" si="124"/>
        <v>6.6899595697728458E-3</v>
      </c>
      <c r="AX358">
        <f t="shared" si="137"/>
        <v>-3.4009342951282724</v>
      </c>
      <c r="AY358">
        <f t="shared" si="133"/>
        <v>417.53900768036505</v>
      </c>
      <c r="AZ358">
        <f t="shared" si="125"/>
        <v>9.9143896492126654E-3</v>
      </c>
    </row>
    <row r="359" spans="2:52" x14ac:dyDescent="0.3">
      <c r="B359" s="1"/>
      <c r="I359" s="1">
        <v>43980</v>
      </c>
      <c r="J359">
        <v>103</v>
      </c>
      <c r="K359" s="13">
        <v>419.73001099999999</v>
      </c>
      <c r="M359">
        <f t="shared" si="126"/>
        <v>428.1244228989803</v>
      </c>
      <c r="O359">
        <f t="shared" si="127"/>
        <v>420.46293376706296</v>
      </c>
      <c r="Q359">
        <f t="shared" si="128"/>
        <v>416.43997823019731</v>
      </c>
      <c r="S359">
        <f t="shared" si="129"/>
        <v>414.65657912383801</v>
      </c>
      <c r="T359">
        <f t="shared" si="115"/>
        <v>-1.9999551328199663E-2</v>
      </c>
      <c r="V359">
        <f t="shared" si="116"/>
        <v>-1.7461767037262757E-3</v>
      </c>
      <c r="X359">
        <f t="shared" si="117"/>
        <v>7.838450155051406E-3</v>
      </c>
      <c r="Z359">
        <f t="shared" si="118"/>
        <v>1.2087369840613985E-2</v>
      </c>
      <c r="AE359" s="1">
        <f t="shared" si="119"/>
        <v>43980</v>
      </c>
      <c r="AF359" s="10">
        <f t="shared" si="120"/>
        <v>103</v>
      </c>
      <c r="AG359" s="11">
        <f t="shared" si="121"/>
        <v>419.73001099999999</v>
      </c>
      <c r="AI359">
        <f t="shared" si="134"/>
        <v>3.5053334006348331</v>
      </c>
      <c r="AJ359">
        <f t="shared" si="130"/>
        <v>419.94531163083212</v>
      </c>
      <c r="AK359">
        <f t="shared" si="122"/>
        <v>5.1295028992371088E-4</v>
      </c>
      <c r="AN359">
        <f t="shared" si="135"/>
        <v>-4.8275466442387742</v>
      </c>
      <c r="AO359">
        <f t="shared" si="131"/>
        <v>411.61243158595852</v>
      </c>
      <c r="AP359">
        <f t="shared" si="123"/>
        <v>1.9340002385584653E-2</v>
      </c>
      <c r="AS359">
        <f t="shared" si="136"/>
        <v>-4.593595317141788</v>
      </c>
      <c r="AT359">
        <f t="shared" si="132"/>
        <v>411.84638291305555</v>
      </c>
      <c r="AU359">
        <f t="shared" si="124"/>
        <v>1.8782617111799616E-2</v>
      </c>
      <c r="AX359">
        <f t="shared" si="137"/>
        <v>-4.2801578552624431</v>
      </c>
      <c r="AY359">
        <f t="shared" si="133"/>
        <v>412.1598203749349</v>
      </c>
      <c r="AZ359">
        <f t="shared" si="125"/>
        <v>1.8035857400401839E-2</v>
      </c>
    </row>
    <row r="360" spans="2:52" x14ac:dyDescent="0.3">
      <c r="B360" s="1"/>
      <c r="I360" s="1">
        <v>43983</v>
      </c>
      <c r="J360">
        <v>104</v>
      </c>
      <c r="K360" s="13">
        <v>425.92001340000002</v>
      </c>
      <c r="M360">
        <f t="shared" si="126"/>
        <v>426.44554051918425</v>
      </c>
      <c r="O360">
        <f t="shared" si="127"/>
        <v>420.16976466023777</v>
      </c>
      <c r="Q360">
        <f t="shared" si="128"/>
        <v>418.4139978920789</v>
      </c>
      <c r="S360">
        <f t="shared" si="129"/>
        <v>418.71532462476762</v>
      </c>
      <c r="T360">
        <f t="shared" si="115"/>
        <v>-1.2338634078006736E-3</v>
      </c>
      <c r="V360">
        <f t="shared" si="116"/>
        <v>1.350077140977626E-2</v>
      </c>
      <c r="X360">
        <f t="shared" si="117"/>
        <v>1.7623063654611353E-2</v>
      </c>
      <c r="Z360">
        <f t="shared" si="118"/>
        <v>1.6915591070068271E-2</v>
      </c>
      <c r="AE360" s="1">
        <f t="shared" si="119"/>
        <v>43983</v>
      </c>
      <c r="AF360" s="10">
        <f t="shared" si="120"/>
        <v>104</v>
      </c>
      <c r="AG360" s="11">
        <f t="shared" si="121"/>
        <v>425.92001340000002</v>
      </c>
      <c r="AI360">
        <f t="shared" si="134"/>
        <v>2.4094627881315498</v>
      </c>
      <c r="AJ360">
        <f t="shared" si="130"/>
        <v>420.82346068021047</v>
      </c>
      <c r="AK360">
        <f t="shared" si="122"/>
        <v>1.196598553588781E-2</v>
      </c>
      <c r="AN360">
        <f t="shared" si="135"/>
        <v>-2.1069201217906306</v>
      </c>
      <c r="AO360">
        <f t="shared" si="131"/>
        <v>416.30707777028829</v>
      </c>
      <c r="AP360">
        <f t="shared" si="123"/>
        <v>2.2569814348413354E-2</v>
      </c>
      <c r="AS360">
        <f t="shared" si="136"/>
        <v>-0.65302632972776475</v>
      </c>
      <c r="AT360">
        <f t="shared" si="132"/>
        <v>417.76097156235113</v>
      </c>
      <c r="AU360">
        <f t="shared" si="124"/>
        <v>1.9156277190446026E-2</v>
      </c>
      <c r="AX360">
        <f t="shared" si="137"/>
        <v>0.72318415845277917</v>
      </c>
      <c r="AY360">
        <f t="shared" si="133"/>
        <v>419.13718205053169</v>
      </c>
      <c r="AZ360">
        <f t="shared" si="125"/>
        <v>1.5925129451708278E-2</v>
      </c>
    </row>
    <row r="361" spans="2:52" x14ac:dyDescent="0.3">
      <c r="B361" s="1"/>
      <c r="I361" s="1">
        <v>43984</v>
      </c>
      <c r="J361">
        <v>105</v>
      </c>
      <c r="K361" s="13">
        <v>427.30999759999997</v>
      </c>
      <c r="M361">
        <f t="shared" si="126"/>
        <v>426.3404350953474</v>
      </c>
      <c r="O361">
        <f t="shared" si="127"/>
        <v>422.46986415614265</v>
      </c>
      <c r="Q361">
        <f t="shared" si="128"/>
        <v>422.91760719683157</v>
      </c>
      <c r="S361">
        <f t="shared" si="129"/>
        <v>424.47907564495353</v>
      </c>
      <c r="T361">
        <f t="shared" si="115"/>
        <v>2.2689909201707198E-3</v>
      </c>
      <c r="V361">
        <f t="shared" si="116"/>
        <v>1.132698385491116E-2</v>
      </c>
      <c r="X361">
        <f t="shared" si="117"/>
        <v>1.0279166010246437E-2</v>
      </c>
      <c r="Z361">
        <f t="shared" si="118"/>
        <v>6.6249841355138219E-3</v>
      </c>
      <c r="AE361" s="1">
        <f t="shared" si="119"/>
        <v>43984</v>
      </c>
      <c r="AF361" s="10">
        <f t="shared" si="120"/>
        <v>105</v>
      </c>
      <c r="AG361" s="11">
        <f t="shared" si="121"/>
        <v>427.30999759999997</v>
      </c>
      <c r="AI361">
        <f t="shared" si="134"/>
        <v>1.0268483695547057</v>
      </c>
      <c r="AJ361">
        <f t="shared" si="130"/>
        <v>423.9444555663863</v>
      </c>
      <c r="AK361">
        <f t="shared" si="122"/>
        <v>7.8761134832237741E-3</v>
      </c>
      <c r="AN361">
        <f t="shared" si="135"/>
        <v>0.53729164882669056</v>
      </c>
      <c r="AO361">
        <f t="shared" si="131"/>
        <v>423.45489884565825</v>
      </c>
      <c r="AP361">
        <f t="shared" si="123"/>
        <v>9.0217845966488221E-3</v>
      </c>
      <c r="AS361">
        <f t="shared" si="136"/>
        <v>2.4409550509604969</v>
      </c>
      <c r="AT361">
        <f t="shared" si="132"/>
        <v>425.35856224779207</v>
      </c>
      <c r="AU361">
        <f t="shared" si="124"/>
        <v>4.5667907682202784E-3</v>
      </c>
      <c r="AX361">
        <f t="shared" si="137"/>
        <v>3.7475242754926934</v>
      </c>
      <c r="AY361">
        <f t="shared" si="133"/>
        <v>426.66513147232428</v>
      </c>
      <c r="AZ361">
        <f t="shared" si="125"/>
        <v>1.5091295108881346E-3</v>
      </c>
    </row>
    <row r="362" spans="2:52" x14ac:dyDescent="0.3">
      <c r="B362" s="1"/>
      <c r="I362" s="1">
        <v>43985</v>
      </c>
      <c r="J362">
        <v>106</v>
      </c>
      <c r="K362" s="13">
        <v>421.97000120000001</v>
      </c>
      <c r="M362">
        <f t="shared" si="126"/>
        <v>426.53434759627794</v>
      </c>
      <c r="O362">
        <f t="shared" si="127"/>
        <v>424.40591753368562</v>
      </c>
      <c r="Q362">
        <f t="shared" si="128"/>
        <v>425.55304143873263</v>
      </c>
      <c r="S362">
        <f t="shared" si="129"/>
        <v>426.74381320899073</v>
      </c>
      <c r="T362">
        <f t="shared" si="115"/>
        <v>-1.0816755653951276E-2</v>
      </c>
      <c r="V362">
        <f t="shared" si="116"/>
        <v>-5.772723953736859E-3</v>
      </c>
      <c r="X362">
        <f t="shared" si="117"/>
        <v>-8.4912202965688483E-3</v>
      </c>
      <c r="Z362">
        <f t="shared" si="118"/>
        <v>-1.1313154952757141E-2</v>
      </c>
      <c r="AE362" s="1">
        <f t="shared" si="119"/>
        <v>43985</v>
      </c>
      <c r="AF362" s="10">
        <f t="shared" si="120"/>
        <v>106</v>
      </c>
      <c r="AG362" s="11">
        <f t="shared" si="121"/>
        <v>421.97000120000001</v>
      </c>
      <c r="AI362">
        <f t="shared" si="134"/>
        <v>0.29439184726355139</v>
      </c>
      <c r="AJ362">
        <f t="shared" si="130"/>
        <v>425.8474332859962</v>
      </c>
      <c r="AK362">
        <f t="shared" si="122"/>
        <v>9.1888809037835237E-3</v>
      </c>
      <c r="AN362">
        <f t="shared" si="135"/>
        <v>1.3765486860564409</v>
      </c>
      <c r="AO362">
        <f t="shared" si="131"/>
        <v>426.92959012478906</v>
      </c>
      <c r="AP362">
        <f t="shared" si="123"/>
        <v>1.1753415907967264E-2</v>
      </c>
      <c r="AS362">
        <f t="shared" si="136"/>
        <v>2.5576425655248389</v>
      </c>
      <c r="AT362">
        <f t="shared" si="132"/>
        <v>428.11068400425745</v>
      </c>
      <c r="AU362">
        <f t="shared" si="124"/>
        <v>1.4552415543272126E-2</v>
      </c>
      <c r="AX362">
        <f t="shared" si="137"/>
        <v>2.8578522486193916</v>
      </c>
      <c r="AY362">
        <f t="shared" si="133"/>
        <v>428.41089368735203</v>
      </c>
      <c r="AZ362">
        <f t="shared" si="125"/>
        <v>1.5263863471420669E-2</v>
      </c>
    </row>
    <row r="363" spans="2:52" x14ac:dyDescent="0.3">
      <c r="B363" s="1"/>
      <c r="I363" s="1">
        <v>43986</v>
      </c>
      <c r="J363">
        <v>107</v>
      </c>
      <c r="K363" s="13">
        <v>414.32998659999998</v>
      </c>
      <c r="M363">
        <f t="shared" si="126"/>
        <v>425.62147831702242</v>
      </c>
      <c r="O363">
        <f t="shared" si="127"/>
        <v>423.43155100021136</v>
      </c>
      <c r="Q363">
        <f t="shared" si="128"/>
        <v>423.40321729549305</v>
      </c>
      <c r="S363">
        <f t="shared" si="129"/>
        <v>422.92476360179819</v>
      </c>
      <c r="T363">
        <f t="shared" si="115"/>
        <v>-2.7252412526741408E-2</v>
      </c>
      <c r="V363">
        <f t="shared" si="116"/>
        <v>-2.196694589956906E-2</v>
      </c>
      <c r="X363">
        <f t="shared" si="117"/>
        <v>-2.1898561506368815E-2</v>
      </c>
      <c r="Z363">
        <f t="shared" si="118"/>
        <v>-2.0743796683235786E-2</v>
      </c>
      <c r="AE363" s="1">
        <f t="shared" si="119"/>
        <v>43986</v>
      </c>
      <c r="AF363" s="10">
        <f t="shared" si="120"/>
        <v>107</v>
      </c>
      <c r="AG363" s="11">
        <f t="shared" si="121"/>
        <v>414.32998659999998</v>
      </c>
      <c r="AI363">
        <f t="shared" si="134"/>
        <v>0.66547830645875805</v>
      </c>
      <c r="AJ363">
        <f t="shared" si="130"/>
        <v>424.06869560195179</v>
      </c>
      <c r="AK363">
        <f t="shared" si="122"/>
        <v>2.3504716812480415E-2</v>
      </c>
      <c r="AN363">
        <f t="shared" si="135"/>
        <v>-3.4000445661969358E-2</v>
      </c>
      <c r="AO363">
        <f t="shared" si="131"/>
        <v>423.3692168498311</v>
      </c>
      <c r="AP363">
        <f t="shared" si="123"/>
        <v>2.1816500234528576E-2</v>
      </c>
      <c r="AS363">
        <f t="shared" si="136"/>
        <v>-0.26683745973381501</v>
      </c>
      <c r="AT363">
        <f t="shared" si="132"/>
        <v>423.13637983575921</v>
      </c>
      <c r="AU363">
        <f t="shared" si="124"/>
        <v>2.1254539909178832E-2</v>
      </c>
      <c r="AX363">
        <f t="shared" si="137"/>
        <v>-1.1482888648677894</v>
      </c>
      <c r="AY363">
        <f t="shared" si="133"/>
        <v>422.25492843062528</v>
      </c>
      <c r="AZ363">
        <f t="shared" si="125"/>
        <v>1.9127125930849295E-2</v>
      </c>
    </row>
    <row r="364" spans="2:52" x14ac:dyDescent="0.3">
      <c r="B364" s="1"/>
      <c r="I364" s="1">
        <v>43987</v>
      </c>
      <c r="J364">
        <v>108</v>
      </c>
      <c r="K364" s="13">
        <v>419.60000609999997</v>
      </c>
      <c r="M364">
        <f t="shared" si="126"/>
        <v>423.363179973618</v>
      </c>
      <c r="O364">
        <f t="shared" si="127"/>
        <v>419.79092524012685</v>
      </c>
      <c r="Q364">
        <f t="shared" si="128"/>
        <v>417.95927887819721</v>
      </c>
      <c r="S364">
        <f t="shared" si="129"/>
        <v>416.04894200035966</v>
      </c>
      <c r="T364">
        <f t="shared" si="115"/>
        <v>-8.9684790727128389E-3</v>
      </c>
      <c r="V364">
        <f t="shared" si="116"/>
        <v>-4.5500271056092328E-4</v>
      </c>
      <c r="X364">
        <f t="shared" si="117"/>
        <v>3.9102173449724435E-3</v>
      </c>
      <c r="Z364">
        <f t="shared" si="118"/>
        <v>8.4629743756343429E-3</v>
      </c>
      <c r="AE364" s="1">
        <f t="shared" si="119"/>
        <v>43987</v>
      </c>
      <c r="AF364" s="10">
        <f t="shared" si="120"/>
        <v>108</v>
      </c>
      <c r="AG364" s="11">
        <f t="shared" si="121"/>
        <v>419.60000609999997</v>
      </c>
      <c r="AI364">
        <f t="shared" si="134"/>
        <v>1.6211703286261745</v>
      </c>
      <c r="AJ364">
        <f t="shared" si="130"/>
        <v>419.5804492068234</v>
      </c>
      <c r="AK364">
        <f t="shared" si="122"/>
        <v>4.6608419666966758E-5</v>
      </c>
      <c r="AN364">
        <f t="shared" si="135"/>
        <v>-2.1979756343155179</v>
      </c>
      <c r="AO364">
        <f t="shared" si="131"/>
        <v>415.76130324388168</v>
      </c>
      <c r="AP364">
        <f t="shared" si="123"/>
        <v>9.1484814116123744E-3</v>
      </c>
      <c r="AS364">
        <f t="shared" si="136"/>
        <v>-3.3730980342710297</v>
      </c>
      <c r="AT364">
        <f t="shared" si="132"/>
        <v>414.58618084392617</v>
      </c>
      <c r="AU364">
        <f t="shared" si="124"/>
        <v>1.1949059063833511E-2</v>
      </c>
      <c r="AX364">
        <f t="shared" si="137"/>
        <v>-4.58480850681023</v>
      </c>
      <c r="AY364">
        <f t="shared" si="133"/>
        <v>413.37447037138696</v>
      </c>
      <c r="AZ364">
        <f t="shared" si="125"/>
        <v>1.4836834218561301E-2</v>
      </c>
    </row>
    <row r="365" spans="2:52" x14ac:dyDescent="0.3">
      <c r="B365" s="1"/>
      <c r="I365" s="1">
        <v>43990</v>
      </c>
      <c r="J365">
        <v>109</v>
      </c>
      <c r="K365" s="13">
        <v>419.48999020000002</v>
      </c>
      <c r="M365">
        <f t="shared" si="126"/>
        <v>422.61054519889444</v>
      </c>
      <c r="O365">
        <f t="shared" si="127"/>
        <v>419.71455758407615</v>
      </c>
      <c r="Q365">
        <f t="shared" si="128"/>
        <v>418.94371521127886</v>
      </c>
      <c r="S365">
        <f t="shared" si="129"/>
        <v>418.8897932800719</v>
      </c>
      <c r="T365">
        <f t="shared" si="115"/>
        <v>-7.4389260096686324E-3</v>
      </c>
      <c r="V365">
        <f t="shared" si="116"/>
        <v>-5.3533430909533108E-4</v>
      </c>
      <c r="X365">
        <f t="shared" si="117"/>
        <v>1.3022360520705595E-3</v>
      </c>
      <c r="Z365">
        <f t="shared" si="118"/>
        <v>1.4307776918394831E-3</v>
      </c>
      <c r="AE365" s="1">
        <f t="shared" si="119"/>
        <v>43990</v>
      </c>
      <c r="AF365" s="10">
        <f t="shared" si="120"/>
        <v>109</v>
      </c>
      <c r="AG365" s="11">
        <f t="shared" si="121"/>
        <v>419.48999020000002</v>
      </c>
      <c r="AI365">
        <f t="shared" si="134"/>
        <v>1.1000489962846105</v>
      </c>
      <c r="AJ365">
        <f t="shared" si="130"/>
        <v>420.04376420756347</v>
      </c>
      <c r="AK365">
        <f t="shared" si="122"/>
        <v>1.3201125664510491E-3</v>
      </c>
      <c r="AN365">
        <f t="shared" si="135"/>
        <v>-0.92501084735665207</v>
      </c>
      <c r="AO365">
        <f t="shared" si="131"/>
        <v>418.01870436392221</v>
      </c>
      <c r="AP365">
        <f t="shared" si="123"/>
        <v>3.5073204854693843E-3</v>
      </c>
      <c r="AS365">
        <f t="shared" si="136"/>
        <v>-0.75857741385942412</v>
      </c>
      <c r="AT365">
        <f t="shared" si="132"/>
        <v>418.18513779741943</v>
      </c>
      <c r="AU365">
        <f t="shared" si="124"/>
        <v>3.1105686263419047E-3</v>
      </c>
      <c r="AX365">
        <f t="shared" si="137"/>
        <v>-0.12941263489672872</v>
      </c>
      <c r="AY365">
        <f t="shared" si="133"/>
        <v>418.81430257638215</v>
      </c>
      <c r="AZ365">
        <f t="shared" si="125"/>
        <v>1.6107359875160031E-3</v>
      </c>
    </row>
    <row r="366" spans="2:52" x14ac:dyDescent="0.3">
      <c r="B366" s="1"/>
      <c r="I366" s="1">
        <v>43991</v>
      </c>
      <c r="J366">
        <v>110</v>
      </c>
      <c r="K366" s="13">
        <v>434.0499878</v>
      </c>
      <c r="M366">
        <f t="shared" si="126"/>
        <v>421.98643419911559</v>
      </c>
      <c r="O366">
        <f t="shared" si="127"/>
        <v>419.6247306304457</v>
      </c>
      <c r="Q366">
        <f t="shared" si="128"/>
        <v>419.27148020451159</v>
      </c>
      <c r="S366">
        <f t="shared" si="129"/>
        <v>419.36995081601435</v>
      </c>
      <c r="T366">
        <f t="shared" si="115"/>
        <v>2.7793005275795573E-2</v>
      </c>
      <c r="V366">
        <f t="shared" si="116"/>
        <v>3.3234091867319938E-2</v>
      </c>
      <c r="X366">
        <f t="shared" si="117"/>
        <v>3.4047939202564832E-2</v>
      </c>
      <c r="Z366">
        <f t="shared" si="118"/>
        <v>3.3821074522757177E-2</v>
      </c>
      <c r="AE366" s="1">
        <f t="shared" si="119"/>
        <v>43991</v>
      </c>
      <c r="AF366" s="10">
        <f t="shared" si="120"/>
        <v>110</v>
      </c>
      <c r="AG366" s="11">
        <f t="shared" si="121"/>
        <v>434.0499878</v>
      </c>
      <c r="AI366">
        <f t="shared" si="134"/>
        <v>0.81448619838114167</v>
      </c>
      <c r="AJ366">
        <f t="shared" si="130"/>
        <v>420.08596640289272</v>
      </c>
      <c r="AK366">
        <f t="shared" si="122"/>
        <v>3.2171459024534207E-2</v>
      </c>
      <c r="AN366">
        <f t="shared" si="135"/>
        <v>-0.42390051112089777</v>
      </c>
      <c r="AO366">
        <f t="shared" si="131"/>
        <v>418.84757969339068</v>
      </c>
      <c r="AP366">
        <f t="shared" si="123"/>
        <v>3.5024556004858647E-2</v>
      </c>
      <c r="AS366">
        <f t="shared" si="136"/>
        <v>-0.10677196960412957</v>
      </c>
      <c r="AT366">
        <f t="shared" si="132"/>
        <v>419.16470823490744</v>
      </c>
      <c r="AU366">
        <f t="shared" si="124"/>
        <v>3.4293929232757737E-2</v>
      </c>
      <c r="AX366">
        <f t="shared" si="137"/>
        <v>0.23632946760684115</v>
      </c>
      <c r="AY366">
        <f t="shared" si="133"/>
        <v>419.50780967211841</v>
      </c>
      <c r="AZ366">
        <f t="shared" si="125"/>
        <v>3.3503463971026021E-2</v>
      </c>
    </row>
    <row r="367" spans="2:52" x14ac:dyDescent="0.3">
      <c r="B367" s="1"/>
      <c r="I367" s="1">
        <v>43992</v>
      </c>
      <c r="J367">
        <v>111</v>
      </c>
      <c r="K367" s="13">
        <v>434.48001099999999</v>
      </c>
      <c r="M367">
        <f t="shared" si="126"/>
        <v>424.3991449192925</v>
      </c>
      <c r="O367">
        <f t="shared" si="127"/>
        <v>425.39483349826742</v>
      </c>
      <c r="Q367">
        <f t="shared" si="128"/>
        <v>428.13858476180462</v>
      </c>
      <c r="S367">
        <f t="shared" si="129"/>
        <v>431.11398040320285</v>
      </c>
      <c r="T367">
        <f t="shared" si="115"/>
        <v>2.3202140088114422E-2</v>
      </c>
      <c r="V367">
        <f t="shared" si="116"/>
        <v>2.0910461406088883E-2</v>
      </c>
      <c r="X367">
        <f t="shared" si="117"/>
        <v>1.4595438403713738E-2</v>
      </c>
      <c r="Z367">
        <f t="shared" si="118"/>
        <v>7.7472622711684319E-3</v>
      </c>
      <c r="AE367" s="1">
        <f t="shared" si="119"/>
        <v>43992</v>
      </c>
      <c r="AF367" s="10">
        <f t="shared" si="120"/>
        <v>111</v>
      </c>
      <c r="AG367" s="11">
        <f t="shared" si="121"/>
        <v>434.48001099999999</v>
      </c>
      <c r="AI367">
        <f t="shared" si="134"/>
        <v>-1.1218319527536931</v>
      </c>
      <c r="AJ367">
        <f t="shared" si="130"/>
        <v>427.01675280905096</v>
      </c>
      <c r="AK367">
        <f t="shared" si="122"/>
        <v>1.7177448909034009E-2</v>
      </c>
      <c r="AN367">
        <f t="shared" si="135"/>
        <v>3.2925015162446747</v>
      </c>
      <c r="AO367">
        <f t="shared" si="131"/>
        <v>431.43108627804929</v>
      </c>
      <c r="AP367">
        <f t="shared" si="123"/>
        <v>7.0174108008635126E-3</v>
      </c>
      <c r="AS367">
        <f t="shared" si="136"/>
        <v>5.2775539465341677</v>
      </c>
      <c r="AT367">
        <f t="shared" si="132"/>
        <v>433.41613870833879</v>
      </c>
      <c r="AU367">
        <f t="shared" si="124"/>
        <v>2.4486104417383615E-3</v>
      </c>
      <c r="AX367">
        <f t="shared" si="137"/>
        <v>7.1409495393557947</v>
      </c>
      <c r="AY367">
        <f t="shared" si="133"/>
        <v>435.27953430116042</v>
      </c>
      <c r="AZ367">
        <f t="shared" si="125"/>
        <v>1.8401843143951544E-3</v>
      </c>
    </row>
    <row r="368" spans="2:52" x14ac:dyDescent="0.3">
      <c r="B368" s="1"/>
      <c r="I368" s="1">
        <v>43993</v>
      </c>
      <c r="J368">
        <v>112</v>
      </c>
      <c r="K368" s="13">
        <v>425.55999759999997</v>
      </c>
      <c r="M368">
        <f t="shared" si="126"/>
        <v>426.41531813543401</v>
      </c>
      <c r="O368">
        <f t="shared" si="127"/>
        <v>429.0289044989604</v>
      </c>
      <c r="Q368">
        <f t="shared" si="128"/>
        <v>431.94344050472182</v>
      </c>
      <c r="S368">
        <f t="shared" si="129"/>
        <v>433.80680488064053</v>
      </c>
      <c r="T368">
        <f t="shared" si="115"/>
        <v>-2.0098706181448482E-3</v>
      </c>
      <c r="V368">
        <f t="shared" si="116"/>
        <v>-8.1513932665752669E-3</v>
      </c>
      <c r="X368">
        <f t="shared" si="117"/>
        <v>-1.5000100904037243E-2</v>
      </c>
      <c r="Z368">
        <f t="shared" si="118"/>
        <v>-1.9378718223398528E-2</v>
      </c>
      <c r="AE368" s="1">
        <f t="shared" si="119"/>
        <v>43993</v>
      </c>
      <c r="AF368" s="10">
        <f t="shared" si="120"/>
        <v>112</v>
      </c>
      <c r="AG368" s="11">
        <f t="shared" si="121"/>
        <v>425.55999759999997</v>
      </c>
      <c r="AI368">
        <f t="shared" si="134"/>
        <v>-1.6584367107863942</v>
      </c>
      <c r="AJ368">
        <f t="shared" si="130"/>
        <v>430.2850037939354</v>
      </c>
      <c r="AK368">
        <f t="shared" si="122"/>
        <v>1.1103031818269351E-2</v>
      </c>
      <c r="AN368">
        <f t="shared" si="135"/>
        <v>3.497443206913684</v>
      </c>
      <c r="AO368">
        <f t="shared" si="131"/>
        <v>435.44088371163548</v>
      </c>
      <c r="AP368">
        <f t="shared" si="123"/>
        <v>2.3218550068991508E-2</v>
      </c>
      <c r="AS368">
        <f t="shared" si="136"/>
        <v>4.3939350243639854</v>
      </c>
      <c r="AT368">
        <f t="shared" si="132"/>
        <v>436.33737552908582</v>
      </c>
      <c r="AU368">
        <f t="shared" si="124"/>
        <v>2.5325166815175874E-2</v>
      </c>
      <c r="AX368">
        <f t="shared" si="137"/>
        <v>4.4720745022049169</v>
      </c>
      <c r="AY368">
        <f t="shared" si="133"/>
        <v>436.41551500692674</v>
      </c>
      <c r="AZ368">
        <f t="shared" si="125"/>
        <v>2.5508782470504379E-2</v>
      </c>
    </row>
    <row r="369" spans="2:52" x14ac:dyDescent="0.3">
      <c r="B369" s="1"/>
      <c r="I369" s="1">
        <v>43994</v>
      </c>
      <c r="J369">
        <v>113</v>
      </c>
      <c r="K369" s="13">
        <v>418.07000729999999</v>
      </c>
      <c r="M369">
        <f t="shared" si="126"/>
        <v>426.2442540283472</v>
      </c>
      <c r="O369">
        <f t="shared" si="127"/>
        <v>427.64134173937623</v>
      </c>
      <c r="Q369">
        <f t="shared" si="128"/>
        <v>428.11337476188874</v>
      </c>
      <c r="S369">
        <f t="shared" si="129"/>
        <v>427.20935905612805</v>
      </c>
      <c r="T369">
        <f t="shared" si="115"/>
        <v>-1.9552339525952915E-2</v>
      </c>
      <c r="V369">
        <f t="shared" si="116"/>
        <v>-2.2894094941635017E-2</v>
      </c>
      <c r="X369">
        <f t="shared" si="117"/>
        <v>-2.4023171446216178E-2</v>
      </c>
      <c r="Z369">
        <f t="shared" si="118"/>
        <v>-2.1860816601392361E-2</v>
      </c>
      <c r="AE369" s="1">
        <f t="shared" si="119"/>
        <v>43994</v>
      </c>
      <c r="AF369" s="10">
        <f t="shared" si="120"/>
        <v>113</v>
      </c>
      <c r="AG369" s="11">
        <f t="shared" si="121"/>
        <v>418.07000729999999</v>
      </c>
      <c r="AI369">
        <f t="shared" si="134"/>
        <v>-0.56073622006249835</v>
      </c>
      <c r="AJ369">
        <f t="shared" si="130"/>
        <v>427.55263854182624</v>
      </c>
      <c r="AK369">
        <f t="shared" si="122"/>
        <v>2.2681921870137119E-2</v>
      </c>
      <c r="AN369">
        <f t="shared" si="135"/>
        <v>0.5664396270149763</v>
      </c>
      <c r="AO369">
        <f t="shared" si="131"/>
        <v>428.67981438890371</v>
      </c>
      <c r="AP369">
        <f t="shared" si="123"/>
        <v>2.5378063251713493E-2</v>
      </c>
      <c r="AS369">
        <f t="shared" si="136"/>
        <v>-0.54046543595425667</v>
      </c>
      <c r="AT369">
        <f t="shared" si="132"/>
        <v>427.57290932593446</v>
      </c>
      <c r="AU369">
        <f t="shared" si="124"/>
        <v>2.2730408448351936E-2</v>
      </c>
      <c r="AX369">
        <f t="shared" si="137"/>
        <v>-2.1696376938254849</v>
      </c>
      <c r="AY369">
        <f t="shared" si="133"/>
        <v>425.94373706806323</v>
      </c>
      <c r="AZ369">
        <f t="shared" si="125"/>
        <v>1.8833519818639337E-2</v>
      </c>
    </row>
    <row r="370" spans="2:52" x14ac:dyDescent="0.3">
      <c r="B370" s="1"/>
      <c r="I370" s="1">
        <v>43997</v>
      </c>
      <c r="J370">
        <v>114</v>
      </c>
      <c r="K370" s="13">
        <v>425.5</v>
      </c>
      <c r="M370">
        <f t="shared" si="126"/>
        <v>424.60940468267779</v>
      </c>
      <c r="O370">
        <f t="shared" si="127"/>
        <v>423.81280796362574</v>
      </c>
      <c r="Q370">
        <f t="shared" si="128"/>
        <v>422.08735428475552</v>
      </c>
      <c r="S370">
        <f t="shared" si="129"/>
        <v>419.8978776512256</v>
      </c>
      <c r="T370">
        <f t="shared" si="115"/>
        <v>2.0930559749053083E-3</v>
      </c>
      <c r="V370">
        <f t="shared" si="116"/>
        <v>3.9651986753801551E-3</v>
      </c>
      <c r="X370">
        <f t="shared" si="117"/>
        <v>8.0203189547461348E-3</v>
      </c>
      <c r="Z370">
        <f t="shared" si="118"/>
        <v>1.3165974967742423E-2</v>
      </c>
      <c r="AE370" s="1">
        <f t="shared" si="119"/>
        <v>43997</v>
      </c>
      <c r="AF370" s="10">
        <f t="shared" si="120"/>
        <v>114</v>
      </c>
      <c r="AG370" s="11">
        <f t="shared" si="121"/>
        <v>425.5</v>
      </c>
      <c r="AI370">
        <f t="shared" si="134"/>
        <v>0.7566151193766445</v>
      </c>
      <c r="AJ370">
        <f t="shared" si="130"/>
        <v>422.84396940413217</v>
      </c>
      <c r="AK370">
        <f t="shared" si="122"/>
        <v>6.2421400607939664E-3</v>
      </c>
      <c r="AN370">
        <f t="shared" si="135"/>
        <v>-2.0705444146443006</v>
      </c>
      <c r="AO370">
        <f t="shared" si="131"/>
        <v>420.01680987011122</v>
      </c>
      <c r="AP370">
        <f t="shared" si="123"/>
        <v>1.2886463289985389E-2</v>
      </c>
      <c r="AS370">
        <f t="shared" si="136"/>
        <v>-3.831798460661632</v>
      </c>
      <c r="AT370">
        <f t="shared" si="132"/>
        <v>418.2555558240939</v>
      </c>
      <c r="AU370">
        <f t="shared" si="124"/>
        <v>1.702572074243501E-2</v>
      </c>
      <c r="AX370">
        <f t="shared" si="137"/>
        <v>-5.2547439204716699</v>
      </c>
      <c r="AY370">
        <f t="shared" si="133"/>
        <v>416.83261036428382</v>
      </c>
      <c r="AZ370">
        <f t="shared" si="125"/>
        <v>2.036989338593696E-2</v>
      </c>
    </row>
    <row r="371" spans="2:52" x14ac:dyDescent="0.3">
      <c r="B371" s="1"/>
      <c r="I371" s="1">
        <v>43998</v>
      </c>
      <c r="J371">
        <v>115</v>
      </c>
      <c r="K371" s="13">
        <v>436.13000490000002</v>
      </c>
      <c r="M371">
        <f t="shared" si="126"/>
        <v>424.78752374614226</v>
      </c>
      <c r="O371">
        <f t="shared" si="127"/>
        <v>424.48768477817543</v>
      </c>
      <c r="Q371">
        <f t="shared" si="128"/>
        <v>424.13494171390221</v>
      </c>
      <c r="S371">
        <f t="shared" si="129"/>
        <v>424.37957553024512</v>
      </c>
      <c r="T371">
        <f t="shared" si="115"/>
        <v>2.6007110325872836E-2</v>
      </c>
      <c r="V371">
        <f t="shared" si="116"/>
        <v>2.6694609384864596E-2</v>
      </c>
      <c r="X371">
        <f t="shared" si="117"/>
        <v>2.7503411944445669E-2</v>
      </c>
      <c r="Z371">
        <f t="shared" si="118"/>
        <v>2.6942492462652613E-2</v>
      </c>
      <c r="AE371" s="1">
        <f t="shared" si="119"/>
        <v>43998</v>
      </c>
      <c r="AF371" s="10">
        <f t="shared" si="120"/>
        <v>115</v>
      </c>
      <c r="AG371" s="11">
        <f t="shared" si="121"/>
        <v>436.13000490000002</v>
      </c>
      <c r="AI371">
        <f t="shared" si="134"/>
        <v>0.19577460967197807</v>
      </c>
      <c r="AJ371">
        <f t="shared" si="130"/>
        <v>424.33071632357417</v>
      </c>
      <c r="AK371">
        <f t="shared" si="122"/>
        <v>2.7054521458873951E-2</v>
      </c>
      <c r="AN371">
        <f t="shared" si="135"/>
        <v>-0.42329167712790505</v>
      </c>
      <c r="AO371">
        <f t="shared" si="131"/>
        <v>423.7116500367743</v>
      </c>
      <c r="AP371">
        <f t="shared" si="123"/>
        <v>2.8473975015943041E-2</v>
      </c>
      <c r="AS371">
        <f t="shared" si="136"/>
        <v>-0.30416692677664026</v>
      </c>
      <c r="AT371">
        <f t="shared" si="132"/>
        <v>423.83077478712556</v>
      </c>
      <c r="AU371">
        <f t="shared" si="124"/>
        <v>2.8200834555500341E-2</v>
      </c>
      <c r="AX371">
        <f t="shared" si="137"/>
        <v>0.58712115922301678</v>
      </c>
      <c r="AY371">
        <f t="shared" si="133"/>
        <v>424.7220628731252</v>
      </c>
      <c r="AZ371">
        <f t="shared" si="125"/>
        <v>2.6157205188142331E-2</v>
      </c>
    </row>
    <row r="372" spans="2:52" x14ac:dyDescent="0.3">
      <c r="B372" s="1"/>
      <c r="I372" s="1">
        <v>43999</v>
      </c>
      <c r="J372">
        <v>116</v>
      </c>
      <c r="K372" s="13">
        <v>447.76998900000001</v>
      </c>
      <c r="M372">
        <f t="shared" si="126"/>
        <v>427.05601997691383</v>
      </c>
      <c r="O372">
        <f t="shared" si="127"/>
        <v>429.14461282690525</v>
      </c>
      <c r="Q372">
        <f t="shared" si="128"/>
        <v>431.3319796255609</v>
      </c>
      <c r="S372">
        <f t="shared" si="129"/>
        <v>433.77991902604901</v>
      </c>
      <c r="T372">
        <f t="shared" si="115"/>
        <v>4.6260288835673125E-2</v>
      </c>
      <c r="V372">
        <f t="shared" si="116"/>
        <v>4.1595856423273521E-2</v>
      </c>
      <c r="X372">
        <f t="shared" si="117"/>
        <v>3.6710833191724031E-2</v>
      </c>
      <c r="Z372">
        <f t="shared" si="118"/>
        <v>3.1243875913155479E-2</v>
      </c>
      <c r="AE372" s="1">
        <f t="shared" si="119"/>
        <v>43999</v>
      </c>
      <c r="AF372" s="10">
        <f t="shared" si="120"/>
        <v>116</v>
      </c>
      <c r="AG372" s="11">
        <f t="shared" si="121"/>
        <v>447.76998900000001</v>
      </c>
      <c r="AI372">
        <f t="shared" si="134"/>
        <v>-1.2827878945941569</v>
      </c>
      <c r="AJ372">
        <f t="shared" si="130"/>
        <v>430.04919173096675</v>
      </c>
      <c r="AK372">
        <f t="shared" si="122"/>
        <v>3.9575669884908821E-2</v>
      </c>
      <c r="AN372">
        <f t="shared" si="135"/>
        <v>2.6248401583867356</v>
      </c>
      <c r="AO372">
        <f t="shared" si="131"/>
        <v>433.95681978394765</v>
      </c>
      <c r="AP372">
        <f t="shared" si="123"/>
        <v>3.0848805313864743E-2</v>
      </c>
      <c r="AS372">
        <f t="shared" si="136"/>
        <v>4.1965559762845617</v>
      </c>
      <c r="AT372">
        <f t="shared" si="132"/>
        <v>435.52853560184548</v>
      </c>
      <c r="AU372">
        <f t="shared" si="124"/>
        <v>2.7338708932890393E-2</v>
      </c>
      <c r="AX372">
        <f t="shared" si="137"/>
        <v>5.8750545611715612</v>
      </c>
      <c r="AY372">
        <f t="shared" si="133"/>
        <v>437.20703418673247</v>
      </c>
      <c r="AZ372">
        <f t="shared" si="125"/>
        <v>2.3590135723159281E-2</v>
      </c>
    </row>
    <row r="373" spans="2:52" x14ac:dyDescent="0.3">
      <c r="B373" s="1"/>
      <c r="I373" s="1">
        <v>44000</v>
      </c>
      <c r="J373">
        <v>117</v>
      </c>
      <c r="K373" s="13">
        <v>449.86999509999998</v>
      </c>
      <c r="M373">
        <f t="shared" si="126"/>
        <v>431.1988137815311</v>
      </c>
      <c r="O373">
        <f t="shared" si="127"/>
        <v>436.59476329614313</v>
      </c>
      <c r="Q373">
        <f t="shared" si="128"/>
        <v>441.19478525022436</v>
      </c>
      <c r="S373">
        <f t="shared" si="129"/>
        <v>444.9719750052098</v>
      </c>
      <c r="T373">
        <f t="shared" si="115"/>
        <v>4.1503504394238458E-2</v>
      </c>
      <c r="V373">
        <f t="shared" si="116"/>
        <v>2.9509040274859743E-2</v>
      </c>
      <c r="X373">
        <f t="shared" si="117"/>
        <v>1.9283815200538647E-2</v>
      </c>
      <c r="Z373">
        <f t="shared" si="118"/>
        <v>1.0887634534731351E-2</v>
      </c>
      <c r="AE373" s="1">
        <f t="shared" si="119"/>
        <v>44000</v>
      </c>
      <c r="AF373" s="10">
        <f t="shared" si="120"/>
        <v>117</v>
      </c>
      <c r="AG373" s="11">
        <f t="shared" si="121"/>
        <v>449.86999509999998</v>
      </c>
      <c r="AI373">
        <f t="shared" si="134"/>
        <v>-2.9987914406080161</v>
      </c>
      <c r="AJ373">
        <f t="shared" si="130"/>
        <v>438.19599380961637</v>
      </c>
      <c r="AK373">
        <f t="shared" si="122"/>
        <v>2.5949721958648614E-2</v>
      </c>
      <c r="AN373">
        <f t="shared" si="135"/>
        <v>5.5200263448974223</v>
      </c>
      <c r="AO373">
        <f t="shared" si="131"/>
        <v>446.71481159512177</v>
      </c>
      <c r="AP373">
        <f t="shared" si="123"/>
        <v>7.0135451113534589E-3</v>
      </c>
      <c r="AS373">
        <f t="shared" si="136"/>
        <v>7.5963057653118957</v>
      </c>
      <c r="AT373">
        <f t="shared" si="132"/>
        <v>448.79109101553627</v>
      </c>
      <c r="AU373">
        <f t="shared" si="124"/>
        <v>2.3982574881969846E-3</v>
      </c>
      <c r="AX373">
        <f t="shared" si="137"/>
        <v>9.0652554119650741</v>
      </c>
      <c r="AY373">
        <f t="shared" si="133"/>
        <v>450.26004066218945</v>
      </c>
      <c r="AZ373">
        <f t="shared" si="125"/>
        <v>8.6701839739893949E-4</v>
      </c>
    </row>
    <row r="374" spans="2:52" x14ac:dyDescent="0.3">
      <c r="B374" s="1"/>
      <c r="I374" s="1">
        <v>44001</v>
      </c>
      <c r="J374">
        <v>118</v>
      </c>
      <c r="K374" s="13">
        <v>453.72000120000001</v>
      </c>
      <c r="M374">
        <f t="shared" si="126"/>
        <v>434.93305004522489</v>
      </c>
      <c r="O374">
        <f t="shared" si="127"/>
        <v>441.90485601768586</v>
      </c>
      <c r="Q374">
        <f t="shared" si="128"/>
        <v>446.39991116008969</v>
      </c>
      <c r="S374">
        <f t="shared" si="129"/>
        <v>448.89039108104197</v>
      </c>
      <c r="T374">
        <f t="shared" si="115"/>
        <v>4.1406486610877501E-2</v>
      </c>
      <c r="V374">
        <f t="shared" si="116"/>
        <v>2.6040609078430359E-2</v>
      </c>
      <c r="X374">
        <f t="shared" si="117"/>
        <v>1.613349647480854E-2</v>
      </c>
      <c r="Z374">
        <f t="shared" si="118"/>
        <v>1.0644472595840336E-2</v>
      </c>
      <c r="AE374" s="1">
        <f t="shared" si="119"/>
        <v>44001</v>
      </c>
      <c r="AF374" s="10">
        <f t="shared" si="120"/>
        <v>118</v>
      </c>
      <c r="AG374" s="11">
        <f t="shared" si="121"/>
        <v>453.72000120000001</v>
      </c>
      <c r="AI374">
        <f t="shared" si="134"/>
        <v>-3.4400583344594793</v>
      </c>
      <c r="AJ374">
        <f t="shared" si="130"/>
        <v>442.95985282563021</v>
      </c>
      <c r="AK374">
        <f t="shared" si="122"/>
        <v>2.3715393515629315E-2</v>
      </c>
      <c r="AN374">
        <f t="shared" si="135"/>
        <v>5.3940661708845852</v>
      </c>
      <c r="AO374">
        <f t="shared" si="131"/>
        <v>451.79397733097426</v>
      </c>
      <c r="AP374">
        <f t="shared" si="123"/>
        <v>4.2449613504624032E-3</v>
      </c>
      <c r="AS374">
        <f t="shared" si="136"/>
        <v>6.1615978520439567</v>
      </c>
      <c r="AT374">
        <f t="shared" si="132"/>
        <v>452.56150901213363</v>
      </c>
      <c r="AU374">
        <f t="shared" si="124"/>
        <v>2.5533196350224869E-3</v>
      </c>
      <c r="AX374">
        <f t="shared" si="137"/>
        <v>5.9771518102852781</v>
      </c>
      <c r="AY374">
        <f t="shared" si="133"/>
        <v>452.37706297037494</v>
      </c>
      <c r="AZ374">
        <f t="shared" si="125"/>
        <v>2.9598391652853511E-3</v>
      </c>
    </row>
    <row r="375" spans="2:52" x14ac:dyDescent="0.3">
      <c r="B375" s="1"/>
      <c r="I375" s="1">
        <v>44004</v>
      </c>
      <c r="J375">
        <v>119</v>
      </c>
      <c r="K375" s="13">
        <v>468.0400085</v>
      </c>
      <c r="M375">
        <f t="shared" si="126"/>
        <v>438.69044027617991</v>
      </c>
      <c r="O375">
        <f t="shared" si="127"/>
        <v>446.63091409061155</v>
      </c>
      <c r="Q375">
        <f t="shared" si="128"/>
        <v>450.79196518403586</v>
      </c>
      <c r="S375">
        <f t="shared" si="129"/>
        <v>452.75407917620839</v>
      </c>
      <c r="T375">
        <f t="shared" si="115"/>
        <v>6.2707391869941148E-2</v>
      </c>
      <c r="V375">
        <f t="shared" si="116"/>
        <v>4.5742017820231802E-2</v>
      </c>
      <c r="X375">
        <f t="shared" si="117"/>
        <v>3.6851643027786457E-2</v>
      </c>
      <c r="Z375">
        <f t="shared" si="118"/>
        <v>3.2659450145684728E-2</v>
      </c>
      <c r="AE375" s="1">
        <f t="shared" si="119"/>
        <v>44004</v>
      </c>
      <c r="AF375" s="10">
        <f t="shared" si="120"/>
        <v>119</v>
      </c>
      <c r="AG375" s="11">
        <f t="shared" si="121"/>
        <v>468.0400085</v>
      </c>
      <c r="AI375">
        <f t="shared" si="134"/>
        <v>-3.6304574723568179</v>
      </c>
      <c r="AJ375">
        <f t="shared" si="130"/>
        <v>447.16150771167906</v>
      </c>
      <c r="AK375">
        <f t="shared" si="122"/>
        <v>4.4608367680432887E-2</v>
      </c>
      <c r="AN375">
        <f t="shared" si="135"/>
        <v>4.9932613121092206</v>
      </c>
      <c r="AO375">
        <f t="shared" si="131"/>
        <v>455.78522649614507</v>
      </c>
      <c r="AP375">
        <f t="shared" si="123"/>
        <v>2.6183193276851945E-2</v>
      </c>
      <c r="AS375">
        <f t="shared" si="136"/>
        <v>5.0998715551852865</v>
      </c>
      <c r="AT375">
        <f t="shared" si="132"/>
        <v>455.89183673922116</v>
      </c>
      <c r="AU375">
        <f t="shared" si="124"/>
        <v>2.5955413084688971E-2</v>
      </c>
      <c r="AX375">
        <f t="shared" si="137"/>
        <v>4.7090735812139943</v>
      </c>
      <c r="AY375">
        <f t="shared" si="133"/>
        <v>455.50103876524986</v>
      </c>
      <c r="AZ375">
        <f t="shared" si="125"/>
        <v>2.6790380110742477E-2</v>
      </c>
    </row>
    <row r="376" spans="2:52" x14ac:dyDescent="0.3">
      <c r="B376" s="1"/>
      <c r="I376" s="1">
        <v>44005</v>
      </c>
      <c r="J376">
        <v>120</v>
      </c>
      <c r="K376" s="13">
        <v>466.26000979999998</v>
      </c>
      <c r="M376">
        <f t="shared" si="126"/>
        <v>444.56035392094395</v>
      </c>
      <c r="O376">
        <f t="shared" si="127"/>
        <v>455.19455185436698</v>
      </c>
      <c r="Q376">
        <f t="shared" si="128"/>
        <v>461.14079117361433</v>
      </c>
      <c r="S376">
        <f t="shared" si="129"/>
        <v>464.98282263524169</v>
      </c>
      <c r="T376">
        <f t="shared" si="115"/>
        <v>4.6539817747535309E-2</v>
      </c>
      <c r="V376">
        <f t="shared" si="116"/>
        <v>2.3732376170067588E-2</v>
      </c>
      <c r="X376">
        <f t="shared" si="117"/>
        <v>1.097932166342447E-2</v>
      </c>
      <c r="Z376">
        <f t="shared" si="118"/>
        <v>2.7392166128639935E-3</v>
      </c>
      <c r="AE376" s="1">
        <f t="shared" si="119"/>
        <v>44005</v>
      </c>
      <c r="AF376" s="10">
        <f t="shared" si="120"/>
        <v>120</v>
      </c>
      <c r="AG376" s="11">
        <f t="shared" si="121"/>
        <v>466.26000979999998</v>
      </c>
      <c r="AI376">
        <f t="shared" si="134"/>
        <v>-4.9741311758011495</v>
      </c>
      <c r="AJ376">
        <f t="shared" si="130"/>
        <v>456.16665999781316</v>
      </c>
      <c r="AK376">
        <f t="shared" si="122"/>
        <v>2.1647470488657856E-2</v>
      </c>
      <c r="AN376">
        <f t="shared" si="135"/>
        <v>7.1354871830969211</v>
      </c>
      <c r="AO376">
        <f t="shared" si="131"/>
        <v>468.27627835671126</v>
      </c>
      <c r="AP376">
        <f t="shared" si="123"/>
        <v>4.324343744547491E-3</v>
      </c>
      <c r="AS376">
        <f t="shared" si="136"/>
        <v>8.2492442158211983</v>
      </c>
      <c r="AT376">
        <f t="shared" si="132"/>
        <v>469.39003538943552</v>
      </c>
      <c r="AU376">
        <f t="shared" si="124"/>
        <v>6.7130474920595422E-3</v>
      </c>
      <c r="AX376">
        <f t="shared" si="137"/>
        <v>9.2208755079055766</v>
      </c>
      <c r="AY376">
        <f t="shared" si="133"/>
        <v>470.36166668151992</v>
      </c>
      <c r="AZ376">
        <f t="shared" si="125"/>
        <v>8.7969304579205276E-3</v>
      </c>
    </row>
    <row r="377" spans="2:52" x14ac:dyDescent="0.3">
      <c r="B377" s="1"/>
      <c r="I377" s="1">
        <v>44006</v>
      </c>
      <c r="J377">
        <v>121</v>
      </c>
      <c r="K377" s="13">
        <v>457.85000609999997</v>
      </c>
      <c r="M377">
        <f t="shared" si="126"/>
        <v>448.90028509675517</v>
      </c>
      <c r="O377">
        <f t="shared" si="127"/>
        <v>459.62073503262019</v>
      </c>
      <c r="Q377">
        <f t="shared" si="128"/>
        <v>464.21232234944569</v>
      </c>
      <c r="S377">
        <f t="shared" si="129"/>
        <v>466.00457236704835</v>
      </c>
      <c r="T377">
        <f t="shared" si="115"/>
        <v>1.9547277239284511E-2</v>
      </c>
      <c r="V377">
        <f t="shared" si="116"/>
        <v>-3.8674869695938525E-3</v>
      </c>
      <c r="X377">
        <f t="shared" si="117"/>
        <v>-1.389607112521498E-2</v>
      </c>
      <c r="Z377">
        <f t="shared" si="118"/>
        <v>-1.7810562757243527E-2</v>
      </c>
      <c r="AE377" s="1">
        <f t="shared" si="119"/>
        <v>44006</v>
      </c>
      <c r="AF377" s="10">
        <f t="shared" si="120"/>
        <v>121</v>
      </c>
      <c r="AG377" s="11">
        <f t="shared" si="121"/>
        <v>457.85000609999997</v>
      </c>
      <c r="AI377">
        <f t="shared" si="134"/>
        <v>-4.5936111758071902</v>
      </c>
      <c r="AJ377">
        <f t="shared" si="130"/>
        <v>459.61871117363847</v>
      </c>
      <c r="AK377">
        <f t="shared" si="122"/>
        <v>3.8630666158650084E-3</v>
      </c>
      <c r="AN377">
        <f t="shared" si="135"/>
        <v>5.5099047801906931</v>
      </c>
      <c r="AO377">
        <f t="shared" si="131"/>
        <v>469.72222712963639</v>
      </c>
      <c r="AP377">
        <f t="shared" si="123"/>
        <v>2.593037211196058E-2</v>
      </c>
      <c r="AS377">
        <f t="shared" si="136"/>
        <v>5.1426163918272909</v>
      </c>
      <c r="AT377">
        <f t="shared" si="132"/>
        <v>469.35493874127297</v>
      </c>
      <c r="AU377">
        <f t="shared" si="124"/>
        <v>2.5128169680006918E-2</v>
      </c>
      <c r="AX377">
        <f t="shared" si="137"/>
        <v>4.3014000422461978</v>
      </c>
      <c r="AY377">
        <f t="shared" si="133"/>
        <v>468.51372239169189</v>
      </c>
      <c r="AZ377">
        <f t="shared" si="125"/>
        <v>2.3290851042083043E-2</v>
      </c>
    </row>
    <row r="378" spans="2:52" x14ac:dyDescent="0.3">
      <c r="B378" s="1"/>
      <c r="I378" s="1">
        <v>44007</v>
      </c>
      <c r="J378">
        <v>122</v>
      </c>
      <c r="K378" s="13">
        <v>465.9100037</v>
      </c>
      <c r="M378">
        <f t="shared" si="126"/>
        <v>450.69022929740413</v>
      </c>
      <c r="O378">
        <f t="shared" si="127"/>
        <v>458.9124434595721</v>
      </c>
      <c r="Q378">
        <f t="shared" si="128"/>
        <v>460.39493259977826</v>
      </c>
      <c r="S378">
        <f t="shared" si="129"/>
        <v>459.4809193534096</v>
      </c>
      <c r="T378">
        <f t="shared" si="115"/>
        <v>3.2666768864649455E-2</v>
      </c>
      <c r="V378">
        <f t="shared" si="116"/>
        <v>1.501912426188994E-2</v>
      </c>
      <c r="X378">
        <f t="shared" si="117"/>
        <v>1.1837202585100334E-2</v>
      </c>
      <c r="Z378">
        <f t="shared" si="118"/>
        <v>1.3798983270447431E-2</v>
      </c>
      <c r="AE378" s="1">
        <f t="shared" si="119"/>
        <v>44007</v>
      </c>
      <c r="AF378" s="10">
        <f t="shared" si="120"/>
        <v>122</v>
      </c>
      <c r="AG378" s="11">
        <f t="shared" si="121"/>
        <v>465.9100037</v>
      </c>
      <c r="AI378">
        <f t="shared" si="134"/>
        <v>-2.9114109907122669</v>
      </c>
      <c r="AJ378">
        <f t="shared" si="130"/>
        <v>457.48352160906597</v>
      </c>
      <c r="AK378">
        <f t="shared" si="122"/>
        <v>1.808607246896517E-2</v>
      </c>
      <c r="AN378">
        <f t="shared" si="135"/>
        <v>1.7789869682474448</v>
      </c>
      <c r="AO378">
        <f t="shared" si="131"/>
        <v>462.17391956802572</v>
      </c>
      <c r="AP378">
        <f t="shared" si="123"/>
        <v>8.018896572952636E-3</v>
      </c>
      <c r="AS378">
        <f t="shared" si="136"/>
        <v>-0.23338729306953976</v>
      </c>
      <c r="AT378">
        <f t="shared" si="132"/>
        <v>460.16154530670872</v>
      </c>
      <c r="AU378">
        <f t="shared" si="124"/>
        <v>1.2338130427851311E-2</v>
      </c>
      <c r="AX378">
        <f t="shared" si="137"/>
        <v>-2.1936317912847025</v>
      </c>
      <c r="AY378">
        <f t="shared" si="133"/>
        <v>458.20130080849356</v>
      </c>
      <c r="AZ378">
        <f t="shared" si="125"/>
        <v>1.6545476229933218E-2</v>
      </c>
    </row>
    <row r="379" spans="2:52" x14ac:dyDescent="0.3">
      <c r="B379" s="1"/>
      <c r="I379" s="1">
        <v>44008</v>
      </c>
      <c r="J379">
        <v>123</v>
      </c>
      <c r="K379" s="13">
        <v>443.39999390000003</v>
      </c>
      <c r="M379">
        <f t="shared" si="126"/>
        <v>453.73418417792334</v>
      </c>
      <c r="O379">
        <f t="shared" si="127"/>
        <v>461.71146755574324</v>
      </c>
      <c r="Q379">
        <f t="shared" si="128"/>
        <v>463.70397525991132</v>
      </c>
      <c r="S379">
        <f t="shared" si="129"/>
        <v>464.62418683068194</v>
      </c>
      <c r="T379">
        <f t="shared" si="115"/>
        <v>-2.3306699188304414E-2</v>
      </c>
      <c r="V379">
        <f t="shared" si="116"/>
        <v>-4.1297866277988718E-2</v>
      </c>
      <c r="X379">
        <f t="shared" si="117"/>
        <v>-4.579156887514628E-2</v>
      </c>
      <c r="Z379">
        <f t="shared" si="118"/>
        <v>-4.7866922017749509E-2</v>
      </c>
      <c r="AE379" s="1">
        <f t="shared" si="119"/>
        <v>44008</v>
      </c>
      <c r="AF379" s="10">
        <f t="shared" si="120"/>
        <v>123</v>
      </c>
      <c r="AG379" s="11">
        <f t="shared" si="121"/>
        <v>443.39999390000003</v>
      </c>
      <c r="AI379">
        <f t="shared" si="134"/>
        <v>-2.9909373245964255</v>
      </c>
      <c r="AJ379">
        <f t="shared" si="130"/>
        <v>460.7130379353149</v>
      </c>
      <c r="AK379">
        <f t="shared" si="122"/>
        <v>3.904610796909367E-2</v>
      </c>
      <c r="AN379">
        <f t="shared" si="135"/>
        <v>2.3910092450016904</v>
      </c>
      <c r="AO379">
        <f t="shared" si="131"/>
        <v>466.09498450491299</v>
      </c>
      <c r="AP379">
        <f t="shared" si="123"/>
        <v>5.11840119917353E-2</v>
      </c>
      <c r="AS379">
        <f t="shared" si="136"/>
        <v>1.8920706788520196</v>
      </c>
      <c r="AT379">
        <f t="shared" si="132"/>
        <v>465.59604593876333</v>
      </c>
      <c r="AU379">
        <f t="shared" si="124"/>
        <v>5.0058755850522572E-2</v>
      </c>
      <c r="AX379">
        <f t="shared" si="137"/>
        <v>2.2085077698495068</v>
      </c>
      <c r="AY379">
        <f t="shared" si="133"/>
        <v>465.91248302976084</v>
      </c>
      <c r="AZ379">
        <f t="shared" si="125"/>
        <v>5.0772416417394106E-2</v>
      </c>
    </row>
    <row r="380" spans="2:52" x14ac:dyDescent="0.3">
      <c r="B380" s="1"/>
      <c r="I380" s="1">
        <v>44011</v>
      </c>
      <c r="J380">
        <v>124</v>
      </c>
      <c r="K380" s="13">
        <v>447.23999020000002</v>
      </c>
      <c r="M380">
        <f t="shared" si="126"/>
        <v>451.6673461223387</v>
      </c>
      <c r="O380">
        <f t="shared" si="127"/>
        <v>454.38687809344594</v>
      </c>
      <c r="Q380">
        <f t="shared" si="128"/>
        <v>451.52158644396457</v>
      </c>
      <c r="S380">
        <f t="shared" si="129"/>
        <v>447.64483248613641</v>
      </c>
      <c r="T380">
        <f t="shared" si="115"/>
        <v>-9.8992845437609906E-3</v>
      </c>
      <c r="V380">
        <f t="shared" si="116"/>
        <v>-1.5979984013169135E-2</v>
      </c>
      <c r="X380">
        <f t="shared" si="117"/>
        <v>-9.5733752298175923E-3</v>
      </c>
      <c r="Z380">
        <f t="shared" si="118"/>
        <v>-9.0520144666702488E-4</v>
      </c>
      <c r="AE380" s="1">
        <f t="shared" si="119"/>
        <v>44011</v>
      </c>
      <c r="AF380" s="10">
        <f t="shared" si="120"/>
        <v>124</v>
      </c>
      <c r="AG380" s="11">
        <f t="shared" si="121"/>
        <v>447.23999020000002</v>
      </c>
      <c r="AI380">
        <f t="shared" si="134"/>
        <v>4.3727903512210009E-2</v>
      </c>
      <c r="AJ380">
        <f t="shared" si="130"/>
        <v>451.56531434747677</v>
      </c>
      <c r="AK380">
        <f t="shared" si="122"/>
        <v>9.6711480240005351E-3</v>
      </c>
      <c r="AN380">
        <f t="shared" si="135"/>
        <v>-3.4383499793776866</v>
      </c>
      <c r="AO380">
        <f t="shared" si="131"/>
        <v>448.08323646458689</v>
      </c>
      <c r="AP380">
        <f t="shared" si="123"/>
        <v>1.8854446897956906E-3</v>
      </c>
      <c r="AS380">
        <f t="shared" si="136"/>
        <v>-6.5526050180272426</v>
      </c>
      <c r="AT380">
        <f t="shared" si="132"/>
        <v>444.96898142593733</v>
      </c>
      <c r="AU380">
        <f t="shared" si="124"/>
        <v>5.0778303010138408E-3</v>
      </c>
      <c r="AX380">
        <f t="shared" si="137"/>
        <v>-9.3042094987875004</v>
      </c>
      <c r="AY380">
        <f t="shared" si="133"/>
        <v>442.21737694517708</v>
      </c>
      <c r="AZ380">
        <f t="shared" si="125"/>
        <v>1.1230241849743567E-2</v>
      </c>
    </row>
    <row r="381" spans="2:52" x14ac:dyDescent="0.3">
      <c r="B381" s="1"/>
      <c r="I381" s="1">
        <v>44012</v>
      </c>
      <c r="J381">
        <v>125</v>
      </c>
      <c r="K381" s="13">
        <v>455.0400085</v>
      </c>
      <c r="M381">
        <f t="shared" si="126"/>
        <v>450.78187493787101</v>
      </c>
      <c r="O381">
        <f t="shared" si="127"/>
        <v>451.52812293606758</v>
      </c>
      <c r="Q381">
        <f t="shared" si="128"/>
        <v>448.95262869758585</v>
      </c>
      <c r="S381">
        <f t="shared" si="129"/>
        <v>447.32095865722732</v>
      </c>
      <c r="T381">
        <f t="shared" si="115"/>
        <v>9.3577124705266201E-3</v>
      </c>
      <c r="V381">
        <f t="shared" si="116"/>
        <v>7.7177511830422351E-3</v>
      </c>
      <c r="X381">
        <f t="shared" si="117"/>
        <v>1.3377680398874527E-2</v>
      </c>
      <c r="Z381">
        <f t="shared" si="118"/>
        <v>1.6963453099910614E-2</v>
      </c>
      <c r="AE381" s="1">
        <f t="shared" si="119"/>
        <v>44012</v>
      </c>
      <c r="AF381" s="10">
        <f t="shared" si="120"/>
        <v>125</v>
      </c>
      <c r="AG381" s="11">
        <f t="shared" si="121"/>
        <v>455.0400085</v>
      </c>
      <c r="AI381">
        <f t="shared" si="134"/>
        <v>0.54877387208551087</v>
      </c>
      <c r="AJ381">
        <f t="shared" si="130"/>
        <v>449.50140256967137</v>
      </c>
      <c r="AK381">
        <f t="shared" si="122"/>
        <v>1.2171690020370217E-2</v>
      </c>
      <c r="AN381">
        <f t="shared" si="135"/>
        <v>-3.0905930861780977</v>
      </c>
      <c r="AO381">
        <f t="shared" si="131"/>
        <v>445.86203561140775</v>
      </c>
      <c r="AP381">
        <f t="shared" si="123"/>
        <v>2.0169595457873352E-2</v>
      </c>
      <c r="AS381">
        <f t="shared" si="136"/>
        <v>-4.1624166550381263</v>
      </c>
      <c r="AT381">
        <f t="shared" si="132"/>
        <v>444.79021204254775</v>
      </c>
      <c r="AU381">
        <f t="shared" si="124"/>
        <v>2.2525044536720662E-2</v>
      </c>
      <c r="AX381">
        <f t="shared" si="137"/>
        <v>-3.9160080968604714</v>
      </c>
      <c r="AY381">
        <f t="shared" si="133"/>
        <v>445.03662060072537</v>
      </c>
      <c r="AZ381">
        <f t="shared" si="125"/>
        <v>2.198353488136116E-2</v>
      </c>
    </row>
    <row r="382" spans="2:52" x14ac:dyDescent="0.3">
      <c r="B382" s="1"/>
      <c r="I382" s="1">
        <v>44013</v>
      </c>
      <c r="J382">
        <v>126</v>
      </c>
      <c r="K382" s="13">
        <v>485.64001459999997</v>
      </c>
      <c r="M382">
        <f t="shared" si="126"/>
        <v>451.63350165029686</v>
      </c>
      <c r="O382">
        <f t="shared" si="127"/>
        <v>452.93287716164059</v>
      </c>
      <c r="Q382">
        <f t="shared" si="128"/>
        <v>452.60505657903434</v>
      </c>
      <c r="S382">
        <f t="shared" si="129"/>
        <v>453.49619853144549</v>
      </c>
      <c r="T382">
        <f t="shared" si="115"/>
        <v>7.002411648000785E-2</v>
      </c>
      <c r="V382">
        <f t="shared" si="116"/>
        <v>6.7348522475642367E-2</v>
      </c>
      <c r="X382">
        <f t="shared" si="117"/>
        <v>6.8023550423815582E-2</v>
      </c>
      <c r="Z382">
        <f t="shared" si="118"/>
        <v>6.6188565814598116E-2</v>
      </c>
      <c r="AE382" s="1">
        <f t="shared" si="119"/>
        <v>44013</v>
      </c>
      <c r="AF382" s="10">
        <f t="shared" si="120"/>
        <v>126</v>
      </c>
      <c r="AG382" s="11">
        <f t="shared" si="121"/>
        <v>485.64001459999997</v>
      </c>
      <c r="AI382">
        <f t="shared" si="134"/>
        <v>-0.29146647862128905</v>
      </c>
      <c r="AJ382">
        <f t="shared" si="130"/>
        <v>452.31359010041302</v>
      </c>
      <c r="AK382">
        <f t="shared" si="122"/>
        <v>6.8623720240673411E-2</v>
      </c>
      <c r="AN382">
        <f t="shared" si="135"/>
        <v>-0.39338469912746299</v>
      </c>
      <c r="AO382">
        <f t="shared" si="131"/>
        <v>452.21167187990687</v>
      </c>
      <c r="AP382">
        <f t="shared" si="123"/>
        <v>6.8833583961623368E-2</v>
      </c>
      <c r="AS382">
        <f t="shared" si="136"/>
        <v>0.52649006685384259</v>
      </c>
      <c r="AT382">
        <f t="shared" si="132"/>
        <v>453.13154664588819</v>
      </c>
      <c r="AU382">
        <f t="shared" si="124"/>
        <v>6.6939434512799684E-2</v>
      </c>
      <c r="AX382">
        <f t="shared" si="137"/>
        <v>2.1387406857866971</v>
      </c>
      <c r="AY382">
        <f t="shared" si="133"/>
        <v>454.74379726482101</v>
      </c>
      <c r="AZ382">
        <f t="shared" si="125"/>
        <v>6.3619587361693819E-2</v>
      </c>
    </row>
    <row r="383" spans="2:52" x14ac:dyDescent="0.3">
      <c r="B383" s="1"/>
      <c r="I383" s="1">
        <v>44014</v>
      </c>
      <c r="J383">
        <v>127</v>
      </c>
      <c r="K383" s="13">
        <v>476.89001459999997</v>
      </c>
      <c r="M383">
        <f t="shared" si="126"/>
        <v>458.43480424023755</v>
      </c>
      <c r="O383">
        <f t="shared" si="127"/>
        <v>466.01573213698435</v>
      </c>
      <c r="Q383">
        <f t="shared" si="128"/>
        <v>472.42603139161372</v>
      </c>
      <c r="S383">
        <f t="shared" si="129"/>
        <v>479.21125138628906</v>
      </c>
      <c r="T383">
        <f t="shared" si="115"/>
        <v>3.8699091603421505E-2</v>
      </c>
      <c r="V383">
        <f t="shared" si="116"/>
        <v>2.2802495607161362E-2</v>
      </c>
      <c r="X383">
        <f t="shared" si="117"/>
        <v>9.3606137090760828E-3</v>
      </c>
      <c r="Z383">
        <f t="shared" si="118"/>
        <v>-4.8674468225887897E-3</v>
      </c>
      <c r="AE383" s="1">
        <f t="shared" si="119"/>
        <v>44014</v>
      </c>
      <c r="AF383" s="10">
        <f t="shared" si="120"/>
        <v>127</v>
      </c>
      <c r="AG383" s="11">
        <f t="shared" si="121"/>
        <v>476.89001459999997</v>
      </c>
      <c r="AI383">
        <f t="shared" si="134"/>
        <v>-4.1973681454129075</v>
      </c>
      <c r="AJ383">
        <f t="shared" si="130"/>
        <v>468.22866324620082</v>
      </c>
      <c r="AK383">
        <f t="shared" si="122"/>
        <v>1.8162157077379806E-2</v>
      </c>
      <c r="AN383">
        <f t="shared" si="135"/>
        <v>7.6923591055552736</v>
      </c>
      <c r="AO383">
        <f t="shared" si="131"/>
        <v>480.118390497169</v>
      </c>
      <c r="AP383">
        <f t="shared" si="123"/>
        <v>6.76964456862635E-3</v>
      </c>
      <c r="AS383">
        <f t="shared" si="136"/>
        <v>12.103180914289165</v>
      </c>
      <c r="AT383">
        <f t="shared" si="132"/>
        <v>484.52921230590289</v>
      </c>
      <c r="AU383">
        <f t="shared" si="124"/>
        <v>1.6018783098887969E-2</v>
      </c>
      <c r="AX383">
        <f t="shared" si="137"/>
        <v>16.284527987220844</v>
      </c>
      <c r="AY383">
        <f t="shared" si="133"/>
        <v>488.71055937883455</v>
      </c>
      <c r="AZ383">
        <f t="shared" si="125"/>
        <v>2.4786731566919611E-2</v>
      </c>
    </row>
    <row r="384" spans="2:52" x14ac:dyDescent="0.3">
      <c r="B384" s="1"/>
      <c r="I384" s="1">
        <v>44018</v>
      </c>
      <c r="J384">
        <v>128</v>
      </c>
      <c r="K384" s="13">
        <v>493.80999759999997</v>
      </c>
      <c r="M384">
        <f t="shared" si="126"/>
        <v>462.12584631219011</v>
      </c>
      <c r="O384">
        <f t="shared" si="127"/>
        <v>470.36544512219058</v>
      </c>
      <c r="Q384">
        <f t="shared" si="128"/>
        <v>475.10442131664547</v>
      </c>
      <c r="S384">
        <f t="shared" si="129"/>
        <v>477.35426195725779</v>
      </c>
      <c r="T384">
        <f t="shared" si="115"/>
        <v>6.4162636321257557E-2</v>
      </c>
      <c r="V384">
        <f t="shared" si="116"/>
        <v>4.747686881949309E-2</v>
      </c>
      <c r="X384">
        <f t="shared" si="117"/>
        <v>3.7880108491660285E-2</v>
      </c>
      <c r="Z384">
        <f t="shared" si="118"/>
        <v>3.3324022848301653E-2</v>
      </c>
      <c r="AE384" s="1">
        <f t="shared" si="119"/>
        <v>44018</v>
      </c>
      <c r="AF384" s="10">
        <f t="shared" si="120"/>
        <v>128</v>
      </c>
      <c r="AG384" s="11">
        <f t="shared" si="121"/>
        <v>493.80999759999997</v>
      </c>
      <c r="AI384">
        <f t="shared" si="134"/>
        <v>-3.8935725013366764</v>
      </c>
      <c r="AJ384">
        <f t="shared" si="130"/>
        <v>471.21084881530879</v>
      </c>
      <c r="AK384">
        <f t="shared" si="122"/>
        <v>4.5764866840539604E-2</v>
      </c>
      <c r="AN384">
        <f t="shared" si="135"/>
        <v>5.6867714333458652</v>
      </c>
      <c r="AO384">
        <f t="shared" si="131"/>
        <v>480.79119274999135</v>
      </c>
      <c r="AP384">
        <f t="shared" si="123"/>
        <v>2.6363996098260893E-2</v>
      </c>
      <c r="AS384">
        <f t="shared" si="136"/>
        <v>6.4483063207347175</v>
      </c>
      <c r="AT384">
        <f t="shared" si="132"/>
        <v>481.5527276373802</v>
      </c>
      <c r="AU384">
        <f t="shared" si="124"/>
        <v>2.4821834353682948E-2</v>
      </c>
      <c r="AX384">
        <f t="shared" si="137"/>
        <v>5.3996175374695694</v>
      </c>
      <c r="AY384">
        <f t="shared" si="133"/>
        <v>480.50403885411504</v>
      </c>
      <c r="AZ384">
        <f t="shared" si="125"/>
        <v>2.6945502947599571E-2</v>
      </c>
    </row>
    <row r="385" spans="2:52" x14ac:dyDescent="0.3">
      <c r="B385" s="1"/>
      <c r="I385" s="1">
        <v>44019</v>
      </c>
      <c r="J385">
        <v>129</v>
      </c>
      <c r="K385" s="13">
        <v>493.1600037</v>
      </c>
      <c r="M385">
        <f t="shared" si="126"/>
        <v>468.46267656975215</v>
      </c>
      <c r="O385">
        <f t="shared" si="127"/>
        <v>479.74326611331435</v>
      </c>
      <c r="Q385">
        <f t="shared" si="128"/>
        <v>486.32776708665818</v>
      </c>
      <c r="S385">
        <f t="shared" si="129"/>
        <v>490.51885047145157</v>
      </c>
      <c r="T385">
        <f t="shared" ref="T385:T448" si="138">(K385-M385)/K385</f>
        <v>5.0079744798752539E-2</v>
      </c>
      <c r="V385">
        <f t="shared" ref="V385:V448" si="139">(K385-O385)/K385</f>
        <v>2.7205648239972336E-2</v>
      </c>
      <c r="X385">
        <f t="shared" ref="X385:X448" si="140">(K385-Q385)/K385</f>
        <v>1.3853995786523715E-2</v>
      </c>
      <c r="Z385">
        <f t="shared" ref="Z385:Z448" si="141">(K385-S385)/K385</f>
        <v>5.3555706235964423E-3</v>
      </c>
      <c r="AE385" s="1">
        <f t="shared" ref="AE385:AE448" si="142">I385</f>
        <v>44019</v>
      </c>
      <c r="AF385" s="10">
        <f t="shared" ref="AF385:AF448" si="143">J385</f>
        <v>129</v>
      </c>
      <c r="AG385" s="11">
        <f t="shared" ref="AG385:AG448" si="144">K385</f>
        <v>493.1600037</v>
      </c>
      <c r="AI385">
        <f t="shared" si="134"/>
        <v>-5.3595271550718842</v>
      </c>
      <c r="AJ385">
        <f t="shared" si="130"/>
        <v>480.96823993158631</v>
      </c>
      <c r="AK385">
        <f t="shared" ref="AK385:AK448" si="145">ABS((K385-AJ385)/K385)</f>
        <v>2.472172049019249E-2</v>
      </c>
      <c r="AN385">
        <f t="shared" si="135"/>
        <v>7.9014011680126046</v>
      </c>
      <c r="AO385">
        <f t="shared" si="131"/>
        <v>494.22916825467081</v>
      </c>
      <c r="AP385">
        <f t="shared" ref="AP385:AP448" si="146">ABS((K385-AO385)/K385)</f>
        <v>2.1679871576146758E-3</v>
      </c>
      <c r="AS385">
        <f t="shared" si="136"/>
        <v>9.313329990301515</v>
      </c>
      <c r="AT385">
        <f t="shared" si="132"/>
        <v>495.64109707695968</v>
      </c>
      <c r="AU385">
        <f t="shared" ref="AU385:AU448" si="147">ABS((K385-AT385)/K385)</f>
        <v>5.0310109464371333E-3</v>
      </c>
      <c r="AX385">
        <f t="shared" si="137"/>
        <v>10.058600123504085</v>
      </c>
      <c r="AY385">
        <f t="shared" si="133"/>
        <v>496.38636721016229</v>
      </c>
      <c r="AZ385">
        <f t="shared" ref="AZ385:AZ448" si="148">ABS((K385-AY385)/K385)</f>
        <v>6.5422246045016945E-3</v>
      </c>
    </row>
    <row r="386" spans="2:52" x14ac:dyDescent="0.3">
      <c r="B386" s="1"/>
      <c r="I386" s="1">
        <v>44020</v>
      </c>
      <c r="J386">
        <v>130</v>
      </c>
      <c r="K386" s="13">
        <v>502.77999879999999</v>
      </c>
      <c r="M386">
        <f t="shared" ref="M386:M449" si="149">$L$257*K385+(1-$L$257)*M385</f>
        <v>473.40214199580174</v>
      </c>
      <c r="O386">
        <f t="shared" ref="O386:O449" si="150">$N$257*K385+(1-$N$257)*O385</f>
        <v>485.10996114798866</v>
      </c>
      <c r="Q386">
        <f t="shared" ref="Q386:Q449" si="151">$P$257*K385+(1-$P$257)*Q385</f>
        <v>490.42710905466333</v>
      </c>
      <c r="S386">
        <f t="shared" ref="S386:S449" si="152">$R$257*K385+(1-$R$257)*S385</f>
        <v>492.63177305429031</v>
      </c>
      <c r="T386">
        <f t="shared" si="138"/>
        <v>5.8430838287750614E-2</v>
      </c>
      <c r="V386">
        <f t="shared" si="139"/>
        <v>3.5144671017512501E-2</v>
      </c>
      <c r="X386">
        <f t="shared" si="140"/>
        <v>2.4569174936989666E-2</v>
      </c>
      <c r="Z386">
        <f t="shared" si="141"/>
        <v>2.0184227236426974E-2</v>
      </c>
      <c r="AE386" s="1">
        <f t="shared" si="142"/>
        <v>44020</v>
      </c>
      <c r="AF386" s="10">
        <f t="shared" si="143"/>
        <v>130</v>
      </c>
      <c r="AG386" s="11">
        <f t="shared" si="144"/>
        <v>502.77999879999999</v>
      </c>
      <c r="AI386">
        <f t="shared" si="134"/>
        <v>-5.1074901176585374</v>
      </c>
      <c r="AJ386">
        <f t="shared" ref="AJ386:AJ449" si="153">Q386+AI386</f>
        <v>485.3196189370048</v>
      </c>
      <c r="AK386">
        <f t="shared" si="145"/>
        <v>3.4727673942218054E-2</v>
      </c>
      <c r="AN386">
        <f t="shared" si="135"/>
        <v>6.3805774880096227</v>
      </c>
      <c r="AO386">
        <f t="shared" ref="AO386:AO449" si="154">Q386+AN386</f>
        <v>496.80768654267297</v>
      </c>
      <c r="AP386">
        <f t="shared" si="146"/>
        <v>1.1878579640362215E-2</v>
      </c>
      <c r="AS386">
        <f t="shared" si="136"/>
        <v>6.1849371769236949</v>
      </c>
      <c r="AT386">
        <f t="shared" ref="AT386:AT449" si="155">Q386+AS386</f>
        <v>496.61204623158704</v>
      </c>
      <c r="AU386">
        <f t="shared" si="147"/>
        <v>1.2267696772214844E-2</v>
      </c>
      <c r="AX386">
        <f t="shared" si="137"/>
        <v>5.2911935991049361</v>
      </c>
      <c r="AY386">
        <f t="shared" ref="AY386:AY449" si="156">Q386+AX386</f>
        <v>495.71830265376826</v>
      </c>
      <c r="AZ386">
        <f t="shared" si="148"/>
        <v>1.404530045563882E-2</v>
      </c>
    </row>
    <row r="387" spans="2:52" x14ac:dyDescent="0.3">
      <c r="B387" s="1"/>
      <c r="I387" s="1">
        <v>44021</v>
      </c>
      <c r="J387">
        <v>131</v>
      </c>
      <c r="K387" s="13">
        <v>507.76000979999998</v>
      </c>
      <c r="M387">
        <f t="shared" si="149"/>
        <v>479.27771335664141</v>
      </c>
      <c r="O387">
        <f t="shared" si="150"/>
        <v>492.17797620879321</v>
      </c>
      <c r="Q387">
        <f t="shared" si="151"/>
        <v>497.83884290186535</v>
      </c>
      <c r="S387">
        <f t="shared" si="152"/>
        <v>500.75035365085807</v>
      </c>
      <c r="T387">
        <f t="shared" si="138"/>
        <v>5.6094012710015045E-2</v>
      </c>
      <c r="V387">
        <f t="shared" si="139"/>
        <v>3.0687792048342533E-2</v>
      </c>
      <c r="X387">
        <f t="shared" si="140"/>
        <v>1.9539086786378564E-2</v>
      </c>
      <c r="Z387">
        <f t="shared" si="141"/>
        <v>1.3805057534765125E-2</v>
      </c>
      <c r="AE387" s="1">
        <f t="shared" si="142"/>
        <v>44021</v>
      </c>
      <c r="AF387" s="10">
        <f t="shared" si="143"/>
        <v>131</v>
      </c>
      <c r="AG387" s="11">
        <f t="shared" si="144"/>
        <v>507.76000979999998</v>
      </c>
      <c r="AI387">
        <f t="shared" si="134"/>
        <v>-5.5683388635672326</v>
      </c>
      <c r="AJ387">
        <f t="shared" si="153"/>
        <v>492.2705040382981</v>
      </c>
      <c r="AK387">
        <f t="shared" si="145"/>
        <v>3.0505564563469641E-2</v>
      </c>
      <c r="AN387">
        <f t="shared" si="135"/>
        <v>6.79304003168658</v>
      </c>
      <c r="AO387">
        <f t="shared" si="154"/>
        <v>504.63188293355194</v>
      </c>
      <c r="AP387">
        <f t="shared" si="146"/>
        <v>6.1606404720217535E-3</v>
      </c>
      <c r="AS387">
        <f t="shared" si="136"/>
        <v>6.9210151790906869</v>
      </c>
      <c r="AT387">
        <f t="shared" si="155"/>
        <v>504.75985808095601</v>
      </c>
      <c r="AU387">
        <f t="shared" si="147"/>
        <v>5.9086018220018757E-3</v>
      </c>
      <c r="AX387">
        <f t="shared" si="137"/>
        <v>6.9876257975825995</v>
      </c>
      <c r="AY387">
        <f t="shared" si="156"/>
        <v>504.82646869944796</v>
      </c>
      <c r="AZ387">
        <f t="shared" si="148"/>
        <v>5.7774165825061792E-3</v>
      </c>
    </row>
    <row r="388" spans="2:52" x14ac:dyDescent="0.3">
      <c r="B388" s="1"/>
      <c r="I388" s="1">
        <v>44022</v>
      </c>
      <c r="J388">
        <v>132</v>
      </c>
      <c r="K388" s="13">
        <v>548.72998050000001</v>
      </c>
      <c r="M388">
        <f t="shared" si="149"/>
        <v>484.97417264531316</v>
      </c>
      <c r="O388">
        <f t="shared" si="150"/>
        <v>498.41078964527594</v>
      </c>
      <c r="Q388">
        <f t="shared" si="151"/>
        <v>503.79154304074609</v>
      </c>
      <c r="S388">
        <f t="shared" si="152"/>
        <v>506.35807857017159</v>
      </c>
      <c r="T388">
        <f t="shared" si="138"/>
        <v>0.11618794328786788</v>
      </c>
      <c r="V388">
        <f t="shared" si="139"/>
        <v>9.1701187547422638E-2</v>
      </c>
      <c r="X388">
        <f t="shared" si="140"/>
        <v>8.189535665302311E-2</v>
      </c>
      <c r="Z388">
        <f t="shared" si="141"/>
        <v>7.7218128105957254E-2</v>
      </c>
      <c r="AE388" s="1">
        <f t="shared" si="142"/>
        <v>44022</v>
      </c>
      <c r="AF388" s="10">
        <f t="shared" si="143"/>
        <v>132</v>
      </c>
      <c r="AG388" s="11">
        <f t="shared" si="144"/>
        <v>548.72998050000001</v>
      </c>
      <c r="AI388">
        <f t="shared" ref="AI388:AI451" si="157">$AH$257*(Q387-Q388)+(1-$AH$257)*AI387</f>
        <v>-5.645211118629935</v>
      </c>
      <c r="AJ388">
        <f t="shared" si="153"/>
        <v>498.14633192211613</v>
      </c>
      <c r="AK388">
        <f t="shared" si="145"/>
        <v>9.218313264347669E-2</v>
      </c>
      <c r="AN388">
        <f t="shared" ref="AN388:AN451" si="158">$AM$257*(Q388-Q387)+(1-$AM$257)*AN387</f>
        <v>6.4569040745642443</v>
      </c>
      <c r="AO388">
        <f t="shared" si="154"/>
        <v>510.24844711531034</v>
      </c>
      <c r="AP388">
        <f t="shared" si="146"/>
        <v>7.012835957974356E-2</v>
      </c>
      <c r="AS388">
        <f t="shared" ref="AS388:AS451" si="159">$AR$257*(Q388-Q387)+(1-$AR$257)*AS387</f>
        <v>6.340026154964721</v>
      </c>
      <c r="AT388">
        <f t="shared" si="155"/>
        <v>510.13156919571082</v>
      </c>
      <c r="AU388">
        <f t="shared" si="147"/>
        <v>7.0341356725430793E-2</v>
      </c>
      <c r="AX388">
        <f t="shared" ref="AX388:AX451" si="160">$AW$257*(Q388-Q387)+(1-$AW$257)*AX387</f>
        <v>6.1596852706211145</v>
      </c>
      <c r="AY388">
        <f t="shared" si="156"/>
        <v>509.95122831136723</v>
      </c>
      <c r="AZ388">
        <f t="shared" si="148"/>
        <v>7.0670008140065133E-2</v>
      </c>
    </row>
    <row r="389" spans="2:52" x14ac:dyDescent="0.3">
      <c r="B389" s="1"/>
      <c r="I389" s="1">
        <v>44025</v>
      </c>
      <c r="J389">
        <v>133</v>
      </c>
      <c r="K389" s="13">
        <v>525.5</v>
      </c>
      <c r="M389">
        <f t="shared" si="149"/>
        <v>497.72533421625059</v>
      </c>
      <c r="O389">
        <f t="shared" si="150"/>
        <v>518.53846598716564</v>
      </c>
      <c r="Q389">
        <f t="shared" si="151"/>
        <v>530.7546055162984</v>
      </c>
      <c r="S389">
        <f t="shared" si="152"/>
        <v>540.25560011403434</v>
      </c>
      <c r="T389">
        <f t="shared" si="138"/>
        <v>5.2853788361083565E-2</v>
      </c>
      <c r="V389">
        <f t="shared" si="139"/>
        <v>1.3247448169047313E-2</v>
      </c>
      <c r="X389">
        <f t="shared" si="140"/>
        <v>-9.9992493174089394E-3</v>
      </c>
      <c r="Z389">
        <f t="shared" si="141"/>
        <v>-2.8079162919189986E-2</v>
      </c>
      <c r="AE389" s="1">
        <f t="shared" si="142"/>
        <v>44025</v>
      </c>
      <c r="AF389" s="10">
        <f t="shared" si="143"/>
        <v>133</v>
      </c>
      <c r="AG389" s="11">
        <f t="shared" si="144"/>
        <v>525.5</v>
      </c>
      <c r="AI389">
        <f t="shared" si="157"/>
        <v>-9.9087813900144095</v>
      </c>
      <c r="AJ389">
        <f t="shared" si="153"/>
        <v>520.84582412628401</v>
      </c>
      <c r="AK389">
        <f t="shared" si="145"/>
        <v>8.8566619861388876E-3</v>
      </c>
      <c r="AN389">
        <f t="shared" si="158"/>
        <v>14.659367434959471</v>
      </c>
      <c r="AO389">
        <f t="shared" si="154"/>
        <v>545.41397295125785</v>
      </c>
      <c r="AP389">
        <f t="shared" si="146"/>
        <v>3.7895286301156704E-2</v>
      </c>
      <c r="AS389">
        <f t="shared" si="159"/>
        <v>18.713847947317273</v>
      </c>
      <c r="AT389">
        <f t="shared" si="155"/>
        <v>549.46845346361567</v>
      </c>
      <c r="AU389">
        <f t="shared" si="147"/>
        <v>4.5610758256166839E-2</v>
      </c>
      <c r="AX389">
        <f t="shared" si="160"/>
        <v>22.80238703456607</v>
      </c>
      <c r="AY389">
        <f t="shared" si="156"/>
        <v>553.55699255086449</v>
      </c>
      <c r="AZ389">
        <f t="shared" si="148"/>
        <v>5.3391041961683143E-2</v>
      </c>
    </row>
    <row r="390" spans="2:52" x14ac:dyDescent="0.3">
      <c r="B390" s="1"/>
      <c r="I390" s="1">
        <v>44026</v>
      </c>
      <c r="J390">
        <v>134</v>
      </c>
      <c r="K390" s="13">
        <v>524.88000490000002</v>
      </c>
      <c r="M390">
        <f t="shared" si="149"/>
        <v>503.28026737300053</v>
      </c>
      <c r="O390">
        <f t="shared" si="150"/>
        <v>521.32307959229934</v>
      </c>
      <c r="Q390">
        <f t="shared" si="151"/>
        <v>527.60184220651945</v>
      </c>
      <c r="S390">
        <f t="shared" si="152"/>
        <v>528.45112002280689</v>
      </c>
      <c r="T390">
        <f t="shared" si="138"/>
        <v>4.115176292744218E-2</v>
      </c>
      <c r="V390">
        <f t="shared" si="139"/>
        <v>6.7766447083049868E-3</v>
      </c>
      <c r="X390">
        <f t="shared" si="140"/>
        <v>-5.1856372525335512E-3</v>
      </c>
      <c r="Z390">
        <f t="shared" si="141"/>
        <v>-6.8036791065935933E-3</v>
      </c>
      <c r="AE390" s="1">
        <f t="shared" si="142"/>
        <v>44026</v>
      </c>
      <c r="AF390" s="10">
        <f t="shared" si="143"/>
        <v>134</v>
      </c>
      <c r="AG390" s="11">
        <f t="shared" si="144"/>
        <v>524.88000490000002</v>
      </c>
      <c r="AI390">
        <f t="shared" si="157"/>
        <v>-7.2964724500557381</v>
      </c>
      <c r="AJ390">
        <f t="shared" si="153"/>
        <v>520.30536975646373</v>
      </c>
      <c r="AK390">
        <f t="shared" si="145"/>
        <v>8.715582801459244E-3</v>
      </c>
      <c r="AN390">
        <f t="shared" si="158"/>
        <v>7.534515137064103</v>
      </c>
      <c r="AO390">
        <f t="shared" si="154"/>
        <v>535.13635734358354</v>
      </c>
      <c r="AP390">
        <f t="shared" si="146"/>
        <v>1.9540375605539711E-2</v>
      </c>
      <c r="AS390">
        <f t="shared" si="159"/>
        <v>5.5938811930595413</v>
      </c>
      <c r="AT390">
        <f t="shared" si="155"/>
        <v>533.19572339957904</v>
      </c>
      <c r="AU390">
        <f t="shared" si="147"/>
        <v>1.5843084937410271E-2</v>
      </c>
      <c r="AX390">
        <f t="shared" si="160"/>
        <v>2.0382667590900549</v>
      </c>
      <c r="AY390">
        <f t="shared" si="156"/>
        <v>529.64010896560956</v>
      </c>
      <c r="AZ390">
        <f t="shared" si="148"/>
        <v>9.0689377022781289E-3</v>
      </c>
    </row>
    <row r="391" spans="2:52" x14ac:dyDescent="0.3">
      <c r="B391" s="1"/>
      <c r="I391" s="1">
        <v>44027</v>
      </c>
      <c r="J391">
        <v>135</v>
      </c>
      <c r="K391" s="13">
        <v>523.26000980000003</v>
      </c>
      <c r="M391">
        <f t="shared" si="149"/>
        <v>507.60021487840049</v>
      </c>
      <c r="O391">
        <f t="shared" si="150"/>
        <v>522.74584971537956</v>
      </c>
      <c r="Q391">
        <f t="shared" si="151"/>
        <v>525.96873982260786</v>
      </c>
      <c r="S391">
        <f t="shared" si="152"/>
        <v>525.59422792456144</v>
      </c>
      <c r="T391">
        <f t="shared" si="138"/>
        <v>2.9927368092939138E-2</v>
      </c>
      <c r="V391">
        <f t="shared" si="139"/>
        <v>9.8260917133146265E-4</v>
      </c>
      <c r="X391">
        <f t="shared" si="140"/>
        <v>-5.1766425331130359E-3</v>
      </c>
      <c r="Z391">
        <f t="shared" si="141"/>
        <v>-4.460914422742884E-3</v>
      </c>
      <c r="AE391" s="1">
        <f t="shared" si="142"/>
        <v>44027</v>
      </c>
      <c r="AF391" s="10">
        <f t="shared" si="143"/>
        <v>135</v>
      </c>
      <c r="AG391" s="11">
        <f t="shared" si="144"/>
        <v>523.26000980000003</v>
      </c>
      <c r="AI391">
        <f t="shared" si="157"/>
        <v>-5.5105574832622723</v>
      </c>
      <c r="AJ391">
        <f t="shared" si="153"/>
        <v>520.45818233934563</v>
      </c>
      <c r="AK391">
        <f t="shared" si="145"/>
        <v>5.3545606547026597E-3</v>
      </c>
      <c r="AN391">
        <f t="shared" si="158"/>
        <v>3.8674681286738251</v>
      </c>
      <c r="AO391">
        <f t="shared" si="154"/>
        <v>529.83620795128172</v>
      </c>
      <c r="AP391">
        <f t="shared" si="146"/>
        <v>1.256774457844626E-2</v>
      </c>
      <c r="AS391">
        <f t="shared" si="159"/>
        <v>1.2576910468768616</v>
      </c>
      <c r="AT391">
        <f t="shared" si="155"/>
        <v>527.22643086948472</v>
      </c>
      <c r="AU391">
        <f t="shared" si="147"/>
        <v>7.5802105935837199E-3</v>
      </c>
      <c r="AX391">
        <f t="shared" si="160"/>
        <v>-0.89882855531126238</v>
      </c>
      <c r="AY391">
        <f t="shared" si="156"/>
        <v>525.06991126729656</v>
      </c>
      <c r="AZ391">
        <f t="shared" si="148"/>
        <v>3.458895068224888E-3</v>
      </c>
    </row>
    <row r="392" spans="2:52" x14ac:dyDescent="0.3">
      <c r="B392" s="1"/>
      <c r="I392" s="1">
        <v>44028</v>
      </c>
      <c r="J392">
        <v>136</v>
      </c>
      <c r="K392" s="13">
        <v>527.39001459999997</v>
      </c>
      <c r="M392">
        <f t="shared" si="149"/>
        <v>510.7321738627204</v>
      </c>
      <c r="O392">
        <f t="shared" si="150"/>
        <v>522.95151374922773</v>
      </c>
      <c r="Q392">
        <f t="shared" si="151"/>
        <v>524.34350180904312</v>
      </c>
      <c r="S392">
        <f t="shared" si="152"/>
        <v>523.72685342491229</v>
      </c>
      <c r="T392">
        <f t="shared" si="138"/>
        <v>3.158543066067291E-2</v>
      </c>
      <c r="V392">
        <f t="shared" si="139"/>
        <v>8.4159743792999817E-3</v>
      </c>
      <c r="X392">
        <f t="shared" si="140"/>
        <v>5.7765841343573546E-3</v>
      </c>
      <c r="Z392">
        <f t="shared" si="141"/>
        <v>6.9458296017720625E-3</v>
      </c>
      <c r="AE392" s="1">
        <f t="shared" si="142"/>
        <v>44028</v>
      </c>
      <c r="AF392" s="10">
        <f t="shared" si="143"/>
        <v>136</v>
      </c>
      <c r="AG392" s="11">
        <f t="shared" si="144"/>
        <v>527.39001459999997</v>
      </c>
      <c r="AI392">
        <f t="shared" si="157"/>
        <v>-4.0833983838968706</v>
      </c>
      <c r="AJ392">
        <f t="shared" si="153"/>
        <v>520.26010342514621</v>
      </c>
      <c r="AK392">
        <f t="shared" si="145"/>
        <v>1.3519238092252193E-2</v>
      </c>
      <c r="AN392">
        <f t="shared" si="158"/>
        <v>1.6703856717783987</v>
      </c>
      <c r="AO392">
        <f t="shared" si="154"/>
        <v>526.0138874808215</v>
      </c>
      <c r="AP392">
        <f t="shared" si="146"/>
        <v>2.6093158404263753E-3</v>
      </c>
      <c r="AS392">
        <f t="shared" si="159"/>
        <v>-0.47206638938809919</v>
      </c>
      <c r="AT392">
        <f t="shared" si="155"/>
        <v>523.87143541965497</v>
      </c>
      <c r="AU392">
        <f t="shared" si="147"/>
        <v>6.6716833518618542E-3</v>
      </c>
      <c r="AX392">
        <f t="shared" si="160"/>
        <v>-1.4799561219140445</v>
      </c>
      <c r="AY392">
        <f t="shared" si="156"/>
        <v>522.86354568712909</v>
      </c>
      <c r="AZ392">
        <f t="shared" si="148"/>
        <v>8.5827732561527398E-3</v>
      </c>
    </row>
    <row r="393" spans="2:52" x14ac:dyDescent="0.3">
      <c r="B393" s="1"/>
      <c r="I393" s="1">
        <v>44029</v>
      </c>
      <c r="J393">
        <v>137</v>
      </c>
      <c r="K393" s="13">
        <v>492.98999020000002</v>
      </c>
      <c r="M393">
        <f t="shared" si="149"/>
        <v>514.06374201017638</v>
      </c>
      <c r="O393">
        <f t="shared" si="150"/>
        <v>524.72691408953665</v>
      </c>
      <c r="Q393">
        <f t="shared" si="151"/>
        <v>526.17140948361725</v>
      </c>
      <c r="S393">
        <f t="shared" si="152"/>
        <v>526.65738236498237</v>
      </c>
      <c r="T393">
        <f t="shared" si="138"/>
        <v>-4.2746814801710269E-2</v>
      </c>
      <c r="V393">
        <f t="shared" si="139"/>
        <v>-6.4376406256567889E-2</v>
      </c>
      <c r="X393">
        <f t="shared" si="140"/>
        <v>-6.730647668963001E-2</v>
      </c>
      <c r="Z393">
        <f t="shared" si="141"/>
        <v>-6.8292242914149023E-2</v>
      </c>
      <c r="AE393" s="1">
        <f t="shared" si="142"/>
        <v>44029</v>
      </c>
      <c r="AF393" s="10">
        <f t="shared" si="143"/>
        <v>137</v>
      </c>
      <c r="AG393" s="11">
        <f t="shared" si="144"/>
        <v>492.98999020000002</v>
      </c>
      <c r="AI393">
        <f t="shared" si="157"/>
        <v>-3.6323002420323238</v>
      </c>
      <c r="AJ393">
        <f t="shared" si="153"/>
        <v>522.53910924158492</v>
      </c>
      <c r="AK393">
        <f t="shared" si="145"/>
        <v>5.9938578123253955E-2</v>
      </c>
      <c r="AN393">
        <f t="shared" si="158"/>
        <v>1.7333944728966932</v>
      </c>
      <c r="AO393">
        <f t="shared" si="154"/>
        <v>527.904803956514</v>
      </c>
      <c r="AP393">
        <f t="shared" si="146"/>
        <v>7.0822561209304608E-2</v>
      </c>
      <c r="AS393">
        <f t="shared" si="159"/>
        <v>0.90791804898924122</v>
      </c>
      <c r="AT393">
        <f t="shared" si="155"/>
        <v>527.0793275326065</v>
      </c>
      <c r="AU393">
        <f t="shared" si="147"/>
        <v>6.9148132842974858E-2</v>
      </c>
      <c r="AX393">
        <f t="shared" si="160"/>
        <v>1.1663349152764992</v>
      </c>
      <c r="AY393">
        <f t="shared" si="156"/>
        <v>527.33774439889373</v>
      </c>
      <c r="AZ393">
        <f t="shared" si="148"/>
        <v>6.9672315628476034E-2</v>
      </c>
    </row>
    <row r="394" spans="2:52" x14ac:dyDescent="0.3">
      <c r="B394" s="1"/>
      <c r="I394" s="1">
        <v>44032</v>
      </c>
      <c r="J394">
        <v>138</v>
      </c>
      <c r="K394" s="13">
        <v>502.4100037</v>
      </c>
      <c r="M394">
        <f t="shared" si="149"/>
        <v>509.84899164814112</v>
      </c>
      <c r="O394">
        <f t="shared" si="150"/>
        <v>512.03214453372198</v>
      </c>
      <c r="Q394">
        <f t="shared" si="151"/>
        <v>506.26255791344693</v>
      </c>
      <c r="S394">
        <f t="shared" si="152"/>
        <v>499.72346863299651</v>
      </c>
      <c r="T394">
        <f t="shared" si="138"/>
        <v>-1.4806607936459604E-2</v>
      </c>
      <c r="V394">
        <f t="shared" si="139"/>
        <v>-1.9151969034970812E-2</v>
      </c>
      <c r="X394">
        <f t="shared" si="140"/>
        <v>-7.6681478972846374E-3</v>
      </c>
      <c r="Z394">
        <f t="shared" si="141"/>
        <v>5.3472961271043458E-3</v>
      </c>
      <c r="AE394" s="1">
        <f t="shared" si="142"/>
        <v>44032</v>
      </c>
      <c r="AF394" s="10">
        <f t="shared" si="143"/>
        <v>138</v>
      </c>
      <c r="AG394" s="11">
        <f t="shared" si="144"/>
        <v>502.4100037</v>
      </c>
      <c r="AI394">
        <f t="shared" si="157"/>
        <v>1.0759301204082061</v>
      </c>
      <c r="AJ394">
        <f t="shared" si="153"/>
        <v>507.33848803385513</v>
      </c>
      <c r="AK394">
        <f t="shared" si="145"/>
        <v>9.8096859090370143E-3</v>
      </c>
      <c r="AN394">
        <f t="shared" si="158"/>
        <v>-6.9235039443301147</v>
      </c>
      <c r="AO394">
        <f t="shared" si="154"/>
        <v>499.33905396911683</v>
      </c>
      <c r="AP394">
        <f t="shared" si="146"/>
        <v>6.1124374679388405E-3</v>
      </c>
      <c r="AS394">
        <f t="shared" si="159"/>
        <v>-11.582143722506499</v>
      </c>
      <c r="AT394">
        <f t="shared" si="155"/>
        <v>494.68041419094044</v>
      </c>
      <c r="AU394">
        <f t="shared" si="147"/>
        <v>1.5385023092961882E-2</v>
      </c>
      <c r="AX394">
        <f t="shared" si="160"/>
        <v>-15.693814273080962</v>
      </c>
      <c r="AY394">
        <f t="shared" si="156"/>
        <v>490.56874364036594</v>
      </c>
      <c r="AZ394">
        <f t="shared" si="148"/>
        <v>2.3568917761248923E-2</v>
      </c>
    </row>
    <row r="395" spans="2:52" x14ac:dyDescent="0.3">
      <c r="B395" s="1"/>
      <c r="I395" s="1">
        <v>44033</v>
      </c>
      <c r="J395">
        <v>139</v>
      </c>
      <c r="K395" s="13">
        <v>490.10000609999997</v>
      </c>
      <c r="M395">
        <f t="shared" si="149"/>
        <v>508.36119405851292</v>
      </c>
      <c r="O395">
        <f t="shared" si="150"/>
        <v>508.18328820023316</v>
      </c>
      <c r="Q395">
        <f t="shared" si="151"/>
        <v>503.95102538537878</v>
      </c>
      <c r="S395">
        <f t="shared" si="152"/>
        <v>501.87269668659928</v>
      </c>
      <c r="T395">
        <f t="shared" si="138"/>
        <v>-3.7260125956388862E-2</v>
      </c>
      <c r="V395">
        <f t="shared" si="139"/>
        <v>-3.6897126862192854E-2</v>
      </c>
      <c r="X395">
        <f t="shared" si="140"/>
        <v>-2.8261618267665663E-2</v>
      </c>
      <c r="Z395">
        <f t="shared" si="141"/>
        <v>-2.4020996613081477E-2</v>
      </c>
      <c r="AE395" s="1">
        <f t="shared" si="142"/>
        <v>44033</v>
      </c>
      <c r="AF395" s="10">
        <f t="shared" si="143"/>
        <v>139</v>
      </c>
      <c r="AG395" s="11">
        <f t="shared" si="144"/>
        <v>490.10000609999997</v>
      </c>
      <c r="AI395">
        <f t="shared" si="157"/>
        <v>1.3230506019401933</v>
      </c>
      <c r="AJ395">
        <f t="shared" si="153"/>
        <v>505.27407598731895</v>
      </c>
      <c r="AK395">
        <f t="shared" si="145"/>
        <v>3.0961170574282472E-2</v>
      </c>
      <c r="AN395">
        <f t="shared" si="158"/>
        <v>-5.0787153778253256</v>
      </c>
      <c r="AO395">
        <f t="shared" si="154"/>
        <v>498.87231000755344</v>
      </c>
      <c r="AP395">
        <f t="shared" si="146"/>
        <v>1.7899007954232844E-2</v>
      </c>
      <c r="AS395">
        <f t="shared" si="159"/>
        <v>-6.0197770058434852</v>
      </c>
      <c r="AT395">
        <f t="shared" si="155"/>
        <v>497.9312483795353</v>
      </c>
      <c r="AU395">
        <f t="shared" si="147"/>
        <v>1.597886590912926E-2</v>
      </c>
      <c r="AX395">
        <f t="shared" si="160"/>
        <v>-4.9879888770707055</v>
      </c>
      <c r="AY395">
        <f t="shared" si="156"/>
        <v>498.96303650830805</v>
      </c>
      <c r="AZ395">
        <f t="shared" si="148"/>
        <v>1.8084126296663759E-2</v>
      </c>
    </row>
    <row r="396" spans="2:52" x14ac:dyDescent="0.3">
      <c r="B396" s="1"/>
      <c r="I396" s="1">
        <v>44034</v>
      </c>
      <c r="J396">
        <v>140</v>
      </c>
      <c r="K396" s="13">
        <v>489.82000729999999</v>
      </c>
      <c r="M396">
        <f t="shared" si="149"/>
        <v>504.70895646681032</v>
      </c>
      <c r="O396">
        <f t="shared" si="150"/>
        <v>500.94997536013989</v>
      </c>
      <c r="Q396">
        <f t="shared" si="151"/>
        <v>495.64041381415149</v>
      </c>
      <c r="S396">
        <f t="shared" si="152"/>
        <v>492.45454421731984</v>
      </c>
      <c r="T396">
        <f t="shared" si="138"/>
        <v>-3.0396776254366643E-2</v>
      </c>
      <c r="V396">
        <f t="shared" si="139"/>
        <v>-2.2722567257901189E-2</v>
      </c>
      <c r="X396">
        <f t="shared" si="140"/>
        <v>-1.1882745554300474E-2</v>
      </c>
      <c r="Z396">
        <f t="shared" si="141"/>
        <v>-5.3785816790988591E-3</v>
      </c>
      <c r="AE396" s="1">
        <f t="shared" si="142"/>
        <v>44034</v>
      </c>
      <c r="AF396" s="10">
        <f t="shared" si="143"/>
        <v>140</v>
      </c>
      <c r="AG396" s="11">
        <f t="shared" si="144"/>
        <v>489.82000729999999</v>
      </c>
      <c r="AI396">
        <f t="shared" si="157"/>
        <v>2.7205627957976146</v>
      </c>
      <c r="AJ396">
        <f t="shared" si="153"/>
        <v>498.36097660994909</v>
      </c>
      <c r="AK396">
        <f t="shared" si="145"/>
        <v>1.743695476432023E-2</v>
      </c>
      <c r="AN396">
        <f t="shared" si="158"/>
        <v>-6.3714738551861148</v>
      </c>
      <c r="AO396">
        <f t="shared" si="154"/>
        <v>489.26893995896535</v>
      </c>
      <c r="AP396">
        <f t="shared" si="146"/>
        <v>1.1250404900205032E-3</v>
      </c>
      <c r="AS396">
        <f t="shared" si="159"/>
        <v>-7.3942777450737731</v>
      </c>
      <c r="AT396">
        <f t="shared" si="155"/>
        <v>488.24613606907769</v>
      </c>
      <c r="AU396">
        <f t="shared" si="147"/>
        <v>3.2131624014254375E-3</v>
      </c>
      <c r="AX396">
        <f t="shared" si="160"/>
        <v>-7.6460870323959798</v>
      </c>
      <c r="AY396">
        <f t="shared" si="156"/>
        <v>487.99432678175549</v>
      </c>
      <c r="AZ396">
        <f t="shared" si="148"/>
        <v>3.7272477461834713E-3</v>
      </c>
    </row>
    <row r="397" spans="2:52" x14ac:dyDescent="0.3">
      <c r="B397" s="1"/>
      <c r="I397" s="1">
        <v>44035</v>
      </c>
      <c r="J397">
        <v>141</v>
      </c>
      <c r="K397" s="13">
        <v>477.57998659999998</v>
      </c>
      <c r="M397">
        <f t="shared" si="149"/>
        <v>501.73116663344831</v>
      </c>
      <c r="O397">
        <f t="shared" si="150"/>
        <v>496.4979881360839</v>
      </c>
      <c r="Q397">
        <f t="shared" si="151"/>
        <v>492.14816990566061</v>
      </c>
      <c r="S397">
        <f t="shared" si="152"/>
        <v>490.34691468346398</v>
      </c>
      <c r="T397">
        <f t="shared" si="138"/>
        <v>-5.0569916476999058E-2</v>
      </c>
      <c r="V397">
        <f t="shared" si="139"/>
        <v>-3.9612215894483889E-2</v>
      </c>
      <c r="X397">
        <f t="shared" si="140"/>
        <v>-3.0504174618737313E-2</v>
      </c>
      <c r="Z397">
        <f t="shared" si="141"/>
        <v>-2.6732544163658629E-2</v>
      </c>
      <c r="AE397" s="1">
        <f t="shared" si="142"/>
        <v>44035</v>
      </c>
      <c r="AF397" s="10">
        <f t="shared" si="143"/>
        <v>141</v>
      </c>
      <c r="AG397" s="11">
        <f t="shared" si="144"/>
        <v>477.57998659999998</v>
      </c>
      <c r="AI397">
        <f t="shared" si="157"/>
        <v>2.8748990183362673</v>
      </c>
      <c r="AJ397">
        <f t="shared" si="153"/>
        <v>495.0230689239969</v>
      </c>
      <c r="AK397">
        <f t="shared" si="145"/>
        <v>3.6523897176215799E-2</v>
      </c>
      <c r="AN397">
        <f t="shared" si="158"/>
        <v>-5.2197818765080193</v>
      </c>
      <c r="AO397">
        <f t="shared" si="154"/>
        <v>486.92838802915259</v>
      </c>
      <c r="AP397">
        <f t="shared" si="146"/>
        <v>1.9574525087841282E-2</v>
      </c>
      <c r="AS397">
        <f t="shared" si="159"/>
        <v>-5.053057443124036</v>
      </c>
      <c r="AT397">
        <f t="shared" si="155"/>
        <v>487.09511246253658</v>
      </c>
      <c r="AU397">
        <f t="shared" si="147"/>
        <v>1.9923627726272465E-2</v>
      </c>
      <c r="AX397">
        <f t="shared" si="160"/>
        <v>-4.3230125332718981</v>
      </c>
      <c r="AY397">
        <f t="shared" si="156"/>
        <v>487.82515737238873</v>
      </c>
      <c r="AZ397">
        <f t="shared" si="148"/>
        <v>2.1452261526548538E-2</v>
      </c>
    </row>
    <row r="398" spans="2:52" x14ac:dyDescent="0.3">
      <c r="B398" s="1"/>
      <c r="I398" s="1">
        <v>44036</v>
      </c>
      <c r="J398">
        <v>142</v>
      </c>
      <c r="K398" s="13">
        <v>480.4500122</v>
      </c>
      <c r="M398">
        <f t="shared" si="149"/>
        <v>496.90093062675868</v>
      </c>
      <c r="O398">
        <f t="shared" si="150"/>
        <v>488.9307875216503</v>
      </c>
      <c r="Q398">
        <f t="shared" si="151"/>
        <v>483.40725992226425</v>
      </c>
      <c r="S398">
        <f t="shared" si="152"/>
        <v>480.13337221669275</v>
      </c>
      <c r="T398">
        <f t="shared" si="138"/>
        <v>-3.4240645247211578E-2</v>
      </c>
      <c r="V398">
        <f t="shared" si="139"/>
        <v>-1.7651732971795519E-2</v>
      </c>
      <c r="X398">
        <f t="shared" si="140"/>
        <v>-6.1551621337730539E-3</v>
      </c>
      <c r="Z398">
        <f t="shared" si="141"/>
        <v>6.5904875692966963E-4</v>
      </c>
      <c r="AE398" s="1">
        <f t="shared" si="142"/>
        <v>44036</v>
      </c>
      <c r="AF398" s="10">
        <f t="shared" si="143"/>
        <v>142</v>
      </c>
      <c r="AG398" s="11">
        <f t="shared" si="144"/>
        <v>480.4500122</v>
      </c>
      <c r="AI398">
        <f t="shared" si="157"/>
        <v>4.0481012113482864</v>
      </c>
      <c r="AJ398">
        <f t="shared" si="153"/>
        <v>487.45536113361254</v>
      </c>
      <c r="AK398">
        <f t="shared" si="145"/>
        <v>1.4580807067804541E-2</v>
      </c>
      <c r="AN398">
        <f t="shared" si="158"/>
        <v>-6.6282331192633572</v>
      </c>
      <c r="AO398">
        <f t="shared" si="154"/>
        <v>476.77902680300087</v>
      </c>
      <c r="AP398">
        <f t="shared" si="146"/>
        <v>7.6407228718541149E-3</v>
      </c>
      <c r="AS398">
        <f t="shared" si="159"/>
        <v>-7.2657689672874328</v>
      </c>
      <c r="AT398">
        <f t="shared" si="155"/>
        <v>476.1414909549768</v>
      </c>
      <c r="AU398">
        <f t="shared" si="147"/>
        <v>8.9676785006088527E-3</v>
      </c>
      <c r="AX398">
        <f t="shared" si="160"/>
        <v>-7.8573304933714709</v>
      </c>
      <c r="AY398">
        <f t="shared" si="156"/>
        <v>475.54992942889277</v>
      </c>
      <c r="AZ398">
        <f t="shared" si="148"/>
        <v>1.0198944003913246E-2</v>
      </c>
    </row>
    <row r="399" spans="2:52" x14ac:dyDescent="0.3">
      <c r="B399" s="1"/>
      <c r="I399" s="1">
        <v>44039</v>
      </c>
      <c r="J399">
        <v>143</v>
      </c>
      <c r="K399" s="13">
        <v>495.64999390000003</v>
      </c>
      <c r="M399">
        <f t="shared" si="149"/>
        <v>493.610746941407</v>
      </c>
      <c r="O399">
        <f t="shared" si="150"/>
        <v>485.53847739299016</v>
      </c>
      <c r="Q399">
        <f t="shared" si="151"/>
        <v>481.63291128890569</v>
      </c>
      <c r="S399">
        <f t="shared" si="152"/>
        <v>480.38668420333852</v>
      </c>
      <c r="T399">
        <f t="shared" si="138"/>
        <v>4.114288275376141E-3</v>
      </c>
      <c r="V399">
        <f t="shared" si="139"/>
        <v>2.0400517767483153E-2</v>
      </c>
      <c r="X399">
        <f t="shared" si="140"/>
        <v>2.8280203336232376E-2</v>
      </c>
      <c r="Z399">
        <f t="shared" si="141"/>
        <v>3.0794532199148905E-2</v>
      </c>
      <c r="AE399" s="1">
        <f t="shared" si="142"/>
        <v>44039</v>
      </c>
      <c r="AF399" s="10">
        <f t="shared" si="143"/>
        <v>143</v>
      </c>
      <c r="AG399" s="11">
        <f t="shared" si="144"/>
        <v>495.64999390000003</v>
      </c>
      <c r="AI399">
        <f t="shared" si="157"/>
        <v>3.5933506957503409</v>
      </c>
      <c r="AJ399">
        <f t="shared" si="153"/>
        <v>485.22626198465605</v>
      </c>
      <c r="AK399">
        <f t="shared" si="145"/>
        <v>2.1030428817975576E-2</v>
      </c>
      <c r="AN399">
        <f t="shared" si="158"/>
        <v>-4.6866793249014371</v>
      </c>
      <c r="AO399">
        <f t="shared" si="154"/>
        <v>476.94623196400426</v>
      </c>
      <c r="AP399">
        <f t="shared" si="146"/>
        <v>3.7735826018731586E-2</v>
      </c>
      <c r="AS399">
        <f t="shared" si="159"/>
        <v>-3.9709167669301073</v>
      </c>
      <c r="AT399">
        <f t="shared" si="155"/>
        <v>477.6619945219756</v>
      </c>
      <c r="AU399">
        <f t="shared" si="147"/>
        <v>3.6291737313434928E-2</v>
      </c>
      <c r="AX399">
        <f t="shared" si="160"/>
        <v>-2.9909450053611391</v>
      </c>
      <c r="AY399">
        <f t="shared" si="156"/>
        <v>478.64196628354455</v>
      </c>
      <c r="AZ399">
        <f t="shared" si="148"/>
        <v>3.4314592607231902E-2</v>
      </c>
    </row>
    <row r="400" spans="2:52" x14ac:dyDescent="0.3">
      <c r="B400" s="1"/>
      <c r="I400" s="1">
        <v>44040</v>
      </c>
      <c r="J400">
        <v>144</v>
      </c>
      <c r="K400" s="13">
        <v>488.51000979999998</v>
      </c>
      <c r="M400">
        <f t="shared" si="149"/>
        <v>494.01859633312563</v>
      </c>
      <c r="O400">
        <f t="shared" si="150"/>
        <v>489.58308399579414</v>
      </c>
      <c r="Q400">
        <f t="shared" si="151"/>
        <v>490.04316085556229</v>
      </c>
      <c r="S400">
        <f t="shared" si="152"/>
        <v>492.5973319606677</v>
      </c>
      <c r="T400">
        <f t="shared" si="138"/>
        <v>-1.1276302271433317E-2</v>
      </c>
      <c r="V400">
        <f t="shared" si="139"/>
        <v>-2.1966268331604683E-3</v>
      </c>
      <c r="X400">
        <f t="shared" si="140"/>
        <v>-3.1384230103903062E-3</v>
      </c>
      <c r="Z400">
        <f t="shared" si="141"/>
        <v>-8.366915884366645E-3</v>
      </c>
      <c r="AE400" s="1">
        <f t="shared" si="142"/>
        <v>44040</v>
      </c>
      <c r="AF400" s="10">
        <f t="shared" si="143"/>
        <v>144</v>
      </c>
      <c r="AG400" s="11">
        <f t="shared" si="144"/>
        <v>488.51000979999998</v>
      </c>
      <c r="AI400">
        <f t="shared" si="157"/>
        <v>1.1926306432689524</v>
      </c>
      <c r="AJ400">
        <f t="shared" si="153"/>
        <v>491.23579149883125</v>
      </c>
      <c r="AK400">
        <f t="shared" si="145"/>
        <v>5.5797867887031165E-3</v>
      </c>
      <c r="AN400">
        <f t="shared" si="158"/>
        <v>0.55209223172177913</v>
      </c>
      <c r="AO400">
        <f t="shared" si="154"/>
        <v>490.59525308728405</v>
      </c>
      <c r="AP400">
        <f t="shared" si="146"/>
        <v>4.268578423066066E-3</v>
      </c>
      <c r="AS400">
        <f t="shared" si="159"/>
        <v>3.4577830332219186</v>
      </c>
      <c r="AT400">
        <f t="shared" si="155"/>
        <v>493.50094388878421</v>
      </c>
      <c r="AU400">
        <f t="shared" si="147"/>
        <v>1.0216646514218938E-2</v>
      </c>
      <c r="AX400">
        <f t="shared" si="160"/>
        <v>6.1300106522530555</v>
      </c>
      <c r="AY400">
        <f t="shared" si="156"/>
        <v>496.17317150781537</v>
      </c>
      <c r="AZ400">
        <f t="shared" si="148"/>
        <v>1.5686805907933702E-2</v>
      </c>
    </row>
    <row r="401" spans="2:52" x14ac:dyDescent="0.3">
      <c r="B401" s="1"/>
      <c r="I401" s="1">
        <v>44041</v>
      </c>
      <c r="J401">
        <v>145</v>
      </c>
      <c r="K401" s="13">
        <v>484.48001099999999</v>
      </c>
      <c r="M401">
        <f t="shared" si="149"/>
        <v>492.91687902650057</v>
      </c>
      <c r="O401">
        <f t="shared" si="150"/>
        <v>489.15385431747643</v>
      </c>
      <c r="Q401">
        <f t="shared" si="151"/>
        <v>489.12327022222496</v>
      </c>
      <c r="S401">
        <f t="shared" si="152"/>
        <v>489.32747423213357</v>
      </c>
      <c r="T401">
        <f t="shared" si="138"/>
        <v>-1.7414274758387454E-2</v>
      </c>
      <c r="V401">
        <f t="shared" si="139"/>
        <v>-9.6471334448438983E-3</v>
      </c>
      <c r="X401">
        <f t="shared" si="140"/>
        <v>-9.5840057727891882E-3</v>
      </c>
      <c r="Z401">
        <f t="shared" si="141"/>
        <v>-1.0005496866894633E-2</v>
      </c>
      <c r="AE401" s="1">
        <f t="shared" si="142"/>
        <v>44041</v>
      </c>
      <c r="AF401" s="10">
        <f t="shared" si="143"/>
        <v>145</v>
      </c>
      <c r="AG401" s="11">
        <f t="shared" si="144"/>
        <v>484.48001099999999</v>
      </c>
      <c r="AI401">
        <f t="shared" si="157"/>
        <v>1.1380826412826284</v>
      </c>
      <c r="AJ401">
        <f t="shared" si="153"/>
        <v>490.26135286350757</v>
      </c>
      <c r="AK401">
        <f t="shared" si="145"/>
        <v>1.1933086468468516E-2</v>
      </c>
      <c r="AN401">
        <f t="shared" si="158"/>
        <v>-3.6700914301865173E-2</v>
      </c>
      <c r="AO401">
        <f t="shared" si="154"/>
        <v>489.08656930792307</v>
      </c>
      <c r="AP401">
        <f t="shared" si="146"/>
        <v>9.50825256632328E-3</v>
      </c>
      <c r="AS401">
        <f t="shared" si="159"/>
        <v>0.83117883328636866</v>
      </c>
      <c r="AT401">
        <f t="shared" si="155"/>
        <v>489.9544490555113</v>
      </c>
      <c r="AU401">
        <f t="shared" si="147"/>
        <v>1.1299615941247397E-2</v>
      </c>
      <c r="AX401">
        <f t="shared" si="160"/>
        <v>0.4900896237807455</v>
      </c>
      <c r="AY401">
        <f t="shared" si="156"/>
        <v>489.61335984600572</v>
      </c>
      <c r="AZ401">
        <f t="shared" si="148"/>
        <v>1.0595584398642468E-2</v>
      </c>
    </row>
    <row r="402" spans="2:52" x14ac:dyDescent="0.3">
      <c r="B402" s="1"/>
      <c r="I402" s="1">
        <v>44042</v>
      </c>
      <c r="J402">
        <v>146</v>
      </c>
      <c r="K402" s="13">
        <v>485.7999878</v>
      </c>
      <c r="M402">
        <f t="shared" si="149"/>
        <v>491.22950542120049</v>
      </c>
      <c r="O402">
        <f t="shared" si="150"/>
        <v>487.28431699048582</v>
      </c>
      <c r="Q402">
        <f t="shared" si="151"/>
        <v>486.33731468888999</v>
      </c>
      <c r="S402">
        <f t="shared" si="152"/>
        <v>485.44950364642671</v>
      </c>
      <c r="T402">
        <f t="shared" si="138"/>
        <v>-1.1176446598503783E-2</v>
      </c>
      <c r="V402">
        <f t="shared" si="139"/>
        <v>-3.0554327454963008E-3</v>
      </c>
      <c r="X402">
        <f t="shared" si="140"/>
        <v>-1.1060660814820895E-3</v>
      </c>
      <c r="Z402">
        <f t="shared" si="141"/>
        <v>7.2145772411501643E-4</v>
      </c>
      <c r="AE402" s="1">
        <f t="shared" si="142"/>
        <v>44042</v>
      </c>
      <c r="AF402" s="10">
        <f t="shared" si="143"/>
        <v>146</v>
      </c>
      <c r="AG402" s="11">
        <f t="shared" si="144"/>
        <v>485.7999878</v>
      </c>
      <c r="AI402">
        <f t="shared" si="157"/>
        <v>1.4676572196930968</v>
      </c>
      <c r="AJ402">
        <f t="shared" si="153"/>
        <v>487.80497190858307</v>
      </c>
      <c r="AK402">
        <f t="shared" si="145"/>
        <v>4.1271802365884574E-3</v>
      </c>
      <c r="AN402">
        <f t="shared" si="158"/>
        <v>-1.1364027619151074</v>
      </c>
      <c r="AO402">
        <f t="shared" si="154"/>
        <v>485.20091192697487</v>
      </c>
      <c r="AP402">
        <f t="shared" si="146"/>
        <v>1.2331739153352212E-3</v>
      </c>
      <c r="AS402">
        <f t="shared" si="159"/>
        <v>-1.3391017866864345</v>
      </c>
      <c r="AT402">
        <f t="shared" si="155"/>
        <v>484.99821290220353</v>
      </c>
      <c r="AU402">
        <f t="shared" si="147"/>
        <v>1.6504218154211796E-3</v>
      </c>
      <c r="AX402">
        <f t="shared" si="160"/>
        <v>-2.1307465019118275</v>
      </c>
      <c r="AY402">
        <f t="shared" si="156"/>
        <v>484.20656818697819</v>
      </c>
      <c r="AZ402">
        <f t="shared" si="148"/>
        <v>3.2799910519508012E-3</v>
      </c>
    </row>
    <row r="403" spans="2:52" x14ac:dyDescent="0.3">
      <c r="B403" s="1"/>
      <c r="I403" s="1">
        <v>44043</v>
      </c>
      <c r="J403">
        <v>147</v>
      </c>
      <c r="K403" s="13">
        <v>488.88000490000002</v>
      </c>
      <c r="M403">
        <f t="shared" si="149"/>
        <v>490.14360189696043</v>
      </c>
      <c r="O403">
        <f t="shared" si="150"/>
        <v>486.69058531429152</v>
      </c>
      <c r="Q403">
        <f t="shared" si="151"/>
        <v>486.01491855555605</v>
      </c>
      <c r="S403">
        <f t="shared" si="152"/>
        <v>485.72989096928535</v>
      </c>
      <c r="T403">
        <f t="shared" si="138"/>
        <v>-2.584677189280596E-3</v>
      </c>
      <c r="V403">
        <f t="shared" si="139"/>
        <v>4.4784396247834601E-3</v>
      </c>
      <c r="X403">
        <f t="shared" si="140"/>
        <v>5.860510382358586E-3</v>
      </c>
      <c r="Z403">
        <f t="shared" si="141"/>
        <v>6.4435319488245803E-3</v>
      </c>
      <c r="AE403" s="1">
        <f t="shared" si="142"/>
        <v>44043</v>
      </c>
      <c r="AF403" s="10">
        <f t="shared" si="143"/>
        <v>147</v>
      </c>
      <c r="AG403" s="11">
        <f t="shared" si="144"/>
        <v>488.88000490000002</v>
      </c>
      <c r="AI403">
        <f t="shared" si="157"/>
        <v>1.2386050024212651</v>
      </c>
      <c r="AJ403">
        <f t="shared" si="153"/>
        <v>487.2535235579773</v>
      </c>
      <c r="AK403">
        <f t="shared" si="145"/>
        <v>3.3269541108669593E-3</v>
      </c>
      <c r="AN403">
        <f t="shared" si="158"/>
        <v>-0.81080011048264</v>
      </c>
      <c r="AO403">
        <f t="shared" si="154"/>
        <v>485.20411844507339</v>
      </c>
      <c r="AP403">
        <f t="shared" si="146"/>
        <v>7.5189952914489228E-3</v>
      </c>
      <c r="AS403">
        <f t="shared" si="159"/>
        <v>-0.72907839467493718</v>
      </c>
      <c r="AT403">
        <f t="shared" si="155"/>
        <v>485.28584016088109</v>
      </c>
      <c r="AU403">
        <f t="shared" si="147"/>
        <v>7.3518341987705285E-3</v>
      </c>
      <c r="AX403">
        <f t="shared" si="160"/>
        <v>-0.68406620704951648</v>
      </c>
      <c r="AY403">
        <f t="shared" si="156"/>
        <v>485.33085234850654</v>
      </c>
      <c r="AZ403">
        <f t="shared" si="148"/>
        <v>7.2597621418766228E-3</v>
      </c>
    </row>
    <row r="404" spans="2:52" x14ac:dyDescent="0.3">
      <c r="B404" s="1"/>
      <c r="I404" s="1">
        <v>44046</v>
      </c>
      <c r="J404">
        <v>148</v>
      </c>
      <c r="K404" s="13">
        <v>498.61999509999998</v>
      </c>
      <c r="M404">
        <f t="shared" si="149"/>
        <v>489.89088249756838</v>
      </c>
      <c r="O404">
        <f t="shared" si="150"/>
        <v>487.56635314857488</v>
      </c>
      <c r="Q404">
        <f t="shared" si="151"/>
        <v>487.73397036222241</v>
      </c>
      <c r="S404">
        <f t="shared" si="152"/>
        <v>488.24998211385707</v>
      </c>
      <c r="T404">
        <f t="shared" si="138"/>
        <v>1.7506543436311542E-2</v>
      </c>
      <c r="V404">
        <f t="shared" si="139"/>
        <v>2.2168469094802867E-2</v>
      </c>
      <c r="X404">
        <f t="shared" si="140"/>
        <v>2.1832306856435519E-2</v>
      </c>
      <c r="Z404">
        <f t="shared" si="141"/>
        <v>2.0797427074827131E-2</v>
      </c>
      <c r="AE404" s="1">
        <f t="shared" si="142"/>
        <v>44046</v>
      </c>
      <c r="AF404" s="10">
        <f t="shared" si="143"/>
        <v>148</v>
      </c>
      <c r="AG404" s="11">
        <f t="shared" si="144"/>
        <v>498.61999509999998</v>
      </c>
      <c r="AI404">
        <f t="shared" si="157"/>
        <v>0.64707364060374073</v>
      </c>
      <c r="AJ404">
        <f t="shared" si="153"/>
        <v>488.38104400282617</v>
      </c>
      <c r="AK404">
        <f t="shared" si="145"/>
        <v>2.0534577830398384E-2</v>
      </c>
      <c r="AN404">
        <f t="shared" si="158"/>
        <v>0.20114065637695899</v>
      </c>
      <c r="AO404">
        <f t="shared" si="154"/>
        <v>487.93511101859934</v>
      </c>
      <c r="AP404">
        <f t="shared" si="146"/>
        <v>2.1428912170394908E-2</v>
      </c>
      <c r="AS404">
        <f t="shared" si="159"/>
        <v>0.73979972612983924</v>
      </c>
      <c r="AT404">
        <f t="shared" si="155"/>
        <v>488.47377008835224</v>
      </c>
      <c r="AU404">
        <f t="shared" si="147"/>
        <v>2.0348612392916337E-2</v>
      </c>
      <c r="AX404">
        <f t="shared" si="160"/>
        <v>1.2384282039231826</v>
      </c>
      <c r="AY404">
        <f t="shared" si="156"/>
        <v>488.97239856614561</v>
      </c>
      <c r="AZ404">
        <f t="shared" si="148"/>
        <v>1.9348595380575363E-2</v>
      </c>
    </row>
    <row r="405" spans="2:52" x14ac:dyDescent="0.3">
      <c r="B405" s="1"/>
      <c r="I405" s="1">
        <v>44047</v>
      </c>
      <c r="J405">
        <v>149</v>
      </c>
      <c r="K405" s="13">
        <v>509.64001459999997</v>
      </c>
      <c r="M405">
        <f t="shared" si="149"/>
        <v>491.63670501805473</v>
      </c>
      <c r="O405">
        <f t="shared" si="150"/>
        <v>491.98780992914493</v>
      </c>
      <c r="Q405">
        <f t="shared" si="151"/>
        <v>494.26558520488891</v>
      </c>
      <c r="S405">
        <f t="shared" si="152"/>
        <v>496.54599250277141</v>
      </c>
      <c r="T405">
        <f t="shared" si="138"/>
        <v>3.5325541688627927E-2</v>
      </c>
      <c r="V405">
        <f t="shared" si="139"/>
        <v>3.4636614404600252E-2</v>
      </c>
      <c r="X405">
        <f t="shared" si="140"/>
        <v>3.0167233644669677E-2</v>
      </c>
      <c r="Z405">
        <f t="shared" si="141"/>
        <v>2.5692688411653931E-2</v>
      </c>
      <c r="AE405" s="1">
        <f t="shared" si="142"/>
        <v>44047</v>
      </c>
      <c r="AF405" s="10">
        <f t="shared" si="143"/>
        <v>149</v>
      </c>
      <c r="AG405" s="11">
        <f t="shared" si="144"/>
        <v>509.64001459999997</v>
      </c>
      <c r="AI405">
        <f t="shared" si="157"/>
        <v>-0.78866405605030743</v>
      </c>
      <c r="AJ405">
        <f t="shared" si="153"/>
        <v>493.47692114883858</v>
      </c>
      <c r="AK405">
        <f t="shared" si="145"/>
        <v>3.1714726057857287E-2</v>
      </c>
      <c r="AN405">
        <f t="shared" si="158"/>
        <v>2.7333303308927754</v>
      </c>
      <c r="AO405">
        <f t="shared" si="154"/>
        <v>496.99891553578169</v>
      </c>
      <c r="AP405">
        <f t="shared" si="146"/>
        <v>2.4803976732752964E-2</v>
      </c>
      <c r="AS405">
        <f t="shared" si="159"/>
        <v>4.2148887960518353</v>
      </c>
      <c r="AT405">
        <f t="shared" si="155"/>
        <v>498.48047400094072</v>
      </c>
      <c r="AU405">
        <f t="shared" si="147"/>
        <v>2.1896908169226115E-2</v>
      </c>
      <c r="AX405">
        <f t="shared" si="160"/>
        <v>5.4729775149178366</v>
      </c>
      <c r="AY405">
        <f t="shared" si="156"/>
        <v>499.73856271980674</v>
      </c>
      <c r="AZ405">
        <f t="shared" si="148"/>
        <v>1.9428325085432244E-2</v>
      </c>
    </row>
    <row r="406" spans="2:52" x14ac:dyDescent="0.3">
      <c r="B406" s="1"/>
      <c r="I406" s="1">
        <v>44048</v>
      </c>
      <c r="J406">
        <v>150</v>
      </c>
      <c r="K406" s="13">
        <v>502.10998540000003</v>
      </c>
      <c r="M406">
        <f t="shared" si="149"/>
        <v>495.2373669344438</v>
      </c>
      <c r="O406">
        <f t="shared" si="150"/>
        <v>499.04869179748698</v>
      </c>
      <c r="Q406">
        <f t="shared" si="151"/>
        <v>503.49024284195553</v>
      </c>
      <c r="S406">
        <f t="shared" si="152"/>
        <v>507.02121018055425</v>
      </c>
      <c r="T406">
        <f t="shared" si="138"/>
        <v>1.3687476181301669E-2</v>
      </c>
      <c r="V406">
        <f t="shared" si="139"/>
        <v>6.0968586395952727E-3</v>
      </c>
      <c r="X406">
        <f t="shared" si="140"/>
        <v>-2.7489145448002616E-3</v>
      </c>
      <c r="Z406">
        <f t="shared" si="141"/>
        <v>-9.7811732954120635E-3</v>
      </c>
      <c r="AE406" s="1">
        <f t="shared" si="142"/>
        <v>44048</v>
      </c>
      <c r="AF406" s="10">
        <f t="shared" si="143"/>
        <v>150</v>
      </c>
      <c r="AG406" s="11">
        <f t="shared" si="144"/>
        <v>502.10998540000003</v>
      </c>
      <c r="AI406">
        <f t="shared" si="157"/>
        <v>-2.4758627722535715</v>
      </c>
      <c r="AJ406">
        <f t="shared" si="153"/>
        <v>501.01438006970199</v>
      </c>
      <c r="AK406">
        <f t="shared" si="145"/>
        <v>2.1820026730303742E-3</v>
      </c>
      <c r="AN406">
        <f t="shared" si="158"/>
        <v>5.3298612533623162</v>
      </c>
      <c r="AO406">
        <f t="shared" si="154"/>
        <v>508.82010409531784</v>
      </c>
      <c r="AP406">
        <f t="shared" si="146"/>
        <v>1.3363842366074994E-2</v>
      </c>
      <c r="AS406">
        <f t="shared" si="159"/>
        <v>7.2207501006607107</v>
      </c>
      <c r="AT406">
        <f t="shared" si="155"/>
        <v>510.71099294261626</v>
      </c>
      <c r="AU406">
        <f t="shared" si="147"/>
        <v>1.7129728132700524E-2</v>
      </c>
      <c r="AX406">
        <f t="shared" si="160"/>
        <v>8.474321612636869</v>
      </c>
      <c r="AY406">
        <f t="shared" si="156"/>
        <v>511.96456445459239</v>
      </c>
      <c r="AZ406">
        <f t="shared" si="148"/>
        <v>1.962633554626847E-2</v>
      </c>
    </row>
    <row r="407" spans="2:52" x14ac:dyDescent="0.3">
      <c r="B407" s="1"/>
      <c r="I407" s="1">
        <v>44049</v>
      </c>
      <c r="J407">
        <v>151</v>
      </c>
      <c r="K407" s="13">
        <v>509.07998659999998</v>
      </c>
      <c r="M407">
        <f t="shared" si="149"/>
        <v>496.61189062755511</v>
      </c>
      <c r="O407">
        <f t="shared" si="150"/>
        <v>500.2732092384922</v>
      </c>
      <c r="Q407">
        <f t="shared" si="151"/>
        <v>502.66208837678221</v>
      </c>
      <c r="S407">
        <f t="shared" si="152"/>
        <v>503.09223035611086</v>
      </c>
      <c r="T407">
        <f t="shared" si="138"/>
        <v>2.4491428263986034E-2</v>
      </c>
      <c r="V407">
        <f t="shared" si="139"/>
        <v>1.7299398116837665E-2</v>
      </c>
      <c r="X407">
        <f t="shared" si="140"/>
        <v>1.2606856274356978E-2</v>
      </c>
      <c r="Z407">
        <f t="shared" si="141"/>
        <v>1.1761916401152674E-2</v>
      </c>
      <c r="AE407" s="1">
        <f t="shared" si="142"/>
        <v>44049</v>
      </c>
      <c r="AF407" s="10">
        <f t="shared" si="143"/>
        <v>151</v>
      </c>
      <c r="AG407" s="11">
        <f t="shared" si="144"/>
        <v>509.07998659999998</v>
      </c>
      <c r="AI407">
        <f t="shared" si="157"/>
        <v>-1.8150593247681919</v>
      </c>
      <c r="AJ407">
        <f t="shared" si="153"/>
        <v>500.84702905201402</v>
      </c>
      <c r="AK407">
        <f t="shared" si="145"/>
        <v>1.6172227871245805E-2</v>
      </c>
      <c r="AN407">
        <f t="shared" si="158"/>
        <v>2.8666549659480585</v>
      </c>
      <c r="AO407">
        <f t="shared" si="154"/>
        <v>505.52874334273025</v>
      </c>
      <c r="AP407">
        <f t="shared" si="146"/>
        <v>6.9758060633800844E-3</v>
      </c>
      <c r="AS407">
        <f t="shared" si="159"/>
        <v>2.3914073611602884</v>
      </c>
      <c r="AT407">
        <f t="shared" si="155"/>
        <v>505.05349573794251</v>
      </c>
      <c r="AU407">
        <f t="shared" si="147"/>
        <v>7.9093481732590894E-3</v>
      </c>
      <c r="AX407">
        <f t="shared" si="160"/>
        <v>1.0323407503887116</v>
      </c>
      <c r="AY407">
        <f t="shared" si="156"/>
        <v>503.69442912717091</v>
      </c>
      <c r="AZ407">
        <f t="shared" si="148"/>
        <v>1.0579000578666783E-2</v>
      </c>
    </row>
    <row r="408" spans="2:52" x14ac:dyDescent="0.3">
      <c r="B408" s="1"/>
      <c r="I408" s="1">
        <v>44050</v>
      </c>
      <c r="J408">
        <v>152</v>
      </c>
      <c r="K408" s="13">
        <v>494.73001099999999</v>
      </c>
      <c r="M408">
        <f t="shared" si="149"/>
        <v>499.1055098220441</v>
      </c>
      <c r="O408">
        <f t="shared" si="150"/>
        <v>503.79592018309535</v>
      </c>
      <c r="Q408">
        <f t="shared" si="151"/>
        <v>506.51282731071285</v>
      </c>
      <c r="S408">
        <f t="shared" si="152"/>
        <v>507.88243535122217</v>
      </c>
      <c r="T408">
        <f t="shared" si="138"/>
        <v>-8.8442154806818614E-3</v>
      </c>
      <c r="V408">
        <f t="shared" si="139"/>
        <v>-1.8324963073839799E-2</v>
      </c>
      <c r="X408">
        <f t="shared" si="140"/>
        <v>-2.381665969059811E-2</v>
      </c>
      <c r="Z408">
        <f t="shared" si="141"/>
        <v>-2.6585054592983201E-2</v>
      </c>
      <c r="AE408" s="1">
        <f t="shared" si="142"/>
        <v>44050</v>
      </c>
      <c r="AF408" s="10">
        <f t="shared" si="143"/>
        <v>152</v>
      </c>
      <c r="AG408" s="11">
        <f t="shared" si="144"/>
        <v>494.73001099999999</v>
      </c>
      <c r="AI408">
        <f t="shared" si="157"/>
        <v>-2.2221952466006822</v>
      </c>
      <c r="AJ408">
        <f t="shared" si="153"/>
        <v>504.29063206411217</v>
      </c>
      <c r="AK408">
        <f t="shared" si="145"/>
        <v>1.9324926427623134E-2</v>
      </c>
      <c r="AN408">
        <f t="shared" si="158"/>
        <v>3.2602885531410921</v>
      </c>
      <c r="AO408">
        <f t="shared" si="154"/>
        <v>509.77311586385395</v>
      </c>
      <c r="AP408">
        <f t="shared" si="146"/>
        <v>3.0406695630708271E-2</v>
      </c>
      <c r="AS408">
        <f t="shared" si="159"/>
        <v>3.2670063048225009</v>
      </c>
      <c r="AT408">
        <f t="shared" si="155"/>
        <v>509.77983361553532</v>
      </c>
      <c r="AU408">
        <f t="shared" si="147"/>
        <v>3.0420274252445409E-2</v>
      </c>
      <c r="AX408">
        <f t="shared" si="160"/>
        <v>3.2870592972222568</v>
      </c>
      <c r="AY408">
        <f t="shared" si="156"/>
        <v>509.79988660793509</v>
      </c>
      <c r="AZ408">
        <f t="shared" si="148"/>
        <v>3.0460807456322077E-2</v>
      </c>
    </row>
    <row r="409" spans="2:52" x14ac:dyDescent="0.3">
      <c r="B409" s="1"/>
      <c r="I409" s="1">
        <v>44053</v>
      </c>
      <c r="J409">
        <v>153</v>
      </c>
      <c r="K409" s="13">
        <v>483.38000490000002</v>
      </c>
      <c r="M409">
        <f t="shared" si="149"/>
        <v>498.23041005763531</v>
      </c>
      <c r="O409">
        <f t="shared" si="150"/>
        <v>500.16955650985722</v>
      </c>
      <c r="Q409">
        <f t="shared" si="151"/>
        <v>499.44313752428513</v>
      </c>
      <c r="S409">
        <f t="shared" si="152"/>
        <v>497.36049587024445</v>
      </c>
      <c r="T409">
        <f t="shared" si="138"/>
        <v>-3.0722009613756145E-2</v>
      </c>
      <c r="V409">
        <f t="shared" si="139"/>
        <v>-3.4733649384877975E-2</v>
      </c>
      <c r="X409">
        <f t="shared" si="140"/>
        <v>-3.3230858664930092E-2</v>
      </c>
      <c r="Z409">
        <f t="shared" si="141"/>
        <v>-2.8922360934512937E-2</v>
      </c>
      <c r="AE409" s="1">
        <f t="shared" si="142"/>
        <v>44053</v>
      </c>
      <c r="AF409" s="10">
        <f t="shared" si="143"/>
        <v>153</v>
      </c>
      <c r="AG409" s="11">
        <f t="shared" si="144"/>
        <v>483.38000490000002</v>
      </c>
      <c r="AI409">
        <f t="shared" si="157"/>
        <v>-0.36381823999500251</v>
      </c>
      <c r="AJ409">
        <f t="shared" si="153"/>
        <v>499.07931928429014</v>
      </c>
      <c r="AK409">
        <f t="shared" si="145"/>
        <v>3.2478203949577802E-2</v>
      </c>
      <c r="AN409">
        <f t="shared" si="158"/>
        <v>-0.87170278268643142</v>
      </c>
      <c r="AO409">
        <f t="shared" si="154"/>
        <v>498.57143474159869</v>
      </c>
      <c r="AP409">
        <f t="shared" si="146"/>
        <v>3.1427509800992758E-2</v>
      </c>
      <c r="AS409">
        <f t="shared" si="159"/>
        <v>-2.9350113499276285</v>
      </c>
      <c r="AT409">
        <f t="shared" si="155"/>
        <v>496.50812617435753</v>
      </c>
      <c r="AU409">
        <f t="shared" si="147"/>
        <v>2.7159007698453336E-2</v>
      </c>
      <c r="AX409">
        <f t="shared" si="160"/>
        <v>-4.9983399696977218</v>
      </c>
      <c r="AY409">
        <f t="shared" si="156"/>
        <v>494.44479755458741</v>
      </c>
      <c r="AZ409">
        <f t="shared" si="148"/>
        <v>2.2890464111928747E-2</v>
      </c>
    </row>
    <row r="410" spans="2:52" x14ac:dyDescent="0.3">
      <c r="B410" s="1"/>
      <c r="I410" s="1">
        <v>44054</v>
      </c>
      <c r="J410">
        <v>154</v>
      </c>
      <c r="K410" s="13">
        <v>466.92999270000001</v>
      </c>
      <c r="M410">
        <f t="shared" si="149"/>
        <v>495.26032902610831</v>
      </c>
      <c r="O410">
        <f t="shared" si="150"/>
        <v>493.45373586591438</v>
      </c>
      <c r="Q410">
        <f t="shared" si="151"/>
        <v>489.80525794971408</v>
      </c>
      <c r="S410">
        <f t="shared" si="152"/>
        <v>486.17610309404893</v>
      </c>
      <c r="T410">
        <f t="shared" si="138"/>
        <v>-6.0673627243967562E-2</v>
      </c>
      <c r="V410">
        <f t="shared" si="139"/>
        <v>-5.6804539396884984E-2</v>
      </c>
      <c r="X410">
        <f t="shared" si="140"/>
        <v>-4.8990781503323338E-2</v>
      </c>
      <c r="Z410">
        <f t="shared" si="141"/>
        <v>-4.1218406816746156E-2</v>
      </c>
      <c r="AE410" s="1">
        <f t="shared" si="142"/>
        <v>44054</v>
      </c>
      <c r="AF410" s="10">
        <f t="shared" si="143"/>
        <v>154</v>
      </c>
      <c r="AG410" s="11">
        <f t="shared" si="144"/>
        <v>466.92999270000001</v>
      </c>
      <c r="AI410">
        <f t="shared" si="157"/>
        <v>1.6365213229182101</v>
      </c>
      <c r="AJ410">
        <f t="shared" si="153"/>
        <v>491.44177927263229</v>
      </c>
      <c r="AK410">
        <f t="shared" si="145"/>
        <v>5.2495635225516479E-2</v>
      </c>
      <c r="AN410">
        <f t="shared" si="158"/>
        <v>-4.3781734994402832</v>
      </c>
      <c r="AO410">
        <f t="shared" si="154"/>
        <v>485.42708445027381</v>
      </c>
      <c r="AP410">
        <f t="shared" si="146"/>
        <v>3.9614272031049585E-2</v>
      </c>
      <c r="AS410">
        <f t="shared" si="159"/>
        <v>-6.9567322847136861</v>
      </c>
      <c r="AT410">
        <f t="shared" si="155"/>
        <v>482.84852566500041</v>
      </c>
      <c r="AU410">
        <f t="shared" si="147"/>
        <v>3.4091905026173736E-2</v>
      </c>
      <c r="AX410">
        <f t="shared" si="160"/>
        <v>-8.7099716535963925</v>
      </c>
      <c r="AY410">
        <f t="shared" si="156"/>
        <v>481.09528629611771</v>
      </c>
      <c r="AZ410">
        <f t="shared" si="148"/>
        <v>3.0337082255538071E-2</v>
      </c>
    </row>
    <row r="411" spans="2:52" x14ac:dyDescent="0.3">
      <c r="B411" s="1"/>
      <c r="I411" s="1">
        <v>44055</v>
      </c>
      <c r="J411">
        <v>155</v>
      </c>
      <c r="K411" s="13">
        <v>475.47000120000001</v>
      </c>
      <c r="M411">
        <f t="shared" si="149"/>
        <v>489.5942617608867</v>
      </c>
      <c r="O411">
        <f t="shared" si="150"/>
        <v>482.84423859954865</v>
      </c>
      <c r="Q411">
        <f t="shared" si="151"/>
        <v>476.08009879988566</v>
      </c>
      <c r="S411">
        <f t="shared" si="152"/>
        <v>470.77921477880977</v>
      </c>
      <c r="T411">
        <f t="shared" si="138"/>
        <v>-2.9705892117777383E-2</v>
      </c>
      <c r="V411">
        <f t="shared" si="139"/>
        <v>-1.5509364167954646E-2</v>
      </c>
      <c r="X411">
        <f t="shared" si="140"/>
        <v>-1.2831463569644198E-3</v>
      </c>
      <c r="Z411">
        <f t="shared" si="141"/>
        <v>9.8655780792721842E-3</v>
      </c>
      <c r="AE411" s="1">
        <f t="shared" si="142"/>
        <v>44055</v>
      </c>
      <c r="AF411" s="10">
        <f t="shared" si="143"/>
        <v>155</v>
      </c>
      <c r="AG411" s="11">
        <f t="shared" si="144"/>
        <v>475.47000120000001</v>
      </c>
      <c r="AI411">
        <f t="shared" si="157"/>
        <v>4.0542488883002505</v>
      </c>
      <c r="AJ411">
        <f t="shared" si="153"/>
        <v>480.13434768818593</v>
      </c>
      <c r="AK411">
        <f t="shared" si="145"/>
        <v>9.8099700852082132E-3</v>
      </c>
      <c r="AN411">
        <f t="shared" si="158"/>
        <v>-8.1169677595955356</v>
      </c>
      <c r="AO411">
        <f t="shared" si="154"/>
        <v>467.96313104029014</v>
      </c>
      <c r="AP411">
        <f t="shared" si="146"/>
        <v>1.5788315016223731E-2</v>
      </c>
      <c r="AS411">
        <f t="shared" si="159"/>
        <v>-11.017788403782523</v>
      </c>
      <c r="AT411">
        <f t="shared" si="155"/>
        <v>465.06231039610316</v>
      </c>
      <c r="AU411">
        <f t="shared" si="147"/>
        <v>2.1889269097166451E-2</v>
      </c>
      <c r="AX411">
        <f t="shared" si="160"/>
        <v>-12.722121650582009</v>
      </c>
      <c r="AY411">
        <f t="shared" si="156"/>
        <v>463.35797714930368</v>
      </c>
      <c r="AZ411">
        <f t="shared" si="148"/>
        <v>2.5473792290003121E-2</v>
      </c>
    </row>
    <row r="412" spans="2:52" x14ac:dyDescent="0.3">
      <c r="B412" s="1"/>
      <c r="I412" s="1">
        <v>44056</v>
      </c>
      <c r="J412">
        <v>156</v>
      </c>
      <c r="K412" s="13">
        <v>481.32998659999998</v>
      </c>
      <c r="M412">
        <f t="shared" si="149"/>
        <v>486.76940964870937</v>
      </c>
      <c r="O412">
        <f t="shared" si="150"/>
        <v>479.89454363972919</v>
      </c>
      <c r="Q412">
        <f t="shared" si="151"/>
        <v>475.71404023995427</v>
      </c>
      <c r="S412">
        <f t="shared" si="152"/>
        <v>474.53184391576201</v>
      </c>
      <c r="T412">
        <f t="shared" si="138"/>
        <v>-1.1300818981032475E-2</v>
      </c>
      <c r="V412">
        <f t="shared" si="139"/>
        <v>2.9822429523047528E-3</v>
      </c>
      <c r="X412">
        <f t="shared" si="140"/>
        <v>1.166755971244471E-2</v>
      </c>
      <c r="Z412">
        <f t="shared" si="141"/>
        <v>1.4123663335954672E-2</v>
      </c>
      <c r="AE412" s="1">
        <f t="shared" si="142"/>
        <v>44056</v>
      </c>
      <c r="AF412" s="10">
        <f t="shared" si="143"/>
        <v>156</v>
      </c>
      <c r="AG412" s="11">
        <f t="shared" si="144"/>
        <v>481.32998659999998</v>
      </c>
      <c r="AI412">
        <f t="shared" si="157"/>
        <v>3.3166108226264783</v>
      </c>
      <c r="AJ412">
        <f t="shared" si="153"/>
        <v>479.03065106258077</v>
      </c>
      <c r="AK412">
        <f t="shared" si="145"/>
        <v>4.7770461044016133E-3</v>
      </c>
      <c r="AN412">
        <f t="shared" si="158"/>
        <v>-5.0166040797298761</v>
      </c>
      <c r="AO412">
        <f t="shared" si="154"/>
        <v>470.69743616022441</v>
      </c>
      <c r="AP412">
        <f t="shared" si="146"/>
        <v>2.2089939824612562E-2</v>
      </c>
      <c r="AS412">
        <f t="shared" si="159"/>
        <v>-4.6267504974718436</v>
      </c>
      <c r="AT412">
        <f t="shared" si="155"/>
        <v>471.08728974248243</v>
      </c>
      <c r="AU412">
        <f t="shared" si="147"/>
        <v>2.127998907749239E-2</v>
      </c>
      <c r="AX412">
        <f t="shared" si="160"/>
        <v>-2.8372711780615125</v>
      </c>
      <c r="AY412">
        <f t="shared" si="156"/>
        <v>472.87676906189279</v>
      </c>
      <c r="AZ412">
        <f t="shared" si="148"/>
        <v>1.7562208408868737E-2</v>
      </c>
    </row>
    <row r="413" spans="2:52" x14ac:dyDescent="0.3">
      <c r="B413" s="1"/>
      <c r="I413" s="1">
        <v>44057</v>
      </c>
      <c r="J413">
        <v>157</v>
      </c>
      <c r="K413" s="13">
        <v>482.67999270000001</v>
      </c>
      <c r="M413">
        <f t="shared" si="149"/>
        <v>485.68152503896749</v>
      </c>
      <c r="O413">
        <f t="shared" si="150"/>
        <v>480.46872082383749</v>
      </c>
      <c r="Q413">
        <f t="shared" si="151"/>
        <v>479.0836080559817</v>
      </c>
      <c r="S413">
        <f t="shared" si="152"/>
        <v>479.97035806315239</v>
      </c>
      <c r="T413">
        <f t="shared" si="138"/>
        <v>-6.2184726617268782E-3</v>
      </c>
      <c r="V413">
        <f t="shared" si="139"/>
        <v>4.5812379000695364E-3</v>
      </c>
      <c r="X413">
        <f t="shared" si="140"/>
        <v>7.4508674451181879E-3</v>
      </c>
      <c r="Z413">
        <f t="shared" si="141"/>
        <v>5.6137289256398566E-3</v>
      </c>
      <c r="AE413" s="1">
        <f t="shared" si="142"/>
        <v>44057</v>
      </c>
      <c r="AF413" s="10">
        <f t="shared" si="143"/>
        <v>157</v>
      </c>
      <c r="AG413" s="11">
        <f t="shared" si="144"/>
        <v>482.67999270000001</v>
      </c>
      <c r="AI413">
        <f t="shared" si="157"/>
        <v>1.9793750948956972</v>
      </c>
      <c r="AJ413">
        <f t="shared" si="153"/>
        <v>481.06298315087741</v>
      </c>
      <c r="AK413">
        <f t="shared" si="145"/>
        <v>3.3500654130647154E-3</v>
      </c>
      <c r="AN413">
        <f t="shared" si="158"/>
        <v>-1.6621353214269547</v>
      </c>
      <c r="AO413">
        <f t="shared" si="154"/>
        <v>477.42147273455475</v>
      </c>
      <c r="AP413">
        <f t="shared" si="146"/>
        <v>1.0894422899176569E-2</v>
      </c>
      <c r="AS413">
        <f t="shared" si="159"/>
        <v>0.17104049062771876</v>
      </c>
      <c r="AT413">
        <f t="shared" si="155"/>
        <v>479.25464854660942</v>
      </c>
      <c r="AU413">
        <f t="shared" si="147"/>
        <v>7.0965115712172278E-3</v>
      </c>
      <c r="AX413">
        <f t="shared" si="160"/>
        <v>2.1282000172096396</v>
      </c>
      <c r="AY413">
        <f t="shared" si="156"/>
        <v>481.21180807319132</v>
      </c>
      <c r="AZ413">
        <f t="shared" si="148"/>
        <v>3.0417349983702627E-3</v>
      </c>
    </row>
    <row r="414" spans="2:52" x14ac:dyDescent="0.3">
      <c r="B414" s="1"/>
      <c r="I414" s="1">
        <v>44060</v>
      </c>
      <c r="J414">
        <v>158</v>
      </c>
      <c r="K414" s="13">
        <v>482.35000609999997</v>
      </c>
      <c r="M414">
        <f t="shared" si="149"/>
        <v>485.08121857117408</v>
      </c>
      <c r="O414">
        <f t="shared" si="150"/>
        <v>481.35322957430247</v>
      </c>
      <c r="Q414">
        <f t="shared" si="151"/>
        <v>481.24143884239265</v>
      </c>
      <c r="S414">
        <f t="shared" si="152"/>
        <v>482.13806577263051</v>
      </c>
      <c r="T414">
        <f t="shared" si="138"/>
        <v>-5.662304211949928E-3</v>
      </c>
      <c r="V414">
        <f t="shared" si="139"/>
        <v>2.0665004936080557E-3</v>
      </c>
      <c r="X414">
        <f t="shared" si="140"/>
        <v>2.2982631773357811E-3</v>
      </c>
      <c r="Z414">
        <f t="shared" si="141"/>
        <v>4.3939115722851772E-4</v>
      </c>
      <c r="AE414" s="1">
        <f t="shared" si="142"/>
        <v>44060</v>
      </c>
      <c r="AF414" s="10">
        <f t="shared" si="143"/>
        <v>158</v>
      </c>
      <c r="AG414" s="11">
        <f t="shared" si="144"/>
        <v>482.35000609999997</v>
      </c>
      <c r="AI414">
        <f t="shared" si="157"/>
        <v>1.1519339186343669</v>
      </c>
      <c r="AJ414">
        <f t="shared" si="153"/>
        <v>482.39337276102702</v>
      </c>
      <c r="AK414">
        <f t="shared" si="145"/>
        <v>8.990703944981389E-5</v>
      </c>
      <c r="AN414">
        <f t="shared" si="158"/>
        <v>-0.1341488782917909</v>
      </c>
      <c r="AO414">
        <f t="shared" si="154"/>
        <v>481.10728996410086</v>
      </c>
      <c r="AP414">
        <f t="shared" si="146"/>
        <v>2.5763783978090754E-3</v>
      </c>
      <c r="AS414">
        <f t="shared" si="159"/>
        <v>1.3631146680976602</v>
      </c>
      <c r="AT414">
        <f t="shared" si="155"/>
        <v>482.60455351049029</v>
      </c>
      <c r="AU414">
        <f t="shared" si="147"/>
        <v>5.2772345241257335E-4</v>
      </c>
      <c r="AX414">
        <f t="shared" si="160"/>
        <v>2.1519046325706914</v>
      </c>
      <c r="AY414">
        <f t="shared" si="156"/>
        <v>483.39334347496333</v>
      </c>
      <c r="AZ414">
        <f t="shared" si="148"/>
        <v>2.1630296709212742E-3</v>
      </c>
    </row>
    <row r="415" spans="2:52" x14ac:dyDescent="0.3">
      <c r="B415" s="1"/>
      <c r="I415" s="1">
        <v>44061</v>
      </c>
      <c r="J415">
        <v>159</v>
      </c>
      <c r="K415" s="13">
        <v>491.86999509999998</v>
      </c>
      <c r="M415">
        <f t="shared" si="149"/>
        <v>484.5349760769393</v>
      </c>
      <c r="O415">
        <f t="shared" si="150"/>
        <v>481.75194018458149</v>
      </c>
      <c r="Q415">
        <f t="shared" si="151"/>
        <v>481.90657919695707</v>
      </c>
      <c r="S415">
        <f t="shared" si="152"/>
        <v>482.30761803452606</v>
      </c>
      <c r="T415">
        <f t="shared" si="138"/>
        <v>1.4912515697505456E-2</v>
      </c>
      <c r="V415">
        <f t="shared" si="139"/>
        <v>2.0570587789892406E-2</v>
      </c>
      <c r="X415">
        <f t="shared" si="140"/>
        <v>2.025619778050762E-2</v>
      </c>
      <c r="Z415">
        <f t="shared" si="141"/>
        <v>1.9440862749779724E-2</v>
      </c>
      <c r="AE415" s="1">
        <f t="shared" si="142"/>
        <v>44061</v>
      </c>
      <c r="AF415" s="10">
        <f t="shared" si="143"/>
        <v>159</v>
      </c>
      <c r="AG415" s="11">
        <f t="shared" si="144"/>
        <v>491.86999509999998</v>
      </c>
      <c r="AI415">
        <f t="shared" si="157"/>
        <v>0.78851906399461069</v>
      </c>
      <c r="AJ415">
        <f t="shared" si="153"/>
        <v>482.69509826095168</v>
      </c>
      <c r="AK415">
        <f t="shared" si="145"/>
        <v>1.8653093155607089E-2</v>
      </c>
      <c r="AN415">
        <f t="shared" si="158"/>
        <v>0.18556681485069121</v>
      </c>
      <c r="AO415">
        <f t="shared" si="154"/>
        <v>482.09214601180776</v>
      </c>
      <c r="AP415">
        <f t="shared" si="146"/>
        <v>1.9878929769245903E-2</v>
      </c>
      <c r="AS415">
        <f t="shared" si="159"/>
        <v>0.94433007997771268</v>
      </c>
      <c r="AT415">
        <f t="shared" si="155"/>
        <v>482.85090927693477</v>
      </c>
      <c r="AU415">
        <f t="shared" si="147"/>
        <v>1.8336320395456487E-2</v>
      </c>
      <c r="AX415">
        <f t="shared" si="160"/>
        <v>0.96249321016566969</v>
      </c>
      <c r="AY415">
        <f t="shared" si="156"/>
        <v>482.86907240712276</v>
      </c>
      <c r="AZ415">
        <f t="shared" si="148"/>
        <v>1.8299393706760432E-2</v>
      </c>
    </row>
    <row r="416" spans="2:52" x14ac:dyDescent="0.3">
      <c r="B416" s="1"/>
      <c r="I416" s="1">
        <v>44062</v>
      </c>
      <c r="J416">
        <v>160</v>
      </c>
      <c r="K416" s="13">
        <v>484.52999879999999</v>
      </c>
      <c r="M416">
        <f t="shared" si="149"/>
        <v>486.00197988155145</v>
      </c>
      <c r="O416">
        <f t="shared" si="150"/>
        <v>485.79916215074888</v>
      </c>
      <c r="Q416">
        <f t="shared" si="151"/>
        <v>487.88462873878279</v>
      </c>
      <c r="S416">
        <f t="shared" si="152"/>
        <v>489.95751968690519</v>
      </c>
      <c r="T416">
        <f t="shared" si="138"/>
        <v>-3.0379565459249373E-3</v>
      </c>
      <c r="V416">
        <f t="shared" si="139"/>
        <v>-2.6193700160818552E-3</v>
      </c>
      <c r="X416">
        <f t="shared" si="140"/>
        <v>-6.923472121625026E-3</v>
      </c>
      <c r="Z416">
        <f t="shared" si="141"/>
        <v>-1.1201619921051623E-2</v>
      </c>
      <c r="AE416" s="1">
        <f t="shared" si="142"/>
        <v>44062</v>
      </c>
      <c r="AF416" s="10">
        <f t="shared" si="143"/>
        <v>160</v>
      </c>
      <c r="AG416" s="11">
        <f t="shared" si="144"/>
        <v>484.52999879999999</v>
      </c>
      <c r="AI416">
        <f t="shared" si="157"/>
        <v>-0.56479465716945665</v>
      </c>
      <c r="AJ416">
        <f t="shared" si="153"/>
        <v>487.31983408161335</v>
      </c>
      <c r="AK416">
        <f t="shared" si="145"/>
        <v>5.7578174489149175E-3</v>
      </c>
      <c r="AN416">
        <f t="shared" si="158"/>
        <v>2.5025599056407053</v>
      </c>
      <c r="AO416">
        <f t="shared" si="154"/>
        <v>490.38718864442347</v>
      </c>
      <c r="AP416">
        <f t="shared" si="146"/>
        <v>1.2088394648276808E-2</v>
      </c>
      <c r="AS416">
        <f t="shared" si="159"/>
        <v>3.9645617570865204</v>
      </c>
      <c r="AT416">
        <f t="shared" si="155"/>
        <v>491.84919049586932</v>
      </c>
      <c r="AU416">
        <f t="shared" si="147"/>
        <v>1.5105755503263455E-2</v>
      </c>
      <c r="AX416">
        <f t="shared" si="160"/>
        <v>4.9749382754937148</v>
      </c>
      <c r="AY416">
        <f t="shared" si="156"/>
        <v>492.85956701427654</v>
      </c>
      <c r="AZ416">
        <f t="shared" si="148"/>
        <v>1.7191026840248862E-2</v>
      </c>
    </row>
    <row r="417" spans="2:52" x14ac:dyDescent="0.3">
      <c r="B417" s="1"/>
      <c r="I417" s="1">
        <v>44063</v>
      </c>
      <c r="J417">
        <v>161</v>
      </c>
      <c r="K417" s="13">
        <v>497.89999390000003</v>
      </c>
      <c r="M417">
        <f t="shared" si="149"/>
        <v>485.70758366524115</v>
      </c>
      <c r="O417">
        <f t="shared" si="150"/>
        <v>485.2914968104493</v>
      </c>
      <c r="Q417">
        <f t="shared" si="151"/>
        <v>485.87185077551305</v>
      </c>
      <c r="S417">
        <f t="shared" si="152"/>
        <v>485.61550297738103</v>
      </c>
      <c r="T417">
        <f t="shared" si="138"/>
        <v>2.4487668977974816E-2</v>
      </c>
      <c r="V417">
        <f t="shared" si="139"/>
        <v>2.5323352568835458E-2</v>
      </c>
      <c r="X417">
        <f t="shared" si="140"/>
        <v>2.4157749089875964E-2</v>
      </c>
      <c r="Z417">
        <f t="shared" si="141"/>
        <v>2.4672607096047204E-2</v>
      </c>
      <c r="AE417" s="1">
        <f t="shared" si="142"/>
        <v>44063</v>
      </c>
      <c r="AF417" s="10">
        <f t="shared" si="143"/>
        <v>161</v>
      </c>
      <c r="AG417" s="11">
        <f t="shared" si="144"/>
        <v>497.89999390000003</v>
      </c>
      <c r="AI417">
        <f t="shared" si="157"/>
        <v>-4.9280133081617106E-2</v>
      </c>
      <c r="AJ417">
        <f t="shared" si="153"/>
        <v>485.82257064243146</v>
      </c>
      <c r="AK417">
        <f t="shared" si="145"/>
        <v>2.4256725056305665E-2</v>
      </c>
      <c r="AN417">
        <f t="shared" si="158"/>
        <v>0.6964247580765266</v>
      </c>
      <c r="AO417">
        <f t="shared" si="154"/>
        <v>486.5682755335896</v>
      </c>
      <c r="AP417">
        <f t="shared" si="146"/>
        <v>2.2759024915124482E-2</v>
      </c>
      <c r="AS417">
        <f t="shared" si="159"/>
        <v>0.37815792487276356</v>
      </c>
      <c r="AT417">
        <f t="shared" si="155"/>
        <v>486.25000870038582</v>
      </c>
      <c r="AU417">
        <f t="shared" si="147"/>
        <v>2.3398243306574595E-2</v>
      </c>
      <c r="AX417">
        <f t="shared" si="160"/>
        <v>-0.61523471551705022</v>
      </c>
      <c r="AY417">
        <f t="shared" si="156"/>
        <v>485.25661605999602</v>
      </c>
      <c r="AZ417">
        <f t="shared" si="148"/>
        <v>2.5393408304687282E-2</v>
      </c>
    </row>
    <row r="418" spans="2:52" x14ac:dyDescent="0.3">
      <c r="B418" s="1"/>
      <c r="I418" s="1">
        <v>44064</v>
      </c>
      <c r="J418">
        <v>162</v>
      </c>
      <c r="K418" s="13">
        <v>492.30999759999997</v>
      </c>
      <c r="M418">
        <f t="shared" si="149"/>
        <v>488.14606571219292</v>
      </c>
      <c r="O418">
        <f t="shared" si="150"/>
        <v>490.33489564626962</v>
      </c>
      <c r="Q418">
        <f t="shared" si="151"/>
        <v>493.08873665020525</v>
      </c>
      <c r="S418">
        <f t="shared" si="152"/>
        <v>495.44309571547626</v>
      </c>
      <c r="T418">
        <f t="shared" si="138"/>
        <v>8.4579470417138099E-3</v>
      </c>
      <c r="V418">
        <f t="shared" si="139"/>
        <v>4.0119070572585082E-3</v>
      </c>
      <c r="X418">
        <f t="shared" si="140"/>
        <v>-1.581806288723791E-3</v>
      </c>
      <c r="Z418">
        <f t="shared" si="141"/>
        <v>-6.3640757464810153E-3</v>
      </c>
      <c r="AE418" s="1">
        <f t="shared" si="142"/>
        <v>44064</v>
      </c>
      <c r="AF418" s="10">
        <f t="shared" si="143"/>
        <v>162</v>
      </c>
      <c r="AG418" s="11">
        <f t="shared" si="144"/>
        <v>492.30999759999997</v>
      </c>
      <c r="AI418">
        <f t="shared" si="157"/>
        <v>-1.4828012814037328</v>
      </c>
      <c r="AJ418">
        <f t="shared" si="153"/>
        <v>491.60593536880151</v>
      </c>
      <c r="AK418">
        <f t="shared" si="145"/>
        <v>1.4301197104075701E-3</v>
      </c>
      <c r="AN418">
        <f t="shared" si="158"/>
        <v>3.3046092047227944</v>
      </c>
      <c r="AO418">
        <f t="shared" si="154"/>
        <v>496.39334585492804</v>
      </c>
      <c r="AP418">
        <f t="shared" si="146"/>
        <v>8.2942623039026202E-3</v>
      </c>
      <c r="AS418">
        <f t="shared" si="159"/>
        <v>4.4813946947644228</v>
      </c>
      <c r="AT418">
        <f t="shared" si="155"/>
        <v>497.5701313449697</v>
      </c>
      <c r="AU418">
        <f t="shared" si="147"/>
        <v>1.0684596637510417E-2</v>
      </c>
      <c r="AX418">
        <f t="shared" si="160"/>
        <v>5.6504617566503468</v>
      </c>
      <c r="AY418">
        <f t="shared" si="156"/>
        <v>498.73919840685562</v>
      </c>
      <c r="AZ418">
        <f t="shared" si="148"/>
        <v>1.3059252987341013E-2</v>
      </c>
    </row>
    <row r="419" spans="2:52" x14ac:dyDescent="0.3">
      <c r="B419" s="1"/>
      <c r="I419" s="1">
        <v>44067</v>
      </c>
      <c r="J419">
        <v>163</v>
      </c>
      <c r="K419" s="13">
        <v>488.80999759999997</v>
      </c>
      <c r="M419">
        <f t="shared" si="149"/>
        <v>488.97885208975435</v>
      </c>
      <c r="O419">
        <f t="shared" si="150"/>
        <v>491.12493642776178</v>
      </c>
      <c r="Q419">
        <f t="shared" si="151"/>
        <v>492.62149322008207</v>
      </c>
      <c r="S419">
        <f t="shared" si="152"/>
        <v>492.93661722309525</v>
      </c>
      <c r="T419">
        <f t="shared" si="138"/>
        <v>-3.454399267270238E-4</v>
      </c>
      <c r="V419">
        <f t="shared" si="139"/>
        <v>-4.7358663675618065E-3</v>
      </c>
      <c r="X419">
        <f t="shared" si="140"/>
        <v>-7.7974993121992121E-3</v>
      </c>
      <c r="Z419">
        <f t="shared" si="141"/>
        <v>-8.4421751669493273E-3</v>
      </c>
      <c r="AE419" s="1">
        <f t="shared" si="142"/>
        <v>44067</v>
      </c>
      <c r="AF419" s="10">
        <f t="shared" si="143"/>
        <v>163</v>
      </c>
      <c r="AG419" s="11">
        <f t="shared" si="144"/>
        <v>488.80999759999997</v>
      </c>
      <c r="AI419">
        <f t="shared" si="157"/>
        <v>-1.0927923390983509</v>
      </c>
      <c r="AJ419">
        <f t="shared" si="153"/>
        <v>491.52870088098371</v>
      </c>
      <c r="AK419">
        <f t="shared" si="145"/>
        <v>5.5618814965574508E-3</v>
      </c>
      <c r="AN419">
        <f t="shared" si="158"/>
        <v>1.7958681507844061</v>
      </c>
      <c r="AO419">
        <f t="shared" si="154"/>
        <v>494.4173613708665</v>
      </c>
      <c r="AP419">
        <f t="shared" si="146"/>
        <v>1.1471458845764263E-2</v>
      </c>
      <c r="AS419">
        <f t="shared" si="159"/>
        <v>1.5122118198318635</v>
      </c>
      <c r="AT419">
        <f t="shared" si="155"/>
        <v>494.13370503991393</v>
      </c>
      <c r="AU419">
        <f t="shared" si="147"/>
        <v>1.0891159072139977E-2</v>
      </c>
      <c r="AX419">
        <f t="shared" si="160"/>
        <v>0.75629760723152828</v>
      </c>
      <c r="AY419">
        <f t="shared" si="156"/>
        <v>493.37779082731362</v>
      </c>
      <c r="AZ419">
        <f t="shared" si="148"/>
        <v>9.344721363599302E-3</v>
      </c>
    </row>
    <row r="420" spans="2:52" x14ac:dyDescent="0.3">
      <c r="B420" s="1"/>
      <c r="I420" s="1">
        <v>44068</v>
      </c>
      <c r="J420">
        <v>164</v>
      </c>
      <c r="K420" s="13">
        <v>490.57998659999998</v>
      </c>
      <c r="M420">
        <f t="shared" si="149"/>
        <v>488.94508119180352</v>
      </c>
      <c r="O420">
        <f t="shared" si="150"/>
        <v>490.19896089665701</v>
      </c>
      <c r="Q420">
        <f t="shared" si="151"/>
        <v>490.33459584803285</v>
      </c>
      <c r="S420">
        <f t="shared" si="152"/>
        <v>489.63532152461903</v>
      </c>
      <c r="T420">
        <f t="shared" si="138"/>
        <v>3.3325970338237594E-3</v>
      </c>
      <c r="V420">
        <f t="shared" si="139"/>
        <v>7.7668415701932086E-4</v>
      </c>
      <c r="X420">
        <f t="shared" si="140"/>
        <v>5.0020538682760878E-4</v>
      </c>
      <c r="Z420">
        <f t="shared" si="141"/>
        <v>1.9256086697054706E-3</v>
      </c>
      <c r="AE420" s="1">
        <f t="shared" si="142"/>
        <v>44068</v>
      </c>
      <c r="AF420" s="10">
        <f t="shared" si="143"/>
        <v>164</v>
      </c>
      <c r="AG420" s="11">
        <f t="shared" si="144"/>
        <v>490.57998659999998</v>
      </c>
      <c r="AI420">
        <f t="shared" si="157"/>
        <v>-0.4168543968688358</v>
      </c>
      <c r="AJ420">
        <f t="shared" si="153"/>
        <v>489.91774145116403</v>
      </c>
      <c r="AK420">
        <f t="shared" si="145"/>
        <v>1.3499228809264888E-3</v>
      </c>
      <c r="AN420">
        <f t="shared" si="158"/>
        <v>0.1627619416509537</v>
      </c>
      <c r="AO420">
        <f t="shared" si="154"/>
        <v>490.4973577896838</v>
      </c>
      <c r="AP420">
        <f t="shared" si="146"/>
        <v>1.6843086259764694E-4</v>
      </c>
      <c r="AS420">
        <f t="shared" si="159"/>
        <v>-0.76725369529678944</v>
      </c>
      <c r="AT420">
        <f t="shared" si="155"/>
        <v>489.56734215273605</v>
      </c>
      <c r="AU420">
        <f t="shared" si="147"/>
        <v>2.0641780645846222E-3</v>
      </c>
      <c r="AX420">
        <f t="shared" si="160"/>
        <v>-1.6782583761930745</v>
      </c>
      <c r="AY420">
        <f t="shared" si="156"/>
        <v>488.65633747183978</v>
      </c>
      <c r="AZ420">
        <f t="shared" si="148"/>
        <v>3.9211732657342922E-3</v>
      </c>
    </row>
    <row r="421" spans="2:52" x14ac:dyDescent="0.3">
      <c r="B421" s="1"/>
      <c r="I421" s="1">
        <v>44069</v>
      </c>
      <c r="J421">
        <v>165</v>
      </c>
      <c r="K421" s="13">
        <v>547.53002930000002</v>
      </c>
      <c r="M421">
        <f t="shared" si="149"/>
        <v>489.27206227344288</v>
      </c>
      <c r="O421">
        <f t="shared" si="150"/>
        <v>490.35137117799422</v>
      </c>
      <c r="Q421">
        <f t="shared" si="151"/>
        <v>490.48183029921313</v>
      </c>
      <c r="S421">
        <f t="shared" si="152"/>
        <v>490.39105358492384</v>
      </c>
      <c r="T421">
        <f t="shared" si="138"/>
        <v>0.10640140980219501</v>
      </c>
      <c r="V421">
        <f t="shared" si="139"/>
        <v>0.10443017745548482</v>
      </c>
      <c r="X421">
        <f t="shared" si="140"/>
        <v>0.10419190902409724</v>
      </c>
      <c r="Z421">
        <f t="shared" si="141"/>
        <v>0.10435770214854986</v>
      </c>
      <c r="AE421" s="1">
        <f t="shared" si="142"/>
        <v>44069</v>
      </c>
      <c r="AF421" s="10">
        <f t="shared" si="143"/>
        <v>165</v>
      </c>
      <c r="AG421" s="11">
        <f t="shared" si="144"/>
        <v>547.53002930000002</v>
      </c>
      <c r="AI421">
        <f t="shared" si="157"/>
        <v>-0.362930407731125</v>
      </c>
      <c r="AJ421">
        <f t="shared" si="153"/>
        <v>490.11889989148199</v>
      </c>
      <c r="AK421">
        <f t="shared" si="145"/>
        <v>0.10485475925752669</v>
      </c>
      <c r="AN421">
        <f t="shared" si="158"/>
        <v>0.15655094546268489</v>
      </c>
      <c r="AO421">
        <f t="shared" si="154"/>
        <v>490.63838124467583</v>
      </c>
      <c r="AP421">
        <f t="shared" si="146"/>
        <v>0.10390598690643212</v>
      </c>
      <c r="AS421">
        <f t="shared" si="159"/>
        <v>-0.21856080741054684</v>
      </c>
      <c r="AT421">
        <f t="shared" si="155"/>
        <v>490.26326949180259</v>
      </c>
      <c r="AU421">
        <f t="shared" si="147"/>
        <v>0.10459108495183578</v>
      </c>
      <c r="AX421">
        <f t="shared" si="160"/>
        <v>-0.21786411429438951</v>
      </c>
      <c r="AY421">
        <f t="shared" si="156"/>
        <v>490.26396618491873</v>
      </c>
      <c r="AZ421">
        <f t="shared" si="148"/>
        <v>0.10458981252278375</v>
      </c>
    </row>
    <row r="422" spans="2:52" x14ac:dyDescent="0.3">
      <c r="B422" s="1"/>
      <c r="I422" s="1">
        <v>44070</v>
      </c>
      <c r="J422">
        <v>166</v>
      </c>
      <c r="K422" s="13">
        <v>526.27001949999999</v>
      </c>
      <c r="M422">
        <f t="shared" si="149"/>
        <v>500.92365567875436</v>
      </c>
      <c r="O422">
        <f t="shared" si="150"/>
        <v>513.22283442679657</v>
      </c>
      <c r="Q422">
        <f t="shared" si="151"/>
        <v>524.71074969968527</v>
      </c>
      <c r="S422">
        <f t="shared" si="152"/>
        <v>536.10223415698476</v>
      </c>
      <c r="T422">
        <f t="shared" si="138"/>
        <v>4.8162279594278948E-2</v>
      </c>
      <c r="V422">
        <f t="shared" si="139"/>
        <v>2.4791807607811911E-2</v>
      </c>
      <c r="X422">
        <f t="shared" si="140"/>
        <v>2.9628702805380375E-3</v>
      </c>
      <c r="Z422">
        <f t="shared" si="141"/>
        <v>-1.8682832562505063E-2</v>
      </c>
      <c r="AE422" s="1">
        <f t="shared" si="142"/>
        <v>44070</v>
      </c>
      <c r="AF422" s="10">
        <f t="shared" si="143"/>
        <v>166</v>
      </c>
      <c r="AG422" s="11">
        <f t="shared" si="144"/>
        <v>526.27001949999999</v>
      </c>
      <c r="AI422">
        <f t="shared" si="157"/>
        <v>-7.1361282062793272</v>
      </c>
      <c r="AJ422">
        <f t="shared" si="153"/>
        <v>517.57462149340597</v>
      </c>
      <c r="AK422">
        <f t="shared" si="145"/>
        <v>1.6522693074660352E-2</v>
      </c>
      <c r="AN422">
        <f t="shared" si="158"/>
        <v>13.785498327466465</v>
      </c>
      <c r="AO422">
        <f t="shared" si="154"/>
        <v>538.49624802715175</v>
      </c>
      <c r="AP422">
        <f t="shared" si="146"/>
        <v>2.3231854512190699E-2</v>
      </c>
      <c r="AS422">
        <f t="shared" si="159"/>
        <v>20.449927317319062</v>
      </c>
      <c r="AT422">
        <f t="shared" si="155"/>
        <v>545.16067701700433</v>
      </c>
      <c r="AU422">
        <f t="shared" si="147"/>
        <v>3.5895370849648681E-2</v>
      </c>
      <c r="AX422">
        <f t="shared" si="160"/>
        <v>27.339562697518833</v>
      </c>
      <c r="AY422">
        <f t="shared" si="156"/>
        <v>552.05031239720415</v>
      </c>
      <c r="AZ422">
        <f t="shared" si="148"/>
        <v>4.8986816542765578E-2</v>
      </c>
    </row>
    <row r="423" spans="2:52" x14ac:dyDescent="0.3">
      <c r="B423" s="1"/>
      <c r="I423" s="1">
        <v>44071</v>
      </c>
      <c r="J423">
        <v>167</v>
      </c>
      <c r="K423" s="13">
        <v>523.89001459999997</v>
      </c>
      <c r="M423">
        <f t="shared" si="149"/>
        <v>505.99292844300351</v>
      </c>
      <c r="O423">
        <f t="shared" si="150"/>
        <v>518.44170845607789</v>
      </c>
      <c r="Q423">
        <f t="shared" si="151"/>
        <v>525.64631157987401</v>
      </c>
      <c r="S423">
        <f t="shared" si="152"/>
        <v>528.23646243139694</v>
      </c>
      <c r="T423">
        <f t="shared" si="138"/>
        <v>3.4161915016954911E-2</v>
      </c>
      <c r="V423">
        <f t="shared" si="139"/>
        <v>1.0399713665247022E-2</v>
      </c>
      <c r="X423">
        <f t="shared" si="140"/>
        <v>-3.3524154515810023E-3</v>
      </c>
      <c r="Z423">
        <f t="shared" si="141"/>
        <v>-8.2964891680853432E-3</v>
      </c>
      <c r="AE423" s="1">
        <f t="shared" si="142"/>
        <v>44071</v>
      </c>
      <c r="AF423" s="10">
        <f t="shared" si="143"/>
        <v>167</v>
      </c>
      <c r="AG423" s="11">
        <f t="shared" si="144"/>
        <v>523.89001459999997</v>
      </c>
      <c r="AI423">
        <f t="shared" si="157"/>
        <v>-5.8960149410612104</v>
      </c>
      <c r="AJ423">
        <f t="shared" si="153"/>
        <v>519.75029663881276</v>
      </c>
      <c r="AK423">
        <f t="shared" si="145"/>
        <v>7.901883688979967E-3</v>
      </c>
      <c r="AN423">
        <f t="shared" si="158"/>
        <v>8.6455237485553749</v>
      </c>
      <c r="AO423">
        <f t="shared" si="154"/>
        <v>534.29183532842933</v>
      </c>
      <c r="AP423">
        <f t="shared" si="146"/>
        <v>1.9854970391774588E-2</v>
      </c>
      <c r="AS423">
        <f t="shared" si="159"/>
        <v>8.7413080550408715</v>
      </c>
      <c r="AT423">
        <f t="shared" si="155"/>
        <v>534.38761963491493</v>
      </c>
      <c r="AU423">
        <f t="shared" si="147"/>
        <v>2.0037803245648949E-2</v>
      </c>
      <c r="AX423">
        <f t="shared" si="160"/>
        <v>6.21636204365476</v>
      </c>
      <c r="AY423">
        <f t="shared" si="156"/>
        <v>531.86267362352874</v>
      </c>
      <c r="AZ423">
        <f t="shared" si="148"/>
        <v>1.5218192371190813E-2</v>
      </c>
    </row>
    <row r="424" spans="2:52" x14ac:dyDescent="0.3">
      <c r="B424" s="1"/>
      <c r="I424" s="1">
        <v>44074</v>
      </c>
      <c r="J424">
        <v>168</v>
      </c>
      <c r="K424" s="13">
        <v>529.55999759999997</v>
      </c>
      <c r="M424">
        <f t="shared" si="149"/>
        <v>509.57234567440281</v>
      </c>
      <c r="O424">
        <f t="shared" si="150"/>
        <v>520.62103091364679</v>
      </c>
      <c r="Q424">
        <f t="shared" si="151"/>
        <v>524.59253339194959</v>
      </c>
      <c r="S424">
        <f t="shared" si="152"/>
        <v>524.75930416627943</v>
      </c>
      <c r="T424">
        <f t="shared" si="138"/>
        <v>3.7743885520398993E-2</v>
      </c>
      <c r="V424">
        <f t="shared" si="139"/>
        <v>1.6879988531734186E-2</v>
      </c>
      <c r="X424">
        <f t="shared" si="140"/>
        <v>9.3803614898467693E-3</v>
      </c>
      <c r="Z424">
        <f t="shared" si="141"/>
        <v>9.0654382043160193E-3</v>
      </c>
      <c r="AE424" s="1">
        <f t="shared" si="142"/>
        <v>44074</v>
      </c>
      <c r="AF424" s="10">
        <f t="shared" si="143"/>
        <v>168</v>
      </c>
      <c r="AG424" s="11">
        <f t="shared" si="144"/>
        <v>529.55999759999997</v>
      </c>
      <c r="AI424">
        <f t="shared" si="157"/>
        <v>-4.5060563152640842</v>
      </c>
      <c r="AJ424">
        <f t="shared" si="153"/>
        <v>520.08647707668547</v>
      </c>
      <c r="AK424">
        <f t="shared" si="145"/>
        <v>1.7889418699012595E-2</v>
      </c>
      <c r="AN424">
        <f t="shared" si="158"/>
        <v>4.7658029739634564</v>
      </c>
      <c r="AO424">
        <f t="shared" si="154"/>
        <v>529.35833636591303</v>
      </c>
      <c r="AP424">
        <f t="shared" si="146"/>
        <v>3.8080903958169645E-4</v>
      </c>
      <c r="AS424">
        <f t="shared" si="159"/>
        <v>2.8642563092616955</v>
      </c>
      <c r="AT424">
        <f t="shared" si="155"/>
        <v>527.45678970121128</v>
      </c>
      <c r="AU424">
        <f t="shared" si="147"/>
        <v>3.9716139971307683E-3</v>
      </c>
      <c r="AX424">
        <f t="shared" si="160"/>
        <v>0.40024985839141392</v>
      </c>
      <c r="AY424">
        <f t="shared" si="156"/>
        <v>524.99278325034095</v>
      </c>
      <c r="AZ424">
        <f t="shared" si="148"/>
        <v>8.6245456045734858E-3</v>
      </c>
    </row>
    <row r="425" spans="2:52" x14ac:dyDescent="0.3">
      <c r="B425" s="1"/>
      <c r="I425" s="1">
        <v>44075</v>
      </c>
      <c r="J425">
        <v>169</v>
      </c>
      <c r="K425" s="13">
        <v>556.54998780000005</v>
      </c>
      <c r="M425">
        <f t="shared" si="149"/>
        <v>513.56987605952224</v>
      </c>
      <c r="O425">
        <f t="shared" si="150"/>
        <v>524.19661758818802</v>
      </c>
      <c r="Q425">
        <f t="shared" si="151"/>
        <v>527.57301191677982</v>
      </c>
      <c r="S425">
        <f t="shared" si="152"/>
        <v>528.59985891325584</v>
      </c>
      <c r="T425">
        <f t="shared" si="138"/>
        <v>7.7225968345404045E-2</v>
      </c>
      <c r="V425">
        <f t="shared" si="139"/>
        <v>5.8132011357510685E-2</v>
      </c>
      <c r="X425">
        <f t="shared" si="140"/>
        <v>5.2065360737431739E-2</v>
      </c>
      <c r="Z425">
        <f t="shared" si="141"/>
        <v>5.0220338692718247E-2</v>
      </c>
      <c r="AE425" s="1">
        <f t="shared" si="142"/>
        <v>44075</v>
      </c>
      <c r="AF425" s="10">
        <f t="shared" si="143"/>
        <v>169</v>
      </c>
      <c r="AG425" s="11">
        <f t="shared" si="144"/>
        <v>556.54998780000005</v>
      </c>
      <c r="AI425">
        <f t="shared" si="157"/>
        <v>-4.2009407571773139</v>
      </c>
      <c r="AJ425">
        <f t="shared" si="153"/>
        <v>523.37207115960246</v>
      </c>
      <c r="AK425">
        <f t="shared" si="145"/>
        <v>5.9613543019823592E-2</v>
      </c>
      <c r="AN425">
        <f t="shared" si="158"/>
        <v>4.0516731943101671</v>
      </c>
      <c r="AO425">
        <f t="shared" si="154"/>
        <v>531.62468511109</v>
      </c>
      <c r="AP425">
        <f t="shared" si="146"/>
        <v>4.4785379993336961E-2</v>
      </c>
      <c r="AS425">
        <f t="shared" si="159"/>
        <v>2.9339896386028177</v>
      </c>
      <c r="AT425">
        <f t="shared" si="155"/>
        <v>530.50700155538266</v>
      </c>
      <c r="AU425">
        <f t="shared" si="147"/>
        <v>4.679361569580362E-2</v>
      </c>
      <c r="AX425">
        <f t="shared" si="160"/>
        <v>2.4644327915424684</v>
      </c>
      <c r="AY425">
        <f t="shared" si="156"/>
        <v>530.03744470832225</v>
      </c>
      <c r="AZ425">
        <f t="shared" si="148"/>
        <v>4.7637307830119401E-2</v>
      </c>
    </row>
    <row r="426" spans="2:52" x14ac:dyDescent="0.3">
      <c r="B426" s="1"/>
      <c r="I426" s="1">
        <v>44076</v>
      </c>
      <c r="J426">
        <v>170</v>
      </c>
      <c r="K426" s="13">
        <v>552.8400269</v>
      </c>
      <c r="M426">
        <f t="shared" si="149"/>
        <v>522.16589840761787</v>
      </c>
      <c r="O426">
        <f t="shared" si="150"/>
        <v>537.13796567291286</v>
      </c>
      <c r="Q426">
        <f t="shared" si="151"/>
        <v>544.95919744671187</v>
      </c>
      <c r="S426">
        <f t="shared" si="152"/>
        <v>550.95996202265121</v>
      </c>
      <c r="T426">
        <f t="shared" si="138"/>
        <v>5.5484637507860098E-2</v>
      </c>
      <c r="V426">
        <f t="shared" si="139"/>
        <v>2.8402540451231466E-2</v>
      </c>
      <c r="X426">
        <f t="shared" si="140"/>
        <v>1.4255171604485951E-2</v>
      </c>
      <c r="Z426">
        <f t="shared" si="141"/>
        <v>3.4007394288924388E-3</v>
      </c>
      <c r="AE426" s="1">
        <f t="shared" si="142"/>
        <v>44076</v>
      </c>
      <c r="AF426" s="10">
        <f t="shared" si="143"/>
        <v>170</v>
      </c>
      <c r="AG426" s="11">
        <f t="shared" si="144"/>
        <v>552.8400269</v>
      </c>
      <c r="AI426">
        <f t="shared" si="157"/>
        <v>-6.8379897117282606</v>
      </c>
      <c r="AJ426">
        <f t="shared" si="153"/>
        <v>538.12120773498361</v>
      </c>
      <c r="AK426">
        <f t="shared" si="145"/>
        <v>2.6624011375498299E-2</v>
      </c>
      <c r="AN426">
        <f t="shared" si="158"/>
        <v>9.3854781285589208</v>
      </c>
      <c r="AO426">
        <f t="shared" si="154"/>
        <v>554.3446755752708</v>
      </c>
      <c r="AP426">
        <f t="shared" si="146"/>
        <v>2.721671011608875E-3</v>
      </c>
      <c r="AS426">
        <f t="shared" si="159"/>
        <v>11.605307173400355</v>
      </c>
      <c r="AT426">
        <f t="shared" si="155"/>
        <v>556.56450462011219</v>
      </c>
      <c r="AU426">
        <f t="shared" si="147"/>
        <v>6.7369899770044865E-3</v>
      </c>
      <c r="AX426">
        <f t="shared" si="160"/>
        <v>14.401834982254133</v>
      </c>
      <c r="AY426">
        <f t="shared" si="156"/>
        <v>559.36103242896604</v>
      </c>
      <c r="AZ426">
        <f t="shared" si="148"/>
        <v>1.1795465616938025E-2</v>
      </c>
    </row>
    <row r="427" spans="2:52" x14ac:dyDescent="0.3">
      <c r="B427" s="1"/>
      <c r="I427" s="1">
        <v>44077</v>
      </c>
      <c r="J427">
        <v>171</v>
      </c>
      <c r="K427" s="13">
        <v>525.75</v>
      </c>
      <c r="M427">
        <f t="shared" si="149"/>
        <v>528.30072410609432</v>
      </c>
      <c r="O427">
        <f t="shared" si="150"/>
        <v>543.41879016374776</v>
      </c>
      <c r="Q427">
        <f t="shared" si="151"/>
        <v>549.6876951186847</v>
      </c>
      <c r="S427">
        <f t="shared" si="152"/>
        <v>552.46401392453026</v>
      </c>
      <c r="T427">
        <f t="shared" si="138"/>
        <v>-4.8515912621860608E-3</v>
      </c>
      <c r="V427">
        <f t="shared" si="139"/>
        <v>-3.3606828651921557E-2</v>
      </c>
      <c r="X427">
        <f t="shared" si="140"/>
        <v>-4.5530566084041275E-2</v>
      </c>
      <c r="Z427">
        <f t="shared" si="141"/>
        <v>-5.0811248548797455E-2</v>
      </c>
      <c r="AE427" s="1">
        <f t="shared" si="142"/>
        <v>44077</v>
      </c>
      <c r="AF427" s="10">
        <f t="shared" si="143"/>
        <v>171</v>
      </c>
      <c r="AG427" s="11">
        <f t="shared" si="144"/>
        <v>525.75</v>
      </c>
      <c r="AI427">
        <f t="shared" si="157"/>
        <v>-6.4160913037771747</v>
      </c>
      <c r="AJ427">
        <f t="shared" si="153"/>
        <v>543.27160381490751</v>
      </c>
      <c r="AK427">
        <f t="shared" si="145"/>
        <v>3.3326873637484558E-2</v>
      </c>
      <c r="AN427">
        <f t="shared" si="158"/>
        <v>7.5226859459244846</v>
      </c>
      <c r="AO427">
        <f t="shared" si="154"/>
        <v>557.21038106460924</v>
      </c>
      <c r="AP427">
        <f t="shared" si="146"/>
        <v>5.9839051002585332E-2</v>
      </c>
      <c r="AS427">
        <f t="shared" si="159"/>
        <v>7.4792214725438413</v>
      </c>
      <c r="AT427">
        <f t="shared" si="155"/>
        <v>557.16691659122853</v>
      </c>
      <c r="AU427">
        <f t="shared" si="147"/>
        <v>5.9756379631437997E-2</v>
      </c>
      <c r="AX427">
        <f t="shared" si="160"/>
        <v>6.6631651340290912</v>
      </c>
      <c r="AY427">
        <f t="shared" si="156"/>
        <v>556.3508602527138</v>
      </c>
      <c r="AZ427">
        <f t="shared" si="148"/>
        <v>5.8204203999455639E-2</v>
      </c>
    </row>
    <row r="428" spans="2:52" x14ac:dyDescent="0.3">
      <c r="B428" s="1"/>
      <c r="I428" s="1">
        <v>44078</v>
      </c>
      <c r="J428">
        <v>172</v>
      </c>
      <c r="K428" s="13">
        <v>516.04998780000005</v>
      </c>
      <c r="M428">
        <f t="shared" si="149"/>
        <v>527.79057928487543</v>
      </c>
      <c r="O428">
        <f t="shared" si="150"/>
        <v>536.35127409824872</v>
      </c>
      <c r="Q428">
        <f t="shared" si="151"/>
        <v>535.32507804747388</v>
      </c>
      <c r="S428">
        <f t="shared" si="152"/>
        <v>531.0928027849061</v>
      </c>
      <c r="T428">
        <f t="shared" si="138"/>
        <v>-2.2750880268261057E-2</v>
      </c>
      <c r="V428">
        <f t="shared" si="139"/>
        <v>-3.9339767034577706E-2</v>
      </c>
      <c r="X428">
        <f t="shared" si="140"/>
        <v>-3.735120764103974E-2</v>
      </c>
      <c r="Z428">
        <f t="shared" si="141"/>
        <v>-2.9149918303526881E-2</v>
      </c>
      <c r="AE428" s="1">
        <f t="shared" si="142"/>
        <v>44078</v>
      </c>
      <c r="AF428" s="10">
        <f t="shared" si="143"/>
        <v>172</v>
      </c>
      <c r="AG428" s="11">
        <f t="shared" si="144"/>
        <v>516.04998780000005</v>
      </c>
      <c r="AI428">
        <f t="shared" si="157"/>
        <v>-2.2603496287795757</v>
      </c>
      <c r="AJ428">
        <f t="shared" si="153"/>
        <v>533.06472841869436</v>
      </c>
      <c r="AK428">
        <f t="shared" si="145"/>
        <v>3.2971109429206155E-2</v>
      </c>
      <c r="AN428">
        <f t="shared" si="158"/>
        <v>-1.2314352609296382</v>
      </c>
      <c r="AO428">
        <f t="shared" si="154"/>
        <v>534.09364278654425</v>
      </c>
      <c r="AP428">
        <f t="shared" si="146"/>
        <v>3.4964936368794532E-2</v>
      </c>
      <c r="AS428">
        <f t="shared" si="159"/>
        <v>-5.6258816537089551</v>
      </c>
      <c r="AT428">
        <f t="shared" si="155"/>
        <v>529.69919639376496</v>
      </c>
      <c r="AU428">
        <f t="shared" si="147"/>
        <v>2.6449392338818906E-2</v>
      </c>
      <c r="AX428">
        <f t="shared" si="160"/>
        <v>-10.15746063016284</v>
      </c>
      <c r="AY428">
        <f t="shared" si="156"/>
        <v>525.16761741731102</v>
      </c>
      <c r="AZ428">
        <f t="shared" si="148"/>
        <v>1.7668113231008524E-2</v>
      </c>
    </row>
    <row r="429" spans="2:52" x14ac:dyDescent="0.3">
      <c r="B429" s="1"/>
      <c r="I429" s="1">
        <v>44082</v>
      </c>
      <c r="J429">
        <v>173</v>
      </c>
      <c r="K429" s="13">
        <v>507.01998900000001</v>
      </c>
      <c r="M429">
        <f t="shared" si="149"/>
        <v>525.4424609879004</v>
      </c>
      <c r="O429">
        <f t="shared" si="150"/>
        <v>528.23075957894923</v>
      </c>
      <c r="Q429">
        <f t="shared" si="151"/>
        <v>523.76002389898963</v>
      </c>
      <c r="S429">
        <f t="shared" si="152"/>
        <v>519.05855079698131</v>
      </c>
      <c r="T429">
        <f t="shared" si="138"/>
        <v>-3.6334804125247998E-2</v>
      </c>
      <c r="V429">
        <f t="shared" si="139"/>
        <v>-4.1834190049949337E-2</v>
      </c>
      <c r="X429">
        <f t="shared" si="140"/>
        <v>-3.3016518603154361E-2</v>
      </c>
      <c r="Z429">
        <f t="shared" si="141"/>
        <v>-2.3743761702028868E-2</v>
      </c>
      <c r="AE429" s="1">
        <f t="shared" si="142"/>
        <v>44082</v>
      </c>
      <c r="AF429" s="10">
        <f t="shared" si="143"/>
        <v>173</v>
      </c>
      <c r="AG429" s="11">
        <f t="shared" si="144"/>
        <v>507.01998900000001</v>
      </c>
      <c r="AI429">
        <f t="shared" si="157"/>
        <v>0.50473112667318953</v>
      </c>
      <c r="AJ429">
        <f t="shared" si="153"/>
        <v>524.26475502566279</v>
      </c>
      <c r="AK429">
        <f t="shared" si="145"/>
        <v>3.4012004259782319E-2</v>
      </c>
      <c r="AN429">
        <f t="shared" si="158"/>
        <v>-5.364882815951483</v>
      </c>
      <c r="AO429">
        <f t="shared" si="154"/>
        <v>518.3951410830382</v>
      </c>
      <c r="AP429">
        <f t="shared" si="146"/>
        <v>2.2435312867000571E-2</v>
      </c>
      <c r="AS429">
        <f t="shared" si="159"/>
        <v>-9.1893851505741324</v>
      </c>
      <c r="AT429">
        <f t="shared" si="155"/>
        <v>514.57063874841549</v>
      </c>
      <c r="AU429">
        <f t="shared" si="147"/>
        <v>1.4892213151808262E-2</v>
      </c>
      <c r="AX429">
        <f t="shared" si="160"/>
        <v>-11.283535444819968</v>
      </c>
      <c r="AY429">
        <f t="shared" si="156"/>
        <v>512.47648845416961</v>
      </c>
      <c r="AZ429">
        <f t="shared" si="148"/>
        <v>1.0761902040453087E-2</v>
      </c>
    </row>
    <row r="430" spans="2:52" x14ac:dyDescent="0.3">
      <c r="B430" s="1"/>
      <c r="I430" s="1">
        <v>44083</v>
      </c>
      <c r="J430">
        <v>174</v>
      </c>
      <c r="K430" s="13">
        <v>500.19000240000003</v>
      </c>
      <c r="M430">
        <f t="shared" si="149"/>
        <v>521.75796659032039</v>
      </c>
      <c r="O430">
        <f t="shared" si="150"/>
        <v>519.74645134736954</v>
      </c>
      <c r="Q430">
        <f t="shared" si="151"/>
        <v>513.71600295959581</v>
      </c>
      <c r="S430">
        <f t="shared" si="152"/>
        <v>509.42770135939628</v>
      </c>
      <c r="T430">
        <f t="shared" si="138"/>
        <v>-4.3119542747422905E-2</v>
      </c>
      <c r="V430">
        <f t="shared" si="139"/>
        <v>-3.9098040451696792E-2</v>
      </c>
      <c r="X430">
        <f t="shared" si="140"/>
        <v>-2.7041725133840431E-2</v>
      </c>
      <c r="Z430">
        <f t="shared" si="141"/>
        <v>-1.8468379845802879E-2</v>
      </c>
      <c r="AE430" s="1">
        <f t="shared" si="142"/>
        <v>44083</v>
      </c>
      <c r="AF430" s="10">
        <f t="shared" si="143"/>
        <v>174</v>
      </c>
      <c r="AG430" s="11">
        <f t="shared" si="144"/>
        <v>500.19000240000003</v>
      </c>
      <c r="AI430">
        <f t="shared" si="157"/>
        <v>2.4125890892173154</v>
      </c>
      <c r="AJ430">
        <f t="shared" si="153"/>
        <v>516.12859204881318</v>
      </c>
      <c r="AK430">
        <f t="shared" si="145"/>
        <v>3.1865070417915149E-2</v>
      </c>
      <c r="AN430">
        <f t="shared" si="158"/>
        <v>-7.2365380653284177</v>
      </c>
      <c r="AO430">
        <f t="shared" si="154"/>
        <v>506.47946489426738</v>
      </c>
      <c r="AP430">
        <f t="shared" si="146"/>
        <v>1.2574146752412887E-2</v>
      </c>
      <c r="AS430">
        <f t="shared" si="159"/>
        <v>-9.7021666238659439</v>
      </c>
      <c r="AT430">
        <f t="shared" si="155"/>
        <v>504.01383633572988</v>
      </c>
      <c r="AU430">
        <f t="shared" si="147"/>
        <v>7.644762824891382E-3</v>
      </c>
      <c r="AX430">
        <f t="shared" si="160"/>
        <v>-10.291923840479047</v>
      </c>
      <c r="AY430">
        <f t="shared" si="156"/>
        <v>503.42407911911675</v>
      </c>
      <c r="AZ430">
        <f t="shared" si="148"/>
        <v>6.4656964425499454E-3</v>
      </c>
    </row>
    <row r="431" spans="2:52" x14ac:dyDescent="0.3">
      <c r="B431" s="1"/>
      <c r="I431" s="1">
        <v>44084</v>
      </c>
      <c r="J431">
        <v>175</v>
      </c>
      <c r="K431" s="13">
        <v>480.67001340000002</v>
      </c>
      <c r="M431">
        <f t="shared" si="149"/>
        <v>517.44437375225641</v>
      </c>
      <c r="O431">
        <f t="shared" si="150"/>
        <v>511.92387176842169</v>
      </c>
      <c r="Q431">
        <f t="shared" si="151"/>
        <v>505.60040262383831</v>
      </c>
      <c r="S431">
        <f t="shared" si="152"/>
        <v>502.03754219187925</v>
      </c>
      <c r="T431">
        <f t="shared" si="138"/>
        <v>-7.6506458333305286E-2</v>
      </c>
      <c r="V431">
        <f t="shared" si="139"/>
        <v>-6.502144402008514E-2</v>
      </c>
      <c r="X431">
        <f t="shared" si="140"/>
        <v>-5.1865913264474692E-2</v>
      </c>
      <c r="Z431">
        <f t="shared" si="141"/>
        <v>-4.4453633878129575E-2</v>
      </c>
      <c r="AE431" s="1">
        <f t="shared" si="142"/>
        <v>44084</v>
      </c>
      <c r="AF431" s="10">
        <f t="shared" si="143"/>
        <v>175</v>
      </c>
      <c r="AG431" s="11">
        <f t="shared" si="144"/>
        <v>480.67001340000002</v>
      </c>
      <c r="AI431">
        <f t="shared" si="157"/>
        <v>3.5531913385253535</v>
      </c>
      <c r="AJ431">
        <f t="shared" si="153"/>
        <v>509.15359396236369</v>
      </c>
      <c r="AK431">
        <f t="shared" si="145"/>
        <v>5.9258076785123764E-2</v>
      </c>
      <c r="AN431">
        <f t="shared" si="158"/>
        <v>-7.5881629735000535</v>
      </c>
      <c r="AO431">
        <f t="shared" si="154"/>
        <v>498.01223965033824</v>
      </c>
      <c r="AP431">
        <f t="shared" si="146"/>
        <v>3.6079276357742163E-2</v>
      </c>
      <c r="AS431">
        <f t="shared" si="159"/>
        <v>-8.7502268510008818</v>
      </c>
      <c r="AT431">
        <f t="shared" si="155"/>
        <v>496.85017577283742</v>
      </c>
      <c r="AU431">
        <f t="shared" si="147"/>
        <v>3.3661684568978355E-2</v>
      </c>
      <c r="AX431">
        <f t="shared" si="160"/>
        <v>-8.5508650367018149</v>
      </c>
      <c r="AY431">
        <f t="shared" si="156"/>
        <v>497.04953758713651</v>
      </c>
      <c r="AZ431">
        <f t="shared" si="148"/>
        <v>3.4076442737246269E-2</v>
      </c>
    </row>
    <row r="432" spans="2:52" x14ac:dyDescent="0.3">
      <c r="B432" s="1"/>
      <c r="I432" s="1">
        <v>44085</v>
      </c>
      <c r="J432">
        <v>176</v>
      </c>
      <c r="K432" s="13">
        <v>482.02999879999999</v>
      </c>
      <c r="M432">
        <f t="shared" si="149"/>
        <v>510.08950168180513</v>
      </c>
      <c r="O432">
        <f t="shared" si="150"/>
        <v>499.42232842105301</v>
      </c>
      <c r="Q432">
        <f t="shared" si="151"/>
        <v>490.64216908953534</v>
      </c>
      <c r="S432">
        <f t="shared" si="152"/>
        <v>484.94351915837586</v>
      </c>
      <c r="T432">
        <f t="shared" si="138"/>
        <v>-5.8211113315890052E-2</v>
      </c>
      <c r="V432">
        <f t="shared" si="139"/>
        <v>-3.60814257709079E-2</v>
      </c>
      <c r="X432">
        <f t="shared" si="140"/>
        <v>-1.7866461238875402E-2</v>
      </c>
      <c r="Z432">
        <f t="shared" si="141"/>
        <v>-6.0442718619774767E-3</v>
      </c>
      <c r="AE432" s="1">
        <f t="shared" si="142"/>
        <v>44085</v>
      </c>
      <c r="AF432" s="10">
        <f t="shared" si="143"/>
        <v>176</v>
      </c>
      <c r="AG432" s="11">
        <f t="shared" si="144"/>
        <v>482.02999879999999</v>
      </c>
      <c r="AI432">
        <f t="shared" si="157"/>
        <v>5.8341997776808761</v>
      </c>
      <c r="AJ432">
        <f t="shared" si="153"/>
        <v>496.47636886721619</v>
      </c>
      <c r="AK432">
        <f t="shared" si="145"/>
        <v>2.9969856861979619E-2</v>
      </c>
      <c r="AN432">
        <f t="shared" si="158"/>
        <v>-10.536191197821218</v>
      </c>
      <c r="AO432">
        <f t="shared" si="154"/>
        <v>480.10597789171413</v>
      </c>
      <c r="AP432">
        <f t="shared" si="146"/>
        <v>3.9914961995636154E-3</v>
      </c>
      <c r="AS432">
        <f t="shared" si="159"/>
        <v>-12.47503086098213</v>
      </c>
      <c r="AT432">
        <f t="shared" si="155"/>
        <v>478.1671382285532</v>
      </c>
      <c r="AU432">
        <f t="shared" si="147"/>
        <v>8.0137347904970027E-3</v>
      </c>
      <c r="AX432">
        <f t="shared" si="160"/>
        <v>-13.676759834782732</v>
      </c>
      <c r="AY432">
        <f t="shared" si="156"/>
        <v>476.96540925475261</v>
      </c>
      <c r="AZ432">
        <f t="shared" si="148"/>
        <v>1.0506793265679572E-2</v>
      </c>
    </row>
    <row r="433" spans="2:52" x14ac:dyDescent="0.3">
      <c r="B433" s="1"/>
      <c r="I433" s="1">
        <v>44088</v>
      </c>
      <c r="J433">
        <v>177</v>
      </c>
      <c r="K433" s="13">
        <v>476.26000979999998</v>
      </c>
      <c r="M433">
        <f t="shared" si="149"/>
        <v>504.47760110544414</v>
      </c>
      <c r="O433">
        <f t="shared" si="150"/>
        <v>492.46539657263179</v>
      </c>
      <c r="Q433">
        <f t="shared" si="151"/>
        <v>485.47486691581412</v>
      </c>
      <c r="S433">
        <f t="shared" si="152"/>
        <v>482.61270287167514</v>
      </c>
      <c r="T433">
        <f t="shared" si="138"/>
        <v>-5.924829027172325E-2</v>
      </c>
      <c r="V433">
        <f t="shared" si="139"/>
        <v>-3.4026343676087943E-2</v>
      </c>
      <c r="X433">
        <f t="shared" si="140"/>
        <v>-1.9348374682316528E-2</v>
      </c>
      <c r="Z433">
        <f t="shared" si="141"/>
        <v>-1.3338707724679433E-2</v>
      </c>
      <c r="AE433" s="1">
        <f t="shared" si="142"/>
        <v>44088</v>
      </c>
      <c r="AF433" s="10">
        <f t="shared" si="143"/>
        <v>177</v>
      </c>
      <c r="AG433" s="11">
        <f t="shared" si="144"/>
        <v>476.26000979999998</v>
      </c>
      <c r="AI433">
        <f t="shared" si="157"/>
        <v>5.7008202568889459</v>
      </c>
      <c r="AJ433">
        <f t="shared" si="153"/>
        <v>491.17568717270308</v>
      </c>
      <c r="AK433">
        <f t="shared" si="145"/>
        <v>3.131834935913845E-2</v>
      </c>
      <c r="AN433">
        <f t="shared" si="158"/>
        <v>-8.38863558818122</v>
      </c>
      <c r="AO433">
        <f t="shared" si="154"/>
        <v>477.0862313276329</v>
      </c>
      <c r="AP433">
        <f t="shared" si="146"/>
        <v>1.7348118897908031E-3</v>
      </c>
      <c r="AS433">
        <f t="shared" si="159"/>
        <v>-8.0903936486255876</v>
      </c>
      <c r="AT433">
        <f t="shared" si="155"/>
        <v>477.38447326718853</v>
      </c>
      <c r="AU433">
        <f t="shared" si="147"/>
        <v>2.3610285223417218E-3</v>
      </c>
      <c r="AX433">
        <f t="shared" si="160"/>
        <v>-6.869193705933526</v>
      </c>
      <c r="AY433">
        <f t="shared" si="156"/>
        <v>478.60567320988059</v>
      </c>
      <c r="AZ433">
        <f t="shared" si="148"/>
        <v>4.9251739839875483E-3</v>
      </c>
    </row>
    <row r="434" spans="2:52" x14ac:dyDescent="0.3">
      <c r="B434" s="1"/>
      <c r="I434" s="1">
        <v>44089</v>
      </c>
      <c r="J434">
        <v>178</v>
      </c>
      <c r="K434" s="13">
        <v>495.98999020000002</v>
      </c>
      <c r="M434">
        <f t="shared" si="149"/>
        <v>498.83408284435529</v>
      </c>
      <c r="O434">
        <f t="shared" si="150"/>
        <v>485.98324186357905</v>
      </c>
      <c r="Q434">
        <f t="shared" si="151"/>
        <v>479.94595264632562</v>
      </c>
      <c r="S434">
        <f t="shared" si="152"/>
        <v>477.53054841433504</v>
      </c>
      <c r="T434">
        <f t="shared" si="138"/>
        <v>-5.7341734723485782E-3</v>
      </c>
      <c r="V434">
        <f t="shared" si="139"/>
        <v>2.017530299832444E-2</v>
      </c>
      <c r="X434">
        <f t="shared" si="140"/>
        <v>3.2347502713119064E-2</v>
      </c>
      <c r="Z434">
        <f t="shared" si="141"/>
        <v>3.7217367588852961E-2</v>
      </c>
      <c r="AE434" s="1">
        <f t="shared" si="142"/>
        <v>44089</v>
      </c>
      <c r="AF434" s="10">
        <f t="shared" si="143"/>
        <v>178</v>
      </c>
      <c r="AG434" s="11">
        <f t="shared" si="144"/>
        <v>495.98999020000002</v>
      </c>
      <c r="AI434">
        <f t="shared" si="157"/>
        <v>5.6664390594088569</v>
      </c>
      <c r="AJ434">
        <f t="shared" si="153"/>
        <v>485.61239170573447</v>
      </c>
      <c r="AK434">
        <f t="shared" si="145"/>
        <v>2.0922999857478888E-2</v>
      </c>
      <c r="AN434">
        <f t="shared" si="158"/>
        <v>-7.24474706070413</v>
      </c>
      <c r="AO434">
        <f t="shared" si="154"/>
        <v>472.70120558562149</v>
      </c>
      <c r="AP434">
        <f t="shared" si="146"/>
        <v>4.6954142370872642E-2</v>
      </c>
      <c r="AS434">
        <f t="shared" si="159"/>
        <v>-6.5535060211433329</v>
      </c>
      <c r="AT434">
        <f t="shared" si="155"/>
        <v>473.39244662518229</v>
      </c>
      <c r="AU434">
        <f t="shared" si="147"/>
        <v>4.5560483117221051E-2</v>
      </c>
      <c r="AX434">
        <f t="shared" si="160"/>
        <v>-5.796970156777502</v>
      </c>
      <c r="AY434">
        <f t="shared" si="156"/>
        <v>474.14898248954813</v>
      </c>
      <c r="AZ434">
        <f t="shared" si="148"/>
        <v>4.4035178414880617E-2</v>
      </c>
    </row>
    <row r="435" spans="2:52" x14ac:dyDescent="0.3">
      <c r="B435" s="1"/>
      <c r="I435" s="1">
        <v>44090</v>
      </c>
      <c r="J435">
        <v>179</v>
      </c>
      <c r="K435" s="13">
        <v>483.85998540000003</v>
      </c>
      <c r="M435">
        <f t="shared" si="149"/>
        <v>498.26526431548427</v>
      </c>
      <c r="O435">
        <f t="shared" si="150"/>
        <v>489.98594119814743</v>
      </c>
      <c r="Q435">
        <f t="shared" si="151"/>
        <v>489.57237517853025</v>
      </c>
      <c r="S435">
        <f t="shared" si="152"/>
        <v>492.29810184286703</v>
      </c>
      <c r="T435">
        <f t="shared" si="138"/>
        <v>-2.9771585479579615E-2</v>
      </c>
      <c r="V435">
        <f t="shared" si="139"/>
        <v>-1.266059600502646E-2</v>
      </c>
      <c r="X435">
        <f t="shared" si="140"/>
        <v>-1.1805873498317646E-2</v>
      </c>
      <c r="Z435">
        <f t="shared" si="141"/>
        <v>-1.7439169795971723E-2</v>
      </c>
      <c r="AE435" s="1">
        <f t="shared" si="142"/>
        <v>44090</v>
      </c>
      <c r="AF435" s="10">
        <f t="shared" si="143"/>
        <v>179</v>
      </c>
      <c r="AG435" s="11">
        <f t="shared" si="144"/>
        <v>483.85998540000003</v>
      </c>
      <c r="AI435">
        <f t="shared" si="157"/>
        <v>2.60786674108616</v>
      </c>
      <c r="AJ435">
        <f t="shared" si="153"/>
        <v>492.18024191961644</v>
      </c>
      <c r="AK435">
        <f t="shared" si="145"/>
        <v>1.7195587092696189E-2</v>
      </c>
      <c r="AN435">
        <f t="shared" si="158"/>
        <v>-0.49627922354062592</v>
      </c>
      <c r="AO435">
        <f t="shared" si="154"/>
        <v>489.07609595498963</v>
      </c>
      <c r="AP435">
        <f t="shared" si="146"/>
        <v>1.0780206490267044E-2</v>
      </c>
      <c r="AS435">
        <f t="shared" si="159"/>
        <v>3.1544511108654438</v>
      </c>
      <c r="AT435">
        <f t="shared" si="155"/>
        <v>492.72682628939572</v>
      </c>
      <c r="AU435">
        <f t="shared" si="147"/>
        <v>1.8325220429347141E-2</v>
      </c>
      <c r="AX435">
        <f t="shared" si="160"/>
        <v>6.5417439944082032</v>
      </c>
      <c r="AY435">
        <f t="shared" si="156"/>
        <v>496.11411917293844</v>
      </c>
      <c r="AZ435">
        <f t="shared" si="148"/>
        <v>2.5325784612687287E-2</v>
      </c>
    </row>
    <row r="436" spans="2:52" x14ac:dyDescent="0.3">
      <c r="B436" s="1"/>
      <c r="I436" s="1">
        <v>44091</v>
      </c>
      <c r="J436">
        <v>180</v>
      </c>
      <c r="K436" s="13">
        <v>470.2000122</v>
      </c>
      <c r="M436">
        <f t="shared" si="149"/>
        <v>495.38420853238745</v>
      </c>
      <c r="O436">
        <f t="shared" si="150"/>
        <v>487.53555887888848</v>
      </c>
      <c r="Q436">
        <f t="shared" si="151"/>
        <v>486.14494131141214</v>
      </c>
      <c r="S436">
        <f t="shared" si="152"/>
        <v>485.5476086885734</v>
      </c>
      <c r="T436">
        <f t="shared" si="138"/>
        <v>-5.3560603315499965E-2</v>
      </c>
      <c r="V436">
        <f t="shared" si="139"/>
        <v>-3.6868452209896554E-2</v>
      </c>
      <c r="X436">
        <f t="shared" si="140"/>
        <v>-3.3910950016372919E-2</v>
      </c>
      <c r="Z436">
        <f t="shared" si="141"/>
        <v>-3.2640570162395674E-2</v>
      </c>
      <c r="AE436" s="1">
        <f t="shared" si="142"/>
        <v>44091</v>
      </c>
      <c r="AF436" s="10">
        <f t="shared" si="143"/>
        <v>180</v>
      </c>
      <c r="AG436" s="11">
        <f t="shared" si="144"/>
        <v>470.2000122</v>
      </c>
      <c r="AI436">
        <f t="shared" si="157"/>
        <v>2.7717801662925501</v>
      </c>
      <c r="AJ436">
        <f t="shared" si="153"/>
        <v>488.9167214777047</v>
      </c>
      <c r="AK436">
        <f t="shared" si="145"/>
        <v>3.9805846006110958E-2</v>
      </c>
      <c r="AN436">
        <f t="shared" si="158"/>
        <v>-1.6687410809716201</v>
      </c>
      <c r="AO436">
        <f t="shared" si="154"/>
        <v>484.4762002304405</v>
      </c>
      <c r="AP436">
        <f t="shared" si="146"/>
        <v>3.0361947384144484E-2</v>
      </c>
      <c r="AS436">
        <f t="shared" si="159"/>
        <v>-0.79467987592468914</v>
      </c>
      <c r="AT436">
        <f t="shared" si="155"/>
        <v>485.35026143548743</v>
      </c>
      <c r="AU436">
        <f t="shared" si="147"/>
        <v>3.2220861000410286E-2</v>
      </c>
      <c r="AX436">
        <f t="shared" si="160"/>
        <v>-1.433598294812849</v>
      </c>
      <c r="AY436">
        <f t="shared" si="156"/>
        <v>484.7113430165993</v>
      </c>
      <c r="AZ436">
        <f t="shared" si="148"/>
        <v>3.0862038366827795E-2</v>
      </c>
    </row>
    <row r="437" spans="2:52" x14ac:dyDescent="0.3">
      <c r="B437" s="1"/>
      <c r="I437" s="1">
        <v>44092</v>
      </c>
      <c r="J437">
        <v>181</v>
      </c>
      <c r="K437" s="13">
        <v>469.9599915</v>
      </c>
      <c r="M437">
        <f t="shared" si="149"/>
        <v>490.34736926591</v>
      </c>
      <c r="O437">
        <f t="shared" si="150"/>
        <v>480.60134020733312</v>
      </c>
      <c r="Q437">
        <f t="shared" si="151"/>
        <v>476.57798384456487</v>
      </c>
      <c r="S437">
        <f t="shared" si="152"/>
        <v>473.26953149771469</v>
      </c>
      <c r="T437">
        <f t="shared" si="138"/>
        <v>-4.3381092294342685E-2</v>
      </c>
      <c r="V437">
        <f t="shared" si="139"/>
        <v>-2.2643094943823792E-2</v>
      </c>
      <c r="X437">
        <f t="shared" si="140"/>
        <v>-1.4082033501281286E-2</v>
      </c>
      <c r="Z437">
        <f t="shared" si="141"/>
        <v>-7.0421739245322421E-3</v>
      </c>
      <c r="AE437" s="1">
        <f t="shared" si="142"/>
        <v>44092</v>
      </c>
      <c r="AF437" s="10">
        <f t="shared" si="143"/>
        <v>181</v>
      </c>
      <c r="AG437" s="11">
        <f t="shared" si="144"/>
        <v>469.9599915</v>
      </c>
      <c r="AI437">
        <f t="shared" si="157"/>
        <v>4.1308156264034945</v>
      </c>
      <c r="AJ437">
        <f t="shared" si="153"/>
        <v>480.70879947096836</v>
      </c>
      <c r="AK437">
        <f t="shared" si="145"/>
        <v>2.2871751139199595E-2</v>
      </c>
      <c r="AN437">
        <f t="shared" si="158"/>
        <v>-4.828027635321881</v>
      </c>
      <c r="AO437">
        <f t="shared" si="154"/>
        <v>471.74995620924301</v>
      </c>
      <c r="AP437">
        <f t="shared" si="146"/>
        <v>3.8087597702303744E-3</v>
      </c>
      <c r="AS437">
        <f t="shared" si="159"/>
        <v>-6.058046430478238</v>
      </c>
      <c r="AT437">
        <f t="shared" si="155"/>
        <v>470.51993741408666</v>
      </c>
      <c r="AU437">
        <f t="shared" si="147"/>
        <v>1.191475709026721E-3</v>
      </c>
      <c r="AX437">
        <f t="shared" si="160"/>
        <v>-7.9402856324403865</v>
      </c>
      <c r="AY437">
        <f t="shared" si="156"/>
        <v>468.63769821212446</v>
      </c>
      <c r="AZ437">
        <f t="shared" si="148"/>
        <v>2.8136294829163955E-3</v>
      </c>
    </row>
    <row r="438" spans="2:52" x14ac:dyDescent="0.3">
      <c r="B438" s="1"/>
      <c r="I438" s="1">
        <v>44095</v>
      </c>
      <c r="J438">
        <v>182</v>
      </c>
      <c r="K438" s="13">
        <v>487.35000609999997</v>
      </c>
      <c r="M438">
        <f t="shared" si="149"/>
        <v>486.26989371272805</v>
      </c>
      <c r="O438">
        <f t="shared" si="150"/>
        <v>476.34480072439987</v>
      </c>
      <c r="Q438">
        <f t="shared" si="151"/>
        <v>472.60718843782593</v>
      </c>
      <c r="S438">
        <f t="shared" si="152"/>
        <v>470.62189949954296</v>
      </c>
      <c r="T438">
        <f t="shared" si="138"/>
        <v>2.2162970632040885E-3</v>
      </c>
      <c r="V438">
        <f t="shared" si="139"/>
        <v>2.2581728199141393E-2</v>
      </c>
      <c r="X438">
        <f t="shared" si="140"/>
        <v>3.0250984872561896E-2</v>
      </c>
      <c r="Z438">
        <f t="shared" si="141"/>
        <v>3.4324625815280174E-2</v>
      </c>
      <c r="AE438" s="1">
        <f t="shared" si="142"/>
        <v>44095</v>
      </c>
      <c r="AF438" s="10">
        <f t="shared" si="143"/>
        <v>182</v>
      </c>
      <c r="AG438" s="11">
        <f t="shared" si="144"/>
        <v>487.35000609999997</v>
      </c>
      <c r="AI438">
        <f t="shared" si="157"/>
        <v>4.0988115824705842</v>
      </c>
      <c r="AJ438">
        <f t="shared" si="153"/>
        <v>476.70600002029653</v>
      </c>
      <c r="AK438">
        <f t="shared" si="145"/>
        <v>2.1840578529754625E-2</v>
      </c>
      <c r="AN438">
        <f t="shared" si="158"/>
        <v>-4.4851347438887057</v>
      </c>
      <c r="AO438">
        <f t="shared" si="154"/>
        <v>468.12205369393723</v>
      </c>
      <c r="AP438">
        <f t="shared" si="146"/>
        <v>3.9454092880666411E-2</v>
      </c>
      <c r="AS438">
        <f t="shared" si="159"/>
        <v>-4.8056958162346621</v>
      </c>
      <c r="AT438">
        <f t="shared" si="155"/>
        <v>467.80149262159125</v>
      </c>
      <c r="AU438">
        <f t="shared" si="147"/>
        <v>4.0111856435265006E-2</v>
      </c>
      <c r="AX438">
        <f t="shared" si="160"/>
        <v>-4.7646934518792321</v>
      </c>
      <c r="AY438">
        <f t="shared" si="156"/>
        <v>467.8424949859467</v>
      </c>
      <c r="AZ438">
        <f t="shared" si="148"/>
        <v>4.0027723135085999E-2</v>
      </c>
    </row>
    <row r="439" spans="2:52" x14ac:dyDescent="0.3">
      <c r="B439" s="1"/>
      <c r="I439" s="1">
        <v>44096</v>
      </c>
      <c r="J439">
        <v>183</v>
      </c>
      <c r="K439" s="13">
        <v>491.17001340000002</v>
      </c>
      <c r="M439">
        <f t="shared" si="149"/>
        <v>486.48591619018248</v>
      </c>
      <c r="O439">
        <f t="shared" si="150"/>
        <v>480.74688287463994</v>
      </c>
      <c r="Q439">
        <f t="shared" si="151"/>
        <v>481.45287903513037</v>
      </c>
      <c r="S439">
        <f t="shared" si="152"/>
        <v>484.00438477990861</v>
      </c>
      <c r="T439">
        <f t="shared" si="138"/>
        <v>9.5366107091779898E-3</v>
      </c>
      <c r="V439">
        <f t="shared" si="139"/>
        <v>2.1221023761627055E-2</v>
      </c>
      <c r="X439">
        <f t="shared" si="140"/>
        <v>1.9783647412848455E-2</v>
      </c>
      <c r="Z439">
        <f t="shared" si="141"/>
        <v>1.4588896766089529E-2</v>
      </c>
      <c r="AE439" s="1">
        <f t="shared" si="142"/>
        <v>44096</v>
      </c>
      <c r="AF439" s="10">
        <f t="shared" si="143"/>
        <v>183</v>
      </c>
      <c r="AG439" s="11">
        <f t="shared" si="144"/>
        <v>491.17001340000002</v>
      </c>
      <c r="AI439">
        <f t="shared" si="157"/>
        <v>1.5099111465155794</v>
      </c>
      <c r="AJ439">
        <f t="shared" si="153"/>
        <v>482.96279018164597</v>
      </c>
      <c r="AK439">
        <f t="shared" si="145"/>
        <v>1.6709536401747372E-2</v>
      </c>
      <c r="AN439">
        <f t="shared" si="158"/>
        <v>0.84719539258855292</v>
      </c>
      <c r="AO439">
        <f t="shared" si="154"/>
        <v>482.30007442771893</v>
      </c>
      <c r="AP439">
        <f t="shared" si="146"/>
        <v>1.8058795794314041E-2</v>
      </c>
      <c r="AS439">
        <f t="shared" si="159"/>
        <v>3.3851360318887984</v>
      </c>
      <c r="AT439">
        <f t="shared" si="155"/>
        <v>484.83801506701917</v>
      </c>
      <c r="AU439">
        <f t="shared" si="147"/>
        <v>1.2891663090645926E-2</v>
      </c>
      <c r="AX439">
        <f t="shared" si="160"/>
        <v>6.1236137874677068</v>
      </c>
      <c r="AY439">
        <f t="shared" si="156"/>
        <v>487.57649282259808</v>
      </c>
      <c r="AZ439">
        <f t="shared" si="148"/>
        <v>7.316245860627151E-3</v>
      </c>
    </row>
    <row r="440" spans="2:52" x14ac:dyDescent="0.3">
      <c r="B440" s="1"/>
      <c r="I440" s="1">
        <v>44097</v>
      </c>
      <c r="J440">
        <v>184</v>
      </c>
      <c r="K440" s="13">
        <v>470.60998540000003</v>
      </c>
      <c r="M440">
        <f t="shared" si="149"/>
        <v>487.42273563214599</v>
      </c>
      <c r="O440">
        <f t="shared" si="150"/>
        <v>484.91613508478395</v>
      </c>
      <c r="Q440">
        <f t="shared" si="151"/>
        <v>487.28315965405216</v>
      </c>
      <c r="S440">
        <f t="shared" si="152"/>
        <v>489.73688767598173</v>
      </c>
      <c r="T440">
        <f t="shared" si="138"/>
        <v>-3.572544304995097E-2</v>
      </c>
      <c r="V440">
        <f t="shared" si="139"/>
        <v>-3.0399163062008239E-2</v>
      </c>
      <c r="X440">
        <f t="shared" si="140"/>
        <v>-3.5428857804367629E-2</v>
      </c>
      <c r="Z440">
        <f t="shared" si="141"/>
        <v>-4.0642788868418482E-2</v>
      </c>
      <c r="AE440" s="1">
        <f t="shared" si="142"/>
        <v>44097</v>
      </c>
      <c r="AF440" s="10">
        <f t="shared" si="143"/>
        <v>184</v>
      </c>
      <c r="AG440" s="11">
        <f t="shared" si="144"/>
        <v>470.60998540000003</v>
      </c>
      <c r="AI440">
        <f t="shared" si="157"/>
        <v>4.187279342810557E-2</v>
      </c>
      <c r="AJ440">
        <f t="shared" si="153"/>
        <v>487.32503244748028</v>
      </c>
      <c r="AK440">
        <f t="shared" si="145"/>
        <v>3.5517833378042582E-2</v>
      </c>
      <c r="AN440">
        <f t="shared" si="158"/>
        <v>2.8404294831218477</v>
      </c>
      <c r="AO440">
        <f t="shared" si="154"/>
        <v>490.12358913717401</v>
      </c>
      <c r="AP440">
        <f t="shared" si="146"/>
        <v>4.1464491495198902E-2</v>
      </c>
      <c r="AS440">
        <f t="shared" si="159"/>
        <v>4.8522227841085934</v>
      </c>
      <c r="AT440">
        <f t="shared" si="155"/>
        <v>492.13538243816078</v>
      </c>
      <c r="AU440">
        <f t="shared" si="147"/>
        <v>4.5739354680001114E-2</v>
      </c>
      <c r="AX440">
        <f t="shared" si="160"/>
        <v>5.8889472526309738</v>
      </c>
      <c r="AY440">
        <f t="shared" si="156"/>
        <v>493.17210690668315</v>
      </c>
      <c r="AZ440">
        <f t="shared" si="148"/>
        <v>4.7942292358089701E-2</v>
      </c>
    </row>
    <row r="441" spans="2:52" x14ac:dyDescent="0.3">
      <c r="B441" s="1"/>
      <c r="I441" s="1">
        <v>44098</v>
      </c>
      <c r="J441">
        <v>185</v>
      </c>
      <c r="K441" s="13">
        <v>473.07998659999998</v>
      </c>
      <c r="M441">
        <f t="shared" si="149"/>
        <v>484.06018558571685</v>
      </c>
      <c r="O441">
        <f t="shared" si="150"/>
        <v>479.19367521087042</v>
      </c>
      <c r="Q441">
        <f t="shared" si="151"/>
        <v>477.27925510162089</v>
      </c>
      <c r="S441">
        <f t="shared" si="152"/>
        <v>474.43536585519638</v>
      </c>
      <c r="T441">
        <f t="shared" si="138"/>
        <v>-2.3210026415682806E-2</v>
      </c>
      <c r="V441">
        <f t="shared" si="139"/>
        <v>-1.2923160531074642E-2</v>
      </c>
      <c r="X441">
        <f t="shared" si="140"/>
        <v>-8.8764450422027363E-3</v>
      </c>
      <c r="Z441">
        <f t="shared" si="141"/>
        <v>-2.8650107668629849E-3</v>
      </c>
      <c r="AE441" s="1">
        <f t="shared" si="142"/>
        <v>44098</v>
      </c>
      <c r="AF441" s="10">
        <f t="shared" si="143"/>
        <v>185</v>
      </c>
      <c r="AG441" s="11">
        <f t="shared" si="144"/>
        <v>473.07998659999998</v>
      </c>
      <c r="AI441">
        <f t="shared" si="157"/>
        <v>2.0342791452287377</v>
      </c>
      <c r="AJ441">
        <f t="shared" si="153"/>
        <v>479.31353424684966</v>
      </c>
      <c r="AK441">
        <f t="shared" si="145"/>
        <v>1.3176519454246709E-2</v>
      </c>
      <c r="AN441">
        <f t="shared" si="158"/>
        <v>-2.297304131099398</v>
      </c>
      <c r="AO441">
        <f t="shared" si="154"/>
        <v>474.9819509705215</v>
      </c>
      <c r="AP441">
        <f t="shared" si="146"/>
        <v>4.0203864555565447E-3</v>
      </c>
      <c r="AS441">
        <f t="shared" si="159"/>
        <v>-4.0614536178153218</v>
      </c>
      <c r="AT441">
        <f t="shared" si="155"/>
        <v>473.21780148380554</v>
      </c>
      <c r="AU441">
        <f t="shared" si="147"/>
        <v>2.9131412807383564E-4</v>
      </c>
      <c r="AX441">
        <f t="shared" si="160"/>
        <v>-6.8253341914188184</v>
      </c>
      <c r="AY441">
        <f t="shared" si="156"/>
        <v>470.4539209102021</v>
      </c>
      <c r="AZ441">
        <f t="shared" si="148"/>
        <v>5.5509972186125944E-3</v>
      </c>
    </row>
    <row r="442" spans="2:52" x14ac:dyDescent="0.3">
      <c r="B442" s="1"/>
      <c r="I442" s="1">
        <v>44099</v>
      </c>
      <c r="J442">
        <v>186</v>
      </c>
      <c r="K442" s="13">
        <v>482.88000490000002</v>
      </c>
      <c r="M442">
        <f t="shared" si="149"/>
        <v>481.86414578857352</v>
      </c>
      <c r="O442">
        <f t="shared" si="150"/>
        <v>476.74819976652225</v>
      </c>
      <c r="Q442">
        <f t="shared" si="151"/>
        <v>474.75969400064838</v>
      </c>
      <c r="S442">
        <f t="shared" si="152"/>
        <v>473.3510624510393</v>
      </c>
      <c r="T442">
        <f t="shared" si="138"/>
        <v>2.1037506235878803E-3</v>
      </c>
      <c r="V442">
        <f t="shared" si="139"/>
        <v>1.2698403477583648E-2</v>
      </c>
      <c r="X442">
        <f t="shared" si="140"/>
        <v>1.6816415707735254E-2</v>
      </c>
      <c r="Z442">
        <f t="shared" si="141"/>
        <v>1.9733561862711784E-2</v>
      </c>
      <c r="AE442" s="1">
        <f t="shared" si="142"/>
        <v>44099</v>
      </c>
      <c r="AF442" s="10">
        <f t="shared" si="143"/>
        <v>186</v>
      </c>
      <c r="AG442" s="11">
        <f t="shared" si="144"/>
        <v>482.88000490000002</v>
      </c>
      <c r="AI442">
        <f t="shared" si="157"/>
        <v>2.1313355363774922</v>
      </c>
      <c r="AJ442">
        <f t="shared" si="153"/>
        <v>476.89102953702587</v>
      </c>
      <c r="AK442">
        <f t="shared" si="145"/>
        <v>1.2402616182491147E-2</v>
      </c>
      <c r="AN442">
        <f t="shared" si="158"/>
        <v>-2.386206919048643</v>
      </c>
      <c r="AO442">
        <f t="shared" si="154"/>
        <v>472.37348708159976</v>
      </c>
      <c r="AP442">
        <f t="shared" si="146"/>
        <v>2.1758030383917135E-2</v>
      </c>
      <c r="AS442">
        <f t="shared" si="159"/>
        <v>-3.1363181077096347</v>
      </c>
      <c r="AT442">
        <f t="shared" si="155"/>
        <v>471.62337589293872</v>
      </c>
      <c r="AU442">
        <f t="shared" si="147"/>
        <v>2.3311441544141873E-2</v>
      </c>
      <c r="AX442">
        <f t="shared" si="160"/>
        <v>-3.3807157190617714</v>
      </c>
      <c r="AY442">
        <f t="shared" si="156"/>
        <v>471.37897828158663</v>
      </c>
      <c r="AZ442">
        <f t="shared" si="148"/>
        <v>2.3817566479678833E-2</v>
      </c>
    </row>
    <row r="443" spans="2:52" x14ac:dyDescent="0.3">
      <c r="B443" s="1"/>
      <c r="I443" s="1">
        <v>44102</v>
      </c>
      <c r="J443">
        <v>187</v>
      </c>
      <c r="K443" s="13">
        <v>490.64999390000003</v>
      </c>
      <c r="M443">
        <f t="shared" si="149"/>
        <v>482.06731761085882</v>
      </c>
      <c r="O443">
        <f t="shared" si="150"/>
        <v>479.20092181991333</v>
      </c>
      <c r="Q443">
        <f t="shared" si="151"/>
        <v>479.63188054025937</v>
      </c>
      <c r="S443">
        <f t="shared" si="152"/>
        <v>480.97421641020787</v>
      </c>
      <c r="T443">
        <f t="shared" si="138"/>
        <v>1.7492461827871644E-2</v>
      </c>
      <c r="V443">
        <f t="shared" si="139"/>
        <v>2.333449958713368E-2</v>
      </c>
      <c r="X443">
        <f t="shared" si="140"/>
        <v>2.2456157131811292E-2</v>
      </c>
      <c r="Z443">
        <f t="shared" si="141"/>
        <v>1.9720325303344822E-2</v>
      </c>
      <c r="AE443" s="1">
        <f t="shared" si="142"/>
        <v>44102</v>
      </c>
      <c r="AF443" s="10">
        <f t="shared" si="143"/>
        <v>187</v>
      </c>
      <c r="AG443" s="11">
        <f t="shared" si="144"/>
        <v>490.64999390000003</v>
      </c>
      <c r="AI443">
        <f t="shared" si="157"/>
        <v>0.73063112117979501</v>
      </c>
      <c r="AJ443">
        <f t="shared" si="153"/>
        <v>480.36251166143916</v>
      </c>
      <c r="AK443">
        <f t="shared" si="145"/>
        <v>2.0967048540629502E-2</v>
      </c>
      <c r="AN443">
        <f t="shared" si="158"/>
        <v>0.51715046441521162</v>
      </c>
      <c r="AO443">
        <f t="shared" si="154"/>
        <v>480.14903100467461</v>
      </c>
      <c r="AP443">
        <f t="shared" si="146"/>
        <v>2.140214618542445E-2</v>
      </c>
      <c r="AS443">
        <f t="shared" si="159"/>
        <v>1.6687846806827422</v>
      </c>
      <c r="AT443">
        <f t="shared" si="155"/>
        <v>481.30066522094211</v>
      </c>
      <c r="AU443">
        <f t="shared" si="147"/>
        <v>1.9054985825523962E-2</v>
      </c>
      <c r="AX443">
        <f t="shared" si="160"/>
        <v>3.2216060878764408</v>
      </c>
      <c r="AY443">
        <f t="shared" si="156"/>
        <v>482.85348662813584</v>
      </c>
      <c r="AZ443">
        <f t="shared" si="148"/>
        <v>1.5890160743491626E-2</v>
      </c>
    </row>
    <row r="444" spans="2:52" x14ac:dyDescent="0.3">
      <c r="B444" s="1"/>
      <c r="I444" s="1">
        <v>44103</v>
      </c>
      <c r="J444">
        <v>188</v>
      </c>
      <c r="K444" s="13">
        <v>493.48001099999999</v>
      </c>
      <c r="M444">
        <f t="shared" si="149"/>
        <v>483.78385286868706</v>
      </c>
      <c r="O444">
        <f t="shared" si="150"/>
        <v>483.78055065194803</v>
      </c>
      <c r="Q444">
        <f t="shared" si="151"/>
        <v>486.24274855610372</v>
      </c>
      <c r="S444">
        <f t="shared" si="152"/>
        <v>488.71483840204155</v>
      </c>
      <c r="T444">
        <f t="shared" si="138"/>
        <v>1.9648532696723408E-2</v>
      </c>
      <c r="V444">
        <f t="shared" si="139"/>
        <v>1.9655224389731073E-2</v>
      </c>
      <c r="X444">
        <f t="shared" si="140"/>
        <v>1.4665766155817547E-2</v>
      </c>
      <c r="Z444">
        <f t="shared" si="141"/>
        <v>9.6562626484144251E-3</v>
      </c>
      <c r="AE444" s="1">
        <f t="shared" si="142"/>
        <v>44103</v>
      </c>
      <c r="AF444" s="10">
        <f t="shared" si="143"/>
        <v>188</v>
      </c>
      <c r="AG444" s="11">
        <f t="shared" si="144"/>
        <v>493.48001099999999</v>
      </c>
      <c r="AI444">
        <f t="shared" si="157"/>
        <v>-0.73766870622503333</v>
      </c>
      <c r="AJ444">
        <f t="shared" si="153"/>
        <v>485.50507984987871</v>
      </c>
      <c r="AK444">
        <f t="shared" si="145"/>
        <v>1.6160596118089329E-2</v>
      </c>
      <c r="AN444">
        <f t="shared" si="158"/>
        <v>2.9546374849868657</v>
      </c>
      <c r="AO444">
        <f t="shared" si="154"/>
        <v>489.19738604109057</v>
      </c>
      <c r="AP444">
        <f t="shared" si="146"/>
        <v>8.6784162751212691E-3</v>
      </c>
      <c r="AS444">
        <f t="shared" si="159"/>
        <v>4.6340346817797045</v>
      </c>
      <c r="AT444">
        <f t="shared" si="155"/>
        <v>490.87678323788344</v>
      </c>
      <c r="AU444">
        <f t="shared" si="147"/>
        <v>5.2752445977321382E-3</v>
      </c>
      <c r="AX444">
        <f t="shared" si="160"/>
        <v>5.9330156302507655</v>
      </c>
      <c r="AY444">
        <f t="shared" si="156"/>
        <v>492.17576418635451</v>
      </c>
      <c r="AZ444">
        <f t="shared" si="148"/>
        <v>2.6429577380500569E-3</v>
      </c>
    </row>
    <row r="445" spans="2:52" x14ac:dyDescent="0.3">
      <c r="B445" s="1"/>
      <c r="I445" s="1">
        <v>44104</v>
      </c>
      <c r="J445">
        <v>189</v>
      </c>
      <c r="K445" s="13">
        <v>500.02999879999999</v>
      </c>
      <c r="M445">
        <f t="shared" si="149"/>
        <v>485.72308449494966</v>
      </c>
      <c r="O445">
        <f t="shared" si="150"/>
        <v>487.66033479116885</v>
      </c>
      <c r="Q445">
        <f t="shared" si="151"/>
        <v>490.58510602244144</v>
      </c>
      <c r="S445">
        <f t="shared" si="152"/>
        <v>492.52697648040834</v>
      </c>
      <c r="T445">
        <f t="shared" si="138"/>
        <v>2.8612111952052599E-2</v>
      </c>
      <c r="V445">
        <f t="shared" si="139"/>
        <v>2.4737843806404716E-2</v>
      </c>
      <c r="X445">
        <f t="shared" si="140"/>
        <v>1.8888652281312989E-2</v>
      </c>
      <c r="Z445">
        <f t="shared" si="141"/>
        <v>1.5005144366533656E-2</v>
      </c>
      <c r="AE445" s="1">
        <f t="shared" si="142"/>
        <v>44104</v>
      </c>
      <c r="AF445" s="10">
        <f t="shared" si="143"/>
        <v>189</v>
      </c>
      <c r="AG445" s="11">
        <f t="shared" si="144"/>
        <v>500.02999879999999</v>
      </c>
      <c r="AI445">
        <f t="shared" si="157"/>
        <v>-1.4586064582475702</v>
      </c>
      <c r="AJ445">
        <f t="shared" si="153"/>
        <v>489.12649956419386</v>
      </c>
      <c r="AK445">
        <f t="shared" si="145"/>
        <v>2.1805690182534952E-2</v>
      </c>
      <c r="AN445">
        <f t="shared" si="158"/>
        <v>3.5097254775272062</v>
      </c>
      <c r="AO445">
        <f t="shared" si="154"/>
        <v>494.09483149996862</v>
      </c>
      <c r="AP445">
        <f t="shared" si="146"/>
        <v>1.1869622451202756E-2</v>
      </c>
      <c r="AS445">
        <f t="shared" si="159"/>
        <v>4.4590283525145118</v>
      </c>
      <c r="AT445">
        <f t="shared" si="155"/>
        <v>495.04413437495595</v>
      </c>
      <c r="AU445">
        <f t="shared" si="147"/>
        <v>9.9711306061824271E-3</v>
      </c>
      <c r="AX445">
        <f t="shared" si="160"/>
        <v>4.6604890991203263</v>
      </c>
      <c r="AY445">
        <f t="shared" si="156"/>
        <v>495.24559512156179</v>
      </c>
      <c r="AZ445">
        <f t="shared" si="148"/>
        <v>9.568233285843001E-3</v>
      </c>
    </row>
    <row r="446" spans="2:52" x14ac:dyDescent="0.3">
      <c r="B446" s="1"/>
      <c r="I446" s="1">
        <v>44105</v>
      </c>
      <c r="J446">
        <v>190</v>
      </c>
      <c r="K446" s="13">
        <v>527.51000980000003</v>
      </c>
      <c r="M446">
        <f t="shared" si="149"/>
        <v>488.58446735595976</v>
      </c>
      <c r="O446">
        <f t="shared" si="150"/>
        <v>492.60820039470133</v>
      </c>
      <c r="Q446">
        <f t="shared" si="151"/>
        <v>496.25204168897653</v>
      </c>
      <c r="S446">
        <f t="shared" si="152"/>
        <v>498.52939433608168</v>
      </c>
      <c r="T446">
        <f t="shared" si="138"/>
        <v>7.3791097269980704E-2</v>
      </c>
      <c r="V446">
        <f t="shared" si="139"/>
        <v>6.6163312082990366E-2</v>
      </c>
      <c r="X446">
        <f t="shared" si="140"/>
        <v>5.9255687153452571E-2</v>
      </c>
      <c r="Z446">
        <f t="shared" si="141"/>
        <v>5.4938512872781418E-2</v>
      </c>
      <c r="AE446" s="1">
        <f t="shared" si="142"/>
        <v>44105</v>
      </c>
      <c r="AF446" s="10">
        <f t="shared" si="143"/>
        <v>190</v>
      </c>
      <c r="AG446" s="11">
        <f t="shared" si="144"/>
        <v>527.51000980000003</v>
      </c>
      <c r="AI446">
        <f t="shared" si="157"/>
        <v>-2.3002722999050755</v>
      </c>
      <c r="AJ446">
        <f t="shared" si="153"/>
        <v>493.95176938907144</v>
      </c>
      <c r="AK446">
        <f t="shared" si="145"/>
        <v>6.3616310188411115E-2</v>
      </c>
      <c r="AN446">
        <f t="shared" si="158"/>
        <v>4.3726095531303617</v>
      </c>
      <c r="AO446">
        <f t="shared" si="154"/>
        <v>500.62465124210689</v>
      </c>
      <c r="AP446">
        <f t="shared" si="146"/>
        <v>5.0966537238007002E-2</v>
      </c>
      <c r="AS446">
        <f t="shared" si="159"/>
        <v>5.1837727409268624</v>
      </c>
      <c r="AT446">
        <f t="shared" si="155"/>
        <v>501.43581442990342</v>
      </c>
      <c r="AU446">
        <f t="shared" si="147"/>
        <v>4.94288162986374E-2</v>
      </c>
      <c r="AX446">
        <f t="shared" si="160"/>
        <v>5.4656463530521426</v>
      </c>
      <c r="AY446">
        <f t="shared" si="156"/>
        <v>501.71768804202867</v>
      </c>
      <c r="AZ446">
        <f t="shared" si="148"/>
        <v>4.8894468879842216E-2</v>
      </c>
    </row>
    <row r="447" spans="2:52" x14ac:dyDescent="0.3">
      <c r="B447" s="1"/>
      <c r="I447" s="1">
        <v>44106</v>
      </c>
      <c r="J447">
        <v>191</v>
      </c>
      <c r="K447" s="13">
        <v>503.05999759999997</v>
      </c>
      <c r="M447">
        <f t="shared" si="149"/>
        <v>496.36957584476784</v>
      </c>
      <c r="O447">
        <f t="shared" si="150"/>
        <v>506.5689241568208</v>
      </c>
      <c r="Q447">
        <f t="shared" si="151"/>
        <v>515.00682255559059</v>
      </c>
      <c r="S447">
        <f t="shared" si="152"/>
        <v>521.71388670721637</v>
      </c>
      <c r="T447">
        <f t="shared" si="138"/>
        <v>1.3299450934581998E-2</v>
      </c>
      <c r="V447">
        <f t="shared" si="139"/>
        <v>-6.9751651364871412E-3</v>
      </c>
      <c r="X447">
        <f t="shared" si="140"/>
        <v>-2.3748310365734823E-2</v>
      </c>
      <c r="Z447">
        <f t="shared" si="141"/>
        <v>-3.7080843629408868E-2</v>
      </c>
      <c r="AE447" s="1">
        <f t="shared" si="142"/>
        <v>44106</v>
      </c>
      <c r="AF447" s="10">
        <f t="shared" si="143"/>
        <v>191</v>
      </c>
      <c r="AG447" s="11">
        <f t="shared" si="144"/>
        <v>503.05999759999997</v>
      </c>
      <c r="AI447">
        <f t="shared" si="157"/>
        <v>-5.5911740132468717</v>
      </c>
      <c r="AJ447">
        <f t="shared" si="153"/>
        <v>509.41564854234372</v>
      </c>
      <c r="AK447">
        <f t="shared" si="145"/>
        <v>1.2633981975639686E-2</v>
      </c>
      <c r="AN447">
        <f t="shared" si="158"/>
        <v>10.125478078523839</v>
      </c>
      <c r="AO447">
        <f t="shared" si="154"/>
        <v>525.13230063411447</v>
      </c>
      <c r="AP447">
        <f t="shared" si="146"/>
        <v>4.3876084640832314E-2</v>
      </c>
      <c r="AS447">
        <f t="shared" si="159"/>
        <v>13.326377616339178</v>
      </c>
      <c r="AT447">
        <f t="shared" si="155"/>
        <v>528.33320017192978</v>
      </c>
      <c r="AU447">
        <f t="shared" si="147"/>
        <v>5.0238943053518996E-2</v>
      </c>
      <c r="AX447">
        <f t="shared" si="160"/>
        <v>16.096953963901672</v>
      </c>
      <c r="AY447">
        <f t="shared" si="156"/>
        <v>531.10377651949227</v>
      </c>
      <c r="AZ447">
        <f t="shared" si="148"/>
        <v>5.5746390198552133E-2</v>
      </c>
    </row>
    <row r="448" spans="2:52" x14ac:dyDescent="0.3">
      <c r="B448" s="1"/>
      <c r="I448" s="1">
        <v>44109</v>
      </c>
      <c r="J448">
        <v>192</v>
      </c>
      <c r="K448" s="13">
        <v>520.65002440000001</v>
      </c>
      <c r="M448">
        <f t="shared" si="149"/>
        <v>497.7076601958143</v>
      </c>
      <c r="O448">
        <f t="shared" si="150"/>
        <v>505.16535353409245</v>
      </c>
      <c r="Q448">
        <f t="shared" si="151"/>
        <v>507.83872758223617</v>
      </c>
      <c r="S448">
        <f t="shared" si="152"/>
        <v>506.79077542144324</v>
      </c>
      <c r="T448">
        <f t="shared" si="138"/>
        <v>4.4064848034194595E-2</v>
      </c>
      <c r="V448">
        <f t="shared" si="139"/>
        <v>2.9741035513735317E-2</v>
      </c>
      <c r="X448">
        <f t="shared" si="140"/>
        <v>2.4606350172609023E-2</v>
      </c>
      <c r="Z448">
        <f t="shared" si="141"/>
        <v>2.6619126724383119E-2</v>
      </c>
      <c r="AE448" s="1">
        <f t="shared" si="142"/>
        <v>44109</v>
      </c>
      <c r="AF448" s="10">
        <f t="shared" si="143"/>
        <v>192</v>
      </c>
      <c r="AG448" s="11">
        <f t="shared" si="144"/>
        <v>520.65002440000001</v>
      </c>
      <c r="AI448">
        <f t="shared" si="157"/>
        <v>-3.0393202159266153</v>
      </c>
      <c r="AJ448">
        <f t="shared" si="153"/>
        <v>504.79940736630954</v>
      </c>
      <c r="AK448">
        <f t="shared" si="145"/>
        <v>3.0443899531084836E-2</v>
      </c>
      <c r="AN448">
        <f t="shared" si="158"/>
        <v>3.2080488577725377</v>
      </c>
      <c r="AO448">
        <f t="shared" si="154"/>
        <v>511.04677644000873</v>
      </c>
      <c r="AP448">
        <f t="shared" si="146"/>
        <v>1.8444727763257316E-2</v>
      </c>
      <c r="AS448">
        <f t="shared" si="159"/>
        <v>1.0296940625230233</v>
      </c>
      <c r="AT448">
        <f t="shared" si="155"/>
        <v>508.86842164475922</v>
      </c>
      <c r="AU448">
        <f t="shared" si="147"/>
        <v>2.2628641511767848E-2</v>
      </c>
      <c r="AX448">
        <f t="shared" si="160"/>
        <v>-2.5150851859031977</v>
      </c>
      <c r="AY448">
        <f t="shared" si="156"/>
        <v>505.32364239633296</v>
      </c>
      <c r="AZ448">
        <f t="shared" si="148"/>
        <v>2.9437013896867203E-2</v>
      </c>
    </row>
    <row r="449" spans="2:52" x14ac:dyDescent="0.3">
      <c r="B449" s="1"/>
      <c r="I449" s="1">
        <v>44110</v>
      </c>
      <c r="J449">
        <v>193</v>
      </c>
      <c r="K449" s="13">
        <v>505.86999509999998</v>
      </c>
      <c r="M449">
        <f t="shared" si="149"/>
        <v>502.29613303665144</v>
      </c>
      <c r="O449">
        <f t="shared" si="150"/>
        <v>511.35922188045544</v>
      </c>
      <c r="Q449">
        <f t="shared" si="151"/>
        <v>515.5255056728945</v>
      </c>
      <c r="S449">
        <f t="shared" si="152"/>
        <v>517.87817460428869</v>
      </c>
      <c r="T449">
        <f t="shared" ref="T449:T508" si="161">(K449-M449)/K449</f>
        <v>7.0647836360447991E-3</v>
      </c>
      <c r="V449">
        <f t="shared" ref="V449:V508" si="162">(K449-O449)/K449</f>
        <v>-1.0851062197057858E-2</v>
      </c>
      <c r="X449">
        <f t="shared" ref="X449:X508" si="163">(K449-Q449)/K449</f>
        <v>-1.9086940649614571E-2</v>
      </c>
      <c r="Z449">
        <f t="shared" ref="Z449:Z508" si="164">(K449-S449)/K449</f>
        <v>-2.3737678891026018E-2</v>
      </c>
      <c r="AE449" s="1">
        <f t="shared" ref="AE449:AE508" si="165">I449</f>
        <v>44110</v>
      </c>
      <c r="AF449" s="10">
        <f t="shared" ref="AF449:AF508" si="166">J449</f>
        <v>193</v>
      </c>
      <c r="AG449" s="11">
        <f t="shared" ref="AG449:AG508" si="167">K449</f>
        <v>505.86999509999998</v>
      </c>
      <c r="AI449">
        <f t="shared" si="157"/>
        <v>-3.968811790872957</v>
      </c>
      <c r="AJ449">
        <f t="shared" si="153"/>
        <v>511.55669388202153</v>
      </c>
      <c r="AK449">
        <f t="shared" ref="AK449:AK508" si="168">ABS((K449-AJ449)/K449)</f>
        <v>1.124142336391667E-2</v>
      </c>
      <c r="AN449">
        <f t="shared" si="158"/>
        <v>4.9995405509268513</v>
      </c>
      <c r="AO449">
        <f t="shared" si="154"/>
        <v>520.52504622382139</v>
      </c>
      <c r="AP449">
        <f t="shared" ref="AP449:AP508" si="169">ABS((K449-AO449)/K449)</f>
        <v>2.8969994792682672E-2</v>
      </c>
      <c r="AS449">
        <f t="shared" si="159"/>
        <v>5.0239444794042027</v>
      </c>
      <c r="AT449">
        <f t="shared" si="155"/>
        <v>520.54945015229873</v>
      </c>
      <c r="AU449">
        <f t="shared" ref="AU449:AU508" si="170">ABS((K449-AT449)/K449)</f>
        <v>2.9018236294874388E-2</v>
      </c>
      <c r="AX449">
        <f t="shared" si="160"/>
        <v>5.6464054353460185</v>
      </c>
      <c r="AY449">
        <f t="shared" si="156"/>
        <v>521.17191110824047</v>
      </c>
      <c r="AZ449">
        <f t="shared" ref="AZ449:AZ508" si="171">ABS((K449-AY449)/K449)</f>
        <v>3.0248712429001866E-2</v>
      </c>
    </row>
    <row r="450" spans="2:52" x14ac:dyDescent="0.3">
      <c r="B450" s="1"/>
      <c r="I450" s="1">
        <v>44111</v>
      </c>
      <c r="J450">
        <v>194</v>
      </c>
      <c r="K450" s="13">
        <v>534.6599731</v>
      </c>
      <c r="M450">
        <f t="shared" ref="M450:M508" si="172">$L$257*K449+(1-$L$257)*M449</f>
        <v>503.01090544932117</v>
      </c>
      <c r="O450">
        <f t="shared" ref="O450:O508" si="173">$N$257*K449+(1-$N$257)*O449</f>
        <v>509.16353116827327</v>
      </c>
      <c r="Q450">
        <f t="shared" ref="Q450:Q508" si="174">$P$257*K449+(1-$P$257)*Q449</f>
        <v>509.73219932915777</v>
      </c>
      <c r="S450">
        <f t="shared" ref="S450:S508" si="175">$R$257*K449+(1-$R$257)*S449</f>
        <v>508.27163100085772</v>
      </c>
      <c r="T450">
        <f t="shared" si="161"/>
        <v>5.9194757870455646E-2</v>
      </c>
      <c r="V450">
        <f t="shared" si="162"/>
        <v>4.7687209094588449E-2</v>
      </c>
      <c r="X450">
        <f t="shared" si="163"/>
        <v>4.6623601962026577E-2</v>
      </c>
      <c r="Z450">
        <f t="shared" si="164"/>
        <v>4.9355372436318025E-2</v>
      </c>
      <c r="AE450" s="1">
        <f t="shared" si="165"/>
        <v>44111</v>
      </c>
      <c r="AF450" s="10">
        <f t="shared" si="166"/>
        <v>194</v>
      </c>
      <c r="AG450" s="11">
        <f t="shared" si="167"/>
        <v>534.6599731</v>
      </c>
      <c r="AI450">
        <f t="shared" si="157"/>
        <v>-2.0163881639510191</v>
      </c>
      <c r="AJ450">
        <f t="shared" ref="AJ450:AJ508" si="176">Q450+AI450</f>
        <v>507.71581116520673</v>
      </c>
      <c r="AK450">
        <f t="shared" si="168"/>
        <v>5.0394948734555405E-2</v>
      </c>
      <c r="AN450">
        <f t="shared" si="158"/>
        <v>0.68240179306141791</v>
      </c>
      <c r="AO450">
        <f t="shared" ref="AO450:AO508" si="177">Q450+AN450</f>
        <v>510.41460112221921</v>
      </c>
      <c r="AP450">
        <f t="shared" si="169"/>
        <v>4.5347273402952241E-2</v>
      </c>
      <c r="AS450">
        <f t="shared" si="159"/>
        <v>-1.466406014480357</v>
      </c>
      <c r="AT450">
        <f t="shared" ref="AT450:AT508" si="178">Q450+AS450</f>
        <v>508.26579331467741</v>
      </c>
      <c r="AU450">
        <f t="shared" si="170"/>
        <v>4.9366290938682188E-2</v>
      </c>
      <c r="AX450">
        <f t="shared" si="160"/>
        <v>-3.5053639879201821</v>
      </c>
      <c r="AY450">
        <f t="shared" ref="AY450:AY508" si="179">Q450+AX450</f>
        <v>506.22683534123757</v>
      </c>
      <c r="AZ450">
        <f t="shared" si="171"/>
        <v>5.3179851100326227E-2</v>
      </c>
    </row>
    <row r="451" spans="2:52" x14ac:dyDescent="0.3">
      <c r="B451" s="1"/>
      <c r="I451" s="1">
        <v>44112</v>
      </c>
      <c r="J451">
        <v>195</v>
      </c>
      <c r="K451" s="13">
        <v>531.78997800000002</v>
      </c>
      <c r="M451">
        <f t="shared" si="172"/>
        <v>509.34071897945699</v>
      </c>
      <c r="O451">
        <f t="shared" si="173"/>
        <v>519.36210794096405</v>
      </c>
      <c r="Q451">
        <f t="shared" si="174"/>
        <v>524.68886359166311</v>
      </c>
      <c r="S451">
        <f t="shared" si="175"/>
        <v>529.38230468017161</v>
      </c>
      <c r="T451">
        <f t="shared" si="161"/>
        <v>4.2214520674067731E-2</v>
      </c>
      <c r="V451">
        <f t="shared" si="162"/>
        <v>2.3369883926311917E-2</v>
      </c>
      <c r="X451">
        <f t="shared" si="163"/>
        <v>1.3353230978596801E-2</v>
      </c>
      <c r="Z451">
        <f t="shared" si="164"/>
        <v>4.5274890829710302E-3</v>
      </c>
      <c r="AE451" s="1">
        <f t="shared" si="165"/>
        <v>44112</v>
      </c>
      <c r="AF451" s="10">
        <f t="shared" si="166"/>
        <v>195</v>
      </c>
      <c r="AG451" s="11">
        <f t="shared" si="167"/>
        <v>531.78997800000002</v>
      </c>
      <c r="AI451">
        <f t="shared" si="157"/>
        <v>-4.6044433836618843</v>
      </c>
      <c r="AJ451">
        <f t="shared" si="176"/>
        <v>520.08442020800123</v>
      </c>
      <c r="AK451">
        <f t="shared" si="168"/>
        <v>2.2011617887238155E-2</v>
      </c>
      <c r="AN451">
        <f t="shared" si="158"/>
        <v>6.3921067808389882</v>
      </c>
      <c r="AO451">
        <f t="shared" si="177"/>
        <v>531.08097037250207</v>
      </c>
      <c r="AP451">
        <f t="shared" si="169"/>
        <v>1.3332474413384934E-3</v>
      </c>
      <c r="AS451">
        <f t="shared" si="159"/>
        <v>8.3874361517110607</v>
      </c>
      <c r="AT451">
        <f t="shared" si="178"/>
        <v>533.07629974337419</v>
      </c>
      <c r="AU451">
        <f t="shared" si="170"/>
        <v>2.4188529242538184E-3</v>
      </c>
      <c r="AX451">
        <f t="shared" si="160"/>
        <v>11.264258612420239</v>
      </c>
      <c r="AY451">
        <f t="shared" si="179"/>
        <v>535.95312220408334</v>
      </c>
      <c r="AZ451">
        <f t="shared" si="171"/>
        <v>7.8285495709047061E-3</v>
      </c>
    </row>
    <row r="452" spans="2:52" x14ac:dyDescent="0.3">
      <c r="B452" s="1"/>
      <c r="I452" s="1">
        <v>44113</v>
      </c>
      <c r="J452">
        <v>196</v>
      </c>
      <c r="K452" s="13">
        <v>539.44000240000003</v>
      </c>
      <c r="M452">
        <f t="shared" si="172"/>
        <v>513.83057078356558</v>
      </c>
      <c r="O452">
        <f t="shared" si="173"/>
        <v>524.33325596457848</v>
      </c>
      <c r="Q452">
        <f t="shared" si="174"/>
        <v>528.94953223666528</v>
      </c>
      <c r="S452">
        <f t="shared" si="175"/>
        <v>531.30844333603432</v>
      </c>
      <c r="T452">
        <f t="shared" si="161"/>
        <v>4.747410555853588E-2</v>
      </c>
      <c r="V452">
        <f t="shared" si="162"/>
        <v>2.8004497938993671E-2</v>
      </c>
      <c r="X452">
        <f t="shared" si="163"/>
        <v>1.9446963733987164E-2</v>
      </c>
      <c r="Z452">
        <f t="shared" si="164"/>
        <v>1.5074075018144612E-2</v>
      </c>
      <c r="AE452" s="1">
        <f t="shared" si="165"/>
        <v>44113</v>
      </c>
      <c r="AF452" s="10">
        <f t="shared" si="166"/>
        <v>196</v>
      </c>
      <c r="AG452" s="11">
        <f t="shared" si="167"/>
        <v>539.44000240000003</v>
      </c>
      <c r="AI452">
        <f t="shared" ref="AI452:AI508" si="180">$AH$257*(Q451-Q452)+(1-$AH$257)*AI451</f>
        <v>-4.5356884359299414</v>
      </c>
      <c r="AJ452">
        <f t="shared" si="176"/>
        <v>524.41384380073532</v>
      </c>
      <c r="AK452">
        <f t="shared" si="168"/>
        <v>2.7855106281351863E-2</v>
      </c>
      <c r="AN452">
        <f t="shared" ref="AN452:AN508" si="181">$AM$257*(Q452-Q451)+(1-$AM$257)*AN451</f>
        <v>5.5395315265042608</v>
      </c>
      <c r="AO452">
        <f t="shared" si="177"/>
        <v>534.4890637631695</v>
      </c>
      <c r="AP452">
        <f t="shared" si="169"/>
        <v>9.1779226879792272E-3</v>
      </c>
      <c r="AS452">
        <f t="shared" ref="AS452:AS508" si="182">$AR$257*(Q452-Q451)+(1-$AR$257)*AS451</f>
        <v>5.911375647685726</v>
      </c>
      <c r="AT452">
        <f t="shared" si="178"/>
        <v>534.86090788435104</v>
      </c>
      <c r="AU452">
        <f t="shared" si="170"/>
        <v>8.4886076213783399E-3</v>
      </c>
      <c r="AX452">
        <f t="shared" ref="AX452:AX508" si="183">$AW$257*(Q452-Q451)+(1-$AW$257)*AX451</f>
        <v>5.6613866384857836</v>
      </c>
      <c r="AY452">
        <f t="shared" si="179"/>
        <v>534.61091887515101</v>
      </c>
      <c r="AZ452">
        <f t="shared" si="171"/>
        <v>8.9520308159649585E-3</v>
      </c>
    </row>
    <row r="453" spans="2:52" x14ac:dyDescent="0.3">
      <c r="B453" s="1"/>
      <c r="I453" s="1">
        <v>44116</v>
      </c>
      <c r="J453">
        <v>197</v>
      </c>
      <c r="K453" s="13">
        <v>539.80999759999997</v>
      </c>
      <c r="M453">
        <f t="shared" si="172"/>
        <v>518.95245710685253</v>
      </c>
      <c r="O453">
        <f t="shared" si="173"/>
        <v>530.37595453874712</v>
      </c>
      <c r="Q453">
        <f t="shared" si="174"/>
        <v>535.24381433466613</v>
      </c>
      <c r="S453">
        <f t="shared" si="175"/>
        <v>537.81369058720691</v>
      </c>
      <c r="T453">
        <f t="shared" si="161"/>
        <v>3.8638670246716897E-2</v>
      </c>
      <c r="V453">
        <f t="shared" si="162"/>
        <v>1.7476599364955613E-2</v>
      </c>
      <c r="X453">
        <f t="shared" si="163"/>
        <v>8.4588712429097997E-3</v>
      </c>
      <c r="Z453">
        <f t="shared" si="164"/>
        <v>3.6981660615191762E-3</v>
      </c>
      <c r="AE453" s="1">
        <f t="shared" si="165"/>
        <v>44116</v>
      </c>
      <c r="AF453" s="10">
        <f t="shared" si="166"/>
        <v>197</v>
      </c>
      <c r="AG453" s="11">
        <f t="shared" si="167"/>
        <v>539.80999759999997</v>
      </c>
      <c r="AI453">
        <f t="shared" si="180"/>
        <v>-4.8874071683441231</v>
      </c>
      <c r="AJ453">
        <f t="shared" si="176"/>
        <v>530.35640716632201</v>
      </c>
      <c r="AK453">
        <f t="shared" si="168"/>
        <v>1.7512810944051993E-2</v>
      </c>
      <c r="AN453">
        <f t="shared" si="181"/>
        <v>5.8414317551028958</v>
      </c>
      <c r="AO453">
        <f t="shared" si="177"/>
        <v>541.08524608976904</v>
      </c>
      <c r="AP453">
        <f t="shared" si="169"/>
        <v>2.3624025035453868E-3</v>
      </c>
      <c r="AS453">
        <f t="shared" si="182"/>
        <v>6.1411195178747997</v>
      </c>
      <c r="AT453">
        <f t="shared" si="178"/>
        <v>541.38493385254094</v>
      </c>
      <c r="AU453">
        <f t="shared" si="170"/>
        <v>2.9175751830146637E-3</v>
      </c>
      <c r="AX453">
        <f t="shared" si="183"/>
        <v>6.1677030060978364</v>
      </c>
      <c r="AY453">
        <f t="shared" si="179"/>
        <v>541.41151734076391</v>
      </c>
      <c r="AZ453">
        <f t="shared" si="171"/>
        <v>2.9668211924275289E-3</v>
      </c>
    </row>
    <row r="454" spans="2:52" x14ac:dyDescent="0.3">
      <c r="B454" s="1"/>
      <c r="I454" s="1">
        <v>44117</v>
      </c>
      <c r="J454">
        <v>198</v>
      </c>
      <c r="K454" s="13">
        <v>554.0900269</v>
      </c>
      <c r="M454">
        <f t="shared" si="172"/>
        <v>523.12396520548214</v>
      </c>
      <c r="O454">
        <f t="shared" si="173"/>
        <v>534.14957176324833</v>
      </c>
      <c r="Q454">
        <f t="shared" si="174"/>
        <v>537.98352429386637</v>
      </c>
      <c r="S454">
        <f t="shared" si="175"/>
        <v>539.41073619744134</v>
      </c>
      <c r="T454">
        <f t="shared" si="161"/>
        <v>5.5886336499802215E-2</v>
      </c>
      <c r="V454">
        <f t="shared" si="162"/>
        <v>3.598775319655851E-2</v>
      </c>
      <c r="X454">
        <f t="shared" si="163"/>
        <v>2.9068385684986296E-2</v>
      </c>
      <c r="Z454">
        <f t="shared" si="164"/>
        <v>2.6492609485656599E-2</v>
      </c>
      <c r="AE454" s="1">
        <f t="shared" si="165"/>
        <v>44117</v>
      </c>
      <c r="AF454" s="10">
        <f t="shared" si="166"/>
        <v>198</v>
      </c>
      <c r="AG454" s="11">
        <f t="shared" si="167"/>
        <v>554.0900269</v>
      </c>
      <c r="AI454">
        <f t="shared" si="180"/>
        <v>-4.4578677265153468</v>
      </c>
      <c r="AJ454">
        <f t="shared" si="176"/>
        <v>533.52565656735101</v>
      </c>
      <c r="AK454">
        <f t="shared" si="168"/>
        <v>3.7113770929431238E-2</v>
      </c>
      <c r="AN454">
        <f t="shared" si="181"/>
        <v>4.600743036741834</v>
      </c>
      <c r="AO454">
        <f t="shared" si="177"/>
        <v>542.58426733060821</v>
      </c>
      <c r="AP454">
        <f t="shared" si="169"/>
        <v>2.0765144671099266E-2</v>
      </c>
      <c r="AS454">
        <f t="shared" si="182"/>
        <v>4.1002737826700644</v>
      </c>
      <c r="AT454">
        <f t="shared" si="178"/>
        <v>542.08379807653648</v>
      </c>
      <c r="AU454">
        <f t="shared" si="170"/>
        <v>2.1668371998383493E-2</v>
      </c>
      <c r="AX454">
        <f t="shared" si="183"/>
        <v>3.4253085685797595</v>
      </c>
      <c r="AY454">
        <f t="shared" si="179"/>
        <v>541.40883286244616</v>
      </c>
      <c r="AZ454">
        <f t="shared" si="171"/>
        <v>2.2886522806595269E-2</v>
      </c>
    </row>
    <row r="455" spans="2:52" x14ac:dyDescent="0.3">
      <c r="B455" s="1"/>
      <c r="I455" s="1">
        <v>44118</v>
      </c>
      <c r="J455">
        <v>199</v>
      </c>
      <c r="K455" s="13">
        <v>541.45001219999995</v>
      </c>
      <c r="M455">
        <f t="shared" si="172"/>
        <v>529.3171775443858</v>
      </c>
      <c r="O455">
        <f t="shared" si="173"/>
        <v>542.12575381794898</v>
      </c>
      <c r="Q455">
        <f t="shared" si="174"/>
        <v>547.64742585754652</v>
      </c>
      <c r="S455">
        <f t="shared" si="175"/>
        <v>551.15416875948824</v>
      </c>
      <c r="T455">
        <f t="shared" si="161"/>
        <v>2.2408042076343216E-2</v>
      </c>
      <c r="V455">
        <f t="shared" si="162"/>
        <v>-1.2480221677406203E-3</v>
      </c>
      <c r="X455">
        <f t="shared" si="163"/>
        <v>-1.1445957185161879E-2</v>
      </c>
      <c r="Z455">
        <f t="shared" si="164"/>
        <v>-1.7922534566134223E-2</v>
      </c>
      <c r="AE455" s="1">
        <f t="shared" si="165"/>
        <v>44118</v>
      </c>
      <c r="AF455" s="10">
        <f t="shared" si="166"/>
        <v>199</v>
      </c>
      <c r="AG455" s="11">
        <f t="shared" si="167"/>
        <v>541.45001219999995</v>
      </c>
      <c r="AI455">
        <f t="shared" si="180"/>
        <v>-5.4990744939483092</v>
      </c>
      <c r="AJ455">
        <f t="shared" si="176"/>
        <v>542.14835136359818</v>
      </c>
      <c r="AK455">
        <f t="shared" si="168"/>
        <v>1.2897574067101192E-3</v>
      </c>
      <c r="AN455">
        <f t="shared" si="181"/>
        <v>6.6260064475171632</v>
      </c>
      <c r="AO455">
        <f t="shared" si="177"/>
        <v>554.27343230506369</v>
      </c>
      <c r="AP455">
        <f t="shared" si="169"/>
        <v>2.3683479206067601E-2</v>
      </c>
      <c r="AS455">
        <f t="shared" si="182"/>
        <v>7.4384504512761191</v>
      </c>
      <c r="AT455">
        <f t="shared" si="178"/>
        <v>555.08587630882266</v>
      </c>
      <c r="AU455">
        <f t="shared" si="170"/>
        <v>2.5183975993310945E-2</v>
      </c>
      <c r="AX455">
        <f t="shared" si="183"/>
        <v>8.4161829646600772</v>
      </c>
      <c r="AY455">
        <f t="shared" si="179"/>
        <v>556.06360882220656</v>
      </c>
      <c r="AZ455">
        <f t="shared" si="171"/>
        <v>2.698974289949534E-2</v>
      </c>
    </row>
    <row r="456" spans="2:52" x14ac:dyDescent="0.3">
      <c r="B456" s="1"/>
      <c r="I456" s="1">
        <v>44119</v>
      </c>
      <c r="J456">
        <v>200</v>
      </c>
      <c r="K456" s="13">
        <v>541.94000240000003</v>
      </c>
      <c r="M456">
        <f t="shared" si="172"/>
        <v>531.74374447550861</v>
      </c>
      <c r="O456">
        <f t="shared" si="173"/>
        <v>541.85545717076934</v>
      </c>
      <c r="Q456">
        <f t="shared" si="174"/>
        <v>543.9289776630186</v>
      </c>
      <c r="S456">
        <f t="shared" si="175"/>
        <v>543.39084351189763</v>
      </c>
      <c r="T456">
        <f t="shared" si="161"/>
        <v>1.8814366681435102E-2</v>
      </c>
      <c r="V456">
        <f t="shared" si="162"/>
        <v>1.5600477701640966E-4</v>
      </c>
      <c r="X456">
        <f t="shared" si="163"/>
        <v>-3.6701023253687278E-3</v>
      </c>
      <c r="Z456">
        <f t="shared" si="164"/>
        <v>-2.6771249685804753E-3</v>
      </c>
      <c r="AE456" s="1">
        <f t="shared" si="165"/>
        <v>44119</v>
      </c>
      <c r="AF456" s="10">
        <f t="shared" si="166"/>
        <v>200</v>
      </c>
      <c r="AG456" s="11">
        <f t="shared" si="167"/>
        <v>541.94000240000003</v>
      </c>
      <c r="AI456">
        <f t="shared" si="180"/>
        <v>-3.6555699562530628</v>
      </c>
      <c r="AJ456">
        <f t="shared" si="176"/>
        <v>540.27340770676551</v>
      </c>
      <c r="AK456">
        <f t="shared" si="168"/>
        <v>3.0752383766725891E-3</v>
      </c>
      <c r="AN456">
        <f t="shared" si="181"/>
        <v>2.4882245906991285</v>
      </c>
      <c r="AO456">
        <f t="shared" si="177"/>
        <v>546.41720225371773</v>
      </c>
      <c r="AP456">
        <f t="shared" si="169"/>
        <v>8.2614308482309353E-3</v>
      </c>
      <c r="AS456">
        <f t="shared" si="182"/>
        <v>0.74431126379369417</v>
      </c>
      <c r="AT456">
        <f t="shared" si="178"/>
        <v>544.67328892681235</v>
      </c>
      <c r="AU456">
        <f t="shared" si="170"/>
        <v>5.0435223727864111E-3</v>
      </c>
      <c r="AX456">
        <f t="shared" si="183"/>
        <v>-1.2915219626903238</v>
      </c>
      <c r="AY456">
        <f t="shared" si="179"/>
        <v>542.63745570032825</v>
      </c>
      <c r="AZ456">
        <f t="shared" si="171"/>
        <v>1.28695666907688E-3</v>
      </c>
    </row>
    <row r="457" spans="2:52" x14ac:dyDescent="0.3">
      <c r="B457" s="1"/>
      <c r="I457" s="1">
        <v>44120</v>
      </c>
      <c r="J457">
        <v>201</v>
      </c>
      <c r="K457" s="13">
        <v>530.78997800000002</v>
      </c>
      <c r="M457">
        <f t="shared" si="172"/>
        <v>533.78299606040696</v>
      </c>
      <c r="O457">
        <f t="shared" si="173"/>
        <v>541.88927526246164</v>
      </c>
      <c r="Q457">
        <f t="shared" si="174"/>
        <v>542.73559250520748</v>
      </c>
      <c r="S457">
        <f t="shared" si="175"/>
        <v>542.23017062237955</v>
      </c>
      <c r="T457">
        <f t="shared" si="161"/>
        <v>-5.6387991191629832E-3</v>
      </c>
      <c r="V457">
        <f t="shared" si="162"/>
        <v>-2.0910902094051251E-2</v>
      </c>
      <c r="X457">
        <f t="shared" si="163"/>
        <v>-2.2505350515882306E-2</v>
      </c>
      <c r="Z457">
        <f t="shared" si="164"/>
        <v>-2.1553143609617149E-2</v>
      </c>
      <c r="AE457" s="1">
        <f t="shared" si="165"/>
        <v>44120</v>
      </c>
      <c r="AF457" s="10">
        <f t="shared" si="166"/>
        <v>201</v>
      </c>
      <c r="AG457" s="11">
        <f t="shared" si="167"/>
        <v>530.78997800000002</v>
      </c>
      <c r="AI457">
        <f t="shared" si="180"/>
        <v>-2.685778933440226</v>
      </c>
      <c r="AJ457">
        <f t="shared" si="176"/>
        <v>540.04981357176723</v>
      </c>
      <c r="AK457">
        <f t="shared" si="168"/>
        <v>1.7445385096866339E-2</v>
      </c>
      <c r="AN457">
        <f t="shared" si="181"/>
        <v>1.0155806912950285</v>
      </c>
      <c r="AO457">
        <f t="shared" si="177"/>
        <v>543.75117319650246</v>
      </c>
      <c r="AP457">
        <f t="shared" si="169"/>
        <v>2.4418688622079531E-2</v>
      </c>
      <c r="AS457">
        <f t="shared" si="182"/>
        <v>-0.41830658916919522</v>
      </c>
      <c r="AT457">
        <f t="shared" si="178"/>
        <v>542.31728591603826</v>
      </c>
      <c r="AU457">
        <f t="shared" si="170"/>
        <v>2.1717267457597399E-2</v>
      </c>
      <c r="AX457">
        <f t="shared" si="183"/>
        <v>-1.213012518786962</v>
      </c>
      <c r="AY457">
        <f t="shared" si="179"/>
        <v>541.52257998642051</v>
      </c>
      <c r="AZ457">
        <f t="shared" si="171"/>
        <v>2.0220053940846056E-2</v>
      </c>
    </row>
    <row r="458" spans="2:52" x14ac:dyDescent="0.3">
      <c r="B458" s="1"/>
      <c r="I458" s="1">
        <v>44123</v>
      </c>
      <c r="J458">
        <v>202</v>
      </c>
      <c r="K458" s="13">
        <v>530.71997069999998</v>
      </c>
      <c r="M458">
        <f t="shared" si="172"/>
        <v>533.18439244832564</v>
      </c>
      <c r="O458">
        <f t="shared" si="173"/>
        <v>537.44955635747704</v>
      </c>
      <c r="Q458">
        <f t="shared" si="174"/>
        <v>535.56822380208291</v>
      </c>
      <c r="S458">
        <f t="shared" si="175"/>
        <v>533.07801652447597</v>
      </c>
      <c r="T458">
        <f t="shared" si="161"/>
        <v>-4.6435444007791558E-3</v>
      </c>
      <c r="V458">
        <f t="shared" si="162"/>
        <v>-1.2680106325377177E-2</v>
      </c>
      <c r="X458">
        <f t="shared" si="163"/>
        <v>-9.1352377331651372E-3</v>
      </c>
      <c r="Z458">
        <f t="shared" si="164"/>
        <v>-4.4431073912025937E-3</v>
      </c>
      <c r="AE458" s="1">
        <f t="shared" si="165"/>
        <v>44123</v>
      </c>
      <c r="AF458" s="10">
        <f t="shared" si="166"/>
        <v>202</v>
      </c>
      <c r="AG458" s="11">
        <f t="shared" si="167"/>
        <v>530.71997069999998</v>
      </c>
      <c r="AI458">
        <f t="shared" si="180"/>
        <v>-0.71514940612726741</v>
      </c>
      <c r="AJ458">
        <f t="shared" si="176"/>
        <v>534.85307439595567</v>
      </c>
      <c r="AK458">
        <f t="shared" si="168"/>
        <v>7.7877297334492356E-3</v>
      </c>
      <c r="AN458">
        <f t="shared" si="181"/>
        <v>-2.2575990664728098</v>
      </c>
      <c r="AO458">
        <f t="shared" si="177"/>
        <v>533.31062473561008</v>
      </c>
      <c r="AP458">
        <f t="shared" si="169"/>
        <v>4.8813954225109032E-3</v>
      </c>
      <c r="AS458">
        <f t="shared" si="182"/>
        <v>-4.467743857542418</v>
      </c>
      <c r="AT458">
        <f t="shared" si="178"/>
        <v>531.10047994454044</v>
      </c>
      <c r="AU458">
        <f t="shared" si="170"/>
        <v>7.1696801618108502E-4</v>
      </c>
      <c r="AX458">
        <f t="shared" si="183"/>
        <v>-5.9764974662570456</v>
      </c>
      <c r="AY458">
        <f t="shared" si="179"/>
        <v>529.59172633582591</v>
      </c>
      <c r="AZ458">
        <f t="shared" si="171"/>
        <v>2.1258750875456094E-3</v>
      </c>
    </row>
    <row r="459" spans="2:52" x14ac:dyDescent="0.3">
      <c r="B459" s="1"/>
      <c r="I459" s="1">
        <v>44124</v>
      </c>
      <c r="J459">
        <v>203</v>
      </c>
      <c r="K459" s="13">
        <v>525.41998290000004</v>
      </c>
      <c r="M459">
        <f t="shared" si="172"/>
        <v>532.69150809866051</v>
      </c>
      <c r="O459">
        <f t="shared" si="173"/>
        <v>534.75772209448621</v>
      </c>
      <c r="Q459">
        <f t="shared" si="174"/>
        <v>532.65927194083315</v>
      </c>
      <c r="S459">
        <f t="shared" si="175"/>
        <v>531.19157986489517</v>
      </c>
      <c r="T459">
        <f t="shared" si="161"/>
        <v>-1.3839453076234473E-2</v>
      </c>
      <c r="V459">
        <f t="shared" si="162"/>
        <v>-1.7771952910788646E-2</v>
      </c>
      <c r="X459">
        <f t="shared" si="163"/>
        <v>-1.3778099951350582E-2</v>
      </c>
      <c r="Z459">
        <f t="shared" si="164"/>
        <v>-1.0984730601678717E-2</v>
      </c>
      <c r="AE459" s="1">
        <f t="shared" si="165"/>
        <v>44124</v>
      </c>
      <c r="AF459" s="10">
        <f t="shared" si="166"/>
        <v>203</v>
      </c>
      <c r="AG459" s="11">
        <f t="shared" si="167"/>
        <v>525.41998290000004</v>
      </c>
      <c r="AI459">
        <f t="shared" si="180"/>
        <v>9.6708473481383894E-3</v>
      </c>
      <c r="AJ459">
        <f t="shared" si="176"/>
        <v>532.66894278818131</v>
      </c>
      <c r="AK459">
        <f t="shared" si="168"/>
        <v>1.3796505888815662E-2</v>
      </c>
      <c r="AN459">
        <f t="shared" si="181"/>
        <v>-2.5181401843835904</v>
      </c>
      <c r="AO459">
        <f t="shared" si="177"/>
        <v>530.14113175644957</v>
      </c>
      <c r="AP459">
        <f t="shared" si="169"/>
        <v>8.98547640002508E-3</v>
      </c>
      <c r="AS459">
        <f t="shared" si="182"/>
        <v>-3.532468659766824</v>
      </c>
      <c r="AT459">
        <f t="shared" si="178"/>
        <v>529.12680328106637</v>
      </c>
      <c r="AU459">
        <f t="shared" si="170"/>
        <v>7.0549665062355129E-3</v>
      </c>
      <c r="AX459">
        <f t="shared" si="183"/>
        <v>-3.5224609822512183</v>
      </c>
      <c r="AY459">
        <f t="shared" si="179"/>
        <v>529.13681095858192</v>
      </c>
      <c r="AZ459">
        <f t="shared" si="171"/>
        <v>7.0740135121379333E-3</v>
      </c>
    </row>
    <row r="460" spans="2:52" x14ac:dyDescent="0.3">
      <c r="B460" s="1"/>
      <c r="I460" s="1">
        <v>44125</v>
      </c>
      <c r="J460">
        <v>204</v>
      </c>
      <c r="K460" s="13">
        <v>489.0499878</v>
      </c>
      <c r="M460">
        <f t="shared" si="172"/>
        <v>531.23720305892846</v>
      </c>
      <c r="O460">
        <f t="shared" si="173"/>
        <v>531.02262641669176</v>
      </c>
      <c r="Q460">
        <f t="shared" si="174"/>
        <v>528.31569851633321</v>
      </c>
      <c r="S460">
        <f t="shared" si="175"/>
        <v>526.57430229297904</v>
      </c>
      <c r="T460">
        <f t="shared" si="161"/>
        <v>-8.6263605585000402E-2</v>
      </c>
      <c r="V460">
        <f t="shared" si="162"/>
        <v>-8.5824843397924261E-2</v>
      </c>
      <c r="X460">
        <f t="shared" si="163"/>
        <v>-8.0289769340289141E-2</v>
      </c>
      <c r="Z460">
        <f t="shared" si="164"/>
        <v>-7.672899586764706E-2</v>
      </c>
      <c r="AE460" s="1">
        <f t="shared" si="165"/>
        <v>44125</v>
      </c>
      <c r="AF460" s="10">
        <f t="shared" si="166"/>
        <v>204</v>
      </c>
      <c r="AG460" s="11">
        <f t="shared" si="167"/>
        <v>489.0499878</v>
      </c>
      <c r="AI460">
        <f t="shared" si="180"/>
        <v>0.87645136277849811</v>
      </c>
      <c r="AJ460">
        <f t="shared" si="176"/>
        <v>529.19214987911175</v>
      </c>
      <c r="AK460">
        <f t="shared" si="168"/>
        <v>8.2081920213702447E-2</v>
      </c>
      <c r="AN460">
        <f t="shared" si="181"/>
        <v>-3.248313480430129</v>
      </c>
      <c r="AO460">
        <f t="shared" si="177"/>
        <v>525.06738503590304</v>
      </c>
      <c r="AP460">
        <f t="shared" si="169"/>
        <v>7.3647680471127186E-2</v>
      </c>
      <c r="AS460">
        <f t="shared" si="182"/>
        <v>-4.0191315186066916</v>
      </c>
      <c r="AT460">
        <f t="shared" si="178"/>
        <v>524.29656699772647</v>
      </c>
      <c r="AU460">
        <f t="shared" si="170"/>
        <v>7.2071526586236792E-2</v>
      </c>
      <c r="AX460">
        <f t="shared" si="183"/>
        <v>-4.1793509360501933</v>
      </c>
      <c r="AY460">
        <f t="shared" si="179"/>
        <v>524.13634758028297</v>
      </c>
      <c r="AZ460">
        <f t="shared" si="171"/>
        <v>7.1743913005947679E-2</v>
      </c>
    </row>
    <row r="461" spans="2:52" x14ac:dyDescent="0.3">
      <c r="B461" s="1"/>
      <c r="I461" s="1">
        <v>44126</v>
      </c>
      <c r="J461">
        <v>205</v>
      </c>
      <c r="K461" s="13">
        <v>485.23001099999999</v>
      </c>
      <c r="M461">
        <f t="shared" si="172"/>
        <v>522.79976000714282</v>
      </c>
      <c r="O461">
        <f t="shared" si="173"/>
        <v>514.23357097001508</v>
      </c>
      <c r="Q461">
        <f t="shared" si="174"/>
        <v>504.75627208653327</v>
      </c>
      <c r="S461">
        <f t="shared" si="175"/>
        <v>496.55485069859577</v>
      </c>
      <c r="T461">
        <f t="shared" si="161"/>
        <v>-7.7426680451434055E-2</v>
      </c>
      <c r="V461">
        <f t="shared" si="162"/>
        <v>-5.9772807354273663E-2</v>
      </c>
      <c r="X461">
        <f t="shared" si="163"/>
        <v>-4.0241247746181312E-2</v>
      </c>
      <c r="Z461">
        <f t="shared" si="164"/>
        <v>-2.3339116381644789E-2</v>
      </c>
      <c r="AE461" s="1">
        <f t="shared" si="165"/>
        <v>44126</v>
      </c>
      <c r="AF461" s="10">
        <f t="shared" si="166"/>
        <v>205</v>
      </c>
      <c r="AG461" s="11">
        <f t="shared" si="167"/>
        <v>485.23001099999999</v>
      </c>
      <c r="AI461">
        <f t="shared" si="180"/>
        <v>5.4130463761827876</v>
      </c>
      <c r="AJ461">
        <f t="shared" si="176"/>
        <v>510.16931846271603</v>
      </c>
      <c r="AK461">
        <f t="shared" si="168"/>
        <v>5.1396877557756925E-2</v>
      </c>
      <c r="AN461">
        <f t="shared" si="181"/>
        <v>-11.372758660178054</v>
      </c>
      <c r="AO461">
        <f t="shared" si="177"/>
        <v>493.38351342635519</v>
      </c>
      <c r="AP461">
        <f t="shared" si="169"/>
        <v>1.6803376216470673E-2</v>
      </c>
      <c r="AS461">
        <f t="shared" si="182"/>
        <v>-15.743308465322642</v>
      </c>
      <c r="AT461">
        <f t="shared" si="178"/>
        <v>489.01296362121064</v>
      </c>
      <c r="AU461">
        <f t="shared" si="170"/>
        <v>7.796204965588277E-3</v>
      </c>
      <c r="AX461">
        <f t="shared" si="183"/>
        <v>-19.683411331049992</v>
      </c>
      <c r="AY461">
        <f t="shared" si="179"/>
        <v>485.0728607554833</v>
      </c>
      <c r="AZ461">
        <f t="shared" si="171"/>
        <v>3.2386752870626896E-4</v>
      </c>
    </row>
    <row r="462" spans="2:52" x14ac:dyDescent="0.3">
      <c r="B462" s="1"/>
      <c r="I462" s="1">
        <v>44127</v>
      </c>
      <c r="J462">
        <v>206</v>
      </c>
      <c r="K462" s="13">
        <v>488.27999879999999</v>
      </c>
      <c r="M462">
        <f t="shared" si="172"/>
        <v>515.28581020571426</v>
      </c>
      <c r="O462">
        <f t="shared" si="173"/>
        <v>502.63214698200903</v>
      </c>
      <c r="Q462">
        <f t="shared" si="174"/>
        <v>493.04051543461333</v>
      </c>
      <c r="S462">
        <f t="shared" si="175"/>
        <v>487.49497893971915</v>
      </c>
      <c r="T462">
        <f t="shared" si="161"/>
        <v>-5.5308043483419188E-2</v>
      </c>
      <c r="V462">
        <f t="shared" si="162"/>
        <v>-2.9393274795774915E-2</v>
      </c>
      <c r="X462">
        <f t="shared" si="163"/>
        <v>-9.7495630505300534E-3</v>
      </c>
      <c r="Z462">
        <f t="shared" si="164"/>
        <v>1.6077247935817774E-3</v>
      </c>
      <c r="AE462" s="1">
        <f t="shared" si="165"/>
        <v>44127</v>
      </c>
      <c r="AF462" s="10">
        <f t="shared" si="166"/>
        <v>206</v>
      </c>
      <c r="AG462" s="11">
        <f t="shared" si="167"/>
        <v>488.27999879999999</v>
      </c>
      <c r="AI462">
        <f t="shared" si="180"/>
        <v>6.6735884313302192</v>
      </c>
      <c r="AJ462">
        <f t="shared" si="176"/>
        <v>499.71410386594357</v>
      </c>
      <c r="AK462">
        <f t="shared" si="168"/>
        <v>2.3417107180396725E-2</v>
      </c>
      <c r="AN462">
        <f t="shared" si="181"/>
        <v>-11.509957856874809</v>
      </c>
      <c r="AO462">
        <f t="shared" si="177"/>
        <v>481.53055757773853</v>
      </c>
      <c r="AP462">
        <f t="shared" si="169"/>
        <v>1.3822891043763665E-2</v>
      </c>
      <c r="AS462">
        <f t="shared" si="182"/>
        <v>-13.326777377281026</v>
      </c>
      <c r="AT462">
        <f t="shared" si="178"/>
        <v>479.71373805733231</v>
      </c>
      <c r="AU462">
        <f t="shared" si="170"/>
        <v>1.7543746956091129E-2</v>
      </c>
      <c r="AX462">
        <f t="shared" si="183"/>
        <v>-13.309287587745954</v>
      </c>
      <c r="AY462">
        <f t="shared" si="179"/>
        <v>479.7312278468674</v>
      </c>
      <c r="AZ462">
        <f t="shared" si="171"/>
        <v>1.750792777533813E-2</v>
      </c>
    </row>
    <row r="463" spans="2:52" x14ac:dyDescent="0.3">
      <c r="B463" s="1"/>
      <c r="I463" s="1">
        <v>44130</v>
      </c>
      <c r="J463">
        <v>207</v>
      </c>
      <c r="K463" s="13">
        <v>488.23999020000002</v>
      </c>
      <c r="M463">
        <f t="shared" si="172"/>
        <v>509.88464792457142</v>
      </c>
      <c r="O463">
        <f t="shared" si="173"/>
        <v>496.89128770920536</v>
      </c>
      <c r="Q463">
        <f t="shared" si="174"/>
        <v>490.18420545384527</v>
      </c>
      <c r="S463">
        <f t="shared" si="175"/>
        <v>488.12299482794378</v>
      </c>
      <c r="T463">
        <f t="shared" si="161"/>
        <v>-4.4332005077472252E-2</v>
      </c>
      <c r="V463">
        <f t="shared" si="162"/>
        <v>-1.7719354585562449E-2</v>
      </c>
      <c r="X463">
        <f t="shared" si="163"/>
        <v>-3.9820893267035039E-3</v>
      </c>
      <c r="Z463">
        <f t="shared" si="164"/>
        <v>2.3962677045014726E-4</v>
      </c>
      <c r="AE463" s="1">
        <f t="shared" si="165"/>
        <v>44130</v>
      </c>
      <c r="AF463" s="10">
        <f t="shared" si="166"/>
        <v>207</v>
      </c>
      <c r="AG463" s="11">
        <f t="shared" si="167"/>
        <v>488.23999020000002</v>
      </c>
      <c r="AI463">
        <f t="shared" si="180"/>
        <v>5.9101327412177875</v>
      </c>
      <c r="AJ463">
        <f t="shared" si="176"/>
        <v>496.09433819506307</v>
      </c>
      <c r="AK463">
        <f t="shared" si="168"/>
        <v>1.6087064051934045E-2</v>
      </c>
      <c r="AN463">
        <f t="shared" si="181"/>
        <v>-8.0484987064321096</v>
      </c>
      <c r="AO463">
        <f t="shared" si="177"/>
        <v>482.13570674741317</v>
      </c>
      <c r="AP463">
        <f t="shared" si="169"/>
        <v>1.2502628983927207E-2</v>
      </c>
      <c r="AS463">
        <f t="shared" si="182"/>
        <v>-7.0444969393732464</v>
      </c>
      <c r="AT463">
        <f t="shared" si="178"/>
        <v>483.13970851447203</v>
      </c>
      <c r="AU463">
        <f t="shared" si="170"/>
        <v>1.0446259601633076E-2</v>
      </c>
      <c r="AX463">
        <f t="shared" si="183"/>
        <v>-4.9469055021636379</v>
      </c>
      <c r="AY463">
        <f t="shared" si="179"/>
        <v>485.23729995168162</v>
      </c>
      <c r="AZ463">
        <f t="shared" si="171"/>
        <v>6.1500293064654446E-3</v>
      </c>
    </row>
    <row r="464" spans="2:52" x14ac:dyDescent="0.3">
      <c r="B464" s="1"/>
      <c r="I464" s="1">
        <v>44131</v>
      </c>
      <c r="J464">
        <v>208</v>
      </c>
      <c r="K464" s="13">
        <v>488.92999270000001</v>
      </c>
      <c r="M464">
        <f t="shared" si="172"/>
        <v>505.55571637965716</v>
      </c>
      <c r="O464">
        <f t="shared" si="173"/>
        <v>493.43076870552323</v>
      </c>
      <c r="Q464">
        <f t="shared" si="174"/>
        <v>489.01767630153813</v>
      </c>
      <c r="S464">
        <f t="shared" si="175"/>
        <v>488.21659112558876</v>
      </c>
      <c r="T464">
        <f t="shared" si="161"/>
        <v>-3.400430312700909E-2</v>
      </c>
      <c r="V464">
        <f t="shared" si="162"/>
        <v>-9.2053587890338906E-3</v>
      </c>
      <c r="X464">
        <f t="shared" si="163"/>
        <v>-1.7933774333193461E-4</v>
      </c>
      <c r="Z464">
        <f t="shared" si="164"/>
        <v>1.4591078171982438E-3</v>
      </c>
      <c r="AE464" s="1">
        <f t="shared" si="165"/>
        <v>44131</v>
      </c>
      <c r="AF464" s="10">
        <f t="shared" si="166"/>
        <v>208</v>
      </c>
      <c r="AG464" s="11">
        <f t="shared" si="167"/>
        <v>488.92999270000001</v>
      </c>
      <c r="AI464">
        <f t="shared" si="180"/>
        <v>4.9614120234356571</v>
      </c>
      <c r="AJ464">
        <f t="shared" si="176"/>
        <v>493.97908832497382</v>
      </c>
      <c r="AK464">
        <f t="shared" si="168"/>
        <v>1.0326827358435035E-2</v>
      </c>
      <c r="AN464">
        <f t="shared" si="181"/>
        <v>-5.2957108847821193</v>
      </c>
      <c r="AO464">
        <f t="shared" si="177"/>
        <v>483.72196541675601</v>
      </c>
      <c r="AP464">
        <f t="shared" si="169"/>
        <v>1.0651887511510413E-2</v>
      </c>
      <c r="AS464">
        <f t="shared" si="182"/>
        <v>-3.5177162671335793</v>
      </c>
      <c r="AT464">
        <f t="shared" si="178"/>
        <v>485.49996003440458</v>
      </c>
      <c r="AU464">
        <f t="shared" si="170"/>
        <v>7.0153860814590064E-3</v>
      </c>
      <c r="AX464">
        <f t="shared" si="183"/>
        <v>-1.9226044222784351</v>
      </c>
      <c r="AY464">
        <f t="shared" si="179"/>
        <v>487.09507187925971</v>
      </c>
      <c r="AZ464">
        <f t="shared" si="171"/>
        <v>3.7529316019403775E-3</v>
      </c>
    </row>
    <row r="465" spans="2:52" x14ac:dyDescent="0.3">
      <c r="B465" s="1"/>
      <c r="I465" s="1">
        <v>44132</v>
      </c>
      <c r="J465">
        <v>209</v>
      </c>
      <c r="K465" s="13">
        <v>486.23999020000002</v>
      </c>
      <c r="M465">
        <f t="shared" si="172"/>
        <v>502.23057164372574</v>
      </c>
      <c r="O465">
        <f t="shared" si="173"/>
        <v>491.63045830331396</v>
      </c>
      <c r="Q465">
        <f t="shared" si="174"/>
        <v>488.96506614061525</v>
      </c>
      <c r="S465">
        <f t="shared" si="175"/>
        <v>488.78731238511773</v>
      </c>
      <c r="T465">
        <f t="shared" si="161"/>
        <v>-3.2886191522726212E-2</v>
      </c>
      <c r="V465">
        <f t="shared" si="162"/>
        <v>-1.1086023798858523E-2</v>
      </c>
      <c r="X465">
        <f t="shared" si="163"/>
        <v>-5.6043846568324214E-3</v>
      </c>
      <c r="Z465">
        <f t="shared" si="164"/>
        <v>-5.2388167087407678E-3</v>
      </c>
      <c r="AE465" s="1">
        <f t="shared" si="165"/>
        <v>44132</v>
      </c>
      <c r="AF465" s="10">
        <f t="shared" si="166"/>
        <v>209</v>
      </c>
      <c r="AG465" s="11">
        <f t="shared" si="167"/>
        <v>486.23999020000002</v>
      </c>
      <c r="AI465">
        <f t="shared" si="180"/>
        <v>3.9796516509331021</v>
      </c>
      <c r="AJ465">
        <f t="shared" si="176"/>
        <v>492.94471779154833</v>
      </c>
      <c r="AK465">
        <f t="shared" si="168"/>
        <v>1.3788926716600418E-2</v>
      </c>
      <c r="AN465">
        <f t="shared" si="181"/>
        <v>-3.1984705952384238</v>
      </c>
      <c r="AO465">
        <f t="shared" si="177"/>
        <v>485.76659554537684</v>
      </c>
      <c r="AP465">
        <f t="shared" si="169"/>
        <v>9.7358231359880802E-4</v>
      </c>
      <c r="AS465">
        <f t="shared" si="182"/>
        <v>-1.4386526034071607</v>
      </c>
      <c r="AT465">
        <f t="shared" si="178"/>
        <v>487.5264135372081</v>
      </c>
      <c r="AU465">
        <f t="shared" si="170"/>
        <v>2.6456551561687604E-3</v>
      </c>
      <c r="AX465">
        <f t="shared" si="183"/>
        <v>-0.42660901319399236</v>
      </c>
      <c r="AY465">
        <f t="shared" si="179"/>
        <v>488.53845712742128</v>
      </c>
      <c r="AZ465">
        <f t="shared" si="171"/>
        <v>4.7270215814126165E-3</v>
      </c>
    </row>
    <row r="466" spans="2:52" x14ac:dyDescent="0.3">
      <c r="B466" s="1"/>
      <c r="I466" s="1">
        <v>44133</v>
      </c>
      <c r="J466">
        <v>210</v>
      </c>
      <c r="K466" s="13">
        <v>504.2099915</v>
      </c>
      <c r="M466">
        <f t="shared" si="172"/>
        <v>499.03245535498064</v>
      </c>
      <c r="O466">
        <f t="shared" si="173"/>
        <v>489.47427106198836</v>
      </c>
      <c r="Q466">
        <f t="shared" si="174"/>
        <v>487.33002057624617</v>
      </c>
      <c r="S466">
        <f t="shared" si="175"/>
        <v>486.74945463702358</v>
      </c>
      <c r="T466">
        <f t="shared" si="161"/>
        <v>1.0268610761989155E-2</v>
      </c>
      <c r="V466">
        <f t="shared" si="162"/>
        <v>2.9225363809577819E-2</v>
      </c>
      <c r="X466">
        <f t="shared" si="163"/>
        <v>3.3478057175219289E-2</v>
      </c>
      <c r="Z466">
        <f t="shared" si="164"/>
        <v>3.4629493975381537E-2</v>
      </c>
      <c r="AE466" s="1">
        <f t="shared" si="165"/>
        <v>44133</v>
      </c>
      <c r="AF466" s="10">
        <f t="shared" si="166"/>
        <v>210</v>
      </c>
      <c r="AG466" s="11">
        <f t="shared" si="167"/>
        <v>504.2099915</v>
      </c>
      <c r="AI466">
        <f t="shared" si="180"/>
        <v>3.510730433620298</v>
      </c>
      <c r="AJ466">
        <f t="shared" si="176"/>
        <v>490.84075100986649</v>
      </c>
      <c r="AK466">
        <f t="shared" si="168"/>
        <v>2.6515223251250282E-2</v>
      </c>
      <c r="AN466">
        <f t="shared" si="181"/>
        <v>-2.5731005828906861</v>
      </c>
      <c r="AO466">
        <f t="shared" si="177"/>
        <v>484.7569199933555</v>
      </c>
      <c r="AP466">
        <f t="shared" si="169"/>
        <v>3.8581289213989137E-2</v>
      </c>
      <c r="AS466">
        <f t="shared" si="182"/>
        <v>-1.5564883799843119</v>
      </c>
      <c r="AT466">
        <f t="shared" si="178"/>
        <v>485.77353219626184</v>
      </c>
      <c r="AU466">
        <f t="shared" si="170"/>
        <v>3.6565041578986955E-2</v>
      </c>
      <c r="AX466">
        <f t="shared" si="183"/>
        <v>-1.3933582541340621</v>
      </c>
      <c r="AY466">
        <f t="shared" si="179"/>
        <v>485.93666232211211</v>
      </c>
      <c r="AZ466">
        <f t="shared" si="171"/>
        <v>3.6241505495608346E-2</v>
      </c>
    </row>
    <row r="467" spans="2:52" x14ac:dyDescent="0.3">
      <c r="B467" s="1"/>
      <c r="I467" s="1">
        <v>44134</v>
      </c>
      <c r="J467">
        <v>211</v>
      </c>
      <c r="K467" s="13">
        <v>475.73999020000002</v>
      </c>
      <c r="M467">
        <f t="shared" si="172"/>
        <v>500.06796258398452</v>
      </c>
      <c r="O467">
        <f t="shared" si="173"/>
        <v>495.36855923719298</v>
      </c>
      <c r="Q467">
        <f t="shared" si="174"/>
        <v>497.45800313049847</v>
      </c>
      <c r="S467">
        <f t="shared" si="175"/>
        <v>500.71788412740466</v>
      </c>
      <c r="T467">
        <f t="shared" si="161"/>
        <v>-5.1137118773128737E-2</v>
      </c>
      <c r="V467">
        <f t="shared" si="162"/>
        <v>-4.1259026866631819E-2</v>
      </c>
      <c r="X467">
        <f t="shared" si="163"/>
        <v>-4.5651013952743895E-2</v>
      </c>
      <c r="Z467">
        <f t="shared" si="164"/>
        <v>-5.2503246399160153E-2</v>
      </c>
      <c r="AE467" s="1">
        <f t="shared" si="165"/>
        <v>44134</v>
      </c>
      <c r="AF467" s="10">
        <f t="shared" si="166"/>
        <v>211</v>
      </c>
      <c r="AG467" s="11">
        <f t="shared" si="167"/>
        <v>475.73999020000002</v>
      </c>
      <c r="AI467">
        <f t="shared" si="180"/>
        <v>0.78298783604577871</v>
      </c>
      <c r="AJ467">
        <f t="shared" si="176"/>
        <v>498.24099096654425</v>
      </c>
      <c r="AK467">
        <f t="shared" si="168"/>
        <v>4.7296845398859262E-2</v>
      </c>
      <c r="AN467">
        <f t="shared" si="181"/>
        <v>2.5073326719665081</v>
      </c>
      <c r="AO467">
        <f t="shared" si="177"/>
        <v>499.96533580246495</v>
      </c>
      <c r="AP467">
        <f t="shared" si="169"/>
        <v>5.0921398456078175E-2</v>
      </c>
      <c r="AS467">
        <f t="shared" si="182"/>
        <v>5.4541941805576535</v>
      </c>
      <c r="AT467">
        <f t="shared" si="178"/>
        <v>502.9121973110561</v>
      </c>
      <c r="AU467">
        <f t="shared" si="170"/>
        <v>5.7115667530141724E-2</v>
      </c>
      <c r="AX467">
        <f t="shared" si="183"/>
        <v>7.8237143925750274</v>
      </c>
      <c r="AY467">
        <f t="shared" si="179"/>
        <v>505.2817175230735</v>
      </c>
      <c r="AZ467">
        <f t="shared" si="171"/>
        <v>6.2096371824143265E-2</v>
      </c>
    </row>
    <row r="468" spans="2:52" x14ac:dyDescent="0.3">
      <c r="B468" s="1"/>
      <c r="I468" s="1">
        <v>44137</v>
      </c>
      <c r="J468">
        <v>212</v>
      </c>
      <c r="K468" s="13">
        <v>484.11999509999998</v>
      </c>
      <c r="M468">
        <f t="shared" si="172"/>
        <v>495.20236810718762</v>
      </c>
      <c r="O468">
        <f t="shared" si="173"/>
        <v>487.51713162231579</v>
      </c>
      <c r="Q468">
        <f t="shared" si="174"/>
        <v>484.42719537219944</v>
      </c>
      <c r="S468">
        <f t="shared" si="175"/>
        <v>480.73556898548094</v>
      </c>
      <c r="T468">
        <f t="shared" si="161"/>
        <v>-2.2891789472356875E-2</v>
      </c>
      <c r="V468">
        <f t="shared" si="162"/>
        <v>-7.0171373971324837E-3</v>
      </c>
      <c r="X468">
        <f t="shared" si="163"/>
        <v>-6.3455398518707509E-4</v>
      </c>
      <c r="Z468">
        <f t="shared" si="164"/>
        <v>6.9908827331537013E-3</v>
      </c>
      <c r="AE468" s="1">
        <f t="shared" si="165"/>
        <v>44137</v>
      </c>
      <c r="AF468" s="10">
        <f t="shared" si="166"/>
        <v>212</v>
      </c>
      <c r="AG468" s="11">
        <f t="shared" si="167"/>
        <v>484.11999509999998</v>
      </c>
      <c r="AI468">
        <f t="shared" si="180"/>
        <v>3.2325518204964299</v>
      </c>
      <c r="AJ468">
        <f t="shared" si="176"/>
        <v>487.65974719269587</v>
      </c>
      <c r="AK468">
        <f t="shared" si="168"/>
        <v>7.3117246313379796E-3</v>
      </c>
      <c r="AN468">
        <f t="shared" si="181"/>
        <v>-3.7079235001397093</v>
      </c>
      <c r="AO468">
        <f t="shared" si="177"/>
        <v>480.71927187205972</v>
      </c>
      <c r="AP468">
        <f t="shared" si="169"/>
        <v>7.0245461091476029E-3</v>
      </c>
      <c r="AS468">
        <f t="shared" si="182"/>
        <v>-5.6368069827563581</v>
      </c>
      <c r="AT468">
        <f t="shared" si="178"/>
        <v>478.79038838944308</v>
      </c>
      <c r="AU468">
        <f t="shared" si="170"/>
        <v>1.100885475605282E-2</v>
      </c>
      <c r="AX468">
        <f t="shared" si="183"/>
        <v>-8.8599033281242221</v>
      </c>
      <c r="AY468">
        <f t="shared" si="179"/>
        <v>475.5672920440752</v>
      </c>
      <c r="AZ468">
        <f t="shared" si="171"/>
        <v>1.7666494138830459E-2</v>
      </c>
    </row>
    <row r="469" spans="2:52" x14ac:dyDescent="0.3">
      <c r="B469" s="1"/>
      <c r="I469" s="1">
        <v>44138</v>
      </c>
      <c r="J469">
        <v>213</v>
      </c>
      <c r="K469" s="13">
        <v>487.22000120000001</v>
      </c>
      <c r="M469">
        <f t="shared" si="172"/>
        <v>492.98589350575014</v>
      </c>
      <c r="O469">
        <f t="shared" si="173"/>
        <v>486.15827701338947</v>
      </c>
      <c r="Q469">
        <f t="shared" si="174"/>
        <v>484.24287520887975</v>
      </c>
      <c r="S469">
        <f t="shared" si="175"/>
        <v>483.44310987709616</v>
      </c>
      <c r="T469">
        <f t="shared" si="161"/>
        <v>-1.1834268485589685E-2</v>
      </c>
      <c r="V469">
        <f t="shared" si="162"/>
        <v>2.1791473748934169E-3</v>
      </c>
      <c r="X469">
        <f t="shared" si="163"/>
        <v>6.110434677943719E-3</v>
      </c>
      <c r="Z469">
        <f t="shared" si="164"/>
        <v>7.7519217470578879E-3</v>
      </c>
      <c r="AE469" s="1">
        <f t="shared" si="165"/>
        <v>44138</v>
      </c>
      <c r="AF469" s="10">
        <f t="shared" si="166"/>
        <v>213</v>
      </c>
      <c r="AG469" s="11">
        <f t="shared" si="167"/>
        <v>487.22000120000001</v>
      </c>
      <c r="AI469">
        <f t="shared" si="180"/>
        <v>2.6229054890610803</v>
      </c>
      <c r="AJ469">
        <f t="shared" si="176"/>
        <v>486.86578069794081</v>
      </c>
      <c r="AK469">
        <f t="shared" si="168"/>
        <v>7.2702372888382649E-4</v>
      </c>
      <c r="AN469">
        <f t="shared" si="181"/>
        <v>-2.2984821654116985</v>
      </c>
      <c r="AO469">
        <f t="shared" si="177"/>
        <v>481.94439304346804</v>
      </c>
      <c r="AP469">
        <f t="shared" si="169"/>
        <v>1.0827979441604199E-2</v>
      </c>
      <c r="AS469">
        <f t="shared" si="182"/>
        <v>-2.3653148910943531</v>
      </c>
      <c r="AT469">
        <f t="shared" si="178"/>
        <v>481.87756031778542</v>
      </c>
      <c r="AU469">
        <f t="shared" si="170"/>
        <v>1.0965150997611773E-2</v>
      </c>
      <c r="AX469">
        <f t="shared" si="183"/>
        <v>-1.9194367962805903</v>
      </c>
      <c r="AY469">
        <f t="shared" si="179"/>
        <v>482.32343841259916</v>
      </c>
      <c r="AZ469">
        <f t="shared" si="171"/>
        <v>1.0050003643817678E-2</v>
      </c>
    </row>
    <row r="470" spans="2:52" x14ac:dyDescent="0.3">
      <c r="B470" s="1"/>
      <c r="I470" s="1">
        <v>44139</v>
      </c>
      <c r="J470">
        <v>214</v>
      </c>
      <c r="K470" s="13">
        <v>496.9500122</v>
      </c>
      <c r="M470">
        <f t="shared" si="172"/>
        <v>491.83271504460015</v>
      </c>
      <c r="O470">
        <f t="shared" si="173"/>
        <v>486.58296668803371</v>
      </c>
      <c r="Q470">
        <f t="shared" si="174"/>
        <v>486.02915080355194</v>
      </c>
      <c r="S470">
        <f t="shared" si="175"/>
        <v>486.46462293541924</v>
      </c>
      <c r="T470">
        <f t="shared" si="161"/>
        <v>1.0297408249867135E-2</v>
      </c>
      <c r="V470">
        <f t="shared" si="162"/>
        <v>2.0861344717693714E-2</v>
      </c>
      <c r="X470">
        <f t="shared" si="163"/>
        <v>2.1975774481021455E-2</v>
      </c>
      <c r="Z470">
        <f t="shared" si="164"/>
        <v>2.1099484872053619E-2</v>
      </c>
      <c r="AE470" s="1">
        <f t="shared" si="165"/>
        <v>44139</v>
      </c>
      <c r="AF470" s="10">
        <f t="shared" si="166"/>
        <v>214</v>
      </c>
      <c r="AG470" s="11">
        <f t="shared" si="167"/>
        <v>496.9500122</v>
      </c>
      <c r="AI470">
        <f t="shared" si="180"/>
        <v>1.7410692723144261</v>
      </c>
      <c r="AJ470">
        <f t="shared" si="176"/>
        <v>487.77022007586635</v>
      </c>
      <c r="AK470">
        <f t="shared" si="168"/>
        <v>1.8472264611675272E-2</v>
      </c>
      <c r="AN470">
        <f t="shared" si="181"/>
        <v>-0.66457906137814271</v>
      </c>
      <c r="AO470">
        <f t="shared" si="177"/>
        <v>485.36457174217378</v>
      </c>
      <c r="AP470">
        <f t="shared" si="169"/>
        <v>2.3313090197014837E-2</v>
      </c>
      <c r="AS470">
        <f t="shared" si="182"/>
        <v>0.12563940036557297</v>
      </c>
      <c r="AT470">
        <f t="shared" si="178"/>
        <v>486.15479020391751</v>
      </c>
      <c r="AU470">
        <f t="shared" si="170"/>
        <v>2.1722953478342806E-2</v>
      </c>
      <c r="AX470">
        <f t="shared" si="183"/>
        <v>1.0451331164816344</v>
      </c>
      <c r="AY470">
        <f t="shared" si="179"/>
        <v>487.07428392003357</v>
      </c>
      <c r="AZ470">
        <f t="shared" si="171"/>
        <v>1.987267941949844E-2</v>
      </c>
    </row>
    <row r="471" spans="2:52" x14ac:dyDescent="0.3">
      <c r="B471" s="1"/>
      <c r="I471" s="1">
        <v>44140</v>
      </c>
      <c r="J471">
        <v>215</v>
      </c>
      <c r="K471" s="13">
        <v>513.76000980000003</v>
      </c>
      <c r="M471">
        <f t="shared" si="172"/>
        <v>492.85617447568012</v>
      </c>
      <c r="O471">
        <f t="shared" si="173"/>
        <v>490.72978489282025</v>
      </c>
      <c r="Q471">
        <f t="shared" si="174"/>
        <v>492.58166764142072</v>
      </c>
      <c r="S471">
        <f t="shared" si="175"/>
        <v>494.85293434708387</v>
      </c>
      <c r="T471">
        <f t="shared" si="161"/>
        <v>4.0687937802822566E-2</v>
      </c>
      <c r="V471">
        <f t="shared" si="162"/>
        <v>4.4826814987303405E-2</v>
      </c>
      <c r="X471">
        <f t="shared" si="163"/>
        <v>4.1222247264483973E-2</v>
      </c>
      <c r="Z471">
        <f t="shared" si="164"/>
        <v>3.6801376308515009E-2</v>
      </c>
      <c r="AE471" s="1">
        <f t="shared" si="165"/>
        <v>44140</v>
      </c>
      <c r="AF471" s="10">
        <f t="shared" si="166"/>
        <v>215</v>
      </c>
      <c r="AG471" s="11">
        <f t="shared" si="167"/>
        <v>513.76000980000003</v>
      </c>
      <c r="AI471">
        <f t="shared" si="180"/>
        <v>8.2352050277784805E-2</v>
      </c>
      <c r="AJ471">
        <f t="shared" si="176"/>
        <v>492.66401969169851</v>
      </c>
      <c r="AK471">
        <f t="shared" si="168"/>
        <v>4.1061954425985606E-2</v>
      </c>
      <c r="AN471">
        <f t="shared" si="181"/>
        <v>2.2222592983206266</v>
      </c>
      <c r="AO471">
        <f t="shared" si="177"/>
        <v>494.80392693974136</v>
      </c>
      <c r="AP471">
        <f t="shared" si="169"/>
        <v>3.6896765997100525E-2</v>
      </c>
      <c r="AS471">
        <f t="shared" si="182"/>
        <v>3.9817658628674963</v>
      </c>
      <c r="AT471">
        <f t="shared" si="178"/>
        <v>496.56343350428824</v>
      </c>
      <c r="AU471">
        <f t="shared" si="170"/>
        <v>3.3472002428538948E-2</v>
      </c>
      <c r="AX471">
        <f t="shared" si="183"/>
        <v>5.4510400935913514</v>
      </c>
      <c r="AY471">
        <f t="shared" si="179"/>
        <v>498.03270773501208</v>
      </c>
      <c r="AZ471">
        <f t="shared" si="171"/>
        <v>3.0612156970158854E-2</v>
      </c>
    </row>
    <row r="472" spans="2:52" x14ac:dyDescent="0.3">
      <c r="B472" s="1"/>
      <c r="I472" s="1">
        <v>44141</v>
      </c>
      <c r="J472">
        <v>216</v>
      </c>
      <c r="K472" s="13">
        <v>514.72998050000001</v>
      </c>
      <c r="M472">
        <f t="shared" si="172"/>
        <v>497.03694154054415</v>
      </c>
      <c r="O472">
        <f t="shared" si="173"/>
        <v>499.94187485569216</v>
      </c>
      <c r="Q472">
        <f t="shared" si="174"/>
        <v>505.28867293656833</v>
      </c>
      <c r="S472">
        <f t="shared" si="175"/>
        <v>509.97859470941683</v>
      </c>
      <c r="T472">
        <f t="shared" si="161"/>
        <v>3.4373437782406112E-2</v>
      </c>
      <c r="V472">
        <f t="shared" si="162"/>
        <v>2.8729831570997538E-2</v>
      </c>
      <c r="X472">
        <f t="shared" si="163"/>
        <v>1.8342253066861488E-2</v>
      </c>
      <c r="Z472">
        <f t="shared" si="164"/>
        <v>9.2308316410242303E-3</v>
      </c>
      <c r="AE472" s="1">
        <f t="shared" si="165"/>
        <v>44141</v>
      </c>
      <c r="AF472" s="10">
        <f t="shared" si="166"/>
        <v>216</v>
      </c>
      <c r="AG472" s="11">
        <f t="shared" si="167"/>
        <v>514.72998050000001</v>
      </c>
      <c r="AI472">
        <f t="shared" si="180"/>
        <v>-2.4755194188072944</v>
      </c>
      <c r="AJ472">
        <f t="shared" si="176"/>
        <v>502.81315351776107</v>
      </c>
      <c r="AK472">
        <f t="shared" si="168"/>
        <v>2.3151608481524897E-2</v>
      </c>
      <c r="AN472">
        <f t="shared" si="181"/>
        <v>6.4161576970514203</v>
      </c>
      <c r="AO472">
        <f t="shared" si="177"/>
        <v>511.70483063361974</v>
      </c>
      <c r="AP472">
        <f t="shared" si="169"/>
        <v>5.8771588618982233E-3</v>
      </c>
      <c r="AS472">
        <f t="shared" si="182"/>
        <v>9.2169095222355644</v>
      </c>
      <c r="AT472">
        <f t="shared" si="178"/>
        <v>514.50558245880393</v>
      </c>
      <c r="AU472">
        <f t="shared" si="170"/>
        <v>4.3595292618880586E-4</v>
      </c>
      <c r="AX472">
        <f t="shared" si="183"/>
        <v>11.255812254836359</v>
      </c>
      <c r="AY472">
        <f t="shared" si="179"/>
        <v>516.54448519140465</v>
      </c>
      <c r="AZ472">
        <f t="shared" si="171"/>
        <v>3.525158355147794E-3</v>
      </c>
    </row>
    <row r="473" spans="2:52" x14ac:dyDescent="0.3">
      <c r="B473" s="1"/>
      <c r="I473" s="1">
        <v>44144</v>
      </c>
      <c r="J473">
        <v>217</v>
      </c>
      <c r="K473" s="13">
        <v>470.5</v>
      </c>
      <c r="M473">
        <f t="shared" si="172"/>
        <v>500.57554933243534</v>
      </c>
      <c r="O473">
        <f t="shared" si="173"/>
        <v>505.85711711341531</v>
      </c>
      <c r="Q473">
        <f t="shared" si="174"/>
        <v>510.95345747462738</v>
      </c>
      <c r="S473">
        <f t="shared" si="175"/>
        <v>513.77970334188331</v>
      </c>
      <c r="T473">
        <f t="shared" si="161"/>
        <v>-6.392252780538861E-2</v>
      </c>
      <c r="V473">
        <f t="shared" si="162"/>
        <v>-7.5147964109278029E-2</v>
      </c>
      <c r="X473">
        <f t="shared" si="163"/>
        <v>-8.5979718330770213E-2</v>
      </c>
      <c r="Z473">
        <f t="shared" si="164"/>
        <v>-9.1986617092206818E-2</v>
      </c>
      <c r="AE473" s="1">
        <f t="shared" si="165"/>
        <v>44144</v>
      </c>
      <c r="AF473" s="10">
        <f t="shared" si="166"/>
        <v>217</v>
      </c>
      <c r="AG473" s="11">
        <f t="shared" si="167"/>
        <v>470.5</v>
      </c>
      <c r="AI473">
        <f t="shared" si="180"/>
        <v>-3.1133724426576461</v>
      </c>
      <c r="AJ473">
        <f t="shared" si="176"/>
        <v>507.84008503196975</v>
      </c>
      <c r="AK473">
        <f t="shared" si="168"/>
        <v>7.9362561173155682E-2</v>
      </c>
      <c r="AN473">
        <f t="shared" si="181"/>
        <v>6.1156084334544722</v>
      </c>
      <c r="AO473">
        <f t="shared" si="177"/>
        <v>517.06906590808183</v>
      </c>
      <c r="AP473">
        <f t="shared" si="169"/>
        <v>9.8977823396560735E-2</v>
      </c>
      <c r="AS473">
        <f t="shared" si="182"/>
        <v>7.0856345317296574</v>
      </c>
      <c r="AT473">
        <f t="shared" si="178"/>
        <v>518.03909200635701</v>
      </c>
      <c r="AU473">
        <f t="shared" si="170"/>
        <v>0.1010395154226504</v>
      </c>
      <c r="AX473">
        <f t="shared" si="183"/>
        <v>6.7829900814145132</v>
      </c>
      <c r="AY473">
        <f t="shared" si="179"/>
        <v>517.73644755604187</v>
      </c>
      <c r="AZ473">
        <f t="shared" si="171"/>
        <v>0.10039627535821863</v>
      </c>
    </row>
    <row r="474" spans="2:52" x14ac:dyDescent="0.3">
      <c r="B474" s="1"/>
      <c r="I474" s="1">
        <v>44145</v>
      </c>
      <c r="J474">
        <v>218</v>
      </c>
      <c r="K474" s="13">
        <v>480.23999020000002</v>
      </c>
      <c r="M474">
        <f t="shared" si="172"/>
        <v>494.56043946594832</v>
      </c>
      <c r="O474">
        <f t="shared" si="173"/>
        <v>491.71427026804918</v>
      </c>
      <c r="Q474">
        <f t="shared" si="174"/>
        <v>486.68138298985099</v>
      </c>
      <c r="S474">
        <f t="shared" si="175"/>
        <v>479.15594066837667</v>
      </c>
      <c r="T474">
        <f t="shared" si="161"/>
        <v>-2.9819360232754513E-2</v>
      </c>
      <c r="V474">
        <f t="shared" si="162"/>
        <v>-2.3892804227466757E-2</v>
      </c>
      <c r="X474">
        <f t="shared" si="163"/>
        <v>-1.3412862154957968E-2</v>
      </c>
      <c r="Z474">
        <f t="shared" si="164"/>
        <v>2.2573079163438437E-3</v>
      </c>
      <c r="AE474" s="1">
        <f t="shared" si="165"/>
        <v>44145</v>
      </c>
      <c r="AF474" s="10">
        <f t="shared" si="166"/>
        <v>218</v>
      </c>
      <c r="AG474" s="11">
        <f t="shared" si="167"/>
        <v>480.23999020000002</v>
      </c>
      <c r="AI474">
        <f t="shared" si="180"/>
        <v>2.3637169428291629</v>
      </c>
      <c r="AJ474">
        <f t="shared" si="176"/>
        <v>489.04509993268016</v>
      </c>
      <c r="AK474">
        <f t="shared" si="168"/>
        <v>1.8334811578296872E-2</v>
      </c>
      <c r="AN474">
        <f t="shared" si="181"/>
        <v>-6.0394647338378764</v>
      </c>
      <c r="AO474">
        <f t="shared" si="177"/>
        <v>480.64191825601313</v>
      </c>
      <c r="AP474">
        <f t="shared" si="169"/>
        <v>8.3693166794735017E-4</v>
      </c>
      <c r="AS474">
        <f t="shared" si="182"/>
        <v>-11.728990878173974</v>
      </c>
      <c r="AT474">
        <f t="shared" si="178"/>
        <v>474.952392111677</v>
      </c>
      <c r="AU474">
        <f t="shared" si="170"/>
        <v>1.1010324413260457E-2</v>
      </c>
      <c r="AX474">
        <f t="shared" si="183"/>
        <v>-18.061061571538218</v>
      </c>
      <c r="AY474">
        <f t="shared" si="179"/>
        <v>468.62032141831276</v>
      </c>
      <c r="AZ474">
        <f t="shared" si="171"/>
        <v>2.4195546016166119E-2</v>
      </c>
    </row>
    <row r="475" spans="2:52" x14ac:dyDescent="0.3">
      <c r="B475" s="1"/>
      <c r="I475" s="1">
        <v>44146</v>
      </c>
      <c r="J475">
        <v>219</v>
      </c>
      <c r="K475" s="13">
        <v>490.76000979999998</v>
      </c>
      <c r="M475">
        <f t="shared" si="172"/>
        <v>491.6963496127587</v>
      </c>
      <c r="O475">
        <f t="shared" si="173"/>
        <v>487.12455824082951</v>
      </c>
      <c r="Q475">
        <f t="shared" si="174"/>
        <v>482.8165473159404</v>
      </c>
      <c r="S475">
        <f t="shared" si="175"/>
        <v>480.02318029367535</v>
      </c>
      <c r="T475">
        <f t="shared" si="161"/>
        <v>-1.9079382876781366E-3</v>
      </c>
      <c r="V475">
        <f t="shared" si="162"/>
        <v>7.4077991005257792E-3</v>
      </c>
      <c r="X475">
        <f t="shared" si="163"/>
        <v>1.6186042720344695E-2</v>
      </c>
      <c r="Z475">
        <f t="shared" si="164"/>
        <v>2.1877963346484196E-2</v>
      </c>
      <c r="AE475" s="1">
        <f t="shared" si="165"/>
        <v>44146</v>
      </c>
      <c r="AF475" s="10">
        <f t="shared" si="166"/>
        <v>219</v>
      </c>
      <c r="AG475" s="11">
        <f t="shared" si="167"/>
        <v>490.76000979999998</v>
      </c>
      <c r="AI475">
        <f t="shared" si="180"/>
        <v>2.6639406890454485</v>
      </c>
      <c r="AJ475">
        <f t="shared" si="176"/>
        <v>485.48048800498583</v>
      </c>
      <c r="AK475">
        <f t="shared" si="168"/>
        <v>1.0757848417937961E-2</v>
      </c>
      <c r="AN475">
        <f t="shared" si="181"/>
        <v>-5.1696131098669618</v>
      </c>
      <c r="AO475">
        <f t="shared" si="177"/>
        <v>477.64693420607341</v>
      </c>
      <c r="AP475">
        <f t="shared" si="169"/>
        <v>2.6719935064127485E-2</v>
      </c>
      <c r="AS475">
        <f t="shared" si="182"/>
        <v>-7.010497755615944</v>
      </c>
      <c r="AT475">
        <f t="shared" si="178"/>
        <v>475.80604956032448</v>
      </c>
      <c r="AU475">
        <f t="shared" si="170"/>
        <v>3.047102441327626E-2</v>
      </c>
      <c r="AX475">
        <f t="shared" si="183"/>
        <v>-6.7040808534361158</v>
      </c>
      <c r="AY475">
        <f t="shared" si="179"/>
        <v>476.1124664625043</v>
      </c>
      <c r="AZ475">
        <f t="shared" si="171"/>
        <v>2.984665222307948E-2</v>
      </c>
    </row>
    <row r="476" spans="2:52" x14ac:dyDescent="0.3">
      <c r="B476" s="1"/>
      <c r="I476" s="1">
        <v>44147</v>
      </c>
      <c r="J476">
        <v>220</v>
      </c>
      <c r="K476" s="13">
        <v>486.76998900000001</v>
      </c>
      <c r="M476">
        <f t="shared" si="172"/>
        <v>491.50908165020701</v>
      </c>
      <c r="O476">
        <f t="shared" si="173"/>
        <v>488.57873886449772</v>
      </c>
      <c r="Q476">
        <f t="shared" si="174"/>
        <v>487.58262480637615</v>
      </c>
      <c r="S476">
        <f t="shared" si="175"/>
        <v>488.61264389873509</v>
      </c>
      <c r="T476">
        <f t="shared" si="161"/>
        <v>-9.7357946407969666E-3</v>
      </c>
      <c r="V476">
        <f t="shared" si="162"/>
        <v>-3.7158204190310368E-3</v>
      </c>
      <c r="X476">
        <f t="shared" si="163"/>
        <v>-1.6694451686423417E-3</v>
      </c>
      <c r="Z476">
        <f t="shared" si="164"/>
        <v>-3.7854735098204195E-3</v>
      </c>
      <c r="AE476" s="1">
        <f t="shared" si="165"/>
        <v>44147</v>
      </c>
      <c r="AF476" s="10">
        <f t="shared" si="166"/>
        <v>220</v>
      </c>
      <c r="AG476" s="11">
        <f t="shared" si="167"/>
        <v>486.76998900000001</v>
      </c>
      <c r="AI476">
        <f t="shared" si="180"/>
        <v>1.1779370531492093</v>
      </c>
      <c r="AJ476">
        <f t="shared" si="176"/>
        <v>488.76056185952535</v>
      </c>
      <c r="AK476">
        <f t="shared" si="168"/>
        <v>4.0893500102886244E-3</v>
      </c>
      <c r="AN476">
        <f t="shared" si="181"/>
        <v>-1.1953368697458777</v>
      </c>
      <c r="AO476">
        <f t="shared" si="177"/>
        <v>486.38728793663029</v>
      </c>
      <c r="AP476">
        <f t="shared" si="169"/>
        <v>7.8620513182402207E-4</v>
      </c>
      <c r="AS476">
        <f t="shared" si="182"/>
        <v>5.5447392015071095E-2</v>
      </c>
      <c r="AT476">
        <f t="shared" si="178"/>
        <v>487.63807219839123</v>
      </c>
      <c r="AU476">
        <f t="shared" si="170"/>
        <v>1.7833539823902712E-3</v>
      </c>
      <c r="AX476">
        <f t="shared" si="183"/>
        <v>2.4720458216613759</v>
      </c>
      <c r="AY476">
        <f t="shared" si="179"/>
        <v>490.05467062803751</v>
      </c>
      <c r="AZ476">
        <f t="shared" si="171"/>
        <v>6.747913187469542E-3</v>
      </c>
    </row>
    <row r="477" spans="2:52" x14ac:dyDescent="0.3">
      <c r="B477" s="1"/>
      <c r="I477" s="1">
        <v>44148</v>
      </c>
      <c r="J477">
        <v>221</v>
      </c>
      <c r="K477" s="13">
        <v>482.8399963</v>
      </c>
      <c r="M477">
        <f t="shared" si="172"/>
        <v>490.56126312016562</v>
      </c>
      <c r="O477">
        <f t="shared" si="173"/>
        <v>487.8552389186986</v>
      </c>
      <c r="Q477">
        <f t="shared" si="174"/>
        <v>487.09504332255051</v>
      </c>
      <c r="S477">
        <f t="shared" si="175"/>
        <v>487.138519979747</v>
      </c>
      <c r="T477">
        <f t="shared" si="161"/>
        <v>-1.59913571355597E-2</v>
      </c>
      <c r="V477">
        <f t="shared" si="162"/>
        <v>-1.0386965986932279E-2</v>
      </c>
      <c r="X477">
        <f t="shared" si="163"/>
        <v>-8.8125405002835583E-3</v>
      </c>
      <c r="Z477">
        <f t="shared" si="164"/>
        <v>-8.9025841121004225E-3</v>
      </c>
      <c r="AE477" s="1">
        <f t="shared" si="165"/>
        <v>44148</v>
      </c>
      <c r="AF477" s="10">
        <f t="shared" si="166"/>
        <v>221</v>
      </c>
      <c r="AG477" s="11">
        <f t="shared" si="167"/>
        <v>482.8399963</v>
      </c>
      <c r="AI477">
        <f t="shared" si="180"/>
        <v>1.0398659392844947</v>
      </c>
      <c r="AJ477">
        <f t="shared" si="176"/>
        <v>488.13490926183499</v>
      </c>
      <c r="AK477">
        <f t="shared" si="168"/>
        <v>1.0966185490866295E-2</v>
      </c>
      <c r="AN477">
        <f t="shared" si="181"/>
        <v>-0.912234715377781</v>
      </c>
      <c r="AO477">
        <f t="shared" si="177"/>
        <v>486.18280860717272</v>
      </c>
      <c r="AP477">
        <f t="shared" si="169"/>
        <v>6.923229916304929E-3</v>
      </c>
      <c r="AS477">
        <f t="shared" si="182"/>
        <v>-0.27036993348935318</v>
      </c>
      <c r="AT477">
        <f t="shared" si="178"/>
        <v>486.82467338906116</v>
      </c>
      <c r="AU477">
        <f t="shared" si="170"/>
        <v>8.2525828837621603E-3</v>
      </c>
      <c r="AX477">
        <f t="shared" si="183"/>
        <v>0.1043439772717662</v>
      </c>
      <c r="AY477">
        <f t="shared" si="179"/>
        <v>487.19938729982226</v>
      </c>
      <c r="AZ477">
        <f t="shared" si="171"/>
        <v>9.0286451686443833E-3</v>
      </c>
    </row>
    <row r="478" spans="2:52" x14ac:dyDescent="0.3">
      <c r="B478" s="1"/>
      <c r="I478" s="1">
        <v>44151</v>
      </c>
      <c r="J478">
        <v>222</v>
      </c>
      <c r="K478" s="13">
        <v>479.10000609999997</v>
      </c>
      <c r="M478">
        <f t="shared" si="172"/>
        <v>489.01700975613255</v>
      </c>
      <c r="O478">
        <f t="shared" si="173"/>
        <v>485.84914187121922</v>
      </c>
      <c r="Q478">
        <f t="shared" si="174"/>
        <v>484.54201510902021</v>
      </c>
      <c r="S478">
        <f t="shared" si="175"/>
        <v>483.69970103594937</v>
      </c>
      <c r="T478">
        <f t="shared" si="161"/>
        <v>-2.0699235086343654E-2</v>
      </c>
      <c r="V478">
        <f t="shared" si="162"/>
        <v>-1.4087112680625876E-2</v>
      </c>
      <c r="X478">
        <f t="shared" si="163"/>
        <v>-1.1358816405200291E-2</v>
      </c>
      <c r="Z478">
        <f t="shared" si="164"/>
        <v>-9.6006989717911453E-3</v>
      </c>
      <c r="AE478" s="1">
        <f t="shared" si="165"/>
        <v>44151</v>
      </c>
      <c r="AF478" s="10">
        <f t="shared" si="166"/>
        <v>222</v>
      </c>
      <c r="AG478" s="11">
        <f t="shared" si="167"/>
        <v>479.10000609999997</v>
      </c>
      <c r="AI478">
        <f t="shared" si="180"/>
        <v>1.342498394133655</v>
      </c>
      <c r="AJ478">
        <f t="shared" si="176"/>
        <v>485.88451350315387</v>
      </c>
      <c r="AK478">
        <f t="shared" si="168"/>
        <v>1.4160942009543206E-2</v>
      </c>
      <c r="AN478">
        <f t="shared" si="181"/>
        <v>-1.5685521146387873</v>
      </c>
      <c r="AO478">
        <f t="shared" si="177"/>
        <v>482.97346299438141</v>
      </c>
      <c r="AP478">
        <f t="shared" si="169"/>
        <v>8.0848608746895909E-3</v>
      </c>
      <c r="AS478">
        <f t="shared" si="182"/>
        <v>-1.6399649015139195</v>
      </c>
      <c r="AT478">
        <f t="shared" si="178"/>
        <v>482.90205020750631</v>
      </c>
      <c r="AU478">
        <f t="shared" si="170"/>
        <v>7.9358047570401262E-3</v>
      </c>
      <c r="AX478">
        <f t="shared" si="183"/>
        <v>-2.0215537753698842</v>
      </c>
      <c r="AY478">
        <f t="shared" si="179"/>
        <v>482.5204613336503</v>
      </c>
      <c r="AZ478">
        <f t="shared" si="171"/>
        <v>7.1393345650185534E-3</v>
      </c>
    </row>
    <row r="479" spans="2:52" x14ac:dyDescent="0.3">
      <c r="B479" s="1"/>
      <c r="I479" s="1">
        <v>44152</v>
      </c>
      <c r="J479">
        <v>223</v>
      </c>
      <c r="K479" s="13">
        <v>480.63000490000002</v>
      </c>
      <c r="M479">
        <f t="shared" si="172"/>
        <v>487.03360902490607</v>
      </c>
      <c r="O479">
        <f t="shared" si="173"/>
        <v>483.14948756273151</v>
      </c>
      <c r="Q479">
        <f t="shared" si="174"/>
        <v>481.27680970360808</v>
      </c>
      <c r="S479">
        <f t="shared" si="175"/>
        <v>480.01994508718985</v>
      </c>
      <c r="T479">
        <f t="shared" si="161"/>
        <v>-1.3323354887588403E-2</v>
      </c>
      <c r="V479">
        <f t="shared" si="162"/>
        <v>-5.2420419804121363E-3</v>
      </c>
      <c r="X479">
        <f t="shared" si="163"/>
        <v>-1.3457437051659674E-3</v>
      </c>
      <c r="Z479">
        <f t="shared" si="164"/>
        <v>1.2692919846672762E-3</v>
      </c>
      <c r="AE479" s="1">
        <f t="shared" si="165"/>
        <v>44152</v>
      </c>
      <c r="AF479" s="10">
        <f t="shared" si="166"/>
        <v>223</v>
      </c>
      <c r="AG479" s="11">
        <f t="shared" si="167"/>
        <v>480.63000490000002</v>
      </c>
      <c r="AI479">
        <f t="shared" si="180"/>
        <v>1.7270397963893507</v>
      </c>
      <c r="AJ479">
        <f t="shared" si="176"/>
        <v>483.00384949999744</v>
      </c>
      <c r="AK479">
        <f t="shared" si="168"/>
        <v>4.9390270598926268E-3</v>
      </c>
      <c r="AN479">
        <f t="shared" si="181"/>
        <v>-2.2472134309481255</v>
      </c>
      <c r="AO479">
        <f t="shared" si="177"/>
        <v>479.02959627265994</v>
      </c>
      <c r="AP479">
        <f t="shared" si="169"/>
        <v>3.3298142251294827E-3</v>
      </c>
      <c r="AS479">
        <f t="shared" si="182"/>
        <v>-2.615109203852847</v>
      </c>
      <c r="AT479">
        <f t="shared" si="178"/>
        <v>478.66170049975523</v>
      </c>
      <c r="AU479">
        <f t="shared" si="170"/>
        <v>4.0952590978050067E-3</v>
      </c>
      <c r="AX479">
        <f t="shared" si="183"/>
        <v>-3.016475079403683</v>
      </c>
      <c r="AY479">
        <f t="shared" si="179"/>
        <v>478.2603346242044</v>
      </c>
      <c r="AZ479">
        <f t="shared" si="171"/>
        <v>4.9303419504336757E-3</v>
      </c>
    </row>
    <row r="480" spans="2:52" x14ac:dyDescent="0.3">
      <c r="B480" s="1"/>
      <c r="I480" s="1">
        <v>44153</v>
      </c>
      <c r="J480">
        <v>224</v>
      </c>
      <c r="K480" s="13">
        <v>481.7900085</v>
      </c>
      <c r="M480">
        <f t="shared" si="172"/>
        <v>485.75288819992488</v>
      </c>
      <c r="O480">
        <f t="shared" si="173"/>
        <v>482.14169449763892</v>
      </c>
      <c r="Q480">
        <f t="shared" si="174"/>
        <v>480.88872682144324</v>
      </c>
      <c r="S480">
        <f t="shared" si="175"/>
        <v>480.50799293743802</v>
      </c>
      <c r="T480">
        <f t="shared" si="161"/>
        <v>-8.2253256190656012E-3</v>
      </c>
      <c r="V480">
        <f t="shared" si="162"/>
        <v>-7.2995701744388536E-4</v>
      </c>
      <c r="X480">
        <f t="shared" si="163"/>
        <v>1.8706940008216392E-3</v>
      </c>
      <c r="Z480">
        <f t="shared" si="164"/>
        <v>2.660942609734466E-3</v>
      </c>
      <c r="AE480" s="1">
        <f t="shared" si="165"/>
        <v>44153</v>
      </c>
      <c r="AF480" s="10">
        <f t="shared" si="166"/>
        <v>224</v>
      </c>
      <c r="AG480" s="11">
        <f t="shared" si="167"/>
        <v>481.7900085</v>
      </c>
      <c r="AI480">
        <f t="shared" si="180"/>
        <v>1.4592484135444481</v>
      </c>
      <c r="AJ480">
        <f t="shared" si="176"/>
        <v>482.3479752349877</v>
      </c>
      <c r="AK480">
        <f t="shared" si="168"/>
        <v>1.1581118851444619E-3</v>
      </c>
      <c r="AN480">
        <f t="shared" si="181"/>
        <v>-1.5035612114348105</v>
      </c>
      <c r="AO480">
        <f t="shared" si="177"/>
        <v>479.38516561000841</v>
      </c>
      <c r="AP480">
        <f t="shared" si="169"/>
        <v>4.9914752227402919E-3</v>
      </c>
      <c r="AS480">
        <f t="shared" si="182"/>
        <v>-1.2788934108400416</v>
      </c>
      <c r="AT480">
        <f t="shared" si="178"/>
        <v>479.60983341060319</v>
      </c>
      <c r="AU480">
        <f t="shared" si="170"/>
        <v>4.5251562940969792E-3</v>
      </c>
      <c r="AX480">
        <f t="shared" si="183"/>
        <v>-0.91376132161260681</v>
      </c>
      <c r="AY480">
        <f t="shared" si="179"/>
        <v>479.97496549983066</v>
      </c>
      <c r="AZ480">
        <f t="shared" si="171"/>
        <v>3.7672906622125174E-3</v>
      </c>
    </row>
    <row r="481" spans="2:52" x14ac:dyDescent="0.3">
      <c r="B481" s="1"/>
      <c r="I481" s="1">
        <v>44154</v>
      </c>
      <c r="J481">
        <v>225</v>
      </c>
      <c r="K481" s="13">
        <v>484.67001340000002</v>
      </c>
      <c r="M481">
        <f t="shared" si="172"/>
        <v>484.96031225993994</v>
      </c>
      <c r="O481">
        <f t="shared" si="173"/>
        <v>482.00102009858335</v>
      </c>
      <c r="Q481">
        <f t="shared" si="174"/>
        <v>481.42949582857727</v>
      </c>
      <c r="S481">
        <f t="shared" si="175"/>
        <v>481.53360538748757</v>
      </c>
      <c r="T481">
        <f t="shared" si="161"/>
        <v>-5.9896187491248584E-4</v>
      </c>
      <c r="V481">
        <f t="shared" si="162"/>
        <v>5.5068257321996368E-3</v>
      </c>
      <c r="X481">
        <f t="shared" si="163"/>
        <v>6.6860286005528697E-3</v>
      </c>
      <c r="Z481">
        <f t="shared" si="164"/>
        <v>6.4712235661337639E-3</v>
      </c>
      <c r="AE481" s="1">
        <f t="shared" si="165"/>
        <v>44154</v>
      </c>
      <c r="AF481" s="10">
        <f t="shared" si="166"/>
        <v>225</v>
      </c>
      <c r="AG481" s="11">
        <f t="shared" si="167"/>
        <v>484.67001340000002</v>
      </c>
      <c r="AI481">
        <f t="shared" si="180"/>
        <v>1.0592449294087523</v>
      </c>
      <c r="AJ481">
        <f t="shared" si="176"/>
        <v>482.48874075798602</v>
      </c>
      <c r="AK481">
        <f t="shared" si="168"/>
        <v>4.5005314579133681E-3</v>
      </c>
      <c r="AN481">
        <f t="shared" si="181"/>
        <v>-0.68582912400727369</v>
      </c>
      <c r="AO481">
        <f t="shared" si="177"/>
        <v>480.74366670456999</v>
      </c>
      <c r="AP481">
        <f t="shared" si="169"/>
        <v>8.101072042576726E-3</v>
      </c>
      <c r="AS481">
        <f t="shared" si="182"/>
        <v>-0.18709596005559792</v>
      </c>
      <c r="AT481">
        <f t="shared" si="178"/>
        <v>481.24239986852166</v>
      </c>
      <c r="AU481">
        <f t="shared" si="170"/>
        <v>7.0720561138770816E-3</v>
      </c>
      <c r="AX481">
        <f t="shared" si="183"/>
        <v>0.24986294138470369</v>
      </c>
      <c r="AY481">
        <f t="shared" si="179"/>
        <v>481.67935876996199</v>
      </c>
      <c r="AZ481">
        <f t="shared" si="171"/>
        <v>6.1704965179469936E-3</v>
      </c>
    </row>
    <row r="482" spans="2:52" x14ac:dyDescent="0.3">
      <c r="B482" s="1"/>
      <c r="I482" s="1">
        <v>44155</v>
      </c>
      <c r="J482">
        <v>226</v>
      </c>
      <c r="K482" s="13">
        <v>488.23999020000002</v>
      </c>
      <c r="M482">
        <f t="shared" si="172"/>
        <v>484.90225248795196</v>
      </c>
      <c r="O482">
        <f t="shared" si="173"/>
        <v>483.06861741914997</v>
      </c>
      <c r="Q482">
        <f t="shared" si="174"/>
        <v>483.37380637143087</v>
      </c>
      <c r="S482">
        <f t="shared" si="175"/>
        <v>484.04273179749748</v>
      </c>
      <c r="T482">
        <f t="shared" si="161"/>
        <v>6.8362644991058893E-3</v>
      </c>
      <c r="V482">
        <f t="shared" si="162"/>
        <v>1.0591866468643168E-2</v>
      </c>
      <c r="X482">
        <f t="shared" si="163"/>
        <v>9.9667866750853228E-3</v>
      </c>
      <c r="Z482">
        <f t="shared" si="164"/>
        <v>8.5967116310632381E-3</v>
      </c>
      <c r="AE482" s="1">
        <f t="shared" si="165"/>
        <v>44155</v>
      </c>
      <c r="AF482" s="10">
        <f t="shared" si="166"/>
        <v>226</v>
      </c>
      <c r="AG482" s="11">
        <f t="shared" si="167"/>
        <v>488.23999020000002</v>
      </c>
      <c r="AI482">
        <f t="shared" si="180"/>
        <v>0.45853383495628186</v>
      </c>
      <c r="AJ482">
        <f t="shared" si="176"/>
        <v>483.83234020638713</v>
      </c>
      <c r="AK482">
        <f t="shared" si="168"/>
        <v>9.0276300222916321E-3</v>
      </c>
      <c r="AN482">
        <f t="shared" si="181"/>
        <v>0.36622674273707584</v>
      </c>
      <c r="AO482">
        <f t="shared" si="177"/>
        <v>483.74003311416794</v>
      </c>
      <c r="AP482">
        <f t="shared" si="169"/>
        <v>9.2166909228159309E-3</v>
      </c>
      <c r="AS482">
        <f t="shared" si="182"/>
        <v>1.091747941689921</v>
      </c>
      <c r="AT482">
        <f t="shared" si="178"/>
        <v>484.46555431312078</v>
      </c>
      <c r="AU482">
        <f t="shared" si="170"/>
        <v>7.7306979408489386E-3</v>
      </c>
      <c r="AX482">
        <f t="shared" si="183"/>
        <v>1.6054210225598207</v>
      </c>
      <c r="AY482">
        <f t="shared" si="179"/>
        <v>484.9792273939907</v>
      </c>
      <c r="AZ482">
        <f t="shared" si="171"/>
        <v>6.6786065694323877E-3</v>
      </c>
    </row>
    <row r="483" spans="2:52" x14ac:dyDescent="0.3">
      <c r="B483" s="1"/>
      <c r="I483" s="1">
        <v>44158</v>
      </c>
      <c r="J483">
        <v>227</v>
      </c>
      <c r="K483" s="13">
        <v>476.61999509999998</v>
      </c>
      <c r="M483">
        <f t="shared" si="172"/>
        <v>485.56980003036159</v>
      </c>
      <c r="O483">
        <f t="shared" si="173"/>
        <v>485.13716653148998</v>
      </c>
      <c r="Q483">
        <f t="shared" si="174"/>
        <v>486.29351666857235</v>
      </c>
      <c r="S483">
        <f t="shared" si="175"/>
        <v>487.40053851949949</v>
      </c>
      <c r="T483">
        <f t="shared" si="161"/>
        <v>-1.8777653103881728E-2</v>
      </c>
      <c r="V483">
        <f t="shared" si="162"/>
        <v>-1.7869941502775193E-2</v>
      </c>
      <c r="X483">
        <f t="shared" si="163"/>
        <v>-2.0296088431083888E-2</v>
      </c>
      <c r="Z483">
        <f t="shared" si="164"/>
        <v>-2.2618739310837421E-2</v>
      </c>
      <c r="AE483" s="1">
        <f t="shared" si="165"/>
        <v>44158</v>
      </c>
      <c r="AF483" s="10">
        <f t="shared" si="166"/>
        <v>227</v>
      </c>
      <c r="AG483" s="11">
        <f t="shared" si="167"/>
        <v>476.61999509999998</v>
      </c>
      <c r="AI483">
        <f t="shared" si="180"/>
        <v>-0.21711499146327007</v>
      </c>
      <c r="AJ483">
        <f t="shared" si="176"/>
        <v>486.07640167710906</v>
      </c>
      <c r="AK483">
        <f t="shared" si="168"/>
        <v>1.9840557832923107E-2</v>
      </c>
      <c r="AN483">
        <f t="shared" si="181"/>
        <v>1.3876201644988366</v>
      </c>
      <c r="AO483">
        <f t="shared" si="177"/>
        <v>487.68113683307121</v>
      </c>
      <c r="AP483">
        <f t="shared" si="169"/>
        <v>2.3207464745054345E-2</v>
      </c>
      <c r="AS483">
        <f t="shared" si="182"/>
        <v>2.1885253549608552</v>
      </c>
      <c r="AT483">
        <f t="shared" si="178"/>
        <v>488.48204202353321</v>
      </c>
      <c r="AU483">
        <f t="shared" si="170"/>
        <v>2.4887849954856475E-2</v>
      </c>
      <c r="AX483">
        <f t="shared" si="183"/>
        <v>2.6568524422251465</v>
      </c>
      <c r="AY483">
        <f t="shared" si="179"/>
        <v>488.95036911079751</v>
      </c>
      <c r="AZ483">
        <f t="shared" si="171"/>
        <v>2.5870450542492415E-2</v>
      </c>
    </row>
    <row r="484" spans="2:52" x14ac:dyDescent="0.3">
      <c r="B484" s="1"/>
      <c r="I484" s="1">
        <v>44159</v>
      </c>
      <c r="J484">
        <v>228</v>
      </c>
      <c r="K484" s="13">
        <v>482.88000490000002</v>
      </c>
      <c r="M484">
        <f t="shared" si="172"/>
        <v>483.77983904428925</v>
      </c>
      <c r="O484">
        <f t="shared" si="173"/>
        <v>481.73029795889397</v>
      </c>
      <c r="Q484">
        <f t="shared" si="174"/>
        <v>480.48940372742891</v>
      </c>
      <c r="S484">
        <f t="shared" si="175"/>
        <v>478.77610378389988</v>
      </c>
      <c r="T484">
        <f t="shared" si="161"/>
        <v>-1.8634736066066289E-3</v>
      </c>
      <c r="V484">
        <f t="shared" si="162"/>
        <v>2.3809371467848213E-3</v>
      </c>
      <c r="X484">
        <f t="shared" si="163"/>
        <v>4.9507147703624233E-3</v>
      </c>
      <c r="Z484">
        <f t="shared" si="164"/>
        <v>8.4988010985255283E-3</v>
      </c>
      <c r="AE484" s="1">
        <f t="shared" si="165"/>
        <v>44159</v>
      </c>
      <c r="AF484" s="10">
        <f t="shared" si="166"/>
        <v>228</v>
      </c>
      <c r="AG484" s="11">
        <f t="shared" si="167"/>
        <v>482.88000490000002</v>
      </c>
      <c r="AI484">
        <f t="shared" si="180"/>
        <v>0.98713059505807288</v>
      </c>
      <c r="AJ484">
        <f t="shared" si="176"/>
        <v>481.476534322487</v>
      </c>
      <c r="AK484">
        <f t="shared" si="168"/>
        <v>2.9064582572717315E-3</v>
      </c>
      <c r="AN484">
        <f t="shared" si="181"/>
        <v>-1.4890730777580758</v>
      </c>
      <c r="AO484">
        <f t="shared" si="177"/>
        <v>479.00033064967084</v>
      </c>
      <c r="AP484">
        <f t="shared" si="169"/>
        <v>8.0344479186555233E-3</v>
      </c>
      <c r="AS484">
        <f t="shared" si="182"/>
        <v>-2.6070576227017241</v>
      </c>
      <c r="AT484">
        <f t="shared" si="178"/>
        <v>477.88234610472716</v>
      </c>
      <c r="AU484">
        <f t="shared" si="170"/>
        <v>1.0349690905730968E-2</v>
      </c>
      <c r="AX484">
        <f t="shared" si="183"/>
        <v>-4.1119198644697263</v>
      </c>
      <c r="AY484">
        <f t="shared" si="179"/>
        <v>476.3774838629592</v>
      </c>
      <c r="AZ484">
        <f t="shared" si="171"/>
        <v>1.3466121957953993E-2</v>
      </c>
    </row>
    <row r="485" spans="2:52" x14ac:dyDescent="0.3">
      <c r="B485" s="1"/>
      <c r="I485" s="1">
        <v>44160</v>
      </c>
      <c r="J485">
        <v>229</v>
      </c>
      <c r="K485" s="13">
        <v>485</v>
      </c>
      <c r="M485">
        <f t="shared" si="172"/>
        <v>483.59987221543145</v>
      </c>
      <c r="O485">
        <f t="shared" si="173"/>
        <v>482.19018073533636</v>
      </c>
      <c r="Q485">
        <f t="shared" si="174"/>
        <v>481.92376443097157</v>
      </c>
      <c r="S485">
        <f t="shared" si="175"/>
        <v>482.05922467677999</v>
      </c>
      <c r="T485">
        <f t="shared" si="161"/>
        <v>2.8868614114815538E-3</v>
      </c>
      <c r="V485">
        <f t="shared" si="162"/>
        <v>5.7934417828116392E-3</v>
      </c>
      <c r="X485">
        <f t="shared" si="163"/>
        <v>6.3427537505740756E-3</v>
      </c>
      <c r="Z485">
        <f t="shared" si="164"/>
        <v>6.0634542746804314E-3</v>
      </c>
      <c r="AE485" s="1">
        <f t="shared" si="165"/>
        <v>44160</v>
      </c>
      <c r="AF485" s="10">
        <f t="shared" si="166"/>
        <v>229</v>
      </c>
      <c r="AG485" s="11">
        <f t="shared" si="167"/>
        <v>485</v>
      </c>
      <c r="AI485">
        <f t="shared" si="180"/>
        <v>0.50283233533792515</v>
      </c>
      <c r="AJ485">
        <f t="shared" si="176"/>
        <v>482.4265967663095</v>
      </c>
      <c r="AK485">
        <f t="shared" si="168"/>
        <v>5.3059860488463891E-3</v>
      </c>
      <c r="AN485">
        <f t="shared" si="181"/>
        <v>-0.31969956523777909</v>
      </c>
      <c r="AO485">
        <f t="shared" si="177"/>
        <v>481.60406486573379</v>
      </c>
      <c r="AP485">
        <f t="shared" si="169"/>
        <v>7.0019281118890936E-3</v>
      </c>
      <c r="AS485">
        <f t="shared" si="182"/>
        <v>-0.18220662695509038</v>
      </c>
      <c r="AT485">
        <f t="shared" si="178"/>
        <v>481.74155780401651</v>
      </c>
      <c r="AU485">
        <f t="shared" si="170"/>
        <v>6.7184375174917342E-3</v>
      </c>
      <c r="AX485">
        <f t="shared" si="183"/>
        <v>0.32510458994018765</v>
      </c>
      <c r="AY485">
        <f t="shared" si="179"/>
        <v>482.24886902091174</v>
      </c>
      <c r="AZ485">
        <f t="shared" si="171"/>
        <v>5.6724350084294004E-3</v>
      </c>
    </row>
    <row r="486" spans="2:52" x14ac:dyDescent="0.3">
      <c r="B486" s="1"/>
      <c r="I486" s="1">
        <v>44162</v>
      </c>
      <c r="J486">
        <v>230</v>
      </c>
      <c r="K486" s="13">
        <v>491.35998540000003</v>
      </c>
      <c r="M486">
        <f t="shared" si="172"/>
        <v>483.8798977723452</v>
      </c>
      <c r="O486">
        <f t="shared" si="173"/>
        <v>483.31410844120182</v>
      </c>
      <c r="Q486">
        <f t="shared" si="174"/>
        <v>483.76950577238864</v>
      </c>
      <c r="S486">
        <f t="shared" si="175"/>
        <v>484.41184493535599</v>
      </c>
      <c r="T486">
        <f t="shared" si="161"/>
        <v>1.5223233168988173E-2</v>
      </c>
      <c r="V486">
        <f t="shared" si="162"/>
        <v>1.6374709373715726E-2</v>
      </c>
      <c r="X486">
        <f t="shared" si="163"/>
        <v>1.5447899408072936E-2</v>
      </c>
      <c r="Z486">
        <f t="shared" si="164"/>
        <v>1.4140631453714711E-2</v>
      </c>
      <c r="AE486" s="1">
        <f t="shared" si="165"/>
        <v>44162</v>
      </c>
      <c r="AF486" s="10">
        <f t="shared" si="166"/>
        <v>230</v>
      </c>
      <c r="AG486" s="11">
        <f t="shared" si="167"/>
        <v>491.35998540000003</v>
      </c>
      <c r="AI486">
        <f t="shared" si="180"/>
        <v>3.3117599986926649E-2</v>
      </c>
      <c r="AJ486">
        <f t="shared" si="176"/>
        <v>483.80262337237559</v>
      </c>
      <c r="AK486">
        <f t="shared" si="168"/>
        <v>1.5380499536347542E-2</v>
      </c>
      <c r="AN486">
        <f t="shared" si="181"/>
        <v>0.54647679742415955</v>
      </c>
      <c r="AO486">
        <f t="shared" si="177"/>
        <v>484.31598256981277</v>
      </c>
      <c r="AP486">
        <f t="shared" si="169"/>
        <v>1.433572744930168E-2</v>
      </c>
      <c r="AS486">
        <f t="shared" si="182"/>
        <v>1.0345621540682042</v>
      </c>
      <c r="AT486">
        <f t="shared" si="178"/>
        <v>484.80406792645687</v>
      </c>
      <c r="AU486">
        <f t="shared" si="170"/>
        <v>1.3342391868166074E-2</v>
      </c>
      <c r="AX486">
        <f t="shared" si="183"/>
        <v>1.5416139911216915</v>
      </c>
      <c r="AY486">
        <f t="shared" si="179"/>
        <v>485.31111976351031</v>
      </c>
      <c r="AZ486">
        <f t="shared" si="171"/>
        <v>1.2310456317613124E-2</v>
      </c>
    </row>
    <row r="487" spans="2:52" x14ac:dyDescent="0.3">
      <c r="B487" s="1"/>
      <c r="I487" s="1">
        <v>44165</v>
      </c>
      <c r="J487">
        <v>231</v>
      </c>
      <c r="K487" s="13">
        <v>490.7000122</v>
      </c>
      <c r="M487">
        <f t="shared" si="172"/>
        <v>485.37591529787619</v>
      </c>
      <c r="O487">
        <f t="shared" si="173"/>
        <v>486.53245922472109</v>
      </c>
      <c r="Q487">
        <f t="shared" si="174"/>
        <v>488.32379354895545</v>
      </c>
      <c r="S487">
        <f t="shared" si="175"/>
        <v>489.9703573070712</v>
      </c>
      <c r="T487">
        <f t="shared" si="161"/>
        <v>1.0850003606590114E-2</v>
      </c>
      <c r="V487">
        <f t="shared" si="162"/>
        <v>8.4930769750629093E-3</v>
      </c>
      <c r="X487">
        <f t="shared" si="163"/>
        <v>4.8425078295617641E-3</v>
      </c>
      <c r="Z487">
        <f t="shared" si="164"/>
        <v>1.4869673421394026E-3</v>
      </c>
      <c r="AE487" s="1">
        <f t="shared" si="165"/>
        <v>44165</v>
      </c>
      <c r="AF487" s="10">
        <f t="shared" si="166"/>
        <v>231</v>
      </c>
      <c r="AG487" s="11">
        <f t="shared" si="167"/>
        <v>490.7000122</v>
      </c>
      <c r="AI487">
        <f t="shared" si="180"/>
        <v>-0.88436347532382065</v>
      </c>
      <c r="AJ487">
        <f t="shared" si="176"/>
        <v>487.43943007363163</v>
      </c>
      <c r="AK487">
        <f t="shared" si="168"/>
        <v>6.6447565626703616E-3</v>
      </c>
      <c r="AN487">
        <f t="shared" si="181"/>
        <v>2.1496011890812197</v>
      </c>
      <c r="AO487">
        <f t="shared" si="177"/>
        <v>490.47339473803669</v>
      </c>
      <c r="AP487">
        <f t="shared" si="169"/>
        <v>4.6182485496036591E-4</v>
      </c>
      <c r="AS487">
        <f t="shared" si="182"/>
        <v>3.146397527567367</v>
      </c>
      <c r="AT487">
        <f t="shared" si="178"/>
        <v>491.47019107652284</v>
      </c>
      <c r="AU487">
        <f t="shared" si="170"/>
        <v>1.5695513702349861E-3</v>
      </c>
      <c r="AX487">
        <f t="shared" si="183"/>
        <v>3.9517530194777861</v>
      </c>
      <c r="AY487">
        <f t="shared" si="179"/>
        <v>492.27554656843324</v>
      </c>
      <c r="AZ487">
        <f t="shared" si="171"/>
        <v>3.210789340251903E-3</v>
      </c>
    </row>
    <row r="488" spans="2:52" x14ac:dyDescent="0.3">
      <c r="B488" s="1"/>
      <c r="I488" s="1">
        <v>44166</v>
      </c>
      <c r="J488">
        <v>232</v>
      </c>
      <c r="K488" s="13">
        <v>504.57998659999998</v>
      </c>
      <c r="M488">
        <f t="shared" si="172"/>
        <v>486.44073467830094</v>
      </c>
      <c r="O488">
        <f t="shared" si="173"/>
        <v>488.19948041483269</v>
      </c>
      <c r="Q488">
        <f t="shared" si="174"/>
        <v>489.74952473958217</v>
      </c>
      <c r="S488">
        <f t="shared" si="175"/>
        <v>490.55408122141421</v>
      </c>
      <c r="T488">
        <f t="shared" si="161"/>
        <v>3.5949210042844459E-2</v>
      </c>
      <c r="V488">
        <f t="shared" si="162"/>
        <v>3.2463646240794626E-2</v>
      </c>
      <c r="X488">
        <f t="shared" si="163"/>
        <v>2.9391696567970485E-2</v>
      </c>
      <c r="Z488">
        <f t="shared" si="164"/>
        <v>2.7797189248618875E-2</v>
      </c>
      <c r="AE488" s="1">
        <f t="shared" si="165"/>
        <v>44166</v>
      </c>
      <c r="AF488" s="10">
        <f t="shared" si="166"/>
        <v>232</v>
      </c>
      <c r="AG488" s="11">
        <f t="shared" si="167"/>
        <v>504.57998659999998</v>
      </c>
      <c r="AI488">
        <f t="shared" si="180"/>
        <v>-0.99263701838440066</v>
      </c>
      <c r="AJ488">
        <f t="shared" si="176"/>
        <v>488.75688772119776</v>
      </c>
      <c r="AK488">
        <f t="shared" si="168"/>
        <v>3.135895061043277E-2</v>
      </c>
      <c r="AN488">
        <f t="shared" si="181"/>
        <v>1.8600531896994199</v>
      </c>
      <c r="AO488">
        <f t="shared" si="177"/>
        <v>491.60957792928161</v>
      </c>
      <c r="AP488">
        <f t="shared" si="169"/>
        <v>2.5705356960581384E-2</v>
      </c>
      <c r="AS488">
        <f t="shared" si="182"/>
        <v>2.1139977254029789</v>
      </c>
      <c r="AT488">
        <f t="shared" si="178"/>
        <v>491.86352246498512</v>
      </c>
      <c r="AU488">
        <f t="shared" si="170"/>
        <v>2.5202077911773563E-2</v>
      </c>
      <c r="AX488">
        <f t="shared" si="183"/>
        <v>1.9309355563969335</v>
      </c>
      <c r="AY488">
        <f t="shared" si="179"/>
        <v>491.68046029597912</v>
      </c>
      <c r="AZ488">
        <f t="shared" si="171"/>
        <v>2.556487900152651E-2</v>
      </c>
    </row>
    <row r="489" spans="2:52" x14ac:dyDescent="0.3">
      <c r="B489" s="1"/>
      <c r="I489" s="1">
        <v>44167</v>
      </c>
      <c r="J489">
        <v>233</v>
      </c>
      <c r="K489" s="13">
        <v>503.38000490000002</v>
      </c>
      <c r="M489">
        <f t="shared" si="172"/>
        <v>490.06858506264075</v>
      </c>
      <c r="O489">
        <f t="shared" si="173"/>
        <v>494.75168288889961</v>
      </c>
      <c r="Q489">
        <f t="shared" si="174"/>
        <v>498.64780185583288</v>
      </c>
      <c r="S489">
        <f t="shared" si="175"/>
        <v>501.77480552428284</v>
      </c>
      <c r="T489">
        <f t="shared" si="161"/>
        <v>2.6444077451991115E-2</v>
      </c>
      <c r="V489">
        <f t="shared" si="162"/>
        <v>1.7140772233919948E-2</v>
      </c>
      <c r="X489">
        <f t="shared" si="163"/>
        <v>9.4008562082381897E-3</v>
      </c>
      <c r="Z489">
        <f t="shared" si="164"/>
        <v>3.1888421472681685E-3</v>
      </c>
      <c r="AE489" s="1">
        <f t="shared" si="165"/>
        <v>44167</v>
      </c>
      <c r="AF489" s="10">
        <f t="shared" si="166"/>
        <v>233</v>
      </c>
      <c r="AG489" s="11">
        <f t="shared" si="167"/>
        <v>503.38000490000002</v>
      </c>
      <c r="AI489">
        <f t="shared" si="180"/>
        <v>-2.5737650379576626</v>
      </c>
      <c r="AJ489">
        <f t="shared" si="176"/>
        <v>496.0740368178752</v>
      </c>
      <c r="AK489">
        <f t="shared" si="168"/>
        <v>1.4513822581364157E-2</v>
      </c>
      <c r="AN489">
        <f t="shared" si="181"/>
        <v>4.6753427603199365</v>
      </c>
      <c r="AO489">
        <f t="shared" si="177"/>
        <v>503.32314461615283</v>
      </c>
      <c r="AP489">
        <f t="shared" si="169"/>
        <v>1.129569774200344E-4</v>
      </c>
      <c r="AS489">
        <f t="shared" si="182"/>
        <v>6.1845653599116179</v>
      </c>
      <c r="AT489">
        <f t="shared" si="178"/>
        <v>504.83236721574451</v>
      </c>
      <c r="AU489">
        <f t="shared" si="170"/>
        <v>2.8852205125489967E-3</v>
      </c>
      <c r="AX489">
        <f t="shared" si="183"/>
        <v>7.5048088042799552</v>
      </c>
      <c r="AY489">
        <f t="shared" si="179"/>
        <v>506.15261066011283</v>
      </c>
      <c r="AZ489">
        <f t="shared" si="171"/>
        <v>5.5079775380899526E-3</v>
      </c>
    </row>
    <row r="490" spans="2:52" x14ac:dyDescent="0.3">
      <c r="B490" s="1"/>
      <c r="I490" s="1">
        <v>44168</v>
      </c>
      <c r="J490">
        <v>234</v>
      </c>
      <c r="K490" s="13">
        <v>497.51998900000001</v>
      </c>
      <c r="M490">
        <f t="shared" si="172"/>
        <v>492.73086903011267</v>
      </c>
      <c r="O490">
        <f t="shared" si="173"/>
        <v>498.20301169333982</v>
      </c>
      <c r="Q490">
        <f t="shared" si="174"/>
        <v>501.48712368233316</v>
      </c>
      <c r="S490">
        <f t="shared" si="175"/>
        <v>503.0589650248566</v>
      </c>
      <c r="T490">
        <f t="shared" si="161"/>
        <v>9.6259850373315112E-3</v>
      </c>
      <c r="V490">
        <f t="shared" si="162"/>
        <v>-1.3728547765742294E-3</v>
      </c>
      <c r="X490">
        <f t="shared" si="163"/>
        <v>-7.9738196857315688E-3</v>
      </c>
      <c r="Z490">
        <f t="shared" si="164"/>
        <v>-1.1133172831889162E-2</v>
      </c>
      <c r="AE490" s="1">
        <f t="shared" si="165"/>
        <v>44168</v>
      </c>
      <c r="AF490" s="10">
        <f t="shared" si="166"/>
        <v>234</v>
      </c>
      <c r="AG490" s="11">
        <f t="shared" si="167"/>
        <v>497.51998900000001</v>
      </c>
      <c r="AI490">
        <f t="shared" si="180"/>
        <v>-2.6268763956661862</v>
      </c>
      <c r="AJ490">
        <f t="shared" si="176"/>
        <v>498.860247286667</v>
      </c>
      <c r="AK490">
        <f t="shared" si="168"/>
        <v>2.6938782688126217E-3</v>
      </c>
      <c r="AN490">
        <f t="shared" si="181"/>
        <v>3.9409343867920743</v>
      </c>
      <c r="AO490">
        <f t="shared" si="177"/>
        <v>505.42805806912526</v>
      </c>
      <c r="AP490">
        <f t="shared" si="169"/>
        <v>1.5894977576720534E-2</v>
      </c>
      <c r="AS490">
        <f t="shared" si="182"/>
        <v>4.1774192398648164</v>
      </c>
      <c r="AT490">
        <f t="shared" si="178"/>
        <v>505.664542922198</v>
      </c>
      <c r="AU490">
        <f t="shared" si="170"/>
        <v>1.6370304916930655E-2</v>
      </c>
      <c r="AX490">
        <f t="shared" si="183"/>
        <v>3.7724192220562163</v>
      </c>
      <c r="AY490">
        <f t="shared" si="179"/>
        <v>505.25954290438938</v>
      </c>
      <c r="AZ490">
        <f t="shared" si="171"/>
        <v>1.5556267236509703E-2</v>
      </c>
    </row>
    <row r="491" spans="2:52" x14ac:dyDescent="0.3">
      <c r="B491" s="1"/>
      <c r="I491" s="1">
        <v>44169</v>
      </c>
      <c r="J491">
        <v>235</v>
      </c>
      <c r="K491" s="13">
        <v>498.30999759999997</v>
      </c>
      <c r="M491">
        <f t="shared" si="172"/>
        <v>493.68869302409018</v>
      </c>
      <c r="O491">
        <f t="shared" si="173"/>
        <v>497.92980261600388</v>
      </c>
      <c r="Q491">
        <f t="shared" si="174"/>
        <v>499.10684287293327</v>
      </c>
      <c r="S491">
        <f t="shared" si="175"/>
        <v>498.62778420497136</v>
      </c>
      <c r="T491">
        <f t="shared" si="161"/>
        <v>9.2739551647915593E-3</v>
      </c>
      <c r="V491">
        <f t="shared" si="162"/>
        <v>7.6296880621945441E-4</v>
      </c>
      <c r="X491">
        <f t="shared" si="163"/>
        <v>-1.5990954963198128E-3</v>
      </c>
      <c r="Z491">
        <f t="shared" si="164"/>
        <v>-6.3772873613200101E-4</v>
      </c>
      <c r="AE491" s="1">
        <f t="shared" si="165"/>
        <v>44169</v>
      </c>
      <c r="AF491" s="10">
        <f t="shared" si="166"/>
        <v>235</v>
      </c>
      <c r="AG491" s="11">
        <f t="shared" si="167"/>
        <v>498.30999759999997</v>
      </c>
      <c r="AI491">
        <f t="shared" si="180"/>
        <v>-1.6254449546529706</v>
      </c>
      <c r="AJ491">
        <f t="shared" si="176"/>
        <v>497.48139791828032</v>
      </c>
      <c r="AK491">
        <f t="shared" si="168"/>
        <v>1.6628197020136445E-3</v>
      </c>
      <c r="AN491">
        <f t="shared" si="181"/>
        <v>1.4124483083152879</v>
      </c>
      <c r="AO491">
        <f t="shared" si="177"/>
        <v>500.51929118124855</v>
      </c>
      <c r="AP491">
        <f t="shared" si="169"/>
        <v>4.4335726593669562E-3</v>
      </c>
      <c r="AS491">
        <f t="shared" si="182"/>
        <v>0.24279921030599172</v>
      </c>
      <c r="AT491">
        <f t="shared" si="178"/>
        <v>499.34964208323925</v>
      </c>
      <c r="AU491">
        <f t="shared" si="170"/>
        <v>2.0863408084254575E-3</v>
      </c>
      <c r="AX491">
        <f t="shared" si="183"/>
        <v>-1.1497408031086707</v>
      </c>
      <c r="AY491">
        <f t="shared" si="179"/>
        <v>497.9571020698246</v>
      </c>
      <c r="AZ491">
        <f t="shared" si="171"/>
        <v>7.0818472813111795E-4</v>
      </c>
    </row>
    <row r="492" spans="2:52" x14ac:dyDescent="0.3">
      <c r="B492" s="1"/>
      <c r="I492" s="1">
        <v>44172</v>
      </c>
      <c r="J492">
        <v>236</v>
      </c>
      <c r="K492" s="13">
        <v>515.78002930000002</v>
      </c>
      <c r="M492">
        <f t="shared" si="172"/>
        <v>494.61295393927219</v>
      </c>
      <c r="O492">
        <f t="shared" si="173"/>
        <v>498.08188060960231</v>
      </c>
      <c r="Q492">
        <f t="shared" si="174"/>
        <v>498.62873570917327</v>
      </c>
      <c r="S492">
        <f t="shared" si="175"/>
        <v>498.37355492099425</v>
      </c>
      <c r="T492">
        <f t="shared" si="161"/>
        <v>4.1038958777553106E-2</v>
      </c>
      <c r="V492">
        <f t="shared" si="162"/>
        <v>3.4313365553174033E-2</v>
      </c>
      <c r="X492">
        <f t="shared" si="163"/>
        <v>3.3253116864768756E-2</v>
      </c>
      <c r="Z492">
        <f t="shared" si="164"/>
        <v>3.3747864186655839E-2</v>
      </c>
      <c r="AE492" s="1">
        <f t="shared" si="165"/>
        <v>44172</v>
      </c>
      <c r="AF492" s="10">
        <f t="shared" si="166"/>
        <v>236</v>
      </c>
      <c r="AG492" s="11">
        <f t="shared" si="167"/>
        <v>515.78002930000002</v>
      </c>
      <c r="AI492">
        <f t="shared" si="180"/>
        <v>-1.2047345309703763</v>
      </c>
      <c r="AJ492">
        <f t="shared" si="176"/>
        <v>497.4240011782029</v>
      </c>
      <c r="AK492">
        <f t="shared" si="168"/>
        <v>3.5588869438604148E-2</v>
      </c>
      <c r="AN492">
        <f t="shared" si="181"/>
        <v>0.6562261194851724</v>
      </c>
      <c r="AO492">
        <f t="shared" si="177"/>
        <v>499.28496182865842</v>
      </c>
      <c r="AP492">
        <f t="shared" si="169"/>
        <v>3.1980818438682418E-2</v>
      </c>
      <c r="AS492">
        <f t="shared" si="182"/>
        <v>-0.18974461413360372</v>
      </c>
      <c r="AT492">
        <f t="shared" si="178"/>
        <v>498.43899109503968</v>
      </c>
      <c r="AU492">
        <f t="shared" si="170"/>
        <v>3.3620995811906557E-2</v>
      </c>
      <c r="AX492">
        <f t="shared" si="183"/>
        <v>-0.61243389162973472</v>
      </c>
      <c r="AY492">
        <f t="shared" si="179"/>
        <v>498.01630181754354</v>
      </c>
      <c r="AZ492">
        <f t="shared" si="171"/>
        <v>3.4440510437297941E-2</v>
      </c>
    </row>
    <row r="493" spans="2:52" x14ac:dyDescent="0.3">
      <c r="B493" s="1"/>
      <c r="I493" s="1">
        <v>44173</v>
      </c>
      <c r="J493">
        <v>237</v>
      </c>
      <c r="K493" s="13">
        <v>512.6599731</v>
      </c>
      <c r="M493">
        <f t="shared" si="172"/>
        <v>498.84636901141778</v>
      </c>
      <c r="O493">
        <f t="shared" si="173"/>
        <v>505.16114008576142</v>
      </c>
      <c r="Q493">
        <f t="shared" si="174"/>
        <v>508.9195118636693</v>
      </c>
      <c r="S493">
        <f t="shared" si="175"/>
        <v>512.29873442419887</v>
      </c>
      <c r="T493">
        <f t="shared" si="161"/>
        <v>2.6944963159602334E-2</v>
      </c>
      <c r="V493">
        <f t="shared" si="162"/>
        <v>1.4627303491033139E-2</v>
      </c>
      <c r="X493">
        <f t="shared" si="163"/>
        <v>7.2961834990013623E-3</v>
      </c>
      <c r="Z493">
        <f t="shared" si="164"/>
        <v>7.046360058437193E-4</v>
      </c>
      <c r="AE493" s="1">
        <f t="shared" si="165"/>
        <v>44173</v>
      </c>
      <c r="AF493" s="10">
        <f t="shared" si="166"/>
        <v>237</v>
      </c>
      <c r="AG493" s="11">
        <f t="shared" si="167"/>
        <v>512.6599731</v>
      </c>
      <c r="AI493">
        <f t="shared" si="180"/>
        <v>-3.0219428556755075</v>
      </c>
      <c r="AJ493">
        <f t="shared" si="176"/>
        <v>505.89756900799381</v>
      </c>
      <c r="AK493">
        <f t="shared" si="168"/>
        <v>1.319081739718172E-2</v>
      </c>
      <c r="AN493">
        <f t="shared" si="181"/>
        <v>4.5100461334895154</v>
      </c>
      <c r="AO493">
        <f t="shared" si="177"/>
        <v>513.42955799715878</v>
      </c>
      <c r="AP493">
        <f t="shared" si="169"/>
        <v>1.501160491436813E-3</v>
      </c>
      <c r="AS493">
        <f t="shared" si="182"/>
        <v>6.0985678470441753</v>
      </c>
      <c r="AT493">
        <f t="shared" si="178"/>
        <v>515.01807971071344</v>
      </c>
      <c r="AU493">
        <f t="shared" si="170"/>
        <v>4.5997478532490386E-3</v>
      </c>
      <c r="AX493">
        <f t="shared" si="183"/>
        <v>8.1101341452708784</v>
      </c>
      <c r="AY493">
        <f t="shared" si="179"/>
        <v>517.02964600894018</v>
      </c>
      <c r="AZ493">
        <f t="shared" si="171"/>
        <v>8.5235304845768037E-3</v>
      </c>
    </row>
    <row r="494" spans="2:52" x14ac:dyDescent="0.3">
      <c r="B494" s="1"/>
      <c r="I494" s="1">
        <v>44174</v>
      </c>
      <c r="J494">
        <v>238</v>
      </c>
      <c r="K494" s="13">
        <v>493.60000609999997</v>
      </c>
      <c r="M494">
        <f t="shared" si="172"/>
        <v>501.60908982913429</v>
      </c>
      <c r="O494">
        <f t="shared" si="173"/>
        <v>508.16067329145687</v>
      </c>
      <c r="Q494">
        <f t="shared" si="174"/>
        <v>511.16378860546774</v>
      </c>
      <c r="S494">
        <f t="shared" si="175"/>
        <v>512.5877253648398</v>
      </c>
      <c r="T494">
        <f t="shared" si="161"/>
        <v>-1.6225858245860175E-2</v>
      </c>
      <c r="V494">
        <f t="shared" si="162"/>
        <v>-2.9498920201607551E-2</v>
      </c>
      <c r="X494">
        <f t="shared" si="163"/>
        <v>-3.558302732660313E-2</v>
      </c>
      <c r="Z494">
        <f t="shared" si="164"/>
        <v>-3.8467826236195476E-2</v>
      </c>
      <c r="AE494" s="1">
        <f t="shared" si="165"/>
        <v>44174</v>
      </c>
      <c r="AF494" s="10">
        <f t="shared" si="166"/>
        <v>238</v>
      </c>
      <c r="AG494" s="11">
        <f t="shared" si="167"/>
        <v>493.60000609999997</v>
      </c>
      <c r="AI494">
        <f t="shared" si="180"/>
        <v>-2.866409632900095</v>
      </c>
      <c r="AJ494">
        <f t="shared" si="176"/>
        <v>508.29737897256763</v>
      </c>
      <c r="AK494">
        <f t="shared" si="168"/>
        <v>2.9775876602380083E-2</v>
      </c>
      <c r="AN494">
        <f t="shared" si="181"/>
        <v>3.6037383768130868</v>
      </c>
      <c r="AO494">
        <f t="shared" si="177"/>
        <v>514.76752698228086</v>
      </c>
      <c r="AP494">
        <f t="shared" si="169"/>
        <v>4.2883955876597962E-2</v>
      </c>
      <c r="AS494">
        <f t="shared" si="182"/>
        <v>3.7859931838967369</v>
      </c>
      <c r="AT494">
        <f t="shared" si="178"/>
        <v>514.94978178936447</v>
      </c>
      <c r="AU494">
        <f t="shared" si="170"/>
        <v>4.3253191704862283E-2</v>
      </c>
      <c r="AX494">
        <f t="shared" si="183"/>
        <v>3.417448222492931</v>
      </c>
      <c r="AY494">
        <f t="shared" si="179"/>
        <v>514.58123682796065</v>
      </c>
      <c r="AZ494">
        <f t="shared" si="171"/>
        <v>4.2506544709624713E-2</v>
      </c>
    </row>
    <row r="495" spans="2:52" x14ac:dyDescent="0.3">
      <c r="B495" s="1"/>
      <c r="I495" s="1">
        <v>44175</v>
      </c>
      <c r="J495">
        <v>239</v>
      </c>
      <c r="K495" s="13">
        <v>501.0899963</v>
      </c>
      <c r="M495">
        <f t="shared" si="172"/>
        <v>500.0072730833075</v>
      </c>
      <c r="O495">
        <f t="shared" si="173"/>
        <v>502.33640641487409</v>
      </c>
      <c r="Q495">
        <f t="shared" si="174"/>
        <v>500.62551910218707</v>
      </c>
      <c r="S495">
        <f t="shared" si="175"/>
        <v>497.39754995296795</v>
      </c>
      <c r="T495">
        <f t="shared" si="161"/>
        <v>2.1607360447967899E-3</v>
      </c>
      <c r="V495">
        <f t="shared" si="162"/>
        <v>-2.4873977211228855E-3</v>
      </c>
      <c r="X495">
        <f t="shared" si="163"/>
        <v>9.2693368704739717E-4</v>
      </c>
      <c r="Z495">
        <f t="shared" si="164"/>
        <v>7.3688287020230144E-3</v>
      </c>
      <c r="AE495" s="1">
        <f t="shared" si="165"/>
        <v>44175</v>
      </c>
      <c r="AF495" s="10">
        <f t="shared" si="166"/>
        <v>239</v>
      </c>
      <c r="AG495" s="11">
        <f t="shared" si="167"/>
        <v>501.0899963</v>
      </c>
      <c r="AI495">
        <f t="shared" si="180"/>
        <v>-0.18547380566394089</v>
      </c>
      <c r="AJ495">
        <f t="shared" si="176"/>
        <v>500.44004529652312</v>
      </c>
      <c r="AK495">
        <f t="shared" si="168"/>
        <v>1.2970743943723625E-3</v>
      </c>
      <c r="AN495">
        <f t="shared" si="181"/>
        <v>-2.053064775224418</v>
      </c>
      <c r="AO495">
        <f t="shared" si="177"/>
        <v>498.57245432696266</v>
      </c>
      <c r="AP495">
        <f t="shared" si="169"/>
        <v>5.0241313768517142E-3</v>
      </c>
      <c r="AS495">
        <f t="shared" si="182"/>
        <v>-4.8085644284097091</v>
      </c>
      <c r="AT495">
        <f t="shared" si="178"/>
        <v>495.81695467377739</v>
      </c>
      <c r="AU495">
        <f t="shared" si="170"/>
        <v>1.0523142878840598E-2</v>
      </c>
      <c r="AX495">
        <f t="shared" si="183"/>
        <v>-7.7471259581259542</v>
      </c>
      <c r="AY495">
        <f t="shared" si="179"/>
        <v>492.87839314406114</v>
      </c>
      <c r="AZ495">
        <f t="shared" si="171"/>
        <v>1.638748172298897E-2</v>
      </c>
    </row>
    <row r="496" spans="2:52" x14ac:dyDescent="0.3">
      <c r="B496" s="1"/>
      <c r="I496" s="1">
        <v>44176</v>
      </c>
      <c r="J496">
        <v>240</v>
      </c>
      <c r="K496" s="13">
        <v>503.22000120000001</v>
      </c>
      <c r="M496">
        <f t="shared" si="172"/>
        <v>500.22381772664602</v>
      </c>
      <c r="O496">
        <f t="shared" si="173"/>
        <v>501.83784236892444</v>
      </c>
      <c r="Q496">
        <f t="shared" si="174"/>
        <v>500.90420542087486</v>
      </c>
      <c r="S496">
        <f t="shared" si="175"/>
        <v>500.35150703059355</v>
      </c>
      <c r="T496">
        <f t="shared" si="161"/>
        <v>5.9540230241428536E-3</v>
      </c>
      <c r="V496">
        <f t="shared" si="162"/>
        <v>2.7466293624649582E-3</v>
      </c>
      <c r="X496">
        <f t="shared" si="163"/>
        <v>4.601954957280727E-3</v>
      </c>
      <c r="Z496">
        <f t="shared" si="164"/>
        <v>5.7002785313900999E-3</v>
      </c>
      <c r="AE496" s="1">
        <f t="shared" si="165"/>
        <v>44176</v>
      </c>
      <c r="AF496" s="10">
        <f t="shared" si="166"/>
        <v>240</v>
      </c>
      <c r="AG496" s="11">
        <f t="shared" si="167"/>
        <v>503.22000120000001</v>
      </c>
      <c r="AI496">
        <f t="shared" si="180"/>
        <v>-0.20411630826871063</v>
      </c>
      <c r="AJ496">
        <f t="shared" si="176"/>
        <v>500.70008911260612</v>
      </c>
      <c r="AK496">
        <f t="shared" si="168"/>
        <v>5.007575377339534E-3</v>
      </c>
      <c r="AN496">
        <f t="shared" si="181"/>
        <v>-1.1203643376595349</v>
      </c>
      <c r="AO496">
        <f t="shared" si="177"/>
        <v>499.78384108321535</v>
      </c>
      <c r="AP496">
        <f t="shared" si="169"/>
        <v>6.8283456710596718E-3</v>
      </c>
      <c r="AS496">
        <f t="shared" si="182"/>
        <v>-1.7562139801512102</v>
      </c>
      <c r="AT496">
        <f t="shared" si="178"/>
        <v>499.14799144072367</v>
      </c>
      <c r="AU496">
        <f t="shared" si="170"/>
        <v>8.091907614097317E-3</v>
      </c>
      <c r="AX496">
        <f t="shared" si="183"/>
        <v>-1.3264761366749589</v>
      </c>
      <c r="AY496">
        <f t="shared" si="179"/>
        <v>499.5777292841999</v>
      </c>
      <c r="AZ496">
        <f t="shared" si="171"/>
        <v>7.2379315351428618E-3</v>
      </c>
    </row>
    <row r="497" spans="2:52" x14ac:dyDescent="0.3">
      <c r="B497" s="1"/>
      <c r="I497" s="1">
        <v>44179</v>
      </c>
      <c r="J497">
        <v>241</v>
      </c>
      <c r="K497" s="13">
        <v>522.41998290000004</v>
      </c>
      <c r="M497">
        <f t="shared" si="172"/>
        <v>500.82305442131684</v>
      </c>
      <c r="O497">
        <f t="shared" si="173"/>
        <v>502.39070590135464</v>
      </c>
      <c r="Q497">
        <f t="shared" si="174"/>
        <v>502.29368288834996</v>
      </c>
      <c r="S497">
        <f t="shared" si="175"/>
        <v>502.64630236611873</v>
      </c>
      <c r="T497">
        <f t="shared" si="161"/>
        <v>4.1340165356609671E-2</v>
      </c>
      <c r="V497">
        <f t="shared" si="162"/>
        <v>3.833941589956244E-2</v>
      </c>
      <c r="X497">
        <f t="shared" si="163"/>
        <v>3.8525134318038876E-2</v>
      </c>
      <c r="Z497">
        <f t="shared" si="164"/>
        <v>3.7850161136861259E-2</v>
      </c>
      <c r="AE497" s="1">
        <f t="shared" si="165"/>
        <v>44179</v>
      </c>
      <c r="AF497" s="10">
        <f t="shared" si="166"/>
        <v>241</v>
      </c>
      <c r="AG497" s="11">
        <f t="shared" si="167"/>
        <v>522.41998290000004</v>
      </c>
      <c r="AI497">
        <f t="shared" si="180"/>
        <v>-0.4411885401099892</v>
      </c>
      <c r="AJ497">
        <f t="shared" si="176"/>
        <v>501.85249434823999</v>
      </c>
      <c r="AK497">
        <f t="shared" si="168"/>
        <v>3.9369643629610186E-2</v>
      </c>
      <c r="AN497">
        <f t="shared" si="181"/>
        <v>-0.1164276156056796</v>
      </c>
      <c r="AO497">
        <f t="shared" si="177"/>
        <v>502.17725527274428</v>
      </c>
      <c r="AP497">
        <f t="shared" si="169"/>
        <v>3.8747996420210748E-2</v>
      </c>
      <c r="AS497">
        <f t="shared" si="182"/>
        <v>0.13120088842457789</v>
      </c>
      <c r="AT497">
        <f t="shared" si="178"/>
        <v>502.42488377677455</v>
      </c>
      <c r="AU497">
        <f t="shared" si="170"/>
        <v>3.8273993678861411E-2</v>
      </c>
      <c r="AX497">
        <f t="shared" si="183"/>
        <v>0.84628674664509096</v>
      </c>
      <c r="AY497">
        <f t="shared" si="179"/>
        <v>503.13996963499505</v>
      </c>
      <c r="AZ497">
        <f t="shared" si="171"/>
        <v>3.6905198683212508E-2</v>
      </c>
    </row>
    <row r="498" spans="2:52" x14ac:dyDescent="0.3">
      <c r="B498" s="1"/>
      <c r="I498" s="1">
        <v>44180</v>
      </c>
      <c r="J498">
        <v>242</v>
      </c>
      <c r="K498" s="13">
        <v>519.78002930000002</v>
      </c>
      <c r="M498">
        <f t="shared" si="172"/>
        <v>505.14244011705347</v>
      </c>
      <c r="O498">
        <f t="shared" si="173"/>
        <v>510.40241670081275</v>
      </c>
      <c r="Q498">
        <f t="shared" si="174"/>
        <v>514.36946289534001</v>
      </c>
      <c r="S498">
        <f t="shared" si="175"/>
        <v>518.46524679322374</v>
      </c>
      <c r="T498">
        <f t="shared" si="161"/>
        <v>2.8161122701576936E-2</v>
      </c>
      <c r="V498">
        <f t="shared" si="162"/>
        <v>1.8041502309768084E-2</v>
      </c>
      <c r="X498">
        <f t="shared" si="163"/>
        <v>1.0409338758063779E-2</v>
      </c>
      <c r="Z498">
        <f t="shared" si="164"/>
        <v>2.5294979273192369E-3</v>
      </c>
      <c r="AE498" s="1">
        <f t="shared" si="165"/>
        <v>44180</v>
      </c>
      <c r="AF498" s="10">
        <f t="shared" si="166"/>
        <v>242</v>
      </c>
      <c r="AG498" s="11">
        <f t="shared" si="167"/>
        <v>519.78002930000002</v>
      </c>
      <c r="AI498">
        <f t="shared" si="180"/>
        <v>-2.7681068334860002</v>
      </c>
      <c r="AJ498">
        <f t="shared" si="176"/>
        <v>511.60135606185401</v>
      </c>
      <c r="AK498">
        <f t="shared" si="168"/>
        <v>1.5734873941117802E-2</v>
      </c>
      <c r="AN498">
        <f t="shared" si="181"/>
        <v>4.7604554334326101</v>
      </c>
      <c r="AO498">
        <f t="shared" si="177"/>
        <v>519.12991832877265</v>
      </c>
      <c r="AP498">
        <f t="shared" si="169"/>
        <v>1.250742496018743E-3</v>
      </c>
      <c r="AS498">
        <f t="shared" si="182"/>
        <v>7.2979483595638577</v>
      </c>
      <c r="AT498">
        <f t="shared" si="178"/>
        <v>521.66741125490387</v>
      </c>
      <c r="AU498">
        <f t="shared" si="170"/>
        <v>3.631116719596992E-3</v>
      </c>
      <c r="AX498">
        <f t="shared" si="183"/>
        <v>9.8298813549210529</v>
      </c>
      <c r="AY498">
        <f t="shared" si="179"/>
        <v>524.19934425026111</v>
      </c>
      <c r="AZ498">
        <f t="shared" si="171"/>
        <v>8.5022792357233833E-3</v>
      </c>
    </row>
    <row r="499" spans="2:52" x14ac:dyDescent="0.3">
      <c r="B499" s="1"/>
      <c r="I499" s="1">
        <v>44181</v>
      </c>
      <c r="J499">
        <v>243</v>
      </c>
      <c r="K499" s="13">
        <v>524.83001709999996</v>
      </c>
      <c r="M499">
        <f t="shared" si="172"/>
        <v>508.06995795364281</v>
      </c>
      <c r="O499">
        <f t="shared" si="173"/>
        <v>514.15346174048773</v>
      </c>
      <c r="Q499">
        <f t="shared" si="174"/>
        <v>517.61580273813604</v>
      </c>
      <c r="S499">
        <f t="shared" si="175"/>
        <v>519.51707279864479</v>
      </c>
      <c r="T499">
        <f t="shared" si="161"/>
        <v>3.1934261761487101E-2</v>
      </c>
      <c r="V499">
        <f t="shared" si="162"/>
        <v>2.0342882479372264E-2</v>
      </c>
      <c r="X499">
        <f t="shared" si="163"/>
        <v>1.3745811266144374E-2</v>
      </c>
      <c r="Z499">
        <f t="shared" si="164"/>
        <v>1.0123171556978337E-2</v>
      </c>
      <c r="AE499" s="1">
        <f t="shared" si="165"/>
        <v>44181</v>
      </c>
      <c r="AF499" s="10">
        <f t="shared" si="166"/>
        <v>243</v>
      </c>
      <c r="AG499" s="11">
        <f t="shared" si="167"/>
        <v>524.83001709999996</v>
      </c>
      <c r="AI499">
        <f t="shared" si="180"/>
        <v>-2.863753435348007</v>
      </c>
      <c r="AJ499">
        <f t="shared" si="176"/>
        <v>514.75204930278801</v>
      </c>
      <c r="AK499">
        <f t="shared" si="168"/>
        <v>1.9202346414747311E-2</v>
      </c>
      <c r="AN499">
        <f t="shared" si="181"/>
        <v>4.154809197177979</v>
      </c>
      <c r="AO499">
        <f t="shared" si="177"/>
        <v>521.77061193531404</v>
      </c>
      <c r="AP499">
        <f t="shared" si="169"/>
        <v>5.8293258102708606E-3</v>
      </c>
      <c r="AS499">
        <f t="shared" si="182"/>
        <v>4.8669832495031624</v>
      </c>
      <c r="AT499">
        <f t="shared" si="178"/>
        <v>522.4827859876392</v>
      </c>
      <c r="AU499">
        <f t="shared" si="170"/>
        <v>4.4723644530292239E-3</v>
      </c>
      <c r="AX499">
        <f t="shared" si="183"/>
        <v>4.5630481452210372</v>
      </c>
      <c r="AY499">
        <f t="shared" si="179"/>
        <v>522.17885088335709</v>
      </c>
      <c r="AZ499">
        <f t="shared" si="171"/>
        <v>5.0514759641457976E-3</v>
      </c>
    </row>
    <row r="500" spans="2:52" x14ac:dyDescent="0.3">
      <c r="B500" s="1"/>
      <c r="I500" s="1">
        <v>44182</v>
      </c>
      <c r="J500">
        <v>244</v>
      </c>
      <c r="K500" s="13">
        <v>532.90002440000001</v>
      </c>
      <c r="M500">
        <f t="shared" si="172"/>
        <v>511.42196978291429</v>
      </c>
      <c r="O500">
        <f t="shared" si="173"/>
        <v>518.4240838842926</v>
      </c>
      <c r="Q500">
        <f t="shared" si="174"/>
        <v>521.94433135525446</v>
      </c>
      <c r="S500">
        <f t="shared" si="175"/>
        <v>523.76742823972893</v>
      </c>
      <c r="T500">
        <f t="shared" si="161"/>
        <v>4.0304097642457751E-2</v>
      </c>
      <c r="V500">
        <f t="shared" si="162"/>
        <v>2.7164458346584017E-2</v>
      </c>
      <c r="X500">
        <f t="shared" si="163"/>
        <v>2.0558627403105715E-2</v>
      </c>
      <c r="Z500">
        <f t="shared" si="164"/>
        <v>1.7137541268746614E-2</v>
      </c>
      <c r="AE500" s="1">
        <f t="shared" si="165"/>
        <v>44182</v>
      </c>
      <c r="AF500" s="10">
        <f t="shared" si="166"/>
        <v>244</v>
      </c>
      <c r="AG500" s="11">
        <f t="shared" si="167"/>
        <v>532.90002440000001</v>
      </c>
      <c r="AI500">
        <f t="shared" si="180"/>
        <v>-3.1567084717020903</v>
      </c>
      <c r="AJ500">
        <f t="shared" si="176"/>
        <v>518.78762288355233</v>
      </c>
      <c r="AK500">
        <f t="shared" si="168"/>
        <v>2.6482268474911475E-2</v>
      </c>
      <c r="AN500">
        <f t="shared" si="181"/>
        <v>4.2242969651541564</v>
      </c>
      <c r="AO500">
        <f t="shared" si="177"/>
        <v>526.16862832040863</v>
      </c>
      <c r="AP500">
        <f t="shared" si="169"/>
        <v>1.2631630270931879E-2</v>
      </c>
      <c r="AS500">
        <f t="shared" si="182"/>
        <v>4.5439104700723192</v>
      </c>
      <c r="AT500">
        <f t="shared" si="178"/>
        <v>526.48824182532678</v>
      </c>
      <c r="AU500">
        <f t="shared" si="170"/>
        <v>1.2031867669535849E-2</v>
      </c>
      <c r="AX500">
        <f t="shared" si="183"/>
        <v>4.3754325227389455</v>
      </c>
      <c r="AY500">
        <f t="shared" si="179"/>
        <v>526.31976387799341</v>
      </c>
      <c r="AZ500">
        <f t="shared" si="171"/>
        <v>1.2348020680643446E-2</v>
      </c>
    </row>
    <row r="501" spans="2:52" x14ac:dyDescent="0.3">
      <c r="B501" s="1"/>
      <c r="I501" s="1">
        <v>44183</v>
      </c>
      <c r="J501">
        <v>245</v>
      </c>
      <c r="K501" s="13">
        <v>534.45001219999995</v>
      </c>
      <c r="M501">
        <f t="shared" si="172"/>
        <v>515.71758070633143</v>
      </c>
      <c r="O501">
        <f t="shared" si="173"/>
        <v>524.21446009057559</v>
      </c>
      <c r="Q501">
        <f t="shared" si="174"/>
        <v>528.51774718210174</v>
      </c>
      <c r="S501">
        <f t="shared" si="175"/>
        <v>531.07350516794577</v>
      </c>
      <c r="T501">
        <f t="shared" si="161"/>
        <v>3.5049922473682216E-2</v>
      </c>
      <c r="V501">
        <f t="shared" si="162"/>
        <v>1.9151561185845854E-2</v>
      </c>
      <c r="X501">
        <f t="shared" si="163"/>
        <v>1.1099756539397836E-2</v>
      </c>
      <c r="Z501">
        <f t="shared" si="164"/>
        <v>6.3177228084534756E-3</v>
      </c>
      <c r="AE501" s="1">
        <f t="shared" si="165"/>
        <v>44183</v>
      </c>
      <c r="AF501" s="10">
        <f t="shared" si="166"/>
        <v>245</v>
      </c>
      <c r="AG501" s="11">
        <f t="shared" si="167"/>
        <v>534.45001219999995</v>
      </c>
      <c r="AI501">
        <f t="shared" si="180"/>
        <v>-3.8400499427311288</v>
      </c>
      <c r="AJ501">
        <f t="shared" si="176"/>
        <v>524.67769723937056</v>
      </c>
      <c r="AK501">
        <f t="shared" si="168"/>
        <v>1.8284806319683322E-2</v>
      </c>
      <c r="AN501">
        <f t="shared" si="181"/>
        <v>5.1639445098314063</v>
      </c>
      <c r="AO501">
        <f t="shared" si="177"/>
        <v>533.68169169193311</v>
      </c>
      <c r="AP501">
        <f t="shared" si="169"/>
        <v>1.4375909636602604E-3</v>
      </c>
      <c r="AS501">
        <f t="shared" si="182"/>
        <v>5.7616136841372958</v>
      </c>
      <c r="AT501">
        <f t="shared" si="178"/>
        <v>534.27936086623902</v>
      </c>
      <c r="AU501">
        <f t="shared" si="170"/>
        <v>3.193027034623192E-4</v>
      </c>
      <c r="AX501">
        <f t="shared" si="183"/>
        <v>6.1338191660256145</v>
      </c>
      <c r="AY501">
        <f t="shared" si="179"/>
        <v>534.6515663481274</v>
      </c>
      <c r="AZ501">
        <f t="shared" si="171"/>
        <v>3.7712441486862925E-4</v>
      </c>
    </row>
    <row r="502" spans="2:52" x14ac:dyDescent="0.3">
      <c r="B502" s="1"/>
      <c r="I502" s="1">
        <v>44186</v>
      </c>
      <c r="J502">
        <v>246</v>
      </c>
      <c r="K502" s="13">
        <v>528.9099731</v>
      </c>
      <c r="M502">
        <f t="shared" si="172"/>
        <v>519.46406700506509</v>
      </c>
      <c r="O502">
        <f t="shared" si="173"/>
        <v>528.30868093434538</v>
      </c>
      <c r="Q502">
        <f t="shared" si="174"/>
        <v>532.07710619284069</v>
      </c>
      <c r="S502">
        <f t="shared" si="175"/>
        <v>533.77471079358907</v>
      </c>
      <c r="T502">
        <f t="shared" si="161"/>
        <v>1.7859194523354154E-2</v>
      </c>
      <c r="V502">
        <f t="shared" si="162"/>
        <v>1.1368516311582985E-3</v>
      </c>
      <c r="X502">
        <f t="shared" si="163"/>
        <v>-5.9880381424418372E-3</v>
      </c>
      <c r="Z502">
        <f t="shared" si="164"/>
        <v>-9.1976667883123791E-3</v>
      </c>
      <c r="AE502" s="1">
        <f t="shared" si="165"/>
        <v>44186</v>
      </c>
      <c r="AF502" s="10">
        <f t="shared" si="166"/>
        <v>246</v>
      </c>
      <c r="AG502" s="11">
        <f t="shared" si="167"/>
        <v>528.9099731</v>
      </c>
      <c r="AI502">
        <f t="shared" si="180"/>
        <v>-3.7839117563326923</v>
      </c>
      <c r="AJ502">
        <f t="shared" si="176"/>
        <v>528.29319443650797</v>
      </c>
      <c r="AK502">
        <f t="shared" si="168"/>
        <v>1.1661316572970245E-3</v>
      </c>
      <c r="AN502">
        <f t="shared" si="181"/>
        <v>4.5221103101944218</v>
      </c>
      <c r="AO502">
        <f t="shared" si="177"/>
        <v>536.59921650303511</v>
      </c>
      <c r="AP502">
        <f t="shared" si="169"/>
        <v>1.4537905870762086E-2</v>
      </c>
      <c r="AS502">
        <f t="shared" si="182"/>
        <v>4.4402608800982843</v>
      </c>
      <c r="AT502">
        <f t="shared" si="178"/>
        <v>536.51736707293901</v>
      </c>
      <c r="AU502">
        <f t="shared" si="170"/>
        <v>1.4383154714121249E-2</v>
      </c>
      <c r="AX502">
        <f t="shared" si="183"/>
        <v>4.0742510417962787</v>
      </c>
      <c r="AY502">
        <f t="shared" si="179"/>
        <v>536.15135723463698</v>
      </c>
      <c r="AZ502">
        <f t="shared" si="171"/>
        <v>1.3691146892531481E-2</v>
      </c>
    </row>
    <row r="503" spans="2:52" x14ac:dyDescent="0.3">
      <c r="B503" s="1"/>
      <c r="I503" s="1">
        <v>44187</v>
      </c>
      <c r="J503">
        <v>247</v>
      </c>
      <c r="K503" s="13">
        <v>527.33001709999996</v>
      </c>
      <c r="M503">
        <f t="shared" si="172"/>
        <v>521.35324822405209</v>
      </c>
      <c r="O503">
        <f t="shared" si="173"/>
        <v>528.5491978006072</v>
      </c>
      <c r="Q503">
        <f t="shared" si="174"/>
        <v>530.17682633713628</v>
      </c>
      <c r="S503">
        <f t="shared" si="175"/>
        <v>529.88292063871779</v>
      </c>
      <c r="T503">
        <f t="shared" si="161"/>
        <v>1.13340198398273E-2</v>
      </c>
      <c r="V503">
        <f t="shared" si="162"/>
        <v>-2.3119880550551719E-3</v>
      </c>
      <c r="X503">
        <f t="shared" si="163"/>
        <v>-5.3985343993730199E-3</v>
      </c>
      <c r="Z503">
        <f t="shared" si="164"/>
        <v>-4.8411875977727812E-3</v>
      </c>
      <c r="AE503" s="1">
        <f t="shared" si="165"/>
        <v>44187</v>
      </c>
      <c r="AF503" s="10">
        <f t="shared" si="166"/>
        <v>247</v>
      </c>
      <c r="AG503" s="11">
        <f t="shared" si="167"/>
        <v>527.33001709999996</v>
      </c>
      <c r="AI503">
        <f t="shared" si="180"/>
        <v>-2.6470734339252715</v>
      </c>
      <c r="AJ503">
        <f t="shared" si="176"/>
        <v>527.52975290321103</v>
      </c>
      <c r="AK503">
        <f t="shared" si="168"/>
        <v>3.7876812761294574E-4</v>
      </c>
      <c r="AN503">
        <f t="shared" si="181"/>
        <v>1.9531542438348883</v>
      </c>
      <c r="AO503">
        <f t="shared" si="177"/>
        <v>532.12998058097116</v>
      </c>
      <c r="AP503">
        <f t="shared" si="169"/>
        <v>9.1023900125544385E-3</v>
      </c>
      <c r="AS503">
        <f t="shared" si="182"/>
        <v>0.63593643861666682</v>
      </c>
      <c r="AT503">
        <f t="shared" si="178"/>
        <v>530.81276277575296</v>
      </c>
      <c r="AU503">
        <f t="shared" si="170"/>
        <v>6.6044897176648788E-3</v>
      </c>
      <c r="AX503">
        <f t="shared" si="183"/>
        <v>-0.70537367620427383</v>
      </c>
      <c r="AY503">
        <f t="shared" si="179"/>
        <v>529.47145266093196</v>
      </c>
      <c r="AZ503">
        <f t="shared" si="171"/>
        <v>4.0609020755325324E-3</v>
      </c>
    </row>
    <row r="504" spans="2:52" x14ac:dyDescent="0.3">
      <c r="B504" s="1"/>
      <c r="I504" s="1">
        <v>44188</v>
      </c>
      <c r="J504">
        <v>248</v>
      </c>
      <c r="K504" s="13">
        <v>514.47998050000001</v>
      </c>
      <c r="M504">
        <f t="shared" si="172"/>
        <v>522.54860199924167</v>
      </c>
      <c r="O504">
        <f t="shared" si="173"/>
        <v>528.06152552036428</v>
      </c>
      <c r="Q504">
        <f t="shared" si="174"/>
        <v>528.46874079485451</v>
      </c>
      <c r="S504">
        <f t="shared" si="175"/>
        <v>527.84059780774351</v>
      </c>
      <c r="T504">
        <f t="shared" si="161"/>
        <v>-1.5683062130814353E-2</v>
      </c>
      <c r="V504">
        <f t="shared" si="162"/>
        <v>-2.6398587962868796E-2</v>
      </c>
      <c r="X504">
        <f t="shared" si="163"/>
        <v>-2.7190096456735698E-2</v>
      </c>
      <c r="Z504">
        <f t="shared" si="164"/>
        <v>-2.5969168508284641E-2</v>
      </c>
      <c r="AE504" s="1">
        <f t="shared" si="165"/>
        <v>44188</v>
      </c>
      <c r="AF504" s="10">
        <f t="shared" si="166"/>
        <v>248</v>
      </c>
      <c r="AG504" s="11">
        <f t="shared" si="167"/>
        <v>514.47998050000001</v>
      </c>
      <c r="AI504">
        <f t="shared" si="180"/>
        <v>-1.7760416386838642</v>
      </c>
      <c r="AJ504">
        <f t="shared" si="176"/>
        <v>526.69269915617065</v>
      </c>
      <c r="AK504">
        <f t="shared" si="168"/>
        <v>2.3737986158959272E-2</v>
      </c>
      <c r="AN504">
        <f t="shared" si="181"/>
        <v>0.48865832938822684</v>
      </c>
      <c r="AO504">
        <f t="shared" si="177"/>
        <v>528.95739912424278</v>
      </c>
      <c r="AP504">
        <f t="shared" si="169"/>
        <v>2.8139906649375976E-2</v>
      </c>
      <c r="AS504">
        <f t="shared" si="182"/>
        <v>-0.77047674992239223</v>
      </c>
      <c r="AT504">
        <f t="shared" si="178"/>
        <v>527.6982640449321</v>
      </c>
      <c r="AU504">
        <f t="shared" si="170"/>
        <v>2.5692512917773469E-2</v>
      </c>
      <c r="AX504">
        <f t="shared" si="183"/>
        <v>-1.5075431690662668</v>
      </c>
      <c r="AY504">
        <f t="shared" si="179"/>
        <v>526.96119762578826</v>
      </c>
      <c r="AZ504">
        <f t="shared" si="171"/>
        <v>2.4259869380453471E-2</v>
      </c>
    </row>
    <row r="505" spans="2:52" x14ac:dyDescent="0.3">
      <c r="B505" s="1"/>
      <c r="I505" s="1">
        <v>44189</v>
      </c>
      <c r="J505">
        <v>249</v>
      </c>
      <c r="K505" s="13">
        <v>513.96997069999998</v>
      </c>
      <c r="M505">
        <f t="shared" si="172"/>
        <v>520.93487769939338</v>
      </c>
      <c r="O505">
        <f t="shared" si="173"/>
        <v>522.62890751221857</v>
      </c>
      <c r="Q505">
        <f t="shared" si="174"/>
        <v>520.07548461794181</v>
      </c>
      <c r="S505">
        <f t="shared" si="175"/>
        <v>517.15210396154873</v>
      </c>
      <c r="T505">
        <f t="shared" si="161"/>
        <v>-1.3551194420770478E-2</v>
      </c>
      <c r="V505">
        <f t="shared" si="162"/>
        <v>-1.6847164826430585E-2</v>
      </c>
      <c r="X505">
        <f t="shared" si="163"/>
        <v>-1.187912575831317E-2</v>
      </c>
      <c r="Z505">
        <f t="shared" si="164"/>
        <v>-6.1912824541380477E-3</v>
      </c>
      <c r="AE505" s="1">
        <f t="shared" si="165"/>
        <v>44189</v>
      </c>
      <c r="AF505" s="10">
        <f t="shared" si="166"/>
        <v>249</v>
      </c>
      <c r="AG505" s="11">
        <f t="shared" si="167"/>
        <v>513.96997069999998</v>
      </c>
      <c r="AI505">
        <f t="shared" si="180"/>
        <v>0.25781792443544882</v>
      </c>
      <c r="AJ505">
        <f t="shared" si="176"/>
        <v>520.33330254237728</v>
      </c>
      <c r="AK505">
        <f t="shared" si="168"/>
        <v>1.2380746357050363E-2</v>
      </c>
      <c r="AN505">
        <f t="shared" si="181"/>
        <v>-3.0641074731321445</v>
      </c>
      <c r="AO505">
        <f t="shared" si="177"/>
        <v>517.01137714480967</v>
      </c>
      <c r="AP505">
        <f t="shared" si="169"/>
        <v>5.9174788765722248E-3</v>
      </c>
      <c r="AS505">
        <f t="shared" si="182"/>
        <v>-5.3441444061165777</v>
      </c>
      <c r="AT505">
        <f t="shared" si="178"/>
        <v>514.73134021182523</v>
      </c>
      <c r="AU505">
        <f t="shared" si="170"/>
        <v>1.4813501862536943E-3</v>
      </c>
      <c r="AX505">
        <f t="shared" si="183"/>
        <v>-7.0161135753434145</v>
      </c>
      <c r="AY505">
        <f t="shared" si="179"/>
        <v>513.0593710425984</v>
      </c>
      <c r="AZ505">
        <f t="shared" si="171"/>
        <v>1.7716981717071671E-3</v>
      </c>
    </row>
    <row r="506" spans="2:52" x14ac:dyDescent="0.3">
      <c r="B506" s="1"/>
      <c r="I506" s="1">
        <v>44193</v>
      </c>
      <c r="J506">
        <v>250</v>
      </c>
      <c r="K506" s="13">
        <v>519.11999509999998</v>
      </c>
      <c r="M506">
        <f t="shared" si="172"/>
        <v>519.54189629951475</v>
      </c>
      <c r="O506">
        <f t="shared" si="173"/>
        <v>519.16533278733118</v>
      </c>
      <c r="Q506">
        <f t="shared" si="174"/>
        <v>516.41217626717673</v>
      </c>
      <c r="S506">
        <f t="shared" si="175"/>
        <v>514.60639735230973</v>
      </c>
      <c r="T506">
        <f t="shared" si="161"/>
        <v>-8.1272384708181301E-4</v>
      </c>
      <c r="V506">
        <f t="shared" si="162"/>
        <v>-8.7335659884309742E-5</v>
      </c>
      <c r="X506">
        <f t="shared" si="163"/>
        <v>5.2161713252860406E-3</v>
      </c>
      <c r="Z506">
        <f t="shared" si="164"/>
        <v>8.6947098749698224E-3</v>
      </c>
      <c r="AE506" s="1">
        <f t="shared" si="165"/>
        <v>44193</v>
      </c>
      <c r="AF506" s="10">
        <f t="shared" si="166"/>
        <v>250</v>
      </c>
      <c r="AG506" s="11">
        <f t="shared" si="167"/>
        <v>519.11999509999998</v>
      </c>
      <c r="AI506">
        <f t="shared" si="180"/>
        <v>0.93891600970137468</v>
      </c>
      <c r="AJ506">
        <f t="shared" si="176"/>
        <v>517.35109227687815</v>
      </c>
      <c r="AK506">
        <f t="shared" si="168"/>
        <v>3.4075027735756629E-3</v>
      </c>
      <c r="AN506">
        <f t="shared" si="181"/>
        <v>-3.303787824185318</v>
      </c>
      <c r="AO506">
        <f t="shared" si="177"/>
        <v>513.10838844299144</v>
      </c>
      <c r="AP506">
        <f t="shared" si="169"/>
        <v>1.1580379707490374E-2</v>
      </c>
      <c r="AS506">
        <f t="shared" si="182"/>
        <v>-4.3356427729056772</v>
      </c>
      <c r="AT506">
        <f t="shared" si="178"/>
        <v>512.07653349427108</v>
      </c>
      <c r="AU506">
        <f t="shared" si="170"/>
        <v>1.3568079966505817E-2</v>
      </c>
      <c r="AX506">
        <f t="shared" si="183"/>
        <v>-4.333869395680745</v>
      </c>
      <c r="AY506">
        <f t="shared" si="179"/>
        <v>512.07830687149601</v>
      </c>
      <c r="AZ506">
        <f t="shared" si="171"/>
        <v>1.3564663844526939E-2</v>
      </c>
    </row>
    <row r="507" spans="2:52" x14ac:dyDescent="0.3">
      <c r="B507" s="1"/>
      <c r="I507" s="1">
        <v>44194</v>
      </c>
      <c r="J507">
        <v>251</v>
      </c>
      <c r="K507" s="13">
        <v>530.86999509999998</v>
      </c>
      <c r="M507">
        <f t="shared" si="172"/>
        <v>519.45751605961186</v>
      </c>
      <c r="O507">
        <f t="shared" si="173"/>
        <v>519.14719771239868</v>
      </c>
      <c r="Q507">
        <f t="shared" si="174"/>
        <v>518.03686756687068</v>
      </c>
      <c r="S507">
        <f t="shared" si="175"/>
        <v>518.21727555046198</v>
      </c>
      <c r="T507">
        <f t="shared" si="161"/>
        <v>2.1497690857887629E-2</v>
      </c>
      <c r="V507">
        <f t="shared" si="162"/>
        <v>2.2082237639731515E-2</v>
      </c>
      <c r="X507">
        <f t="shared" si="163"/>
        <v>2.417376693273449E-2</v>
      </c>
      <c r="Z507">
        <f t="shared" si="164"/>
        <v>2.3833932349396791E-2</v>
      </c>
      <c r="AE507" s="1">
        <f t="shared" si="165"/>
        <v>44194</v>
      </c>
      <c r="AF507" s="10">
        <f t="shared" si="166"/>
        <v>251</v>
      </c>
      <c r="AG507" s="11">
        <f t="shared" si="167"/>
        <v>530.86999509999998</v>
      </c>
      <c r="AI507">
        <f t="shared" si="180"/>
        <v>0.42619454782230981</v>
      </c>
      <c r="AJ507">
        <f t="shared" si="176"/>
        <v>518.463062114693</v>
      </c>
      <c r="AK507">
        <f t="shared" si="168"/>
        <v>2.3370944110280494E-2</v>
      </c>
      <c r="AN507">
        <f t="shared" si="181"/>
        <v>-1.3323961746336108</v>
      </c>
      <c r="AO507">
        <f t="shared" si="177"/>
        <v>516.70447139223711</v>
      </c>
      <c r="AP507">
        <f t="shared" si="169"/>
        <v>2.6683602084338016E-2</v>
      </c>
      <c r="AS507">
        <f t="shared" si="182"/>
        <v>-0.75944232934590095</v>
      </c>
      <c r="AT507">
        <f t="shared" si="178"/>
        <v>517.27742523752477</v>
      </c>
      <c r="AU507">
        <f t="shared" si="170"/>
        <v>2.5604328720659347E-2</v>
      </c>
      <c r="AX507">
        <f t="shared" si="183"/>
        <v>0.43297916061901121</v>
      </c>
      <c r="AY507">
        <f t="shared" si="179"/>
        <v>518.46984672748965</v>
      </c>
      <c r="AZ507">
        <f t="shared" si="171"/>
        <v>2.3358163932724271E-2</v>
      </c>
    </row>
    <row r="508" spans="2:52" x14ac:dyDescent="0.3">
      <c r="B508" s="1"/>
      <c r="I508" s="1">
        <v>44195</v>
      </c>
      <c r="J508">
        <v>252</v>
      </c>
      <c r="K508" s="13">
        <v>524.5900269</v>
      </c>
      <c r="M508">
        <f t="shared" si="172"/>
        <v>521.74001186768953</v>
      </c>
      <c r="O508">
        <f t="shared" si="173"/>
        <v>523.83631666743918</v>
      </c>
      <c r="Q508">
        <f t="shared" si="174"/>
        <v>525.73674408674833</v>
      </c>
      <c r="S508">
        <f t="shared" si="175"/>
        <v>528.3394511900924</v>
      </c>
      <c r="T508">
        <f t="shared" si="161"/>
        <v>5.4328425745191504E-3</v>
      </c>
      <c r="V508">
        <f t="shared" si="162"/>
        <v>1.436760506132337E-3</v>
      </c>
      <c r="X508">
        <f t="shared" si="163"/>
        <v>-2.1859302082517973E-3</v>
      </c>
      <c r="Z508">
        <f t="shared" si="164"/>
        <v>-7.1473419200307076E-3</v>
      </c>
      <c r="AE508" s="1">
        <f t="shared" si="165"/>
        <v>44195</v>
      </c>
      <c r="AF508" s="10">
        <f t="shared" si="166"/>
        <v>252</v>
      </c>
      <c r="AG508" s="11">
        <f t="shared" si="167"/>
        <v>524.5900269</v>
      </c>
      <c r="AI508">
        <f t="shared" si="180"/>
        <v>-1.1990196657176819</v>
      </c>
      <c r="AJ508">
        <f t="shared" si="176"/>
        <v>524.5377244210307</v>
      </c>
      <c r="AK508">
        <f t="shared" si="168"/>
        <v>9.9701626579465206E-5</v>
      </c>
      <c r="AN508">
        <f t="shared" si="181"/>
        <v>2.2805129031708931</v>
      </c>
      <c r="AO508">
        <f t="shared" si="177"/>
        <v>528.01725698991925</v>
      </c>
      <c r="AP508">
        <f t="shared" si="169"/>
        <v>6.5331590655126285E-3</v>
      </c>
      <c r="AS508">
        <f t="shared" si="182"/>
        <v>4.3161489801882285</v>
      </c>
      <c r="AT508">
        <f t="shared" si="178"/>
        <v>530.05289306693658</v>
      </c>
      <c r="AU508">
        <f t="shared" si="170"/>
        <v>1.0413591350980711E-2</v>
      </c>
      <c r="AX508">
        <f t="shared" si="183"/>
        <v>6.2464970480259208</v>
      </c>
      <c r="AY508">
        <f t="shared" si="179"/>
        <v>531.98324113477429</v>
      </c>
      <c r="AZ508">
        <f t="shared" si="171"/>
        <v>1.4093318316521528E-2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3"/>
  <sheetViews>
    <sheetView workbookViewId="0">
      <selection activeCell="K263" sqref="K263"/>
    </sheetView>
  </sheetViews>
  <sheetFormatPr defaultRowHeight="14.4" x14ac:dyDescent="0.3"/>
  <cols>
    <col min="1" max="1" width="10.5546875" bestFit="1" customWidth="1"/>
    <col min="2" max="2" width="7.109375" bestFit="1" customWidth="1"/>
    <col min="3" max="4" width="12" bestFit="1" customWidth="1"/>
    <col min="7" max="8" width="12" bestFit="1" customWidth="1"/>
    <col min="9" max="9" width="7.109375" bestFit="1" customWidth="1"/>
    <col min="11" max="12" width="12" bestFit="1" customWidth="1"/>
    <col min="13" max="13" width="7.109375" bestFit="1" customWidth="1"/>
  </cols>
  <sheetData>
    <row r="1" spans="1:13" ht="15.6" x14ac:dyDescent="0.3">
      <c r="A1" s="3" t="s">
        <v>0</v>
      </c>
      <c r="B1" s="3" t="s">
        <v>1</v>
      </c>
      <c r="C1" s="3" t="s">
        <v>2</v>
      </c>
      <c r="D1" s="3" t="s">
        <v>3</v>
      </c>
      <c r="F1" s="3"/>
      <c r="G1" s="18" t="s">
        <v>20</v>
      </c>
      <c r="H1" s="18" t="s">
        <v>17</v>
      </c>
      <c r="I1" s="18" t="s">
        <v>21</v>
      </c>
      <c r="J1" s="3"/>
      <c r="K1" s="19" t="s">
        <v>20</v>
      </c>
      <c r="L1" s="19" t="s">
        <v>17</v>
      </c>
      <c r="M1" s="19" t="s">
        <v>21</v>
      </c>
    </row>
    <row r="2" spans="1:13" x14ac:dyDescent="0.3">
      <c r="A2" s="1">
        <v>43832</v>
      </c>
      <c r="B2">
        <v>1</v>
      </c>
      <c r="C2">
        <v>94.900497439999995</v>
      </c>
      <c r="D2">
        <v>329.80999759999997</v>
      </c>
      <c r="I2" s="16">
        <f>AVERAGE(H5:H253)</f>
        <v>5.9301163498138257E-2</v>
      </c>
      <c r="M2" s="17">
        <f>AVERAGE(L5:L253)</f>
        <v>4.9106138430935684E-2</v>
      </c>
    </row>
    <row r="3" spans="1:13" x14ac:dyDescent="0.3">
      <c r="A3" s="1">
        <v>43833</v>
      </c>
      <c r="B3">
        <v>2</v>
      </c>
      <c r="C3">
        <v>93.748497009999994</v>
      </c>
      <c r="D3">
        <v>325.89999390000003</v>
      </c>
    </row>
    <row r="4" spans="1:13" x14ac:dyDescent="0.3">
      <c r="A4" s="1">
        <v>43836</v>
      </c>
      <c r="B4">
        <v>3</v>
      </c>
      <c r="C4">
        <v>95.143997189999993</v>
      </c>
      <c r="D4">
        <v>335.82998659999998</v>
      </c>
    </row>
    <row r="5" spans="1:13" x14ac:dyDescent="0.3">
      <c r="A5" s="1">
        <v>43837</v>
      </c>
      <c r="B5">
        <v>4</v>
      </c>
      <c r="C5">
        <v>95.343002319999997</v>
      </c>
      <c r="D5">
        <v>330.75</v>
      </c>
      <c r="G5">
        <f>(0.5*C4)+(0.3*C3)+(0.2*C2)</f>
        <v>94.676647185999997</v>
      </c>
      <c r="H5">
        <f>ABS(C5-G5)/C5</f>
        <v>6.9890303198499046E-3</v>
      </c>
      <c r="K5">
        <f>(0.5*D4)+(0.3*D3)+(0.2*D2)</f>
        <v>331.64699099000001</v>
      </c>
      <c r="L5">
        <f t="shared" ref="L5:L68" si="0">ABS(D5-K5)/D5</f>
        <v>2.7119908994709179E-3</v>
      </c>
    </row>
    <row r="6" spans="1:13" x14ac:dyDescent="0.3">
      <c r="A6" s="1">
        <v>43838</v>
      </c>
      <c r="B6">
        <v>5</v>
      </c>
      <c r="C6">
        <v>94.598503109999996</v>
      </c>
      <c r="D6">
        <v>339.26000979999998</v>
      </c>
      <c r="G6">
        <f t="shared" ref="G6:G50" si="1">(0.5*C5)+(0.3*C4)+(0.2*C3)</f>
        <v>94.964399718999999</v>
      </c>
      <c r="H6">
        <f t="shared" ref="H6:H69" si="2">ABS(C6-G6)/C6</f>
        <v>3.8678900508027662E-3</v>
      </c>
      <c r="K6">
        <f t="shared" ref="K6:K50" si="3">(0.5*D5)+(0.3*D4)+(0.2*D3)</f>
        <v>331.30399476000002</v>
      </c>
      <c r="L6">
        <f t="shared" si="0"/>
        <v>2.3451084154274982E-2</v>
      </c>
    </row>
    <row r="7" spans="1:13" x14ac:dyDescent="0.3">
      <c r="A7" s="1">
        <v>43839</v>
      </c>
      <c r="B7">
        <v>6</v>
      </c>
      <c r="C7">
        <v>95.052497860000003</v>
      </c>
      <c r="D7">
        <v>335.6600037</v>
      </c>
      <c r="G7">
        <f t="shared" si="1"/>
        <v>94.930951688999983</v>
      </c>
      <c r="H7">
        <f t="shared" si="2"/>
        <v>1.2787267429735681E-3</v>
      </c>
      <c r="K7">
        <f t="shared" si="3"/>
        <v>336.02100222000001</v>
      </c>
      <c r="L7">
        <f t="shared" si="0"/>
        <v>1.0754886373732398E-3</v>
      </c>
    </row>
    <row r="8" spans="1:13" x14ac:dyDescent="0.3">
      <c r="A8" s="1">
        <v>43840</v>
      </c>
      <c r="B8">
        <v>7</v>
      </c>
      <c r="C8">
        <v>94.157997129999998</v>
      </c>
      <c r="D8">
        <v>329.0499878</v>
      </c>
      <c r="G8">
        <f t="shared" si="1"/>
        <v>94.974400326999998</v>
      </c>
      <c r="H8">
        <f t="shared" si="2"/>
        <v>8.6705667270388729E-3</v>
      </c>
      <c r="K8">
        <f t="shared" si="3"/>
        <v>335.75800478999997</v>
      </c>
      <c r="L8">
        <f t="shared" si="0"/>
        <v>2.0386011969941716E-2</v>
      </c>
    </row>
    <row r="9" spans="1:13" x14ac:dyDescent="0.3">
      <c r="A9" s="1">
        <v>43843</v>
      </c>
      <c r="B9">
        <v>8</v>
      </c>
      <c r="C9">
        <v>94.565002440000001</v>
      </c>
      <c r="D9">
        <v>338.92001340000002</v>
      </c>
      <c r="G9">
        <f t="shared" si="1"/>
        <v>94.514448544999993</v>
      </c>
      <c r="H9">
        <f t="shared" si="2"/>
        <v>5.3459412780201571E-4</v>
      </c>
      <c r="K9">
        <f t="shared" si="3"/>
        <v>333.07499696999997</v>
      </c>
      <c r="L9">
        <f t="shared" si="0"/>
        <v>1.7246005543796676E-2</v>
      </c>
    </row>
    <row r="10" spans="1:13" x14ac:dyDescent="0.3">
      <c r="A10" s="1">
        <v>43844</v>
      </c>
      <c r="B10">
        <v>9</v>
      </c>
      <c r="C10">
        <v>93.472000120000004</v>
      </c>
      <c r="D10">
        <v>338.69000240000003</v>
      </c>
      <c r="G10">
        <f t="shared" si="1"/>
        <v>94.540399930999996</v>
      </c>
      <c r="H10">
        <f t="shared" si="2"/>
        <v>1.1430158867129973E-2</v>
      </c>
      <c r="K10">
        <f t="shared" si="3"/>
        <v>335.30700378</v>
      </c>
      <c r="L10">
        <f t="shared" si="0"/>
        <v>9.98848090001969E-3</v>
      </c>
    </row>
    <row r="11" spans="1:13" x14ac:dyDescent="0.3">
      <c r="A11" s="1">
        <v>43845</v>
      </c>
      <c r="B11">
        <v>10</v>
      </c>
      <c r="C11">
        <v>93.100997919999998</v>
      </c>
      <c r="D11">
        <v>339.07000729999999</v>
      </c>
      <c r="G11">
        <f t="shared" si="1"/>
        <v>93.937100217999998</v>
      </c>
      <c r="H11">
        <f t="shared" si="2"/>
        <v>8.9805943725592263E-3</v>
      </c>
      <c r="K11">
        <f t="shared" si="3"/>
        <v>336.83100278000001</v>
      </c>
      <c r="L11">
        <f t="shared" si="0"/>
        <v>6.6033694275382179E-3</v>
      </c>
    </row>
    <row r="12" spans="1:13" x14ac:dyDescent="0.3">
      <c r="A12" s="1">
        <v>43846</v>
      </c>
      <c r="B12">
        <v>11</v>
      </c>
      <c r="C12">
        <v>93.897003170000005</v>
      </c>
      <c r="D12">
        <v>338.61999509999998</v>
      </c>
      <c r="G12">
        <f t="shared" si="1"/>
        <v>93.505099483999999</v>
      </c>
      <c r="H12">
        <f t="shared" si="2"/>
        <v>4.1737613850195707E-3</v>
      </c>
      <c r="K12">
        <f t="shared" si="3"/>
        <v>338.92600705000001</v>
      </c>
      <c r="L12">
        <f t="shared" si="0"/>
        <v>9.0370313161707006E-4</v>
      </c>
    </row>
    <row r="13" spans="1:13" x14ac:dyDescent="0.3">
      <c r="A13" s="1">
        <v>43847</v>
      </c>
      <c r="B13">
        <v>12</v>
      </c>
      <c r="C13">
        <v>93.236000059999995</v>
      </c>
      <c r="D13">
        <v>339.67001340000002</v>
      </c>
      <c r="G13">
        <f t="shared" si="1"/>
        <v>93.573200985</v>
      </c>
      <c r="H13">
        <f t="shared" si="2"/>
        <v>3.6166386887361798E-3</v>
      </c>
      <c r="K13">
        <f t="shared" si="3"/>
        <v>338.76900021999995</v>
      </c>
      <c r="L13">
        <f t="shared" si="0"/>
        <v>2.6526132553803573E-3</v>
      </c>
    </row>
    <row r="14" spans="1:13" x14ac:dyDescent="0.3">
      <c r="A14" s="1">
        <v>43851</v>
      </c>
      <c r="B14">
        <v>13</v>
      </c>
      <c r="C14">
        <v>94.599998470000003</v>
      </c>
      <c r="D14">
        <v>338.10998540000003</v>
      </c>
      <c r="G14">
        <f t="shared" si="1"/>
        <v>93.407300565</v>
      </c>
      <c r="H14">
        <f t="shared" si="2"/>
        <v>1.2607800468181158E-2</v>
      </c>
      <c r="K14">
        <f t="shared" si="3"/>
        <v>339.23500668999998</v>
      </c>
      <c r="L14">
        <f t="shared" si="0"/>
        <v>3.3273826227551268E-3</v>
      </c>
    </row>
    <row r="15" spans="1:13" x14ac:dyDescent="0.3">
      <c r="A15" s="1">
        <v>43852</v>
      </c>
      <c r="B15">
        <v>14</v>
      </c>
      <c r="C15">
        <v>94.373001099999996</v>
      </c>
      <c r="D15">
        <v>326</v>
      </c>
      <c r="G15">
        <f t="shared" si="1"/>
        <v>94.050199887000005</v>
      </c>
      <c r="H15">
        <f t="shared" si="2"/>
        <v>3.4204826511550993E-3</v>
      </c>
      <c r="K15">
        <f t="shared" si="3"/>
        <v>338.67999574000004</v>
      </c>
      <c r="L15">
        <f t="shared" si="0"/>
        <v>3.889569245398785E-2</v>
      </c>
    </row>
    <row r="16" spans="1:13" x14ac:dyDescent="0.3">
      <c r="A16" s="1">
        <v>43853</v>
      </c>
      <c r="B16">
        <v>15</v>
      </c>
      <c r="C16">
        <v>94.228996280000004</v>
      </c>
      <c r="D16">
        <v>349.60000609999997</v>
      </c>
      <c r="G16">
        <f t="shared" si="1"/>
        <v>94.213700102999994</v>
      </c>
      <c r="H16">
        <f t="shared" si="2"/>
        <v>1.6232983056041527E-4</v>
      </c>
      <c r="K16">
        <f t="shared" si="3"/>
        <v>332.36699829999998</v>
      </c>
      <c r="L16">
        <f t="shared" si="0"/>
        <v>4.9293499711984122E-2</v>
      </c>
    </row>
    <row r="17" spans="1:12" x14ac:dyDescent="0.3">
      <c r="A17" s="1">
        <v>43854</v>
      </c>
      <c r="B17">
        <v>16</v>
      </c>
      <c r="C17">
        <v>93.082000730000004</v>
      </c>
      <c r="D17">
        <v>353.1600037</v>
      </c>
      <c r="G17">
        <f t="shared" si="1"/>
        <v>94.346398163999993</v>
      </c>
      <c r="H17">
        <f t="shared" si="2"/>
        <v>1.358369420601074E-2</v>
      </c>
      <c r="K17">
        <f t="shared" si="3"/>
        <v>340.22200013000003</v>
      </c>
      <c r="L17">
        <f t="shared" si="0"/>
        <v>3.6634962720723231E-2</v>
      </c>
    </row>
    <row r="18" spans="1:12" x14ac:dyDescent="0.3">
      <c r="A18" s="1">
        <v>43857</v>
      </c>
      <c r="B18">
        <v>17</v>
      </c>
      <c r="C18">
        <v>91.416999820000001</v>
      </c>
      <c r="D18">
        <v>342.88000490000002</v>
      </c>
      <c r="G18">
        <f t="shared" si="1"/>
        <v>93.68429946900001</v>
      </c>
      <c r="H18">
        <f t="shared" si="2"/>
        <v>2.4801728928583525E-2</v>
      </c>
      <c r="K18">
        <f t="shared" si="3"/>
        <v>346.66000367999999</v>
      </c>
      <c r="L18">
        <f t="shared" si="0"/>
        <v>1.1024261333355956E-2</v>
      </c>
    </row>
    <row r="19" spans="1:12" x14ac:dyDescent="0.3">
      <c r="A19" s="1">
        <v>43858</v>
      </c>
      <c r="B19">
        <v>18</v>
      </c>
      <c r="C19">
        <v>92.662498470000003</v>
      </c>
      <c r="D19">
        <v>348.51998900000001</v>
      </c>
      <c r="G19">
        <f t="shared" si="1"/>
        <v>92.478899385000005</v>
      </c>
      <c r="H19">
        <f t="shared" si="2"/>
        <v>1.9813742132092256E-3</v>
      </c>
      <c r="K19">
        <f t="shared" si="3"/>
        <v>347.30800478000003</v>
      </c>
      <c r="L19">
        <f t="shared" si="0"/>
        <v>3.4775170958701498E-3</v>
      </c>
    </row>
    <row r="20" spans="1:12" x14ac:dyDescent="0.3">
      <c r="A20" s="1">
        <v>43859</v>
      </c>
      <c r="B20">
        <v>19</v>
      </c>
      <c r="C20">
        <v>92.900001529999997</v>
      </c>
      <c r="D20">
        <v>343.1600037</v>
      </c>
      <c r="G20">
        <f t="shared" si="1"/>
        <v>92.372749327000008</v>
      </c>
      <c r="H20">
        <f t="shared" si="2"/>
        <v>5.675481101361712E-3</v>
      </c>
      <c r="K20">
        <f t="shared" si="3"/>
        <v>347.75599671000003</v>
      </c>
      <c r="L20">
        <f t="shared" si="0"/>
        <v>1.3393148853145409E-2</v>
      </c>
    </row>
    <row r="21" spans="1:12" x14ac:dyDescent="0.3">
      <c r="A21" s="1">
        <v>43860</v>
      </c>
      <c r="B21">
        <v>20</v>
      </c>
      <c r="C21">
        <v>93.533996579999993</v>
      </c>
      <c r="D21">
        <v>347.73999020000002</v>
      </c>
      <c r="G21">
        <f t="shared" si="1"/>
        <v>92.532150270000002</v>
      </c>
      <c r="H21">
        <f t="shared" si="2"/>
        <v>1.0711039265205646E-2</v>
      </c>
      <c r="K21">
        <f t="shared" si="3"/>
        <v>344.71199953000001</v>
      </c>
      <c r="L21">
        <f t="shared" si="0"/>
        <v>8.7076285596559728E-3</v>
      </c>
    </row>
    <row r="22" spans="1:12" x14ac:dyDescent="0.3">
      <c r="A22" s="1">
        <v>43861</v>
      </c>
      <c r="B22">
        <v>21</v>
      </c>
      <c r="C22">
        <v>100.435997</v>
      </c>
      <c r="D22">
        <v>345.0899963</v>
      </c>
      <c r="G22">
        <f t="shared" si="1"/>
        <v>93.169498443000009</v>
      </c>
      <c r="H22">
        <f t="shared" si="2"/>
        <v>7.2349543729824189E-2</v>
      </c>
      <c r="K22">
        <f t="shared" si="3"/>
        <v>346.52199401000001</v>
      </c>
      <c r="L22">
        <f t="shared" si="0"/>
        <v>4.1496355308866389E-3</v>
      </c>
    </row>
    <row r="23" spans="1:12" x14ac:dyDescent="0.3">
      <c r="A23" s="1">
        <v>43864</v>
      </c>
      <c r="B23">
        <v>22</v>
      </c>
      <c r="C23">
        <v>100.2099991</v>
      </c>
      <c r="D23">
        <v>358</v>
      </c>
      <c r="G23">
        <f t="shared" si="1"/>
        <v>96.858197779999998</v>
      </c>
      <c r="H23">
        <f t="shared" si="2"/>
        <v>3.3447773177357573E-2</v>
      </c>
      <c r="K23">
        <f t="shared" si="3"/>
        <v>345.49899595000005</v>
      </c>
      <c r="L23">
        <f t="shared" si="0"/>
        <v>3.4919005726256842E-2</v>
      </c>
    </row>
    <row r="24" spans="1:12" x14ac:dyDescent="0.3">
      <c r="A24" s="1">
        <v>43865</v>
      </c>
      <c r="B24">
        <v>23</v>
      </c>
      <c r="C24">
        <v>102.48349760000001</v>
      </c>
      <c r="D24">
        <v>369.01000979999998</v>
      </c>
      <c r="G24">
        <f t="shared" si="1"/>
        <v>98.942597965999994</v>
      </c>
      <c r="H24">
        <f t="shared" si="2"/>
        <v>3.4550924948135386E-2</v>
      </c>
      <c r="K24">
        <f t="shared" si="3"/>
        <v>352.07499693</v>
      </c>
      <c r="L24">
        <f t="shared" si="0"/>
        <v>4.5893098886880063E-2</v>
      </c>
    </row>
    <row r="25" spans="1:12" x14ac:dyDescent="0.3">
      <c r="A25" s="1">
        <v>43866</v>
      </c>
      <c r="B25">
        <v>24</v>
      </c>
      <c r="C25">
        <v>101.9934998</v>
      </c>
      <c r="D25">
        <v>369.67001340000002</v>
      </c>
      <c r="G25">
        <f t="shared" si="1"/>
        <v>101.39194793000001</v>
      </c>
      <c r="H25">
        <f t="shared" si="2"/>
        <v>5.8979432138280274E-3</v>
      </c>
      <c r="K25">
        <f t="shared" si="3"/>
        <v>360.92300416</v>
      </c>
      <c r="L25">
        <f t="shared" si="0"/>
        <v>2.3661668306688817E-2</v>
      </c>
    </row>
    <row r="26" spans="1:12" x14ac:dyDescent="0.3">
      <c r="A26" s="1">
        <v>43867</v>
      </c>
      <c r="B26">
        <v>25</v>
      </c>
      <c r="C26">
        <v>102.5114975</v>
      </c>
      <c r="D26">
        <v>366.9500122</v>
      </c>
      <c r="G26">
        <f t="shared" si="1"/>
        <v>101.783799</v>
      </c>
      <c r="H26">
        <f t="shared" si="2"/>
        <v>7.0987012944572622E-3</v>
      </c>
      <c r="K26">
        <f t="shared" si="3"/>
        <v>367.13800964000001</v>
      </c>
      <c r="L26">
        <f t="shared" si="0"/>
        <v>5.1232438683647972E-4</v>
      </c>
    </row>
    <row r="27" spans="1:12" x14ac:dyDescent="0.3">
      <c r="A27" s="1">
        <v>43868</v>
      </c>
      <c r="B27">
        <v>26</v>
      </c>
      <c r="C27">
        <v>103.9639969</v>
      </c>
      <c r="D27">
        <v>366.76998900000001</v>
      </c>
      <c r="G27">
        <f t="shared" si="1"/>
        <v>102.35049821</v>
      </c>
      <c r="H27">
        <f t="shared" si="2"/>
        <v>1.5519783176016006E-2</v>
      </c>
      <c r="K27">
        <f t="shared" si="3"/>
        <v>368.17801207999997</v>
      </c>
      <c r="L27">
        <f t="shared" si="0"/>
        <v>3.8389811659316651E-3</v>
      </c>
    </row>
    <row r="28" spans="1:12" x14ac:dyDescent="0.3">
      <c r="A28" s="1">
        <v>43871</v>
      </c>
      <c r="B28">
        <v>27</v>
      </c>
      <c r="C28">
        <v>106.6955032</v>
      </c>
      <c r="D28">
        <v>371.07000729999999</v>
      </c>
      <c r="G28">
        <f t="shared" si="1"/>
        <v>103.13414766</v>
      </c>
      <c r="H28">
        <f t="shared" si="2"/>
        <v>3.3378684510482801E-2</v>
      </c>
      <c r="K28">
        <f t="shared" si="3"/>
        <v>367.40400083999998</v>
      </c>
      <c r="L28">
        <f t="shared" si="0"/>
        <v>9.8795547683166399E-3</v>
      </c>
    </row>
    <row r="29" spans="1:12" x14ac:dyDescent="0.3">
      <c r="A29" s="1">
        <v>43872</v>
      </c>
      <c r="B29">
        <v>28</v>
      </c>
      <c r="C29">
        <v>107.5400009</v>
      </c>
      <c r="D29">
        <v>373.69000240000003</v>
      </c>
      <c r="G29">
        <f t="shared" si="1"/>
        <v>105.03925017</v>
      </c>
      <c r="H29">
        <f t="shared" si="2"/>
        <v>2.3254144588722922E-2</v>
      </c>
      <c r="K29">
        <f t="shared" si="3"/>
        <v>368.95600278999996</v>
      </c>
      <c r="L29">
        <f t="shared" si="0"/>
        <v>1.2668253310488001E-2</v>
      </c>
    </row>
    <row r="30" spans="1:12" x14ac:dyDescent="0.3">
      <c r="A30" s="1">
        <v>43873</v>
      </c>
      <c r="B30">
        <v>29</v>
      </c>
      <c r="C30">
        <v>108</v>
      </c>
      <c r="D30">
        <v>380.01000979999998</v>
      </c>
      <c r="G30">
        <f t="shared" si="1"/>
        <v>106.57145079</v>
      </c>
      <c r="H30">
        <f t="shared" si="2"/>
        <v>1.3227307499999999E-2</v>
      </c>
      <c r="K30">
        <f t="shared" si="3"/>
        <v>371.52000119000002</v>
      </c>
      <c r="L30">
        <f t="shared" si="0"/>
        <v>2.2341539409628366E-2</v>
      </c>
    </row>
    <row r="31" spans="1:12" x14ac:dyDescent="0.3">
      <c r="A31" s="1">
        <v>43874</v>
      </c>
      <c r="B31">
        <v>30</v>
      </c>
      <c r="C31">
        <v>107.4934998</v>
      </c>
      <c r="D31">
        <v>381.39999390000003</v>
      </c>
      <c r="G31">
        <f t="shared" si="1"/>
        <v>107.60110090999999</v>
      </c>
      <c r="H31">
        <f t="shared" si="2"/>
        <v>1.0010010856488115E-3</v>
      </c>
      <c r="K31">
        <f t="shared" si="3"/>
        <v>376.32600708000001</v>
      </c>
      <c r="L31">
        <f t="shared" si="0"/>
        <v>1.3303583904435966E-2</v>
      </c>
    </row>
    <row r="32" spans="1:12" x14ac:dyDescent="0.3">
      <c r="A32" s="1">
        <v>43875</v>
      </c>
      <c r="B32">
        <v>31</v>
      </c>
      <c r="C32">
        <v>106.7434998</v>
      </c>
      <c r="D32">
        <v>380.39999390000003</v>
      </c>
      <c r="G32">
        <f t="shared" si="1"/>
        <v>107.65475008</v>
      </c>
      <c r="H32">
        <f t="shared" si="2"/>
        <v>8.536822211257537E-3</v>
      </c>
      <c r="K32">
        <f t="shared" si="3"/>
        <v>379.44100036999998</v>
      </c>
      <c r="L32">
        <f t="shared" si="0"/>
        <v>2.5210135262308778E-3</v>
      </c>
    </row>
    <row r="33" spans="1:12" x14ac:dyDescent="0.3">
      <c r="A33" s="1">
        <v>43879</v>
      </c>
      <c r="B33">
        <v>32</v>
      </c>
      <c r="C33">
        <v>107.7835007</v>
      </c>
      <c r="D33">
        <v>387.77999879999999</v>
      </c>
      <c r="G33">
        <f t="shared" si="1"/>
        <v>107.21979983999998</v>
      </c>
      <c r="H33">
        <f t="shared" si="2"/>
        <v>5.2299364590968952E-3</v>
      </c>
      <c r="K33">
        <f t="shared" si="3"/>
        <v>380.62199708000003</v>
      </c>
      <c r="L33">
        <f t="shared" si="0"/>
        <v>1.8458924498815484E-2</v>
      </c>
    </row>
    <row r="34" spans="1:12" x14ac:dyDescent="0.3">
      <c r="A34" s="1">
        <v>43880</v>
      </c>
      <c r="B34">
        <v>33</v>
      </c>
      <c r="C34">
        <v>108.5110016</v>
      </c>
      <c r="D34">
        <v>386.19000240000003</v>
      </c>
      <c r="G34">
        <f t="shared" si="1"/>
        <v>107.41350025</v>
      </c>
      <c r="H34">
        <f t="shared" si="2"/>
        <v>1.011419426433533E-2</v>
      </c>
      <c r="K34">
        <f t="shared" si="3"/>
        <v>384.28999635000002</v>
      </c>
      <c r="L34">
        <f t="shared" si="0"/>
        <v>4.9198737362238917E-3</v>
      </c>
    </row>
    <row r="35" spans="1:12" x14ac:dyDescent="0.3">
      <c r="A35" s="1">
        <v>43881</v>
      </c>
      <c r="B35">
        <v>34</v>
      </c>
      <c r="C35">
        <v>107.6549988</v>
      </c>
      <c r="D35">
        <v>386</v>
      </c>
      <c r="G35">
        <f t="shared" si="1"/>
        <v>107.93925097</v>
      </c>
      <c r="H35">
        <f t="shared" si="2"/>
        <v>2.6403991748500397E-3</v>
      </c>
      <c r="K35">
        <f t="shared" si="3"/>
        <v>385.50899962000005</v>
      </c>
      <c r="L35">
        <f t="shared" si="0"/>
        <v>1.2720217098444193E-3</v>
      </c>
    </row>
    <row r="36" spans="1:12" x14ac:dyDescent="0.3">
      <c r="A36" s="1">
        <v>43882</v>
      </c>
      <c r="B36">
        <v>35</v>
      </c>
      <c r="C36">
        <v>104.7985001</v>
      </c>
      <c r="D36">
        <v>380.07000729999999</v>
      </c>
      <c r="G36">
        <f t="shared" si="1"/>
        <v>107.93750002</v>
      </c>
      <c r="H36">
        <f t="shared" si="2"/>
        <v>2.9952717996963044E-2</v>
      </c>
      <c r="K36">
        <f t="shared" si="3"/>
        <v>386.41300047999999</v>
      </c>
      <c r="L36">
        <f t="shared" si="0"/>
        <v>1.6689012703370996E-2</v>
      </c>
    </row>
    <row r="37" spans="1:12" x14ac:dyDescent="0.3">
      <c r="A37" s="1">
        <v>43885</v>
      </c>
      <c r="B37">
        <v>36</v>
      </c>
      <c r="C37">
        <v>100.46450040000001</v>
      </c>
      <c r="D37">
        <v>368.7000122</v>
      </c>
      <c r="G37">
        <f t="shared" si="1"/>
        <v>106.39795001</v>
      </c>
      <c r="H37">
        <f t="shared" si="2"/>
        <v>5.9060161413991327E-2</v>
      </c>
      <c r="K37">
        <f t="shared" si="3"/>
        <v>383.07300412999996</v>
      </c>
      <c r="L37">
        <f t="shared" si="0"/>
        <v>3.8982889759719828E-2</v>
      </c>
    </row>
    <row r="38" spans="1:12" x14ac:dyDescent="0.3">
      <c r="A38" s="1">
        <v>43886</v>
      </c>
      <c r="B38">
        <v>37</v>
      </c>
      <c r="C38">
        <v>98.637001040000001</v>
      </c>
      <c r="D38">
        <v>360.0899963</v>
      </c>
      <c r="G38">
        <f t="shared" si="1"/>
        <v>103.20279999</v>
      </c>
      <c r="H38">
        <f t="shared" si="2"/>
        <v>4.6288906818531976E-2</v>
      </c>
      <c r="K38">
        <f t="shared" si="3"/>
        <v>375.57100828999995</v>
      </c>
      <c r="L38">
        <f t="shared" si="0"/>
        <v>4.2992063509318758E-2</v>
      </c>
    </row>
    <row r="39" spans="1:12" x14ac:dyDescent="0.3">
      <c r="A39" s="1">
        <v>43887</v>
      </c>
      <c r="B39">
        <v>38</v>
      </c>
      <c r="C39">
        <v>98.979499820000001</v>
      </c>
      <c r="D39">
        <v>379.23999020000002</v>
      </c>
      <c r="G39">
        <f t="shared" si="1"/>
        <v>100.41755066</v>
      </c>
      <c r="H39">
        <f t="shared" si="2"/>
        <v>1.4528774570645255E-2</v>
      </c>
      <c r="K39">
        <f t="shared" si="3"/>
        <v>366.66900326999996</v>
      </c>
      <c r="L39">
        <f t="shared" si="0"/>
        <v>3.3147841089676465E-2</v>
      </c>
    </row>
    <row r="40" spans="1:12" x14ac:dyDescent="0.3">
      <c r="A40" s="1">
        <v>43888</v>
      </c>
      <c r="B40">
        <v>39</v>
      </c>
      <c r="C40">
        <v>94.214996339999999</v>
      </c>
      <c r="D40">
        <v>371.7099915</v>
      </c>
      <c r="G40">
        <f t="shared" si="1"/>
        <v>99.173750302000002</v>
      </c>
      <c r="H40">
        <f t="shared" si="2"/>
        <v>5.2632321335607905E-2</v>
      </c>
      <c r="K40">
        <f t="shared" si="3"/>
        <v>371.38699643000001</v>
      </c>
      <c r="L40">
        <f t="shared" si="0"/>
        <v>8.6894373943669032E-4</v>
      </c>
    </row>
    <row r="41" spans="1:12" x14ac:dyDescent="0.3">
      <c r="A41" s="1">
        <v>43889</v>
      </c>
      <c r="B41">
        <v>40</v>
      </c>
      <c r="C41">
        <v>94.1875</v>
      </c>
      <c r="D41">
        <v>369.02999879999999</v>
      </c>
      <c r="G41">
        <f t="shared" si="1"/>
        <v>96.528748324000006</v>
      </c>
      <c r="H41">
        <f t="shared" si="2"/>
        <v>2.4857314654280087E-2</v>
      </c>
      <c r="K41">
        <f t="shared" si="3"/>
        <v>371.64499207</v>
      </c>
      <c r="L41">
        <f t="shared" si="0"/>
        <v>7.0861265439215388E-3</v>
      </c>
    </row>
    <row r="42" spans="1:12" x14ac:dyDescent="0.3">
      <c r="A42" s="1">
        <v>43892</v>
      </c>
      <c r="B42">
        <v>41</v>
      </c>
      <c r="C42">
        <v>97.697502139999997</v>
      </c>
      <c r="D42">
        <v>381.0499878</v>
      </c>
      <c r="G42">
        <f t="shared" si="1"/>
        <v>95.154148866</v>
      </c>
      <c r="H42">
        <f t="shared" si="2"/>
        <v>2.6032940641157704E-2</v>
      </c>
      <c r="K42">
        <f t="shared" si="3"/>
        <v>371.87599489000002</v>
      </c>
      <c r="L42">
        <f t="shared" si="0"/>
        <v>2.407556279680317E-2</v>
      </c>
    </row>
    <row r="43" spans="1:12" x14ac:dyDescent="0.3">
      <c r="A43" s="1">
        <v>43893</v>
      </c>
      <c r="B43">
        <v>42</v>
      </c>
      <c r="C43">
        <v>95.449501040000001</v>
      </c>
      <c r="D43">
        <v>368.76998900000001</v>
      </c>
      <c r="G43">
        <f t="shared" si="1"/>
        <v>95.948000338</v>
      </c>
      <c r="H43">
        <f t="shared" si="2"/>
        <v>5.222649595528977E-3</v>
      </c>
      <c r="K43">
        <f t="shared" si="3"/>
        <v>375.57599183999997</v>
      </c>
      <c r="L43">
        <f t="shared" si="0"/>
        <v>1.845595640376246E-2</v>
      </c>
    </row>
    <row r="44" spans="1:12" x14ac:dyDescent="0.3">
      <c r="A44" s="1">
        <v>43894</v>
      </c>
      <c r="B44">
        <v>43</v>
      </c>
      <c r="C44">
        <v>98.791496280000004</v>
      </c>
      <c r="D44">
        <v>383.7900085</v>
      </c>
      <c r="G44">
        <f t="shared" si="1"/>
        <v>95.871501162000001</v>
      </c>
      <c r="H44">
        <f t="shared" si="2"/>
        <v>2.9557150442625149E-2</v>
      </c>
      <c r="K44">
        <f t="shared" si="3"/>
        <v>372.50599060000002</v>
      </c>
      <c r="L44">
        <f t="shared" si="0"/>
        <v>2.9401541598496252E-2</v>
      </c>
    </row>
    <row r="45" spans="1:12" x14ac:dyDescent="0.3">
      <c r="A45" s="1">
        <v>43895</v>
      </c>
      <c r="B45">
        <v>44</v>
      </c>
      <c r="C45">
        <v>96.201499940000005</v>
      </c>
      <c r="D45">
        <v>372.77999879999999</v>
      </c>
      <c r="G45">
        <f t="shared" si="1"/>
        <v>97.570098880000003</v>
      </c>
      <c r="H45">
        <f t="shared" si="2"/>
        <v>1.4226378391746291E-2</v>
      </c>
      <c r="K45">
        <f t="shared" si="3"/>
        <v>378.73599851000006</v>
      </c>
      <c r="L45">
        <f t="shared" si="0"/>
        <v>1.5977251271990914E-2</v>
      </c>
    </row>
    <row r="46" spans="1:12" x14ac:dyDescent="0.3">
      <c r="A46" s="1">
        <v>43896</v>
      </c>
      <c r="B46">
        <v>45</v>
      </c>
      <c r="C46">
        <v>95.05449677</v>
      </c>
      <c r="D46">
        <v>368.97000120000001</v>
      </c>
      <c r="G46">
        <f t="shared" si="1"/>
        <v>96.828099062000007</v>
      </c>
      <c r="H46">
        <f t="shared" si="2"/>
        <v>1.8658794189311521E-2</v>
      </c>
      <c r="K46">
        <f t="shared" si="3"/>
        <v>375.28099974999998</v>
      </c>
      <c r="L46">
        <f t="shared" si="0"/>
        <v>1.7104367643642367E-2</v>
      </c>
    </row>
    <row r="47" spans="1:12" x14ac:dyDescent="0.3">
      <c r="A47" s="1">
        <v>43899</v>
      </c>
      <c r="B47">
        <v>46</v>
      </c>
      <c r="C47">
        <v>90.030502319999997</v>
      </c>
      <c r="D47">
        <v>346.48999020000002</v>
      </c>
      <c r="G47">
        <f t="shared" si="1"/>
        <v>96.145997623</v>
      </c>
      <c r="H47">
        <f t="shared" si="2"/>
        <v>6.7926926379499541E-2</v>
      </c>
      <c r="K47">
        <f t="shared" si="3"/>
        <v>373.07700194</v>
      </c>
      <c r="L47">
        <f t="shared" si="0"/>
        <v>7.6732409281588476E-2</v>
      </c>
    </row>
    <row r="48" spans="1:12" x14ac:dyDescent="0.3">
      <c r="A48" s="1">
        <v>43900</v>
      </c>
      <c r="B48">
        <v>47</v>
      </c>
      <c r="C48">
        <v>94.591003420000007</v>
      </c>
      <c r="D48">
        <v>364.13000490000002</v>
      </c>
      <c r="G48">
        <f t="shared" si="1"/>
        <v>92.771900178999999</v>
      </c>
      <c r="H48">
        <f t="shared" si="2"/>
        <v>1.9231250068496287E-2</v>
      </c>
      <c r="K48">
        <f t="shared" si="3"/>
        <v>358.49199522000004</v>
      </c>
      <c r="L48">
        <f t="shared" si="0"/>
        <v>1.5483507549860749E-2</v>
      </c>
    </row>
    <row r="49" spans="1:12" x14ac:dyDescent="0.3">
      <c r="A49" s="1">
        <v>43901</v>
      </c>
      <c r="B49">
        <v>48</v>
      </c>
      <c r="C49">
        <v>91.042999269999996</v>
      </c>
      <c r="D49">
        <v>349.92001340000002</v>
      </c>
      <c r="G49">
        <f t="shared" si="1"/>
        <v>93.315551760000005</v>
      </c>
      <c r="H49">
        <f t="shared" si="2"/>
        <v>2.4961309581425981E-2</v>
      </c>
      <c r="K49">
        <f t="shared" si="3"/>
        <v>359.80599975000001</v>
      </c>
      <c r="L49">
        <f t="shared" si="0"/>
        <v>2.8252131834194755E-2</v>
      </c>
    </row>
    <row r="50" spans="1:12" x14ac:dyDescent="0.3">
      <c r="A50" s="1">
        <v>43902</v>
      </c>
      <c r="B50">
        <v>49</v>
      </c>
      <c r="C50">
        <v>83.830497739999998</v>
      </c>
      <c r="D50">
        <v>315.25</v>
      </c>
      <c r="G50">
        <f t="shared" si="1"/>
        <v>91.904901124999995</v>
      </c>
      <c r="H50">
        <f t="shared" si="2"/>
        <v>9.6318208798458177E-2</v>
      </c>
      <c r="K50">
        <f t="shared" si="3"/>
        <v>353.49700621</v>
      </c>
      <c r="L50">
        <f t="shared" si="0"/>
        <v>0.12132277941316413</v>
      </c>
    </row>
    <row r="51" spans="1:12" x14ac:dyDescent="0.3">
      <c r="A51" s="1">
        <v>43903</v>
      </c>
      <c r="B51">
        <v>50</v>
      </c>
      <c r="C51">
        <v>89.25</v>
      </c>
      <c r="D51">
        <v>336.2999878</v>
      </c>
      <c r="G51" s="24" cm="1">
        <f t="array" ref="G51:G263">TREND(C51:C253,B51:B253,B51:B263)</f>
        <v>109.02377477203997</v>
      </c>
      <c r="H51">
        <f t="shared" si="2"/>
        <v>0.22155489940661033</v>
      </c>
      <c r="K51" s="24" cm="1">
        <f t="array" ref="K51:K263">TREND(D51:D253,B51:B253,B51:B263)</f>
        <v>395.13809119097363</v>
      </c>
      <c r="L51">
        <f t="shared" si="0"/>
        <v>0.17495719751844019</v>
      </c>
    </row>
    <row r="52" spans="1:12" x14ac:dyDescent="0.3">
      <c r="A52" s="1">
        <v>43906</v>
      </c>
      <c r="B52">
        <v>51</v>
      </c>
      <c r="C52">
        <v>84.457496640000002</v>
      </c>
      <c r="D52">
        <v>298.8399963</v>
      </c>
      <c r="G52" s="24">
        <v>109.35709860960013</v>
      </c>
      <c r="H52">
        <f t="shared" si="2"/>
        <v>0.29481813882945945</v>
      </c>
      <c r="K52" s="24">
        <v>395.86096625371238</v>
      </c>
      <c r="L52">
        <f t="shared" si="0"/>
        <v>0.32465858370683021</v>
      </c>
    </row>
    <row r="53" spans="1:12" x14ac:dyDescent="0.3">
      <c r="A53" s="1">
        <v>43907</v>
      </c>
      <c r="B53">
        <v>52</v>
      </c>
      <c r="C53">
        <v>90.391998290000004</v>
      </c>
      <c r="D53">
        <v>319.75</v>
      </c>
      <c r="G53" s="24">
        <v>109.69042244716027</v>
      </c>
      <c r="H53">
        <f t="shared" si="2"/>
        <v>0.21349704091335747</v>
      </c>
      <c r="K53" s="24">
        <v>396.58384131645113</v>
      </c>
      <c r="L53">
        <f t="shared" si="0"/>
        <v>0.24029348339781431</v>
      </c>
    </row>
    <row r="54" spans="1:12" x14ac:dyDescent="0.3">
      <c r="A54" s="1">
        <v>43908</v>
      </c>
      <c r="B54">
        <v>53</v>
      </c>
      <c r="C54">
        <v>91.5</v>
      </c>
      <c r="D54">
        <v>315.47000120000001</v>
      </c>
      <c r="G54" s="24">
        <v>110.02374628472043</v>
      </c>
      <c r="H54">
        <f t="shared" si="2"/>
        <v>0.20244531458710854</v>
      </c>
      <c r="K54" s="24">
        <v>397.30671637918988</v>
      </c>
      <c r="L54">
        <f t="shared" si="0"/>
        <v>0.25941203559100839</v>
      </c>
    </row>
    <row r="55" spans="1:12" x14ac:dyDescent="0.3">
      <c r="A55" s="1">
        <v>43909</v>
      </c>
      <c r="B55">
        <v>54</v>
      </c>
      <c r="C55">
        <v>94.046501160000005</v>
      </c>
      <c r="D55">
        <v>332.02999879999999</v>
      </c>
      <c r="G55" s="24">
        <v>110.35707012228059</v>
      </c>
      <c r="H55">
        <f t="shared" si="2"/>
        <v>0.17343089600464393</v>
      </c>
      <c r="K55" s="24">
        <v>398.02959144192857</v>
      </c>
      <c r="L55">
        <f t="shared" si="0"/>
        <v>0.19877599277312225</v>
      </c>
    </row>
    <row r="56" spans="1:12" x14ac:dyDescent="0.3">
      <c r="A56" s="1">
        <v>43910</v>
      </c>
      <c r="B56">
        <v>55</v>
      </c>
      <c r="C56">
        <v>92.30449677</v>
      </c>
      <c r="D56">
        <v>332.82998659999998</v>
      </c>
      <c r="G56" s="24">
        <v>110.69039395984075</v>
      </c>
      <c r="H56">
        <f t="shared" si="2"/>
        <v>0.19918744842576697</v>
      </c>
      <c r="K56" s="24">
        <v>398.75246650466732</v>
      </c>
      <c r="L56">
        <f t="shared" si="0"/>
        <v>0.19806652813375844</v>
      </c>
    </row>
    <row r="57" spans="1:12" x14ac:dyDescent="0.3">
      <c r="A57" s="1">
        <v>43913</v>
      </c>
      <c r="B57">
        <v>56</v>
      </c>
      <c r="C57">
        <v>95.141502380000006</v>
      </c>
      <c r="D57">
        <v>360.26998900000001</v>
      </c>
      <c r="G57" s="24">
        <v>111.02371779740091</v>
      </c>
      <c r="H57">
        <f t="shared" si="2"/>
        <v>0.16693256906924303</v>
      </c>
      <c r="K57" s="24">
        <v>399.47534156740608</v>
      </c>
      <c r="L57">
        <f t="shared" si="0"/>
        <v>0.10882214384891789</v>
      </c>
    </row>
    <row r="58" spans="1:12" x14ac:dyDescent="0.3">
      <c r="A58" s="1">
        <v>43914</v>
      </c>
      <c r="B58">
        <v>57</v>
      </c>
      <c r="C58">
        <v>97.004997250000002</v>
      </c>
      <c r="D58">
        <v>357.32000729999999</v>
      </c>
      <c r="G58" s="24">
        <v>111.35704163496106</v>
      </c>
      <c r="H58">
        <f t="shared" si="2"/>
        <v>0.14795159828697446</v>
      </c>
      <c r="K58" s="24">
        <v>400.19821663014477</v>
      </c>
      <c r="L58">
        <f t="shared" si="0"/>
        <v>0.11999946393750335</v>
      </c>
    </row>
    <row r="59" spans="1:12" x14ac:dyDescent="0.3">
      <c r="A59" s="1">
        <v>43915</v>
      </c>
      <c r="B59">
        <v>58</v>
      </c>
      <c r="C59">
        <v>94.291999820000001</v>
      </c>
      <c r="D59">
        <v>342.39001459999997</v>
      </c>
      <c r="G59" s="24">
        <v>111.69036547252122</v>
      </c>
      <c r="H59">
        <f t="shared" si="2"/>
        <v>0.18451581985464374</v>
      </c>
      <c r="K59" s="24">
        <v>400.92109169288352</v>
      </c>
      <c r="L59">
        <f t="shared" si="0"/>
        <v>0.17094855164296474</v>
      </c>
    </row>
    <row r="60" spans="1:12" x14ac:dyDescent="0.3">
      <c r="A60" s="1">
        <v>43916</v>
      </c>
      <c r="B60">
        <v>59</v>
      </c>
      <c r="C60">
        <v>97.77449799</v>
      </c>
      <c r="D60">
        <v>362.98999020000002</v>
      </c>
      <c r="G60" s="24">
        <v>112.02368931008138</v>
      </c>
      <c r="H60">
        <f t="shared" si="2"/>
        <v>0.14573525421259367</v>
      </c>
      <c r="K60" s="24">
        <v>401.64396675562227</v>
      </c>
      <c r="L60">
        <f t="shared" si="0"/>
        <v>0.10648772032067524</v>
      </c>
    </row>
    <row r="61" spans="1:12" x14ac:dyDescent="0.3">
      <c r="A61" s="1">
        <v>43917</v>
      </c>
      <c r="B61">
        <v>60</v>
      </c>
      <c r="C61">
        <v>95.004997250000002</v>
      </c>
      <c r="D61">
        <v>357.11999509999998</v>
      </c>
      <c r="G61" s="24">
        <v>112.35701314764152</v>
      </c>
      <c r="H61">
        <f t="shared" si="2"/>
        <v>0.18264319141003418</v>
      </c>
      <c r="K61" s="24">
        <v>402.36684181836102</v>
      </c>
      <c r="L61">
        <f t="shared" si="0"/>
        <v>0.12669928130372851</v>
      </c>
    </row>
    <row r="62" spans="1:12" x14ac:dyDescent="0.3">
      <c r="A62" s="1">
        <v>43920</v>
      </c>
      <c r="B62">
        <v>61</v>
      </c>
      <c r="C62">
        <v>98.197502139999997</v>
      </c>
      <c r="D62">
        <v>370.9599915</v>
      </c>
      <c r="G62" s="24">
        <v>112.69033698520168</v>
      </c>
      <c r="H62">
        <f t="shared" si="2"/>
        <v>0.14758863035578315</v>
      </c>
      <c r="K62" s="24">
        <v>403.08971688109978</v>
      </c>
      <c r="L62">
        <f t="shared" si="0"/>
        <v>8.6612373617923635E-2</v>
      </c>
    </row>
    <row r="63" spans="1:12" x14ac:dyDescent="0.3">
      <c r="A63" s="1">
        <v>43921</v>
      </c>
      <c r="B63">
        <v>62</v>
      </c>
      <c r="C63">
        <v>97.486000059999995</v>
      </c>
      <c r="D63">
        <v>375.5</v>
      </c>
      <c r="G63" s="24">
        <v>113.02366082276184</v>
      </c>
      <c r="H63">
        <f t="shared" si="2"/>
        <v>0.15938350894691378</v>
      </c>
      <c r="K63" s="24">
        <v>403.81259194383847</v>
      </c>
      <c r="L63">
        <f t="shared" si="0"/>
        <v>7.5399712233924027E-2</v>
      </c>
    </row>
    <row r="64" spans="1:12" x14ac:dyDescent="0.3">
      <c r="A64" s="1">
        <v>43922</v>
      </c>
      <c r="B64">
        <v>63</v>
      </c>
      <c r="C64">
        <v>95.385002139999997</v>
      </c>
      <c r="D64">
        <v>364.07998659999998</v>
      </c>
      <c r="G64" s="24">
        <v>113.356984660322</v>
      </c>
      <c r="H64">
        <f t="shared" si="2"/>
        <v>0.18841518181174727</v>
      </c>
      <c r="K64" s="24">
        <v>404.53546700657722</v>
      </c>
      <c r="L64">
        <f t="shared" si="0"/>
        <v>0.11111701245755111</v>
      </c>
    </row>
    <row r="65" spans="1:12" x14ac:dyDescent="0.3">
      <c r="A65" s="1">
        <v>43923</v>
      </c>
      <c r="B65">
        <v>64</v>
      </c>
      <c r="C65">
        <v>95.941497799999993</v>
      </c>
      <c r="D65">
        <v>370.07998659999998</v>
      </c>
      <c r="G65" s="24">
        <v>113.69030849788216</v>
      </c>
      <c r="H65">
        <f t="shared" si="2"/>
        <v>0.18499618105693327</v>
      </c>
      <c r="K65" s="24">
        <v>405.25834206931597</v>
      </c>
      <c r="L65">
        <f t="shared" si="0"/>
        <v>9.5056087178630455E-2</v>
      </c>
    </row>
    <row r="66" spans="1:12" x14ac:dyDescent="0.3">
      <c r="A66" s="1">
        <v>43924</v>
      </c>
      <c r="B66">
        <v>65</v>
      </c>
      <c r="C66">
        <v>95.329498290000004</v>
      </c>
      <c r="D66">
        <v>361.76000979999998</v>
      </c>
      <c r="G66" s="24">
        <v>114.0236323354423</v>
      </c>
      <c r="H66">
        <f t="shared" si="2"/>
        <v>0.19610020382749982</v>
      </c>
      <c r="K66" s="24">
        <v>405.98121713205472</v>
      </c>
      <c r="L66">
        <f t="shared" si="0"/>
        <v>0.12223907047244544</v>
      </c>
    </row>
    <row r="67" spans="1:12" x14ac:dyDescent="0.3">
      <c r="A67" s="1">
        <v>43927</v>
      </c>
      <c r="B67">
        <v>66</v>
      </c>
      <c r="C67">
        <v>99.879501340000004</v>
      </c>
      <c r="D67">
        <v>379.9599915</v>
      </c>
      <c r="G67" s="24">
        <v>114.35695617300246</v>
      </c>
      <c r="H67">
        <f t="shared" si="2"/>
        <v>0.14494921018597923</v>
      </c>
      <c r="K67" s="24">
        <v>406.70409219479342</v>
      </c>
      <c r="L67">
        <f t="shared" si="0"/>
        <v>7.0386623047372657E-2</v>
      </c>
    </row>
    <row r="68" spans="1:12" x14ac:dyDescent="0.3">
      <c r="A68" s="1">
        <v>43928</v>
      </c>
      <c r="B68">
        <v>67</v>
      </c>
      <c r="C68">
        <v>100.58000180000001</v>
      </c>
      <c r="D68">
        <v>372.27999879999999</v>
      </c>
      <c r="G68" s="24">
        <v>114.69028001056262</v>
      </c>
      <c r="H68">
        <f t="shared" si="2"/>
        <v>0.14028910278427348</v>
      </c>
      <c r="K68" s="24">
        <v>407.42696725753217</v>
      </c>
      <c r="L68">
        <f t="shared" si="0"/>
        <v>9.4410036990502391E-2</v>
      </c>
    </row>
    <row r="69" spans="1:12" x14ac:dyDescent="0.3">
      <c r="A69" s="1">
        <v>43929</v>
      </c>
      <c r="B69">
        <v>68</v>
      </c>
      <c r="C69">
        <v>102.1500015</v>
      </c>
      <c r="D69">
        <v>371.11999509999998</v>
      </c>
      <c r="G69" s="24">
        <v>115.02360384812278</v>
      </c>
      <c r="H69">
        <f t="shared" si="2"/>
        <v>0.12602645285446004</v>
      </c>
      <c r="K69" s="24">
        <v>408.14984232027092</v>
      </c>
      <c r="L69">
        <f t="shared" ref="L69:L132" si="4">ABS(D69-K69)/D69</f>
        <v>9.977863685381079E-2</v>
      </c>
    </row>
    <row r="70" spans="1:12" x14ac:dyDescent="0.3">
      <c r="A70" s="1">
        <v>43930</v>
      </c>
      <c r="B70">
        <v>69</v>
      </c>
      <c r="C70">
        <v>102.1380005</v>
      </c>
      <c r="D70">
        <v>370.72000120000001</v>
      </c>
      <c r="G70" s="24">
        <v>115.35692768568293</v>
      </c>
      <c r="H70">
        <f t="shared" ref="H70:H133" si="5">ABS(C70-G70)/C70</f>
        <v>0.12942222405932971</v>
      </c>
      <c r="K70" s="24">
        <v>408.87271738300967</v>
      </c>
      <c r="L70">
        <f t="shared" si="4"/>
        <v>0.10291518142941153</v>
      </c>
    </row>
    <row r="71" spans="1:12" x14ac:dyDescent="0.3">
      <c r="A71" s="1">
        <v>43934</v>
      </c>
      <c r="B71">
        <v>70</v>
      </c>
      <c r="C71">
        <v>108.4434967</v>
      </c>
      <c r="D71">
        <v>396.72000120000001</v>
      </c>
      <c r="G71" s="24">
        <v>115.69025152324309</v>
      </c>
      <c r="H71">
        <f t="shared" si="5"/>
        <v>6.6825167426043483E-2</v>
      </c>
      <c r="K71" s="24">
        <v>409.59559244574837</v>
      </c>
      <c r="L71">
        <f t="shared" si="4"/>
        <v>3.245510991833591E-2</v>
      </c>
    </row>
    <row r="72" spans="1:12" x14ac:dyDescent="0.3">
      <c r="A72" s="1">
        <v>43935</v>
      </c>
      <c r="B72">
        <v>71</v>
      </c>
      <c r="C72">
        <v>114.1660004</v>
      </c>
      <c r="D72">
        <v>413.5499878</v>
      </c>
      <c r="G72" s="24">
        <v>116.02357536080325</v>
      </c>
      <c r="H72">
        <f t="shared" si="5"/>
        <v>1.6270824538784912E-2</v>
      </c>
      <c r="K72" s="24">
        <v>410.31846750848712</v>
      </c>
      <c r="L72">
        <f t="shared" si="4"/>
        <v>7.8140983843425944E-3</v>
      </c>
    </row>
    <row r="73" spans="1:12" x14ac:dyDescent="0.3">
      <c r="A73" s="1">
        <v>43936</v>
      </c>
      <c r="B73">
        <v>72</v>
      </c>
      <c r="C73">
        <v>115.3840027</v>
      </c>
      <c r="D73">
        <v>426.75</v>
      </c>
      <c r="G73" s="24">
        <v>116.35689919836341</v>
      </c>
      <c r="H73">
        <f t="shared" si="5"/>
        <v>8.4318144248553741E-3</v>
      </c>
      <c r="K73" s="24">
        <v>411.04134257122587</v>
      </c>
      <c r="L73">
        <f t="shared" si="4"/>
        <v>3.6809976400173715E-2</v>
      </c>
    </row>
    <row r="74" spans="1:12" x14ac:dyDescent="0.3">
      <c r="A74" s="1">
        <v>43937</v>
      </c>
      <c r="B74">
        <v>73</v>
      </c>
      <c r="C74">
        <v>120.4095001</v>
      </c>
      <c r="D74">
        <v>439.17001340000002</v>
      </c>
      <c r="G74" s="24">
        <v>116.69022303592357</v>
      </c>
      <c r="H74">
        <f t="shared" si="5"/>
        <v>3.0888568269011828E-2</v>
      </c>
      <c r="K74" s="24">
        <v>411.76421763396462</v>
      </c>
      <c r="L74">
        <f t="shared" si="4"/>
        <v>6.2403613475025557E-2</v>
      </c>
    </row>
    <row r="75" spans="1:12" x14ac:dyDescent="0.3">
      <c r="A75" s="1">
        <v>43938</v>
      </c>
      <c r="B75">
        <v>74</v>
      </c>
      <c r="C75">
        <v>118.75</v>
      </c>
      <c r="D75">
        <v>422.9599915</v>
      </c>
      <c r="G75" s="24">
        <v>117.02354687348371</v>
      </c>
      <c r="H75">
        <f t="shared" si="5"/>
        <v>1.4538552644347707E-2</v>
      </c>
      <c r="K75" s="24">
        <v>412.48709269670337</v>
      </c>
      <c r="L75">
        <f t="shared" si="4"/>
        <v>2.4760967972774866E-2</v>
      </c>
    </row>
    <row r="76" spans="1:12" x14ac:dyDescent="0.3">
      <c r="A76" s="1">
        <v>43941</v>
      </c>
      <c r="B76">
        <v>75</v>
      </c>
      <c r="C76">
        <v>119.68049619999999</v>
      </c>
      <c r="D76">
        <v>437.48999020000002</v>
      </c>
      <c r="G76" s="24">
        <v>117.35687071104387</v>
      </c>
      <c r="H76">
        <f t="shared" si="5"/>
        <v>1.9415239431102269E-2</v>
      </c>
      <c r="K76" s="24">
        <v>413.20996775944207</v>
      </c>
      <c r="L76">
        <f t="shared" si="4"/>
        <v>5.5498463929330735E-2</v>
      </c>
    </row>
    <row r="77" spans="1:12" x14ac:dyDescent="0.3">
      <c r="A77" s="1">
        <v>43942</v>
      </c>
      <c r="B77">
        <v>76</v>
      </c>
      <c r="C77">
        <v>116.4059982</v>
      </c>
      <c r="D77">
        <v>433.82998659999998</v>
      </c>
      <c r="G77" s="24">
        <v>117.69019454860403</v>
      </c>
      <c r="H77">
        <f t="shared" si="5"/>
        <v>1.1032046187152813E-2</v>
      </c>
      <c r="K77" s="24">
        <v>413.93284282218082</v>
      </c>
      <c r="L77">
        <f t="shared" si="4"/>
        <v>4.586391995112301E-2</v>
      </c>
    </row>
    <row r="78" spans="1:12" x14ac:dyDescent="0.3">
      <c r="A78" s="1">
        <v>43943</v>
      </c>
      <c r="B78">
        <v>77</v>
      </c>
      <c r="C78">
        <v>118.1744995</v>
      </c>
      <c r="D78">
        <v>421.42001340000002</v>
      </c>
      <c r="G78" s="24">
        <v>118.02351838616418</v>
      </c>
      <c r="H78">
        <f t="shared" si="5"/>
        <v>1.2776116207355861E-3</v>
      </c>
      <c r="K78" s="24">
        <v>414.65571788491957</v>
      </c>
      <c r="L78">
        <f t="shared" si="4"/>
        <v>1.6051196668393556E-2</v>
      </c>
    </row>
    <row r="79" spans="1:12" x14ac:dyDescent="0.3">
      <c r="A79" s="1">
        <v>43944</v>
      </c>
      <c r="B79">
        <v>78</v>
      </c>
      <c r="C79">
        <v>119.9725037</v>
      </c>
      <c r="D79">
        <v>426.7000122</v>
      </c>
      <c r="G79" s="24">
        <v>118.35684222372434</v>
      </c>
      <c r="H79">
        <f t="shared" si="5"/>
        <v>1.3466931392177504E-2</v>
      </c>
      <c r="K79" s="24">
        <v>415.37859294765832</v>
      </c>
      <c r="L79">
        <f t="shared" si="4"/>
        <v>2.6532502762233772E-2</v>
      </c>
    </row>
    <row r="80" spans="1:12" x14ac:dyDescent="0.3">
      <c r="A80" s="1">
        <v>43945</v>
      </c>
      <c r="B80">
        <v>79</v>
      </c>
      <c r="C80">
        <v>120.5110016</v>
      </c>
      <c r="D80">
        <v>424.98999020000002</v>
      </c>
      <c r="G80" s="24">
        <v>118.69016606128449</v>
      </c>
      <c r="H80">
        <f t="shared" si="5"/>
        <v>1.5109288899276012E-2</v>
      </c>
      <c r="K80" s="24">
        <v>416.10146801039701</v>
      </c>
      <c r="L80">
        <f t="shared" si="4"/>
        <v>2.0914662449861645E-2</v>
      </c>
    </row>
    <row r="81" spans="1:12" x14ac:dyDescent="0.3">
      <c r="A81" s="1">
        <v>43948</v>
      </c>
      <c r="B81">
        <v>80</v>
      </c>
      <c r="C81">
        <v>118.8000031</v>
      </c>
      <c r="D81">
        <v>421.38000490000002</v>
      </c>
      <c r="G81" s="24">
        <v>119.02348989884464</v>
      </c>
      <c r="H81">
        <f t="shared" si="5"/>
        <v>1.8812019613882209E-3</v>
      </c>
      <c r="K81" s="24">
        <v>416.82434307313576</v>
      </c>
      <c r="L81">
        <f t="shared" si="4"/>
        <v>1.0811290934284795E-2</v>
      </c>
    </row>
    <row r="82" spans="1:12" x14ac:dyDescent="0.3">
      <c r="A82" s="1">
        <v>43949</v>
      </c>
      <c r="B82">
        <v>81</v>
      </c>
      <c r="C82">
        <v>115.70400239999999</v>
      </c>
      <c r="D82">
        <v>403.82998659999998</v>
      </c>
      <c r="G82" s="24">
        <v>119.3568137364048</v>
      </c>
      <c r="H82">
        <f t="shared" si="5"/>
        <v>3.1570310971410352E-2</v>
      </c>
      <c r="K82" s="24">
        <v>417.54721813587452</v>
      </c>
      <c r="L82">
        <f t="shared" si="4"/>
        <v>3.3967837929434565E-2</v>
      </c>
    </row>
    <row r="83" spans="1:12" x14ac:dyDescent="0.3">
      <c r="A83" s="1">
        <v>43950</v>
      </c>
      <c r="B83">
        <v>82</v>
      </c>
      <c r="C83">
        <v>118.635498</v>
      </c>
      <c r="D83">
        <v>411.89001459999997</v>
      </c>
      <c r="G83" s="24">
        <v>119.69013757396496</v>
      </c>
      <c r="H83">
        <f t="shared" si="5"/>
        <v>8.8897470971543661E-3</v>
      </c>
      <c r="K83" s="24">
        <v>418.27009319861327</v>
      </c>
      <c r="L83">
        <f t="shared" si="4"/>
        <v>1.548976273389196E-2</v>
      </c>
    </row>
    <row r="84" spans="1:12" x14ac:dyDescent="0.3">
      <c r="A84" s="1">
        <v>43951</v>
      </c>
      <c r="B84">
        <v>83</v>
      </c>
      <c r="C84">
        <v>123.6999969</v>
      </c>
      <c r="D84">
        <v>419.85000609999997</v>
      </c>
      <c r="G84" s="24">
        <v>120.02346141152512</v>
      </c>
      <c r="H84">
        <f t="shared" si="5"/>
        <v>2.9721387070421851E-2</v>
      </c>
      <c r="K84" s="24">
        <v>418.99296826135196</v>
      </c>
      <c r="L84">
        <f t="shared" si="4"/>
        <v>2.0412952868789098E-3</v>
      </c>
    </row>
    <row r="85" spans="1:12" x14ac:dyDescent="0.3">
      <c r="A85" s="1">
        <v>43952</v>
      </c>
      <c r="B85">
        <v>84</v>
      </c>
      <c r="C85">
        <v>114.302002</v>
      </c>
      <c r="D85">
        <v>415.26998900000001</v>
      </c>
      <c r="G85" s="24">
        <v>120.35678524908528</v>
      </c>
      <c r="H85">
        <f t="shared" si="5"/>
        <v>5.297180402041668E-2</v>
      </c>
      <c r="K85" s="24">
        <v>419.71584332409071</v>
      </c>
      <c r="L85">
        <f t="shared" si="4"/>
        <v>1.0705936961148192E-2</v>
      </c>
    </row>
    <row r="86" spans="1:12" x14ac:dyDescent="0.3">
      <c r="A86" s="1">
        <v>43955</v>
      </c>
      <c r="B86">
        <v>85</v>
      </c>
      <c r="C86">
        <v>115.7994995</v>
      </c>
      <c r="D86">
        <v>428.14999390000003</v>
      </c>
      <c r="G86" s="24">
        <v>120.69010908664544</v>
      </c>
      <c r="H86">
        <f t="shared" si="5"/>
        <v>4.2233425945381049E-2</v>
      </c>
      <c r="K86" s="24">
        <v>420.43871838682946</v>
      </c>
      <c r="L86">
        <f t="shared" si="4"/>
        <v>1.8010686962596643E-2</v>
      </c>
    </row>
    <row r="87" spans="1:12" x14ac:dyDescent="0.3">
      <c r="A87" s="1">
        <v>43956</v>
      </c>
      <c r="B87">
        <v>86</v>
      </c>
      <c r="C87">
        <v>115.88999939999999</v>
      </c>
      <c r="D87">
        <v>424.67999270000001</v>
      </c>
      <c r="G87" s="24">
        <v>121.02343292420559</v>
      </c>
      <c r="H87">
        <f t="shared" si="5"/>
        <v>4.4295742089766547E-2</v>
      </c>
      <c r="K87" s="24">
        <v>421.16159344956822</v>
      </c>
      <c r="L87">
        <f t="shared" si="4"/>
        <v>8.2848245994890692E-3</v>
      </c>
    </row>
    <row r="88" spans="1:12" x14ac:dyDescent="0.3">
      <c r="A88" s="1">
        <v>43957</v>
      </c>
      <c r="B88">
        <v>87</v>
      </c>
      <c r="C88">
        <v>117.56300349999999</v>
      </c>
      <c r="D88">
        <v>434.26000979999998</v>
      </c>
      <c r="G88" s="24">
        <v>121.35675676176575</v>
      </c>
      <c r="H88">
        <f t="shared" si="5"/>
        <v>3.226995865043341E-2</v>
      </c>
      <c r="K88" s="24">
        <v>421.88446851230697</v>
      </c>
      <c r="L88">
        <f t="shared" si="4"/>
        <v>2.8497998914043712E-2</v>
      </c>
    </row>
    <row r="89" spans="1:12" x14ac:dyDescent="0.3">
      <c r="A89" s="1">
        <v>43958</v>
      </c>
      <c r="B89">
        <v>88</v>
      </c>
      <c r="C89">
        <v>118.38050079999999</v>
      </c>
      <c r="D89">
        <v>436.52999879999999</v>
      </c>
      <c r="G89" s="24">
        <v>121.6900805993259</v>
      </c>
      <c r="H89">
        <f t="shared" si="5"/>
        <v>2.7957136327014954E-2</v>
      </c>
      <c r="K89" s="24">
        <v>422.60734357504566</v>
      </c>
      <c r="L89">
        <f t="shared" si="4"/>
        <v>3.1893925419162569E-2</v>
      </c>
    </row>
    <row r="90" spans="1:12" x14ac:dyDescent="0.3">
      <c r="A90" s="1">
        <v>43959</v>
      </c>
      <c r="B90">
        <v>89</v>
      </c>
      <c r="C90">
        <v>118.98049930000001</v>
      </c>
      <c r="D90">
        <v>435.5499878</v>
      </c>
      <c r="G90" s="24">
        <v>122.02340443688605</v>
      </c>
      <c r="H90">
        <f t="shared" si="5"/>
        <v>2.5574822385083473E-2</v>
      </c>
      <c r="K90" s="24">
        <v>423.33021863778441</v>
      </c>
      <c r="L90">
        <f t="shared" si="4"/>
        <v>2.8055951106642607E-2</v>
      </c>
    </row>
    <row r="91" spans="1:12" x14ac:dyDescent="0.3">
      <c r="A91" s="1">
        <v>43962</v>
      </c>
      <c r="B91">
        <v>90</v>
      </c>
      <c r="C91">
        <v>120.4499969</v>
      </c>
      <c r="D91">
        <v>440.51998900000001</v>
      </c>
      <c r="G91" s="24">
        <v>122.35672827444621</v>
      </c>
      <c r="H91">
        <f t="shared" si="5"/>
        <v>1.5830065782643534E-2</v>
      </c>
      <c r="K91" s="24">
        <v>424.05309370052316</v>
      </c>
      <c r="L91">
        <f t="shared" si="4"/>
        <v>3.7380585922689752E-2</v>
      </c>
    </row>
    <row r="92" spans="1:12" x14ac:dyDescent="0.3">
      <c r="A92" s="1">
        <v>43963</v>
      </c>
      <c r="B92">
        <v>91</v>
      </c>
      <c r="C92">
        <v>117.8475037</v>
      </c>
      <c r="D92">
        <v>431.82000729999999</v>
      </c>
      <c r="G92" s="24">
        <v>122.69005211200637</v>
      </c>
      <c r="H92">
        <f t="shared" si="5"/>
        <v>4.1091650310505184E-2</v>
      </c>
      <c r="K92" s="24">
        <v>424.77596876326186</v>
      </c>
      <c r="L92">
        <f t="shared" si="4"/>
        <v>1.6312441335874454E-2</v>
      </c>
    </row>
    <row r="93" spans="1:12" x14ac:dyDescent="0.3">
      <c r="A93" s="1">
        <v>43964</v>
      </c>
      <c r="B93">
        <v>92</v>
      </c>
      <c r="C93">
        <v>118.39600369999999</v>
      </c>
      <c r="D93">
        <v>438.26998900000001</v>
      </c>
      <c r="G93" s="24">
        <v>123.02337594956653</v>
      </c>
      <c r="H93">
        <f t="shared" si="5"/>
        <v>3.9083855070747915E-2</v>
      </c>
      <c r="K93" s="24">
        <v>425.49884382600061</v>
      </c>
      <c r="L93">
        <f t="shared" si="4"/>
        <v>2.9139903471691739E-2</v>
      </c>
    </row>
    <row r="94" spans="1:12" x14ac:dyDescent="0.3">
      <c r="A94" s="1">
        <v>43965</v>
      </c>
      <c r="B94">
        <v>93</v>
      </c>
      <c r="C94">
        <v>119.4424973</v>
      </c>
      <c r="D94">
        <v>441.9500122</v>
      </c>
      <c r="G94" s="24">
        <v>123.35669978712667</v>
      </c>
      <c r="H94">
        <f t="shared" si="5"/>
        <v>3.277060154976074E-2</v>
      </c>
      <c r="K94" s="24">
        <v>426.22171888873936</v>
      </c>
      <c r="L94">
        <f t="shared" si="4"/>
        <v>3.5588398862048141E-2</v>
      </c>
    </row>
    <row r="95" spans="1:12" x14ac:dyDescent="0.3">
      <c r="A95" s="1">
        <v>43966</v>
      </c>
      <c r="B95">
        <v>94</v>
      </c>
      <c r="C95">
        <v>120.4889984</v>
      </c>
      <c r="D95">
        <v>454.19000240000003</v>
      </c>
      <c r="G95" s="24">
        <v>123.69002362468683</v>
      </c>
      <c r="H95">
        <f t="shared" si="5"/>
        <v>2.6566950237730837E-2</v>
      </c>
      <c r="K95" s="24">
        <v>426.94459395147811</v>
      </c>
      <c r="L95">
        <f t="shared" si="4"/>
        <v>5.9986807953837762E-2</v>
      </c>
    </row>
    <row r="96" spans="1:12" x14ac:dyDescent="0.3">
      <c r="A96" s="1">
        <v>43969</v>
      </c>
      <c r="B96">
        <v>95</v>
      </c>
      <c r="C96">
        <v>121.31300349999999</v>
      </c>
      <c r="D96">
        <v>452.57998659999998</v>
      </c>
      <c r="G96" s="24">
        <v>124.02334746224699</v>
      </c>
      <c r="H96">
        <f t="shared" si="5"/>
        <v>2.2341743127701846E-2</v>
      </c>
      <c r="K96" s="24">
        <v>427.66746901421686</v>
      </c>
      <c r="L96">
        <f t="shared" si="4"/>
        <v>5.504555730123644E-2</v>
      </c>
    </row>
    <row r="97" spans="1:12" x14ac:dyDescent="0.3">
      <c r="A97" s="1">
        <v>43970</v>
      </c>
      <c r="B97">
        <v>96</v>
      </c>
      <c r="C97">
        <v>122.4664993</v>
      </c>
      <c r="D97">
        <v>451.0400085</v>
      </c>
      <c r="G97" s="24">
        <v>124.35667129980715</v>
      </c>
      <c r="H97">
        <f t="shared" si="5"/>
        <v>1.5434196377058942E-2</v>
      </c>
      <c r="K97" s="24">
        <v>428.39034407695556</v>
      </c>
      <c r="L97">
        <f t="shared" si="4"/>
        <v>5.0216530676223683E-2</v>
      </c>
    </row>
    <row r="98" spans="1:12" x14ac:dyDescent="0.3">
      <c r="A98" s="1">
        <v>43971</v>
      </c>
      <c r="B98">
        <v>97</v>
      </c>
      <c r="C98">
        <v>124.8970032</v>
      </c>
      <c r="D98">
        <v>447.67001340000002</v>
      </c>
      <c r="G98" s="24">
        <v>124.6899951373673</v>
      </c>
      <c r="H98">
        <f t="shared" si="5"/>
        <v>1.6574301811005786E-3</v>
      </c>
      <c r="K98" s="24">
        <v>429.11321913969431</v>
      </c>
      <c r="L98">
        <f t="shared" si="4"/>
        <v>4.145194832097214E-2</v>
      </c>
    </row>
    <row r="99" spans="1:12" x14ac:dyDescent="0.3">
      <c r="A99" s="1">
        <v>43972</v>
      </c>
      <c r="B99">
        <v>98</v>
      </c>
      <c r="C99">
        <v>122.33699799999999</v>
      </c>
      <c r="D99">
        <v>436.25</v>
      </c>
      <c r="G99" s="24">
        <v>125.02331897492746</v>
      </c>
      <c r="H99">
        <f t="shared" si="5"/>
        <v>2.1958369249239457E-2</v>
      </c>
      <c r="K99" s="24">
        <v>429.83609420243306</v>
      </c>
      <c r="L99">
        <f t="shared" si="4"/>
        <v>1.4702362859752299E-2</v>
      </c>
    </row>
    <row r="100" spans="1:12" x14ac:dyDescent="0.3">
      <c r="A100" s="1">
        <v>43973</v>
      </c>
      <c r="B100">
        <v>99</v>
      </c>
      <c r="C100">
        <v>121.8440018</v>
      </c>
      <c r="D100">
        <v>429.32000729999999</v>
      </c>
      <c r="G100" s="24">
        <v>125.35664281248762</v>
      </c>
      <c r="H100">
        <f t="shared" si="5"/>
        <v>2.882900233573599E-2</v>
      </c>
      <c r="K100" s="24">
        <v>430.55896926517175</v>
      </c>
      <c r="L100">
        <f t="shared" si="4"/>
        <v>2.8858705490191769E-3</v>
      </c>
    </row>
    <row r="101" spans="1:12" x14ac:dyDescent="0.3">
      <c r="A101" s="1">
        <v>43977</v>
      </c>
      <c r="B101">
        <v>100</v>
      </c>
      <c r="C101">
        <v>121.09300229999999</v>
      </c>
      <c r="D101">
        <v>414.76998900000001</v>
      </c>
      <c r="G101" s="24">
        <v>125.68996665004778</v>
      </c>
      <c r="H101">
        <f t="shared" si="5"/>
        <v>3.7962262581111877E-2</v>
      </c>
      <c r="K101" s="24">
        <v>431.28184432791051</v>
      </c>
      <c r="L101">
        <f t="shared" si="4"/>
        <v>3.9809667444166252E-2</v>
      </c>
    </row>
    <row r="102" spans="1:12" x14ac:dyDescent="0.3">
      <c r="A102" s="1">
        <v>43978</v>
      </c>
      <c r="B102">
        <v>101</v>
      </c>
      <c r="C102">
        <v>120.51950069999999</v>
      </c>
      <c r="D102">
        <v>419.89001459999997</v>
      </c>
      <c r="G102" s="24">
        <v>126.02329048760794</v>
      </c>
      <c r="H102">
        <f t="shared" si="5"/>
        <v>4.5667213651242274E-2</v>
      </c>
      <c r="K102" s="24">
        <v>432.00471939064926</v>
      </c>
      <c r="L102">
        <f t="shared" si="4"/>
        <v>2.88520907128266E-2</v>
      </c>
    </row>
    <row r="103" spans="1:12" x14ac:dyDescent="0.3">
      <c r="A103" s="1">
        <v>43979</v>
      </c>
      <c r="B103">
        <v>102</v>
      </c>
      <c r="C103">
        <v>120.0550003</v>
      </c>
      <c r="D103">
        <v>413.44000240000003</v>
      </c>
      <c r="G103" s="24">
        <v>126.3566143251681</v>
      </c>
      <c r="H103">
        <f t="shared" si="5"/>
        <v>5.2489392440308813E-2</v>
      </c>
      <c r="K103" s="24">
        <v>432.72759445338801</v>
      </c>
      <c r="L103">
        <f t="shared" si="4"/>
        <v>4.6651489796401907E-2</v>
      </c>
    </row>
    <row r="104" spans="1:12" x14ac:dyDescent="0.3">
      <c r="A104" s="1">
        <v>43980</v>
      </c>
      <c r="B104">
        <v>103</v>
      </c>
      <c r="C104">
        <v>122.1184998</v>
      </c>
      <c r="D104">
        <v>419.73001099999999</v>
      </c>
      <c r="G104" s="24">
        <v>126.68993816272824</v>
      </c>
      <c r="H104">
        <f t="shared" si="5"/>
        <v>3.7434445806451389E-2</v>
      </c>
      <c r="K104" s="24">
        <v>433.45046951612676</v>
      </c>
      <c r="L104">
        <f t="shared" si="4"/>
        <v>3.2688771725991182E-2</v>
      </c>
    </row>
    <row r="105" spans="1:12" x14ac:dyDescent="0.3">
      <c r="A105" s="1">
        <v>43983</v>
      </c>
      <c r="B105">
        <v>104</v>
      </c>
      <c r="C105">
        <v>123.552002</v>
      </c>
      <c r="D105">
        <v>425.92001340000002</v>
      </c>
      <c r="G105" s="24">
        <v>127.0232620002884</v>
      </c>
      <c r="H105">
        <f t="shared" si="5"/>
        <v>2.8095538268075947E-2</v>
      </c>
      <c r="K105" s="24">
        <v>434.17334457886545</v>
      </c>
      <c r="L105">
        <f t="shared" si="4"/>
        <v>1.9377655238553851E-2</v>
      </c>
    </row>
    <row r="106" spans="1:12" x14ac:dyDescent="0.3">
      <c r="A106" s="1">
        <v>43984</v>
      </c>
      <c r="B106">
        <v>105</v>
      </c>
      <c r="C106">
        <v>123.6204987</v>
      </c>
      <c r="D106">
        <v>427.30999759999997</v>
      </c>
      <c r="G106" s="24">
        <v>127.35658583784856</v>
      </c>
      <c r="H106">
        <f t="shared" si="5"/>
        <v>3.022222994679245E-2</v>
      </c>
      <c r="K106" s="24">
        <v>434.8962196416042</v>
      </c>
      <c r="L106">
        <f t="shared" si="4"/>
        <v>1.7753439152401032E-2</v>
      </c>
    </row>
    <row r="107" spans="1:12" x14ac:dyDescent="0.3">
      <c r="A107" s="1">
        <v>43985</v>
      </c>
      <c r="B107">
        <v>106</v>
      </c>
      <c r="C107">
        <v>123.91999819999999</v>
      </c>
      <c r="D107">
        <v>421.97000120000001</v>
      </c>
      <c r="G107" s="24">
        <v>127.6899096754087</v>
      </c>
      <c r="H107">
        <f t="shared" si="5"/>
        <v>3.0422139526860525E-2</v>
      </c>
      <c r="K107" s="24">
        <v>435.61909470434296</v>
      </c>
      <c r="L107">
        <f t="shared" si="4"/>
        <v>3.2346122865434972E-2</v>
      </c>
    </row>
    <row r="108" spans="1:12" x14ac:dyDescent="0.3">
      <c r="A108" s="1">
        <v>43986</v>
      </c>
      <c r="B108">
        <v>107</v>
      </c>
      <c r="C108">
        <v>123.0299988</v>
      </c>
      <c r="D108">
        <v>414.32998659999998</v>
      </c>
      <c r="G108" s="24">
        <v>128.02323351296886</v>
      </c>
      <c r="H108">
        <f t="shared" si="5"/>
        <v>4.0585505662614513E-2</v>
      </c>
      <c r="K108" s="24">
        <v>436.34196976708171</v>
      </c>
      <c r="L108">
        <f t="shared" si="4"/>
        <v>5.3126695819707595E-2</v>
      </c>
    </row>
    <row r="109" spans="1:12" x14ac:dyDescent="0.3">
      <c r="A109" s="1">
        <v>43987</v>
      </c>
      <c r="B109">
        <v>108</v>
      </c>
      <c r="C109">
        <v>124.1500015</v>
      </c>
      <c r="D109">
        <v>419.60000609999997</v>
      </c>
      <c r="G109" s="24">
        <v>128.35655735052902</v>
      </c>
      <c r="H109">
        <f t="shared" si="5"/>
        <v>3.3882849776115498E-2</v>
      </c>
      <c r="K109" s="24">
        <v>437.06484482982046</v>
      </c>
      <c r="L109">
        <f t="shared" si="4"/>
        <v>4.162258931344779E-2</v>
      </c>
    </row>
    <row r="110" spans="1:12" x14ac:dyDescent="0.3">
      <c r="A110" s="1">
        <v>43990</v>
      </c>
      <c r="B110">
        <v>109</v>
      </c>
      <c r="C110">
        <v>126.2030029</v>
      </c>
      <c r="D110">
        <v>419.48999020000002</v>
      </c>
      <c r="G110" s="24">
        <v>128.68988118808917</v>
      </c>
      <c r="H110">
        <f t="shared" si="5"/>
        <v>1.9705381258318482E-2</v>
      </c>
      <c r="K110" s="24">
        <v>437.78771989255915</v>
      </c>
      <c r="L110">
        <f t="shared" si="4"/>
        <v>4.3618990011741E-2</v>
      </c>
    </row>
    <row r="111" spans="1:12" x14ac:dyDescent="0.3">
      <c r="A111" s="1">
        <v>43991</v>
      </c>
      <c r="B111">
        <v>110</v>
      </c>
      <c r="C111">
        <v>130.04299929999999</v>
      </c>
      <c r="D111">
        <v>434.0499878</v>
      </c>
      <c r="G111" s="24">
        <v>129.02320502564933</v>
      </c>
      <c r="H111">
        <f t="shared" si="5"/>
        <v>7.8419774985200516E-3</v>
      </c>
      <c r="K111" s="24">
        <v>438.5105949552979</v>
      </c>
      <c r="L111">
        <f t="shared" si="4"/>
        <v>1.0276713006966493E-2</v>
      </c>
    </row>
    <row r="112" spans="1:12" x14ac:dyDescent="0.3">
      <c r="A112" s="1">
        <v>43992</v>
      </c>
      <c r="B112">
        <v>111</v>
      </c>
      <c r="C112">
        <v>132.3724976</v>
      </c>
      <c r="D112">
        <v>434.48001099999999</v>
      </c>
      <c r="G112" s="24">
        <v>129.35652886320949</v>
      </c>
      <c r="H112">
        <f t="shared" si="5"/>
        <v>2.2783952795875268E-2</v>
      </c>
      <c r="K112" s="24">
        <v>439.23347001803666</v>
      </c>
      <c r="L112">
        <f t="shared" si="4"/>
        <v>1.0940570101478536E-2</v>
      </c>
    </row>
    <row r="113" spans="1:12" x14ac:dyDescent="0.3">
      <c r="A113" s="1">
        <v>43993</v>
      </c>
      <c r="B113">
        <v>112</v>
      </c>
      <c r="C113">
        <v>127.8980026</v>
      </c>
      <c r="D113">
        <v>425.55999759999997</v>
      </c>
      <c r="G113" s="24">
        <v>129.68985270076965</v>
      </c>
      <c r="H113">
        <f t="shared" si="5"/>
        <v>1.4009992840729872E-2</v>
      </c>
      <c r="K113" s="24">
        <v>439.95634508077535</v>
      </c>
      <c r="L113">
        <f t="shared" si="4"/>
        <v>3.3829184044471799E-2</v>
      </c>
    </row>
    <row r="114" spans="1:12" x14ac:dyDescent="0.3">
      <c r="A114" s="1">
        <v>43994</v>
      </c>
      <c r="B114">
        <v>113</v>
      </c>
      <c r="C114">
        <v>127.25099950000001</v>
      </c>
      <c r="D114">
        <v>418.07000729999999</v>
      </c>
      <c r="G114" s="24">
        <v>130.02317653832981</v>
      </c>
      <c r="H114">
        <f t="shared" si="5"/>
        <v>2.1785110130547937E-2</v>
      </c>
      <c r="K114" s="24">
        <v>440.6792201435141</v>
      </c>
      <c r="L114">
        <f t="shared" si="4"/>
        <v>5.4079968542900342E-2</v>
      </c>
    </row>
    <row r="115" spans="1:12" x14ac:dyDescent="0.3">
      <c r="A115" s="1">
        <v>43997</v>
      </c>
      <c r="B115">
        <v>114</v>
      </c>
      <c r="C115">
        <v>128.6340027</v>
      </c>
      <c r="D115">
        <v>425.5</v>
      </c>
      <c r="G115" s="24">
        <v>130.35650037588996</v>
      </c>
      <c r="H115">
        <f t="shared" si="5"/>
        <v>1.3390687063568836E-2</v>
      </c>
      <c r="K115" s="24">
        <v>441.40209520625285</v>
      </c>
      <c r="L115">
        <f t="shared" si="4"/>
        <v>3.737272668919589E-2</v>
      </c>
    </row>
    <row r="116" spans="1:12" x14ac:dyDescent="0.3">
      <c r="A116" s="1">
        <v>43998</v>
      </c>
      <c r="B116">
        <v>115</v>
      </c>
      <c r="C116">
        <v>130.76350400000001</v>
      </c>
      <c r="D116">
        <v>436.13000490000002</v>
      </c>
      <c r="G116" s="24">
        <v>130.68982421345012</v>
      </c>
      <c r="H116">
        <f t="shared" si="5"/>
        <v>5.6345833734991219E-4</v>
      </c>
      <c r="K116" s="24">
        <v>442.1249702689916</v>
      </c>
      <c r="L116">
        <f t="shared" si="4"/>
        <v>1.3745821891722786E-2</v>
      </c>
    </row>
    <row r="117" spans="1:12" x14ac:dyDescent="0.3">
      <c r="A117" s="1">
        <v>43999</v>
      </c>
      <c r="B117">
        <v>116</v>
      </c>
      <c r="C117">
        <v>132.04899599999999</v>
      </c>
      <c r="D117">
        <v>447.76998900000001</v>
      </c>
      <c r="G117" s="24">
        <v>131.02314805101025</v>
      </c>
      <c r="H117">
        <f t="shared" si="5"/>
        <v>7.7686917739967941E-3</v>
      </c>
      <c r="K117" s="24">
        <v>442.84784533173035</v>
      </c>
      <c r="L117">
        <f t="shared" si="4"/>
        <v>1.0992571608611435E-2</v>
      </c>
    </row>
    <row r="118" spans="1:12" x14ac:dyDescent="0.3">
      <c r="A118" s="1">
        <v>44000</v>
      </c>
      <c r="B118">
        <v>117</v>
      </c>
      <c r="C118">
        <v>132.69900509999999</v>
      </c>
      <c r="D118">
        <v>449.86999509999998</v>
      </c>
      <c r="G118" s="24">
        <v>131.35647188857041</v>
      </c>
      <c r="H118">
        <f t="shared" si="5"/>
        <v>1.0117130949232587E-2</v>
      </c>
      <c r="K118" s="24">
        <v>443.57072039446905</v>
      </c>
      <c r="L118">
        <f t="shared" si="4"/>
        <v>1.4002433534449637E-2</v>
      </c>
    </row>
    <row r="119" spans="1:12" x14ac:dyDescent="0.3">
      <c r="A119" s="1">
        <v>44001</v>
      </c>
      <c r="B119">
        <v>118</v>
      </c>
      <c r="C119">
        <v>133.75050350000001</v>
      </c>
      <c r="D119">
        <v>453.72000120000001</v>
      </c>
      <c r="G119" s="24">
        <v>131.68979572613057</v>
      </c>
      <c r="H119">
        <f t="shared" si="5"/>
        <v>1.5407102926303665E-2</v>
      </c>
      <c r="K119" s="24">
        <v>444.2935954572078</v>
      </c>
      <c r="L119">
        <f t="shared" si="4"/>
        <v>2.0775821471086191E-2</v>
      </c>
    </row>
    <row r="120" spans="1:12" x14ac:dyDescent="0.3">
      <c r="A120" s="1">
        <v>44004</v>
      </c>
      <c r="B120">
        <v>119</v>
      </c>
      <c r="C120">
        <v>135.6909943</v>
      </c>
      <c r="D120">
        <v>468.0400085</v>
      </c>
      <c r="G120" s="24">
        <v>132.02311956369073</v>
      </c>
      <c r="H120">
        <f t="shared" si="5"/>
        <v>2.7031084525771455E-2</v>
      </c>
      <c r="K120" s="24">
        <v>445.01647051994655</v>
      </c>
      <c r="L120">
        <f t="shared" si="4"/>
        <v>4.9191388688844206E-2</v>
      </c>
    </row>
    <row r="121" spans="1:12" x14ac:dyDescent="0.3">
      <c r="A121" s="1">
        <v>44005</v>
      </c>
      <c r="B121">
        <v>120</v>
      </c>
      <c r="C121">
        <v>138.22050479999999</v>
      </c>
      <c r="D121">
        <v>466.26000979999998</v>
      </c>
      <c r="G121" s="24">
        <v>132.35644340125089</v>
      </c>
      <c r="H121">
        <f t="shared" si="5"/>
        <v>4.2425408641316879E-2</v>
      </c>
      <c r="K121" s="24">
        <v>445.7393455826853</v>
      </c>
      <c r="L121">
        <f t="shared" si="4"/>
        <v>4.4011203590281989E-2</v>
      </c>
    </row>
    <row r="122" spans="1:12" x14ac:dyDescent="0.3">
      <c r="A122" s="1">
        <v>44006</v>
      </c>
      <c r="B122">
        <v>121</v>
      </c>
      <c r="C122">
        <v>136.72000120000001</v>
      </c>
      <c r="D122">
        <v>457.85000609999997</v>
      </c>
      <c r="G122" s="24">
        <v>132.68976723881104</v>
      </c>
      <c r="H122">
        <f t="shared" si="5"/>
        <v>2.9478012915559928E-2</v>
      </c>
      <c r="K122" s="24">
        <v>446.46222064542405</v>
      </c>
      <c r="L122">
        <f t="shared" si="4"/>
        <v>2.4872306001648692E-2</v>
      </c>
    </row>
    <row r="123" spans="1:12" x14ac:dyDescent="0.3">
      <c r="A123" s="1">
        <v>44007</v>
      </c>
      <c r="B123">
        <v>122</v>
      </c>
      <c r="C123">
        <v>137.72900390000001</v>
      </c>
      <c r="D123">
        <v>465.9100037</v>
      </c>
      <c r="G123" s="24">
        <v>133.0230910763712</v>
      </c>
      <c r="H123">
        <f t="shared" si="5"/>
        <v>3.4167914457913298E-2</v>
      </c>
      <c r="K123" s="24">
        <v>447.18509570816275</v>
      </c>
      <c r="L123">
        <f t="shared" si="4"/>
        <v>4.0189967682888059E-2</v>
      </c>
    </row>
    <row r="124" spans="1:12" x14ac:dyDescent="0.3">
      <c r="A124" s="1">
        <v>44008</v>
      </c>
      <c r="B124">
        <v>123</v>
      </c>
      <c r="C124">
        <v>134.64349369999999</v>
      </c>
      <c r="D124">
        <v>443.39999390000003</v>
      </c>
      <c r="G124" s="24">
        <v>133.35641491393136</v>
      </c>
      <c r="H124">
        <f t="shared" si="5"/>
        <v>9.5591606448981615E-3</v>
      </c>
      <c r="K124" s="24">
        <v>447.9079707709015</v>
      </c>
      <c r="L124">
        <f t="shared" si="4"/>
        <v>1.0166840173475864E-2</v>
      </c>
    </row>
    <row r="125" spans="1:12" x14ac:dyDescent="0.3">
      <c r="A125" s="1">
        <v>44011</v>
      </c>
      <c r="B125">
        <v>124</v>
      </c>
      <c r="C125">
        <v>134.0189972</v>
      </c>
      <c r="D125">
        <v>447.23999020000002</v>
      </c>
      <c r="G125" s="24">
        <v>133.68973875149152</v>
      </c>
      <c r="H125">
        <f t="shared" si="5"/>
        <v>2.4568042992973767E-3</v>
      </c>
      <c r="K125" s="24">
        <v>448.63084583364025</v>
      </c>
      <c r="L125">
        <f t="shared" si="4"/>
        <v>3.1098641984547391E-3</v>
      </c>
    </row>
    <row r="126" spans="1:12" x14ac:dyDescent="0.3">
      <c r="A126" s="1">
        <v>44012</v>
      </c>
      <c r="B126">
        <v>125</v>
      </c>
      <c r="C126">
        <v>137.9409943</v>
      </c>
      <c r="D126">
        <v>455.0400085</v>
      </c>
      <c r="G126" s="24">
        <v>134.02306258905168</v>
      </c>
      <c r="H126">
        <f t="shared" si="5"/>
        <v>2.8402953964703468E-2</v>
      </c>
      <c r="K126" s="24">
        <v>449.35372089637895</v>
      </c>
      <c r="L126">
        <f t="shared" si="4"/>
        <v>1.2496236588877994E-2</v>
      </c>
    </row>
    <row r="127" spans="1:12" x14ac:dyDescent="0.3">
      <c r="A127" s="1">
        <v>44013</v>
      </c>
      <c r="B127">
        <v>126</v>
      </c>
      <c r="C127">
        <v>143.9349976</v>
      </c>
      <c r="D127">
        <v>485.64001459999997</v>
      </c>
      <c r="G127" s="24">
        <v>134.35638642661183</v>
      </c>
      <c r="H127">
        <f t="shared" si="5"/>
        <v>6.6548173363697394E-2</v>
      </c>
      <c r="K127" s="24">
        <v>450.0765959591177</v>
      </c>
      <c r="L127">
        <f t="shared" si="4"/>
        <v>7.3230000765431735E-2</v>
      </c>
    </row>
    <row r="128" spans="1:12" x14ac:dyDescent="0.3">
      <c r="A128" s="1">
        <v>44014</v>
      </c>
      <c r="B128">
        <v>127</v>
      </c>
      <c r="C128">
        <v>144.51499939999999</v>
      </c>
      <c r="D128">
        <v>476.89001459999997</v>
      </c>
      <c r="G128" s="24">
        <v>134.68971026417199</v>
      </c>
      <c r="H128">
        <f t="shared" si="5"/>
        <v>6.7988023226798713E-2</v>
      </c>
      <c r="K128" s="24">
        <v>450.79947102185645</v>
      </c>
      <c r="L128">
        <f t="shared" si="4"/>
        <v>5.470977118283224E-2</v>
      </c>
    </row>
    <row r="129" spans="1:12" x14ac:dyDescent="0.3">
      <c r="A129" s="1">
        <v>44018</v>
      </c>
      <c r="B129">
        <v>128</v>
      </c>
      <c r="C129">
        <v>152.85200499999999</v>
      </c>
      <c r="D129">
        <v>493.80999759999997</v>
      </c>
      <c r="G129" s="24">
        <v>135.02303410173215</v>
      </c>
      <c r="H129">
        <f t="shared" si="5"/>
        <v>0.11664204796180358</v>
      </c>
      <c r="K129" s="24">
        <v>451.5223460845952</v>
      </c>
      <c r="L129">
        <f t="shared" si="4"/>
        <v>8.5635470567485286E-2</v>
      </c>
    </row>
    <row r="130" spans="1:12" x14ac:dyDescent="0.3">
      <c r="A130" s="1">
        <v>44019</v>
      </c>
      <c r="B130">
        <v>129</v>
      </c>
      <c r="C130">
        <v>150.0059967</v>
      </c>
      <c r="D130">
        <v>493.1600037</v>
      </c>
      <c r="G130" s="24">
        <v>135.35635793929231</v>
      </c>
      <c r="H130">
        <f t="shared" si="5"/>
        <v>9.7660354139080155E-2</v>
      </c>
      <c r="K130" s="24">
        <v>452.24522114733395</v>
      </c>
      <c r="L130">
        <f t="shared" si="4"/>
        <v>8.296451911285857E-2</v>
      </c>
    </row>
    <row r="131" spans="1:12" x14ac:dyDescent="0.3">
      <c r="A131" s="1">
        <v>44020</v>
      </c>
      <c r="B131">
        <v>130</v>
      </c>
      <c r="C131">
        <v>154.05549619999999</v>
      </c>
      <c r="D131">
        <v>502.77999879999999</v>
      </c>
      <c r="G131" s="24">
        <v>135.68968177685247</v>
      </c>
      <c r="H131">
        <f t="shared" si="5"/>
        <v>0.11921557410262346</v>
      </c>
      <c r="K131" s="24">
        <v>452.96809621007264</v>
      </c>
      <c r="L131">
        <f t="shared" si="4"/>
        <v>9.9072959761356647E-2</v>
      </c>
    </row>
    <row r="132" spans="1:12" x14ac:dyDescent="0.3">
      <c r="A132" s="1">
        <v>44021</v>
      </c>
      <c r="B132">
        <v>131</v>
      </c>
      <c r="C132">
        <v>159.1315002</v>
      </c>
      <c r="D132">
        <v>507.76000979999998</v>
      </c>
      <c r="G132" s="24">
        <v>136.02300561441263</v>
      </c>
      <c r="H132">
        <f t="shared" si="5"/>
        <v>0.14521634344265033</v>
      </c>
      <c r="K132" s="24">
        <v>453.6909712728114</v>
      </c>
      <c r="L132">
        <f t="shared" si="4"/>
        <v>0.10648542122977678</v>
      </c>
    </row>
    <row r="133" spans="1:12" x14ac:dyDescent="0.3">
      <c r="A133" s="1">
        <v>44022</v>
      </c>
      <c r="B133">
        <v>132</v>
      </c>
      <c r="C133">
        <v>160</v>
      </c>
      <c r="D133">
        <v>548.72998050000001</v>
      </c>
      <c r="G133" s="24">
        <v>136.35632945197278</v>
      </c>
      <c r="H133">
        <f t="shared" si="5"/>
        <v>0.1477729409251701</v>
      </c>
      <c r="K133" s="24">
        <v>454.41384633555015</v>
      </c>
      <c r="L133">
        <f t="shared" ref="L133:L196" si="6">ABS(D133-K133)/D133</f>
        <v>0.17188077472732485</v>
      </c>
    </row>
    <row r="134" spans="1:12" x14ac:dyDescent="0.3">
      <c r="A134" s="1">
        <v>44025</v>
      </c>
      <c r="B134">
        <v>133</v>
      </c>
      <c r="C134">
        <v>155.1999969</v>
      </c>
      <c r="D134">
        <v>525.5</v>
      </c>
      <c r="G134" s="24">
        <v>136.68965328953294</v>
      </c>
      <c r="H134">
        <f t="shared" ref="H134:H197" si="7">ABS(C134-G134)/C134</f>
        <v>0.11926768028477364</v>
      </c>
      <c r="K134" s="24">
        <v>455.13672139828884</v>
      </c>
      <c r="L134">
        <f t="shared" si="6"/>
        <v>0.13389777088812779</v>
      </c>
    </row>
    <row r="135" spans="1:12" x14ac:dyDescent="0.3">
      <c r="A135" s="1">
        <v>44026</v>
      </c>
      <c r="B135">
        <v>134</v>
      </c>
      <c r="C135">
        <v>154.1999969</v>
      </c>
      <c r="D135">
        <v>524.88000490000002</v>
      </c>
      <c r="G135" s="24">
        <v>137.02297712709307</v>
      </c>
      <c r="H135">
        <f t="shared" si="7"/>
        <v>0.11139442359422597</v>
      </c>
      <c r="K135" s="24">
        <v>455.85959646102759</v>
      </c>
      <c r="L135">
        <f t="shared" si="6"/>
        <v>0.131497499989778</v>
      </c>
    </row>
    <row r="136" spans="1:12" x14ac:dyDescent="0.3">
      <c r="A136" s="1">
        <v>44027</v>
      </c>
      <c r="B136">
        <v>135</v>
      </c>
      <c r="C136">
        <v>150.4434967</v>
      </c>
      <c r="D136">
        <v>523.26000980000003</v>
      </c>
      <c r="G136" s="24">
        <v>137.35630096465323</v>
      </c>
      <c r="H136">
        <f t="shared" si="7"/>
        <v>8.6990770770530537E-2</v>
      </c>
      <c r="K136" s="24">
        <v>456.58247152376634</v>
      </c>
      <c r="L136">
        <f t="shared" si="6"/>
        <v>0.12742716245737779</v>
      </c>
    </row>
    <row r="137" spans="1:12" x14ac:dyDescent="0.3">
      <c r="A137" s="1">
        <v>44028</v>
      </c>
      <c r="B137">
        <v>136</v>
      </c>
      <c r="C137">
        <v>149.99499510000001</v>
      </c>
      <c r="D137">
        <v>527.39001459999997</v>
      </c>
      <c r="G137" s="24">
        <v>137.68962480221339</v>
      </c>
      <c r="H137">
        <f t="shared" si="7"/>
        <v>8.2038539283145875E-2</v>
      </c>
      <c r="K137" s="24">
        <v>457.3053465865051</v>
      </c>
      <c r="L137">
        <f t="shared" si="6"/>
        <v>0.13288963778855528</v>
      </c>
    </row>
    <row r="138" spans="1:12" x14ac:dyDescent="0.3">
      <c r="A138" s="1">
        <v>44029</v>
      </c>
      <c r="B138">
        <v>137</v>
      </c>
      <c r="C138">
        <v>148.09849550000001</v>
      </c>
      <c r="D138">
        <v>492.98999020000002</v>
      </c>
      <c r="G138" s="24">
        <v>138.02294863977355</v>
      </c>
      <c r="H138">
        <f t="shared" si="7"/>
        <v>6.8032742845969468E-2</v>
      </c>
      <c r="K138" s="24">
        <v>458.02822164924385</v>
      </c>
      <c r="L138">
        <f t="shared" si="6"/>
        <v>7.0917806133492925E-2</v>
      </c>
    </row>
    <row r="139" spans="1:12" x14ac:dyDescent="0.3">
      <c r="A139" s="1">
        <v>44032</v>
      </c>
      <c r="B139">
        <v>138</v>
      </c>
      <c r="C139">
        <v>159.84199520000001</v>
      </c>
      <c r="D139">
        <v>502.4100037</v>
      </c>
      <c r="G139" s="24">
        <v>138.3562724773337</v>
      </c>
      <c r="H139">
        <f t="shared" si="7"/>
        <v>0.1344185093271803</v>
      </c>
      <c r="K139" s="24">
        <v>458.75109671198254</v>
      </c>
      <c r="L139">
        <f t="shared" si="6"/>
        <v>8.6898960344123949E-2</v>
      </c>
    </row>
    <row r="140" spans="1:12" x14ac:dyDescent="0.3">
      <c r="A140" s="1">
        <v>44033</v>
      </c>
      <c r="B140">
        <v>139</v>
      </c>
      <c r="C140">
        <v>156.91450499999999</v>
      </c>
      <c r="D140">
        <v>490.10000609999997</v>
      </c>
      <c r="G140" s="24">
        <v>138.68959631489386</v>
      </c>
      <c r="H140">
        <f t="shared" si="7"/>
        <v>0.11614546841992797</v>
      </c>
      <c r="K140" s="24">
        <v>459.47397177472129</v>
      </c>
      <c r="L140">
        <f t="shared" si="6"/>
        <v>6.2489357159954302E-2</v>
      </c>
    </row>
    <row r="141" spans="1:12" x14ac:dyDescent="0.3">
      <c r="A141" s="1">
        <v>44034</v>
      </c>
      <c r="B141">
        <v>140</v>
      </c>
      <c r="C141">
        <v>154.99549870000001</v>
      </c>
      <c r="D141">
        <v>489.82000729999999</v>
      </c>
      <c r="G141" s="24">
        <v>139.02292015245402</v>
      </c>
      <c r="H141">
        <f t="shared" si="7"/>
        <v>0.10305188654840589</v>
      </c>
      <c r="K141" s="24">
        <v>460.19684683746004</v>
      </c>
      <c r="L141">
        <f t="shared" si="6"/>
        <v>6.0477644892109626E-2</v>
      </c>
    </row>
    <row r="142" spans="1:12" x14ac:dyDescent="0.3">
      <c r="A142" s="1">
        <v>44035</v>
      </c>
      <c r="B142">
        <v>141</v>
      </c>
      <c r="C142">
        <v>149.32749939999999</v>
      </c>
      <c r="D142">
        <v>477.57998659999998</v>
      </c>
      <c r="G142" s="24">
        <v>139.35624399001418</v>
      </c>
      <c r="H142">
        <f t="shared" si="7"/>
        <v>6.6774408264053578E-2</v>
      </c>
      <c r="K142" s="24">
        <v>460.91972190019879</v>
      </c>
      <c r="L142">
        <f t="shared" si="6"/>
        <v>3.4884763112477526E-2</v>
      </c>
    </row>
    <row r="143" spans="1:12" x14ac:dyDescent="0.3">
      <c r="A143" s="1">
        <v>44036</v>
      </c>
      <c r="B143">
        <v>142</v>
      </c>
      <c r="C143">
        <v>150.44549559999999</v>
      </c>
      <c r="D143">
        <v>480.4500122</v>
      </c>
      <c r="G143" s="24">
        <v>139.68956782757434</v>
      </c>
      <c r="H143">
        <f t="shared" si="7"/>
        <v>7.1493850510640694E-2</v>
      </c>
      <c r="K143" s="24">
        <v>461.64259696293755</v>
      </c>
      <c r="L143">
        <f t="shared" si="6"/>
        <v>3.9145415255465485E-2</v>
      </c>
    </row>
    <row r="144" spans="1:12" x14ac:dyDescent="0.3">
      <c r="A144" s="1">
        <v>44039</v>
      </c>
      <c r="B144">
        <v>143</v>
      </c>
      <c r="C144">
        <v>152.76049800000001</v>
      </c>
      <c r="D144">
        <v>495.64999390000003</v>
      </c>
      <c r="G144" s="24">
        <v>140.02289166513449</v>
      </c>
      <c r="H144">
        <f t="shared" si="7"/>
        <v>8.3382854217099484E-2</v>
      </c>
      <c r="K144" s="24">
        <v>462.36547202567624</v>
      </c>
      <c r="L144">
        <f t="shared" si="6"/>
        <v>6.7153278087276877E-2</v>
      </c>
    </row>
    <row r="145" spans="1:12" x14ac:dyDescent="0.3">
      <c r="A145" s="1">
        <v>44040</v>
      </c>
      <c r="B145">
        <v>144</v>
      </c>
      <c r="C145">
        <v>150.0164948</v>
      </c>
      <c r="D145">
        <v>488.51000979999998</v>
      </c>
      <c r="G145" s="24">
        <v>140.35621550269462</v>
      </c>
      <c r="H145">
        <f t="shared" si="7"/>
        <v>6.4394780788501527E-2</v>
      </c>
      <c r="K145" s="24">
        <v>463.08834708841499</v>
      </c>
      <c r="L145">
        <f t="shared" si="6"/>
        <v>5.2039184871550175E-2</v>
      </c>
    </row>
    <row r="146" spans="1:12" x14ac:dyDescent="0.3">
      <c r="A146" s="1">
        <v>44041</v>
      </c>
      <c r="B146">
        <v>145</v>
      </c>
      <c r="C146">
        <v>151.67649840000001</v>
      </c>
      <c r="D146">
        <v>484.48001099999999</v>
      </c>
      <c r="G146" s="24">
        <v>140.68953934025478</v>
      </c>
      <c r="H146">
        <f t="shared" si="7"/>
        <v>7.2436792618791296E-2</v>
      </c>
      <c r="K146" s="24">
        <v>463.81122215115374</v>
      </c>
      <c r="L146">
        <f t="shared" si="6"/>
        <v>4.2661799000095896E-2</v>
      </c>
    </row>
    <row r="147" spans="1:12" x14ac:dyDescent="0.3">
      <c r="A147" s="1">
        <v>44042</v>
      </c>
      <c r="B147">
        <v>146</v>
      </c>
      <c r="C147">
        <v>152.5939941</v>
      </c>
      <c r="D147">
        <v>485.7999878</v>
      </c>
      <c r="G147" s="24">
        <v>141.02286317781494</v>
      </c>
      <c r="H147">
        <f t="shared" si="7"/>
        <v>7.5829530450602853E-2</v>
      </c>
      <c r="K147" s="24">
        <v>464.53409721389244</v>
      </c>
      <c r="L147">
        <f t="shared" si="6"/>
        <v>4.3774992013508568E-2</v>
      </c>
    </row>
    <row r="148" spans="1:12" x14ac:dyDescent="0.3">
      <c r="A148" s="1">
        <v>44043</v>
      </c>
      <c r="B148">
        <v>147</v>
      </c>
      <c r="C148">
        <v>158.2339935</v>
      </c>
      <c r="D148">
        <v>488.88000490000002</v>
      </c>
      <c r="G148" s="24">
        <v>141.3561870153751</v>
      </c>
      <c r="H148">
        <f t="shared" si="7"/>
        <v>0.10666359428402405</v>
      </c>
      <c r="K148" s="24">
        <v>465.25697227663119</v>
      </c>
      <c r="L148">
        <f t="shared" si="6"/>
        <v>4.8320717531085973E-2</v>
      </c>
    </row>
    <row r="149" spans="1:12" x14ac:dyDescent="0.3">
      <c r="A149" s="1">
        <v>44046</v>
      </c>
      <c r="B149">
        <v>148</v>
      </c>
      <c r="C149">
        <v>155.59449770000001</v>
      </c>
      <c r="D149">
        <v>498.61999509999998</v>
      </c>
      <c r="G149" s="24">
        <v>141.68951085293526</v>
      </c>
      <c r="H149">
        <f t="shared" si="7"/>
        <v>8.9366828857115471E-2</v>
      </c>
      <c r="K149" s="24">
        <v>465.97984733936994</v>
      </c>
      <c r="L149">
        <f t="shared" si="6"/>
        <v>6.5460968435660002E-2</v>
      </c>
    </row>
    <row r="150" spans="1:12" x14ac:dyDescent="0.3">
      <c r="A150" s="1">
        <v>44047</v>
      </c>
      <c r="B150">
        <v>149</v>
      </c>
      <c r="C150">
        <v>156.94149780000001</v>
      </c>
      <c r="D150">
        <v>509.64001459999997</v>
      </c>
      <c r="G150" s="24">
        <v>142.02283469049542</v>
      </c>
      <c r="H150">
        <f t="shared" si="7"/>
        <v>9.5058753221001768E-2</v>
      </c>
      <c r="K150" s="24">
        <v>466.70272240210869</v>
      </c>
      <c r="L150">
        <f t="shared" si="6"/>
        <v>8.4250237359386665E-2</v>
      </c>
    </row>
    <row r="151" spans="1:12" x14ac:dyDescent="0.3">
      <c r="A151" s="1">
        <v>44048</v>
      </c>
      <c r="B151">
        <v>150</v>
      </c>
      <c r="C151">
        <v>160.25149540000001</v>
      </c>
      <c r="D151">
        <v>502.10998540000003</v>
      </c>
      <c r="G151" s="24">
        <v>142.35615852805557</v>
      </c>
      <c r="H151">
        <f t="shared" si="7"/>
        <v>0.11167032686513349</v>
      </c>
      <c r="K151" s="24">
        <v>467.42559746484744</v>
      </c>
      <c r="L151">
        <f t="shared" si="6"/>
        <v>6.9077271800363965E-2</v>
      </c>
    </row>
    <row r="152" spans="1:12" x14ac:dyDescent="0.3">
      <c r="A152" s="1">
        <v>44049</v>
      </c>
      <c r="B152">
        <v>151</v>
      </c>
      <c r="C152">
        <v>161.25</v>
      </c>
      <c r="D152">
        <v>509.07998659999998</v>
      </c>
      <c r="G152" s="24">
        <v>142.68948236561573</v>
      </c>
      <c r="H152">
        <f t="shared" si="7"/>
        <v>0.11510398532951484</v>
      </c>
      <c r="K152" s="24">
        <v>468.14847252758614</v>
      </c>
      <c r="L152">
        <f t="shared" si="6"/>
        <v>8.0402913392419437E-2</v>
      </c>
    </row>
    <row r="153" spans="1:12" x14ac:dyDescent="0.3">
      <c r="A153" s="1">
        <v>44050</v>
      </c>
      <c r="B153">
        <v>152</v>
      </c>
      <c r="C153">
        <v>158.37300110000001</v>
      </c>
      <c r="D153">
        <v>494.73001099999999</v>
      </c>
      <c r="G153" s="24">
        <v>143.02280620317589</v>
      </c>
      <c r="H153">
        <f t="shared" si="7"/>
        <v>9.6924316583049966E-2</v>
      </c>
      <c r="K153" s="24">
        <v>468.87134759032489</v>
      </c>
      <c r="L153">
        <f t="shared" si="6"/>
        <v>5.2268232843620845E-2</v>
      </c>
    </row>
    <row r="154" spans="1:12" x14ac:dyDescent="0.3">
      <c r="A154" s="1">
        <v>44053</v>
      </c>
      <c r="B154">
        <v>153</v>
      </c>
      <c r="C154">
        <v>157.40800479999999</v>
      </c>
      <c r="D154">
        <v>483.38000490000002</v>
      </c>
      <c r="G154" s="24">
        <v>143.35613004073605</v>
      </c>
      <c r="H154">
        <f t="shared" si="7"/>
        <v>8.927039496573265E-2</v>
      </c>
      <c r="K154" s="24">
        <v>469.59422265306364</v>
      </c>
      <c r="L154">
        <f t="shared" si="6"/>
        <v>2.851955419585122E-2</v>
      </c>
    </row>
    <row r="155" spans="1:12" x14ac:dyDescent="0.3">
      <c r="A155" s="1">
        <v>44054</v>
      </c>
      <c r="B155">
        <v>154</v>
      </c>
      <c r="C155">
        <v>154.03349299999999</v>
      </c>
      <c r="D155">
        <v>466.92999270000001</v>
      </c>
      <c r="G155" s="24">
        <v>143.68945387829621</v>
      </c>
      <c r="H155">
        <f t="shared" si="7"/>
        <v>6.7154479978609502E-2</v>
      </c>
      <c r="K155" s="24">
        <v>470.31709771580233</v>
      </c>
      <c r="L155">
        <f t="shared" si="6"/>
        <v>7.253988967846227E-3</v>
      </c>
    </row>
    <row r="156" spans="1:12" x14ac:dyDescent="0.3">
      <c r="A156" s="1">
        <v>44055</v>
      </c>
      <c r="B156">
        <v>155</v>
      </c>
      <c r="C156">
        <v>158.1119995</v>
      </c>
      <c r="D156">
        <v>475.47000120000001</v>
      </c>
      <c r="G156" s="24">
        <v>144.02277771585636</v>
      </c>
      <c r="H156">
        <f t="shared" si="7"/>
        <v>8.9109124093669015E-2</v>
      </c>
      <c r="K156" s="24">
        <v>471.03997277854108</v>
      </c>
      <c r="L156">
        <f t="shared" si="6"/>
        <v>9.3171565193983646E-3</v>
      </c>
    </row>
    <row r="157" spans="1:12" x14ac:dyDescent="0.3">
      <c r="A157" s="1">
        <v>44056</v>
      </c>
      <c r="B157">
        <v>156</v>
      </c>
      <c r="C157">
        <v>158.05099490000001</v>
      </c>
      <c r="D157">
        <v>481.32998659999998</v>
      </c>
      <c r="G157" s="24">
        <v>144.35610155341652</v>
      </c>
      <c r="H157">
        <f t="shared" si="7"/>
        <v>8.6648574121588676E-2</v>
      </c>
      <c r="K157" s="24">
        <v>471.76284784127984</v>
      </c>
      <c r="L157">
        <f t="shared" si="6"/>
        <v>1.9876465263051923E-2</v>
      </c>
    </row>
    <row r="158" spans="1:12" x14ac:dyDescent="0.3">
      <c r="A158" s="1">
        <v>44057</v>
      </c>
      <c r="B158">
        <v>157</v>
      </c>
      <c r="C158">
        <v>157.40100100000001</v>
      </c>
      <c r="D158">
        <v>482.67999270000001</v>
      </c>
      <c r="G158" s="24">
        <v>144.68942539097668</v>
      </c>
      <c r="H158">
        <f t="shared" si="7"/>
        <v>8.0759178964963041E-2</v>
      </c>
      <c r="K158" s="24">
        <v>472.48572290401859</v>
      </c>
      <c r="L158">
        <f t="shared" si="6"/>
        <v>2.1120141605532567E-2</v>
      </c>
    </row>
    <row r="159" spans="1:12" x14ac:dyDescent="0.3">
      <c r="A159" s="1">
        <v>44060</v>
      </c>
      <c r="B159">
        <v>158</v>
      </c>
      <c r="C159">
        <v>159.12049870000001</v>
      </c>
      <c r="D159">
        <v>482.35000609999997</v>
      </c>
      <c r="G159" s="24">
        <v>145.02274922853684</v>
      </c>
      <c r="H159">
        <f t="shared" si="7"/>
        <v>8.8597946755072446E-2</v>
      </c>
      <c r="K159" s="24">
        <v>473.20859796675734</v>
      </c>
      <c r="L159">
        <f t="shared" si="6"/>
        <v>1.8951815108606954E-2</v>
      </c>
    </row>
    <row r="160" spans="1:12" x14ac:dyDescent="0.3">
      <c r="A160" s="1">
        <v>44061</v>
      </c>
      <c r="B160">
        <v>159</v>
      </c>
      <c r="C160">
        <v>165.62449649999999</v>
      </c>
      <c r="D160">
        <v>491.86999509999998</v>
      </c>
      <c r="G160" s="24">
        <v>145.356073066097</v>
      </c>
      <c r="H160">
        <f t="shared" si="7"/>
        <v>0.1223757587930418</v>
      </c>
      <c r="K160" s="24">
        <v>473.93147302949603</v>
      </c>
      <c r="L160">
        <f t="shared" si="6"/>
        <v>3.6470047470281139E-2</v>
      </c>
    </row>
    <row r="161" spans="1:12" x14ac:dyDescent="0.3">
      <c r="A161" s="1">
        <v>44062</v>
      </c>
      <c r="B161">
        <v>160</v>
      </c>
      <c r="C161">
        <v>163.02400209999999</v>
      </c>
      <c r="D161">
        <v>484.52999879999999</v>
      </c>
      <c r="G161" s="24">
        <v>145.68939690365715</v>
      </c>
      <c r="H161">
        <f t="shared" si="7"/>
        <v>0.10633161358478781</v>
      </c>
      <c r="K161" s="24">
        <v>474.65434809223478</v>
      </c>
      <c r="L161">
        <f t="shared" si="6"/>
        <v>2.0381918007602223E-2</v>
      </c>
    </row>
    <row r="162" spans="1:12" x14ac:dyDescent="0.3">
      <c r="A162" s="1">
        <v>44063</v>
      </c>
      <c r="B162">
        <v>161</v>
      </c>
      <c r="C162">
        <v>164.8684998</v>
      </c>
      <c r="D162">
        <v>497.89999390000003</v>
      </c>
      <c r="G162" s="24">
        <v>146.02272074121728</v>
      </c>
      <c r="H162">
        <f t="shared" si="7"/>
        <v>0.11430794288565918</v>
      </c>
      <c r="K162" s="24">
        <v>475.37722315497354</v>
      </c>
      <c r="L162">
        <f t="shared" si="6"/>
        <v>4.5235531273274211E-2</v>
      </c>
    </row>
    <row r="163" spans="1:12" x14ac:dyDescent="0.3">
      <c r="A163" s="1">
        <v>44064</v>
      </c>
      <c r="B163">
        <v>162</v>
      </c>
      <c r="C163">
        <v>164.23599239999999</v>
      </c>
      <c r="D163">
        <v>492.30999759999997</v>
      </c>
      <c r="G163" s="24">
        <v>146.35604457877744</v>
      </c>
      <c r="H163">
        <f t="shared" si="7"/>
        <v>0.1088674142612758</v>
      </c>
      <c r="K163" s="24">
        <v>476.10009821771229</v>
      </c>
      <c r="L163">
        <f t="shared" si="6"/>
        <v>3.2926203939206145E-2</v>
      </c>
    </row>
    <row r="164" spans="1:12" x14ac:dyDescent="0.3">
      <c r="A164" s="1">
        <v>44067</v>
      </c>
      <c r="B164">
        <v>163</v>
      </c>
      <c r="C164">
        <v>165.37300110000001</v>
      </c>
      <c r="D164">
        <v>488.80999759999997</v>
      </c>
      <c r="G164" s="24">
        <v>146.6893684163376</v>
      </c>
      <c r="H164">
        <f t="shared" si="7"/>
        <v>0.11297873630753387</v>
      </c>
      <c r="K164" s="24">
        <v>476.82297328045104</v>
      </c>
      <c r="L164">
        <f t="shared" si="6"/>
        <v>2.4522870600854785E-2</v>
      </c>
    </row>
    <row r="165" spans="1:12" x14ac:dyDescent="0.3">
      <c r="A165" s="1">
        <v>44068</v>
      </c>
      <c r="B165">
        <v>164</v>
      </c>
      <c r="C165">
        <v>167.32449339999999</v>
      </c>
      <c r="D165">
        <v>490.57998659999998</v>
      </c>
      <c r="G165" s="24">
        <v>147.02269225389776</v>
      </c>
      <c r="H165">
        <f t="shared" si="7"/>
        <v>0.1213319146143743</v>
      </c>
      <c r="K165" s="24">
        <v>477.54584834318973</v>
      </c>
      <c r="L165">
        <f t="shared" si="6"/>
        <v>2.6568834059343283E-2</v>
      </c>
    </row>
    <row r="166" spans="1:12" x14ac:dyDescent="0.3">
      <c r="A166" s="1">
        <v>44069</v>
      </c>
      <c r="B166">
        <v>165</v>
      </c>
      <c r="C166">
        <v>172.09249879999999</v>
      </c>
      <c r="D166">
        <v>547.53002930000002</v>
      </c>
      <c r="G166" s="24">
        <v>147.35601609145792</v>
      </c>
      <c r="H166">
        <f t="shared" si="7"/>
        <v>0.14373945919217526</v>
      </c>
      <c r="K166" s="24">
        <v>478.26872340592848</v>
      </c>
      <c r="L166">
        <f t="shared" si="6"/>
        <v>0.12649773014754997</v>
      </c>
    </row>
    <row r="167" spans="1:12" x14ac:dyDescent="0.3">
      <c r="A167" s="1">
        <v>44070</v>
      </c>
      <c r="B167">
        <v>166</v>
      </c>
      <c r="C167">
        <v>170</v>
      </c>
      <c r="D167">
        <v>526.27001949999999</v>
      </c>
      <c r="G167" s="24">
        <v>147.68933992901808</v>
      </c>
      <c r="H167">
        <f t="shared" si="7"/>
        <v>0.13123917688812897</v>
      </c>
      <c r="K167" s="24">
        <v>478.99159846866723</v>
      </c>
      <c r="L167">
        <f t="shared" si="6"/>
        <v>8.9836812433760072E-2</v>
      </c>
    </row>
    <row r="168" spans="1:12" x14ac:dyDescent="0.3">
      <c r="A168" s="1">
        <v>44071</v>
      </c>
      <c r="B168">
        <v>167</v>
      </c>
      <c r="C168">
        <v>170.0899963</v>
      </c>
      <c r="D168">
        <v>523.89001459999997</v>
      </c>
      <c r="G168" s="24">
        <v>148.02266376657823</v>
      </c>
      <c r="H168">
        <f t="shared" si="7"/>
        <v>0.12973915582019308</v>
      </c>
      <c r="K168" s="24">
        <v>479.71447353140593</v>
      </c>
      <c r="L168">
        <f t="shared" si="6"/>
        <v>8.4322166556892508E-2</v>
      </c>
    </row>
    <row r="169" spans="1:12" x14ac:dyDescent="0.3">
      <c r="A169" s="1">
        <v>44074</v>
      </c>
      <c r="B169">
        <v>168</v>
      </c>
      <c r="C169">
        <v>172.54800420000001</v>
      </c>
      <c r="D169">
        <v>529.55999759999997</v>
      </c>
      <c r="G169" s="24">
        <v>148.35598760413839</v>
      </c>
      <c r="H169">
        <f t="shared" si="7"/>
        <v>0.14020455761296841</v>
      </c>
      <c r="K169" s="24">
        <v>480.43734859414468</v>
      </c>
      <c r="L169">
        <f t="shared" si="6"/>
        <v>9.2761253169579089E-2</v>
      </c>
    </row>
    <row r="170" spans="1:12" x14ac:dyDescent="0.3">
      <c r="A170" s="1">
        <v>44075</v>
      </c>
      <c r="B170">
        <v>169</v>
      </c>
      <c r="C170">
        <v>174.95599369999999</v>
      </c>
      <c r="D170">
        <v>556.54998780000005</v>
      </c>
      <c r="G170" s="24">
        <v>148.68931144169855</v>
      </c>
      <c r="H170">
        <f t="shared" si="7"/>
        <v>0.15013308034099918</v>
      </c>
      <c r="K170" s="24">
        <v>481.16022365688343</v>
      </c>
      <c r="L170">
        <f t="shared" si="6"/>
        <v>0.13545910663142163</v>
      </c>
    </row>
    <row r="171" spans="1:12" x14ac:dyDescent="0.3">
      <c r="A171" s="1">
        <v>44076</v>
      </c>
      <c r="B171">
        <v>170</v>
      </c>
      <c r="C171">
        <v>176.5724945</v>
      </c>
      <c r="D171">
        <v>552.8400269</v>
      </c>
      <c r="G171" s="24">
        <v>149.02263527925871</v>
      </c>
      <c r="H171">
        <f t="shared" si="7"/>
        <v>0.15602576889879807</v>
      </c>
      <c r="K171" s="24">
        <v>481.88309871962218</v>
      </c>
      <c r="L171">
        <f t="shared" si="6"/>
        <v>0.12834983852066992</v>
      </c>
    </row>
    <row r="172" spans="1:12" x14ac:dyDescent="0.3">
      <c r="A172" s="1">
        <v>44077</v>
      </c>
      <c r="B172">
        <v>171</v>
      </c>
      <c r="C172">
        <v>168.3999939</v>
      </c>
      <c r="D172">
        <v>525.75</v>
      </c>
      <c r="G172" s="24">
        <v>149.35595911681887</v>
      </c>
      <c r="H172">
        <f t="shared" si="7"/>
        <v>0.11308809663312662</v>
      </c>
      <c r="K172" s="24">
        <v>482.60597378236093</v>
      </c>
      <c r="L172">
        <f t="shared" si="6"/>
        <v>8.2061866319808024E-2</v>
      </c>
    </row>
    <row r="173" spans="1:12" x14ac:dyDescent="0.3">
      <c r="A173" s="1">
        <v>44078</v>
      </c>
      <c r="B173">
        <v>172</v>
      </c>
      <c r="C173">
        <v>164.7310028</v>
      </c>
      <c r="D173">
        <v>516.04998780000005</v>
      </c>
      <c r="G173" s="24">
        <v>149.689282954379</v>
      </c>
      <c r="H173">
        <f t="shared" si="7"/>
        <v>9.131080118466324E-2</v>
      </c>
      <c r="K173" s="24">
        <v>483.32884884509963</v>
      </c>
      <c r="L173">
        <f t="shared" si="6"/>
        <v>6.3406917408128691E-2</v>
      </c>
    </row>
    <row r="174" spans="1:12" x14ac:dyDescent="0.3">
      <c r="A174" s="1">
        <v>44082</v>
      </c>
      <c r="B174">
        <v>173</v>
      </c>
      <c r="C174">
        <v>157.49200440000001</v>
      </c>
      <c r="D174">
        <v>507.01998900000001</v>
      </c>
      <c r="G174" s="24">
        <v>150.02260679193915</v>
      </c>
      <c r="H174">
        <f t="shared" si="7"/>
        <v>4.7427154391215934E-2</v>
      </c>
      <c r="K174" s="24">
        <v>484.05172390783838</v>
      </c>
      <c r="L174">
        <f t="shared" si="6"/>
        <v>4.5300511992558995E-2</v>
      </c>
    </row>
    <row r="175" spans="1:12" x14ac:dyDescent="0.3">
      <c r="A175" s="1">
        <v>44083</v>
      </c>
      <c r="B175">
        <v>174</v>
      </c>
      <c r="C175">
        <v>163.43049619999999</v>
      </c>
      <c r="D175">
        <v>500.19000240000003</v>
      </c>
      <c r="G175" s="24">
        <v>150.35593062949931</v>
      </c>
      <c r="H175">
        <f t="shared" si="7"/>
        <v>8.0000770202034555E-2</v>
      </c>
      <c r="K175" s="24">
        <v>484.77459897057713</v>
      </c>
      <c r="L175">
        <f t="shared" si="6"/>
        <v>3.0819095454641367E-2</v>
      </c>
    </row>
    <row r="176" spans="1:12" x14ac:dyDescent="0.3">
      <c r="A176" s="1">
        <v>44084</v>
      </c>
      <c r="B176">
        <v>175</v>
      </c>
      <c r="C176">
        <v>158.75549319999999</v>
      </c>
      <c r="D176">
        <v>480.67001340000002</v>
      </c>
      <c r="G176" s="24">
        <v>150.68925446705947</v>
      </c>
      <c r="H176">
        <f t="shared" si="7"/>
        <v>5.0809194506288236E-2</v>
      </c>
      <c r="K176" s="24">
        <v>485.49747403331588</v>
      </c>
      <c r="L176">
        <f t="shared" si="6"/>
        <v>1.0043190751944389E-2</v>
      </c>
    </row>
    <row r="177" spans="1:12" x14ac:dyDescent="0.3">
      <c r="A177" s="1">
        <v>44085</v>
      </c>
      <c r="B177">
        <v>176</v>
      </c>
      <c r="C177">
        <v>155.81100459999999</v>
      </c>
      <c r="D177">
        <v>482.02999879999999</v>
      </c>
      <c r="G177" s="24">
        <v>151.02257830461963</v>
      </c>
      <c r="H177">
        <f t="shared" si="7"/>
        <v>3.073227277927686E-2</v>
      </c>
      <c r="K177" s="24">
        <v>486.22034909605463</v>
      </c>
      <c r="L177">
        <f t="shared" si="6"/>
        <v>8.6931317687413742E-3</v>
      </c>
    </row>
    <row r="178" spans="1:12" x14ac:dyDescent="0.3">
      <c r="A178" s="1">
        <v>44088</v>
      </c>
      <c r="B178">
        <v>177</v>
      </c>
      <c r="C178">
        <v>155.14849849999999</v>
      </c>
      <c r="D178">
        <v>476.26000979999998</v>
      </c>
      <c r="G178" s="24">
        <v>151.35590214217979</v>
      </c>
      <c r="H178">
        <f t="shared" si="7"/>
        <v>2.4444944001956948E-2</v>
      </c>
      <c r="K178" s="24">
        <v>486.94322415879333</v>
      </c>
      <c r="L178">
        <f t="shared" si="6"/>
        <v>2.2431474696520595E-2</v>
      </c>
    </row>
    <row r="179" spans="1:12" x14ac:dyDescent="0.3">
      <c r="A179" s="1">
        <v>44089</v>
      </c>
      <c r="B179">
        <v>178</v>
      </c>
      <c r="C179">
        <v>157.8065033</v>
      </c>
      <c r="D179">
        <v>495.98999020000002</v>
      </c>
      <c r="G179" s="24">
        <v>151.68922597973994</v>
      </c>
      <c r="H179">
        <f t="shared" si="7"/>
        <v>3.8764418400620233E-2</v>
      </c>
      <c r="K179" s="24">
        <v>487.66609922153208</v>
      </c>
      <c r="L179">
        <f t="shared" si="6"/>
        <v>1.6782376949001466E-2</v>
      </c>
    </row>
    <row r="180" spans="1:12" x14ac:dyDescent="0.3">
      <c r="A180" s="1">
        <v>44090</v>
      </c>
      <c r="B180">
        <v>179</v>
      </c>
      <c r="C180">
        <v>153.90499879999999</v>
      </c>
      <c r="D180">
        <v>483.85998540000003</v>
      </c>
      <c r="G180" s="24">
        <v>152.0225498173001</v>
      </c>
      <c r="H180">
        <f t="shared" si="7"/>
        <v>1.2231240033640053E-2</v>
      </c>
      <c r="K180" s="24">
        <v>488.38897428427083</v>
      </c>
      <c r="L180">
        <f t="shared" si="6"/>
        <v>9.3601228060360333E-3</v>
      </c>
    </row>
    <row r="181" spans="1:12" x14ac:dyDescent="0.3">
      <c r="A181" s="1">
        <v>44091</v>
      </c>
      <c r="B181">
        <v>180</v>
      </c>
      <c r="C181">
        <v>150.43649289999999</v>
      </c>
      <c r="D181">
        <v>470.2000122</v>
      </c>
      <c r="G181" s="24">
        <v>152.35587365486026</v>
      </c>
      <c r="H181">
        <f t="shared" si="7"/>
        <v>1.2758744356903782E-2</v>
      </c>
      <c r="K181" s="24">
        <v>489.11184934700952</v>
      </c>
      <c r="L181">
        <f t="shared" si="6"/>
        <v>4.0220835083614064E-2</v>
      </c>
    </row>
    <row r="182" spans="1:12" x14ac:dyDescent="0.3">
      <c r="A182" s="1">
        <v>44092</v>
      </c>
      <c r="B182">
        <v>181</v>
      </c>
      <c r="C182">
        <v>147.74549870000001</v>
      </c>
      <c r="D182">
        <v>469.9599915</v>
      </c>
      <c r="G182" s="24">
        <v>152.68919749242042</v>
      </c>
      <c r="H182">
        <f t="shared" si="7"/>
        <v>3.3460909712441922E-2</v>
      </c>
      <c r="K182" s="24">
        <v>489.83472440974828</v>
      </c>
      <c r="L182">
        <f t="shared" si="6"/>
        <v>4.2290265701794907E-2</v>
      </c>
    </row>
    <row r="183" spans="1:12" x14ac:dyDescent="0.3">
      <c r="A183" s="1">
        <v>44095</v>
      </c>
      <c r="B183">
        <v>182</v>
      </c>
      <c r="C183">
        <v>148.02349849999999</v>
      </c>
      <c r="D183">
        <v>487.35000609999997</v>
      </c>
      <c r="G183" s="24">
        <v>153.02252132998058</v>
      </c>
      <c r="H183">
        <f t="shared" si="7"/>
        <v>3.3771819208695368E-2</v>
      </c>
      <c r="K183" s="24">
        <v>490.55759947248703</v>
      </c>
      <c r="L183">
        <f t="shared" si="6"/>
        <v>6.5817037700598357E-3</v>
      </c>
    </row>
    <row r="184" spans="1:12" x14ac:dyDescent="0.3">
      <c r="A184" s="1">
        <v>44096</v>
      </c>
      <c r="B184">
        <v>183</v>
      </c>
      <c r="C184">
        <v>156.44949339999999</v>
      </c>
      <c r="D184">
        <v>491.17001340000002</v>
      </c>
      <c r="G184" s="24">
        <v>153.35584516754074</v>
      </c>
      <c r="H184">
        <f t="shared" si="7"/>
        <v>1.9774101949628038E-2</v>
      </c>
      <c r="K184" s="24">
        <v>491.28047453522578</v>
      </c>
      <c r="L184">
        <f t="shared" si="6"/>
        <v>2.2489389053114792E-4</v>
      </c>
    </row>
    <row r="185" spans="1:12" x14ac:dyDescent="0.3">
      <c r="A185" s="1">
        <v>44097</v>
      </c>
      <c r="B185">
        <v>184</v>
      </c>
      <c r="C185">
        <v>149.99299619999999</v>
      </c>
      <c r="D185">
        <v>470.60998540000003</v>
      </c>
      <c r="G185" s="24">
        <v>153.68916900510089</v>
      </c>
      <c r="H185">
        <f t="shared" si="7"/>
        <v>2.4642302632400515E-2</v>
      </c>
      <c r="K185" s="24">
        <v>492.00334959796453</v>
      </c>
      <c r="L185">
        <f t="shared" si="6"/>
        <v>4.5458797861632663E-2</v>
      </c>
    </row>
    <row r="186" spans="1:12" x14ac:dyDescent="0.3">
      <c r="A186" s="1">
        <v>44098</v>
      </c>
      <c r="B186">
        <v>185</v>
      </c>
      <c r="C186">
        <v>150.98950199999999</v>
      </c>
      <c r="D186">
        <v>473.07998659999998</v>
      </c>
      <c r="G186" s="24">
        <v>154.02249284266105</v>
      </c>
      <c r="H186">
        <f t="shared" si="7"/>
        <v>2.0087428612494296E-2</v>
      </c>
      <c r="K186" s="24">
        <v>492.72622466070322</v>
      </c>
      <c r="L186">
        <f t="shared" si="6"/>
        <v>4.1528364372163951E-2</v>
      </c>
    </row>
    <row r="187" spans="1:12" x14ac:dyDescent="0.3">
      <c r="A187" s="1">
        <v>44099</v>
      </c>
      <c r="B187">
        <v>186</v>
      </c>
      <c r="C187">
        <v>154.7565002</v>
      </c>
      <c r="D187">
        <v>482.88000490000002</v>
      </c>
      <c r="G187" s="24">
        <v>154.35581668022121</v>
      </c>
      <c r="H187">
        <f t="shared" si="7"/>
        <v>2.5891223907297629E-3</v>
      </c>
      <c r="K187" s="24">
        <v>493.44909972344198</v>
      </c>
      <c r="L187">
        <f t="shared" si="6"/>
        <v>2.1887621595826318E-2</v>
      </c>
    </row>
    <row r="188" spans="1:12" x14ac:dyDescent="0.3">
      <c r="A188" s="1">
        <v>44102</v>
      </c>
      <c r="B188">
        <v>187</v>
      </c>
      <c r="C188">
        <v>158.70249939999999</v>
      </c>
      <c r="D188">
        <v>490.64999390000003</v>
      </c>
      <c r="G188" s="24">
        <v>154.68914051778137</v>
      </c>
      <c r="H188">
        <f t="shared" si="7"/>
        <v>2.5288567586470068E-2</v>
      </c>
      <c r="K188" s="24">
        <v>494.17197478618073</v>
      </c>
      <c r="L188">
        <f t="shared" si="6"/>
        <v>7.1781940894072825E-3</v>
      </c>
    </row>
    <row r="189" spans="1:12" x14ac:dyDescent="0.3">
      <c r="A189" s="1">
        <v>44103</v>
      </c>
      <c r="B189">
        <v>188</v>
      </c>
      <c r="C189">
        <v>157.2440033</v>
      </c>
      <c r="D189">
        <v>493.48001099999999</v>
      </c>
      <c r="G189" s="24">
        <v>155.02246435534153</v>
      </c>
      <c r="H189">
        <f t="shared" si="7"/>
        <v>1.4127972437970081E-2</v>
      </c>
      <c r="K189" s="24">
        <v>494.89484984891942</v>
      </c>
      <c r="L189">
        <f t="shared" si="6"/>
        <v>2.8670641512963538E-3</v>
      </c>
    </row>
    <row r="190" spans="1:12" x14ac:dyDescent="0.3">
      <c r="A190" s="1">
        <v>44104</v>
      </c>
      <c r="B190">
        <v>189</v>
      </c>
      <c r="C190">
        <v>157.43649289999999</v>
      </c>
      <c r="D190">
        <v>500.02999879999999</v>
      </c>
      <c r="G190" s="24">
        <v>155.35578819290166</v>
      </c>
      <c r="H190">
        <f t="shared" si="7"/>
        <v>1.3216152549967877E-2</v>
      </c>
      <c r="K190" s="24">
        <v>495.61772491165823</v>
      </c>
      <c r="L190">
        <f t="shared" si="6"/>
        <v>8.8240183567597549E-3</v>
      </c>
    </row>
    <row r="191" spans="1:12" x14ac:dyDescent="0.3">
      <c r="A191" s="1">
        <v>44105</v>
      </c>
      <c r="B191">
        <v>190</v>
      </c>
      <c r="C191">
        <v>161.06300350000001</v>
      </c>
      <c r="D191">
        <v>527.51000980000003</v>
      </c>
      <c r="G191" s="24">
        <v>155.68911203046181</v>
      </c>
      <c r="H191">
        <f t="shared" si="7"/>
        <v>3.3365151231258355E-2</v>
      </c>
      <c r="K191" s="24">
        <v>496.34059997439692</v>
      </c>
      <c r="L191">
        <f t="shared" si="6"/>
        <v>5.9087807333591015E-2</v>
      </c>
    </row>
    <row r="192" spans="1:12" x14ac:dyDescent="0.3">
      <c r="A192" s="1">
        <v>44106</v>
      </c>
      <c r="B192">
        <v>191</v>
      </c>
      <c r="C192">
        <v>156.25</v>
      </c>
      <c r="D192">
        <v>503.05999759999997</v>
      </c>
      <c r="G192" s="24">
        <v>156.02243586802197</v>
      </c>
      <c r="H192">
        <f t="shared" si="7"/>
        <v>1.4564104446593775E-3</v>
      </c>
      <c r="K192" s="24">
        <v>497.06347503713567</v>
      </c>
      <c r="L192">
        <f t="shared" si="6"/>
        <v>1.1920094206401872E-2</v>
      </c>
    </row>
    <row r="193" spans="1:12" x14ac:dyDescent="0.3">
      <c r="A193" s="1">
        <v>44109</v>
      </c>
      <c r="B193">
        <v>192</v>
      </c>
      <c r="C193">
        <v>159.96000670000001</v>
      </c>
      <c r="D193">
        <v>520.65002440000001</v>
      </c>
      <c r="G193" s="24">
        <v>156.35575970558213</v>
      </c>
      <c r="H193">
        <f t="shared" si="7"/>
        <v>2.2532175815530756E-2</v>
      </c>
      <c r="K193" s="24">
        <v>497.78635009987443</v>
      </c>
      <c r="L193">
        <f t="shared" si="6"/>
        <v>4.3913710224970808E-2</v>
      </c>
    </row>
    <row r="194" spans="1:12" x14ac:dyDescent="0.3">
      <c r="A194" s="1">
        <v>44110</v>
      </c>
      <c r="B194">
        <v>193</v>
      </c>
      <c r="C194">
        <v>154.99800110000001</v>
      </c>
      <c r="D194">
        <v>505.86999509999998</v>
      </c>
      <c r="G194" s="24">
        <v>156.68908354314229</v>
      </c>
      <c r="H194">
        <f t="shared" si="7"/>
        <v>1.0910350011876882E-2</v>
      </c>
      <c r="K194" s="24">
        <v>498.50922516261312</v>
      </c>
      <c r="L194">
        <f t="shared" si="6"/>
        <v>1.455071462764221E-2</v>
      </c>
    </row>
    <row r="195" spans="1:12" x14ac:dyDescent="0.3">
      <c r="A195" s="1">
        <v>44111</v>
      </c>
      <c r="B195">
        <v>194</v>
      </c>
      <c r="C195">
        <v>159.7845001</v>
      </c>
      <c r="D195">
        <v>534.6599731</v>
      </c>
      <c r="G195" s="24">
        <v>157.02240738070245</v>
      </c>
      <c r="H195">
        <f t="shared" si="7"/>
        <v>1.7286362053696821E-2</v>
      </c>
      <c r="K195" s="24">
        <v>499.23210022535187</v>
      </c>
      <c r="L195">
        <f t="shared" si="6"/>
        <v>6.6262437169617494E-2</v>
      </c>
    </row>
    <row r="196" spans="1:12" x14ac:dyDescent="0.3">
      <c r="A196" s="1">
        <v>44112</v>
      </c>
      <c r="B196">
        <v>195</v>
      </c>
      <c r="C196">
        <v>159.5274963</v>
      </c>
      <c r="D196">
        <v>531.78997800000002</v>
      </c>
      <c r="G196" s="24">
        <v>157.3557312182626</v>
      </c>
      <c r="H196">
        <f t="shared" si="7"/>
        <v>1.3613735137253519E-2</v>
      </c>
      <c r="K196" s="24">
        <v>499.95497528809062</v>
      </c>
      <c r="L196">
        <f t="shared" si="6"/>
        <v>5.9863863609534579E-2</v>
      </c>
    </row>
    <row r="197" spans="1:12" x14ac:dyDescent="0.3">
      <c r="A197" s="1">
        <v>44113</v>
      </c>
      <c r="B197">
        <v>196</v>
      </c>
      <c r="C197">
        <v>164.33250430000001</v>
      </c>
      <c r="D197">
        <v>539.44000240000003</v>
      </c>
      <c r="G197" s="24">
        <v>157.68905505582276</v>
      </c>
      <c r="H197">
        <f t="shared" si="7"/>
        <v>4.042687277526779E-2</v>
      </c>
      <c r="K197" s="24">
        <v>500.67785035082932</v>
      </c>
      <c r="L197">
        <f t="shared" ref="L197:L253" si="8">ABS(D197-K197)/D197</f>
        <v>7.1856280358734301E-2</v>
      </c>
    </row>
    <row r="198" spans="1:12" x14ac:dyDescent="0.3">
      <c r="A198" s="1">
        <v>44116</v>
      </c>
      <c r="B198">
        <v>197</v>
      </c>
      <c r="C198">
        <v>172.1464996</v>
      </c>
      <c r="D198">
        <v>539.80999759999997</v>
      </c>
      <c r="G198" s="24">
        <v>158.02237889338292</v>
      </c>
      <c r="H198">
        <f t="shared" ref="H198:H261" si="9">ABS(C198-G198)/C198</f>
        <v>8.2047097904609831E-2</v>
      </c>
      <c r="K198" s="24">
        <v>501.40072541356813</v>
      </c>
      <c r="L198">
        <f t="shared" si="8"/>
        <v>7.115331756951486E-2</v>
      </c>
    </row>
    <row r="199" spans="1:12" x14ac:dyDescent="0.3">
      <c r="A199" s="1">
        <v>44117</v>
      </c>
      <c r="B199">
        <v>198</v>
      </c>
      <c r="C199">
        <v>172.1815033</v>
      </c>
      <c r="D199">
        <v>554.0900269</v>
      </c>
      <c r="G199" s="24">
        <v>158.35570273094305</v>
      </c>
      <c r="H199">
        <f t="shared" si="9"/>
        <v>8.029782702598201E-2</v>
      </c>
      <c r="K199" s="24">
        <v>502.12360047630682</v>
      </c>
      <c r="L199">
        <f t="shared" si="8"/>
        <v>9.3786973056405279E-2</v>
      </c>
    </row>
    <row r="200" spans="1:12" x14ac:dyDescent="0.3">
      <c r="A200" s="1">
        <v>44118</v>
      </c>
      <c r="B200">
        <v>199</v>
      </c>
      <c r="C200">
        <v>168.18550110000001</v>
      </c>
      <c r="D200">
        <v>541.45001219999995</v>
      </c>
      <c r="G200" s="24">
        <v>158.68902656850321</v>
      </c>
      <c r="H200">
        <f t="shared" si="9"/>
        <v>5.6464287761941928E-2</v>
      </c>
      <c r="K200" s="24">
        <v>502.84647553904557</v>
      </c>
      <c r="L200">
        <f t="shared" si="8"/>
        <v>7.1296584709827401E-2</v>
      </c>
    </row>
    <row r="201" spans="1:12" x14ac:dyDescent="0.3">
      <c r="A201" s="1">
        <v>44119</v>
      </c>
      <c r="B201">
        <v>200</v>
      </c>
      <c r="C201">
        <v>166.93249510000001</v>
      </c>
      <c r="D201">
        <v>541.94000240000003</v>
      </c>
      <c r="G201" s="24">
        <v>159.02235040606337</v>
      </c>
      <c r="H201">
        <f t="shared" si="9"/>
        <v>4.7385290019166817E-2</v>
      </c>
      <c r="K201" s="24">
        <v>503.56935060178432</v>
      </c>
      <c r="L201">
        <f t="shared" si="8"/>
        <v>7.0802398103646066E-2</v>
      </c>
    </row>
    <row r="202" spans="1:12" x14ac:dyDescent="0.3">
      <c r="A202" s="1">
        <v>44120</v>
      </c>
      <c r="B202">
        <v>201</v>
      </c>
      <c r="C202">
        <v>163.63549800000001</v>
      </c>
      <c r="D202">
        <v>530.78997800000002</v>
      </c>
      <c r="G202" s="24">
        <v>159.35567424362353</v>
      </c>
      <c r="H202">
        <f t="shared" si="9"/>
        <v>2.6154616869112881E-2</v>
      </c>
      <c r="K202" s="24">
        <v>504.29222566452302</v>
      </c>
      <c r="L202">
        <f t="shared" si="8"/>
        <v>4.992135012669173E-2</v>
      </c>
    </row>
    <row r="203" spans="1:12" x14ac:dyDescent="0.3">
      <c r="A203" s="1">
        <v>44123</v>
      </c>
      <c r="B203">
        <v>202</v>
      </c>
      <c r="C203">
        <v>160.36050420000001</v>
      </c>
      <c r="D203">
        <v>530.71997069999998</v>
      </c>
      <c r="G203" s="24">
        <v>159.68899808118368</v>
      </c>
      <c r="H203">
        <f t="shared" si="9"/>
        <v>4.1874782208144532E-3</v>
      </c>
      <c r="K203" s="24">
        <v>505.01510072726182</v>
      </c>
      <c r="L203">
        <f t="shared" si="8"/>
        <v>4.8433960265023342E-2</v>
      </c>
    </row>
    <row r="204" spans="1:12" x14ac:dyDescent="0.3">
      <c r="A204" s="1">
        <v>44124</v>
      </c>
      <c r="B204">
        <v>203</v>
      </c>
      <c r="C204">
        <v>160.8504944</v>
      </c>
      <c r="D204">
        <v>525.41998290000004</v>
      </c>
      <c r="G204" s="24">
        <v>160.02232191874384</v>
      </c>
      <c r="H204">
        <f t="shared" si="9"/>
        <v>5.1487095787015533E-3</v>
      </c>
      <c r="K204" s="24">
        <v>505.73797579000052</v>
      </c>
      <c r="L204">
        <f t="shared" si="8"/>
        <v>3.7459570915759161E-2</v>
      </c>
    </row>
    <row r="205" spans="1:12" x14ac:dyDescent="0.3">
      <c r="A205" s="1">
        <v>44125</v>
      </c>
      <c r="B205">
        <v>204</v>
      </c>
      <c r="C205">
        <v>159.246994</v>
      </c>
      <c r="D205">
        <v>489.0499878</v>
      </c>
      <c r="G205" s="24">
        <v>160.355645756304</v>
      </c>
      <c r="H205">
        <f t="shared" si="9"/>
        <v>6.9618378875270894E-3</v>
      </c>
      <c r="K205" s="24">
        <v>506.46085085273927</v>
      </c>
      <c r="L205">
        <f t="shared" si="8"/>
        <v>3.5601397581180499E-2</v>
      </c>
    </row>
    <row r="206" spans="1:12" x14ac:dyDescent="0.3">
      <c r="A206" s="1">
        <v>44126</v>
      </c>
      <c r="B206">
        <v>205</v>
      </c>
      <c r="C206">
        <v>158.82000729999999</v>
      </c>
      <c r="D206">
        <v>485.23001099999999</v>
      </c>
      <c r="G206" s="24">
        <v>160.68896959386416</v>
      </c>
      <c r="H206">
        <f t="shared" si="9"/>
        <v>1.1767801334587723E-2</v>
      </c>
      <c r="K206" s="24">
        <v>507.18372591547802</v>
      </c>
      <c r="L206">
        <f t="shared" si="8"/>
        <v>4.5243934665611669E-2</v>
      </c>
    </row>
    <row r="207" spans="1:12" x14ac:dyDescent="0.3">
      <c r="A207" s="1">
        <v>44127</v>
      </c>
      <c r="B207">
        <v>206</v>
      </c>
      <c r="C207">
        <v>160.22000120000001</v>
      </c>
      <c r="D207">
        <v>488.27999879999999</v>
      </c>
      <c r="G207" s="24">
        <v>161.02229343142432</v>
      </c>
      <c r="H207">
        <f t="shared" si="9"/>
        <v>5.0074411772273982E-3</v>
      </c>
      <c r="K207" s="24">
        <v>507.90660097821672</v>
      </c>
      <c r="L207">
        <f t="shared" si="8"/>
        <v>4.0195384259955745E-2</v>
      </c>
    </row>
    <row r="208" spans="1:12" x14ac:dyDescent="0.3">
      <c r="A208" s="1">
        <v>44130</v>
      </c>
      <c r="B208">
        <v>207</v>
      </c>
      <c r="C208">
        <v>160.35200499999999</v>
      </c>
      <c r="D208">
        <v>488.23999020000002</v>
      </c>
      <c r="G208" s="24">
        <v>161.35561726898447</v>
      </c>
      <c r="H208">
        <f t="shared" si="9"/>
        <v>6.2588071099234661E-3</v>
      </c>
      <c r="K208" s="24">
        <v>508.62947604095547</v>
      </c>
      <c r="L208">
        <f t="shared" si="8"/>
        <v>4.1761195826264058E-2</v>
      </c>
    </row>
    <row r="209" spans="1:12" x14ac:dyDescent="0.3">
      <c r="A209" s="1">
        <v>44131</v>
      </c>
      <c r="B209">
        <v>208</v>
      </c>
      <c r="C209">
        <v>164.31649780000001</v>
      </c>
      <c r="D209">
        <v>488.92999270000001</v>
      </c>
      <c r="G209" s="24">
        <v>161.68894110654463</v>
      </c>
      <c r="H209">
        <f t="shared" si="9"/>
        <v>1.5990827023671966E-2</v>
      </c>
      <c r="K209" s="24">
        <v>509.35235110369422</v>
      </c>
      <c r="L209">
        <f t="shared" si="8"/>
        <v>4.1769494014708669E-2</v>
      </c>
    </row>
    <row r="210" spans="1:12" x14ac:dyDescent="0.3">
      <c r="A210" s="1">
        <v>44132</v>
      </c>
      <c r="B210">
        <v>209</v>
      </c>
      <c r="C210">
        <v>158.13900760000001</v>
      </c>
      <c r="D210">
        <v>486.23999020000002</v>
      </c>
      <c r="G210" s="24">
        <v>162.02226494410479</v>
      </c>
      <c r="H210">
        <f t="shared" si="9"/>
        <v>2.4555973905737199E-2</v>
      </c>
      <c r="K210" s="24">
        <v>510.07522616643291</v>
      </c>
      <c r="L210">
        <f t="shared" si="8"/>
        <v>4.9019489237462743E-2</v>
      </c>
    </row>
    <row r="211" spans="1:12" x14ac:dyDescent="0.3">
      <c r="A211" s="1">
        <v>44133</v>
      </c>
      <c r="B211">
        <v>210</v>
      </c>
      <c r="C211">
        <v>160.55050660000001</v>
      </c>
      <c r="D211">
        <v>504.2099915</v>
      </c>
      <c r="G211" s="24">
        <v>162.35558878166495</v>
      </c>
      <c r="H211">
        <f t="shared" si="9"/>
        <v>1.1243079949676989E-2</v>
      </c>
      <c r="K211" s="24">
        <v>510.79810122917172</v>
      </c>
      <c r="L211">
        <f t="shared" si="8"/>
        <v>1.3066202257461055E-2</v>
      </c>
    </row>
    <row r="212" spans="1:12" x14ac:dyDescent="0.3">
      <c r="A212" s="1">
        <v>44134</v>
      </c>
      <c r="B212">
        <v>211</v>
      </c>
      <c r="C212">
        <v>151.80749510000001</v>
      </c>
      <c r="D212">
        <v>475.73999020000002</v>
      </c>
      <c r="G212" s="24">
        <v>162.68891261922511</v>
      </c>
      <c r="H212">
        <f t="shared" si="9"/>
        <v>7.1679053211814017E-2</v>
      </c>
      <c r="K212" s="24">
        <v>511.52097629191042</v>
      </c>
      <c r="L212">
        <f t="shared" si="8"/>
        <v>7.5211222157019308E-2</v>
      </c>
    </row>
    <row r="213" spans="1:12" x14ac:dyDescent="0.3">
      <c r="A213" s="1">
        <v>44137</v>
      </c>
      <c r="B213">
        <v>212</v>
      </c>
      <c r="C213">
        <v>150.22399899999999</v>
      </c>
      <c r="D213">
        <v>484.11999509999998</v>
      </c>
      <c r="G213" s="24">
        <v>163.02223645678527</v>
      </c>
      <c r="H213">
        <f t="shared" si="9"/>
        <v>8.5194360035544481E-2</v>
      </c>
      <c r="K213" s="24">
        <v>512.24385135464922</v>
      </c>
      <c r="L213">
        <f t="shared" si="8"/>
        <v>5.8092738451837683E-2</v>
      </c>
    </row>
    <row r="214" spans="1:12" x14ac:dyDescent="0.3">
      <c r="A214" s="1">
        <v>44138</v>
      </c>
      <c r="B214">
        <v>213</v>
      </c>
      <c r="C214">
        <v>152.42050169999999</v>
      </c>
      <c r="D214">
        <v>487.22000120000001</v>
      </c>
      <c r="G214" s="24">
        <v>163.35556029434542</v>
      </c>
      <c r="H214">
        <f t="shared" si="9"/>
        <v>7.1742701751948343E-2</v>
      </c>
      <c r="K214" s="24">
        <v>512.96672641738792</v>
      </c>
      <c r="L214">
        <f t="shared" si="8"/>
        <v>5.2844146697538952E-2</v>
      </c>
    </row>
    <row r="215" spans="1:12" x14ac:dyDescent="0.3">
      <c r="A215" s="1">
        <v>44139</v>
      </c>
      <c r="B215">
        <v>214</v>
      </c>
      <c r="C215">
        <v>162.05799870000001</v>
      </c>
      <c r="D215">
        <v>496.9500122</v>
      </c>
      <c r="G215" s="24">
        <v>163.68888413190558</v>
      </c>
      <c r="H215">
        <f t="shared" si="9"/>
        <v>1.0063591090771432E-2</v>
      </c>
      <c r="K215" s="24">
        <v>513.68960148012661</v>
      </c>
      <c r="L215">
        <f t="shared" si="8"/>
        <v>3.3684654128531701E-2</v>
      </c>
    </row>
    <row r="216" spans="1:12" x14ac:dyDescent="0.3">
      <c r="A216" s="1">
        <v>44140</v>
      </c>
      <c r="B216">
        <v>215</v>
      </c>
      <c r="C216">
        <v>166.1000061</v>
      </c>
      <c r="D216">
        <v>513.76000980000003</v>
      </c>
      <c r="G216" s="24">
        <v>164.02220796946574</v>
      </c>
      <c r="H216">
        <f t="shared" si="9"/>
        <v>1.2509320013410053E-2</v>
      </c>
      <c r="K216" s="24">
        <v>514.41247654286531</v>
      </c>
      <c r="L216">
        <f t="shared" si="8"/>
        <v>1.269983514519296E-3</v>
      </c>
    </row>
    <row r="217" spans="1:12" x14ac:dyDescent="0.3">
      <c r="A217" s="1">
        <v>44141</v>
      </c>
      <c r="B217">
        <v>216</v>
      </c>
      <c r="C217">
        <v>165.5684967</v>
      </c>
      <c r="D217">
        <v>514.72998050000001</v>
      </c>
      <c r="G217" s="24">
        <v>164.3555318070259</v>
      </c>
      <c r="H217">
        <f t="shared" si="9"/>
        <v>7.326060918291224E-3</v>
      </c>
      <c r="K217" s="24">
        <v>515.13535160560411</v>
      </c>
      <c r="L217">
        <f t="shared" si="8"/>
        <v>7.8754127593332177E-4</v>
      </c>
    </row>
    <row r="218" spans="1:12" x14ac:dyDescent="0.3">
      <c r="A218" s="1">
        <v>44144</v>
      </c>
      <c r="B218">
        <v>217</v>
      </c>
      <c r="C218">
        <v>157.18699649999999</v>
      </c>
      <c r="D218">
        <v>470.5</v>
      </c>
      <c r="G218" s="24">
        <v>164.68885564458606</v>
      </c>
      <c r="H218">
        <f t="shared" si="9"/>
        <v>4.7725698127873216E-2</v>
      </c>
      <c r="K218" s="24">
        <v>515.85822666834281</v>
      </c>
      <c r="L218">
        <f t="shared" si="8"/>
        <v>9.6404307477880577E-2</v>
      </c>
    </row>
    <row r="219" spans="1:12" x14ac:dyDescent="0.3">
      <c r="A219" s="1">
        <v>44145</v>
      </c>
      <c r="B219">
        <v>218</v>
      </c>
      <c r="C219">
        <v>151.75100710000001</v>
      </c>
      <c r="D219">
        <v>480.23999020000002</v>
      </c>
      <c r="G219" s="24">
        <v>165.02217948214619</v>
      </c>
      <c r="H219">
        <f t="shared" si="9"/>
        <v>8.745360334512188E-2</v>
      </c>
      <c r="K219" s="24">
        <v>516.58110173108162</v>
      </c>
      <c r="L219">
        <f t="shared" si="8"/>
        <v>7.567281416099278E-2</v>
      </c>
    </row>
    <row r="220" spans="1:12" x14ac:dyDescent="0.3">
      <c r="A220" s="1">
        <v>44146</v>
      </c>
      <c r="B220">
        <v>219</v>
      </c>
      <c r="C220">
        <v>156.86950680000001</v>
      </c>
      <c r="D220">
        <v>490.76000979999998</v>
      </c>
      <c r="G220" s="24">
        <v>165.35550331970634</v>
      </c>
      <c r="H220">
        <f t="shared" si="9"/>
        <v>5.4095895963550848E-2</v>
      </c>
      <c r="K220" s="24">
        <v>517.30397679382031</v>
      </c>
      <c r="L220">
        <f t="shared" si="8"/>
        <v>5.4087469361323533E-2</v>
      </c>
    </row>
    <row r="221" spans="1:12" x14ac:dyDescent="0.3">
      <c r="A221" s="1">
        <v>44147</v>
      </c>
      <c r="B221">
        <v>220</v>
      </c>
      <c r="C221">
        <v>155.51400760000001</v>
      </c>
      <c r="D221">
        <v>486.76998900000001</v>
      </c>
      <c r="G221" s="24">
        <v>165.6888271572665</v>
      </c>
      <c r="H221">
        <f t="shared" si="9"/>
        <v>6.5427029463720712E-2</v>
      </c>
      <c r="K221" s="24">
        <v>518.02685185655901</v>
      </c>
      <c r="L221">
        <f t="shared" si="8"/>
        <v>6.4212797754380449E-2</v>
      </c>
    </row>
    <row r="222" spans="1:12" x14ac:dyDescent="0.3">
      <c r="A222" s="1">
        <v>44148</v>
      </c>
      <c r="B222">
        <v>221</v>
      </c>
      <c r="C222">
        <v>156.440506</v>
      </c>
      <c r="D222">
        <v>482.8399963</v>
      </c>
      <c r="G222" s="24">
        <v>166.02215099482666</v>
      </c>
      <c r="H222">
        <f t="shared" si="9"/>
        <v>6.1247852233529985E-2</v>
      </c>
      <c r="K222" s="24">
        <v>518.74972691929781</v>
      </c>
      <c r="L222">
        <f t="shared" si="8"/>
        <v>7.437190558875377E-2</v>
      </c>
    </row>
    <row r="223" spans="1:12" x14ac:dyDescent="0.3">
      <c r="A223" s="1">
        <v>44151</v>
      </c>
      <c r="B223">
        <v>222</v>
      </c>
      <c r="C223">
        <v>156.5529938</v>
      </c>
      <c r="D223">
        <v>479.10000609999997</v>
      </c>
      <c r="G223" s="24">
        <v>166.35547483238682</v>
      </c>
      <c r="H223">
        <f t="shared" si="9"/>
        <v>6.2614459132667333E-2</v>
      </c>
      <c r="K223" s="24">
        <v>519.47260198203651</v>
      </c>
      <c r="L223">
        <f t="shared" si="8"/>
        <v>8.426757538719333E-2</v>
      </c>
    </row>
    <row r="224" spans="1:12" x14ac:dyDescent="0.3">
      <c r="A224" s="1">
        <v>44152</v>
      </c>
      <c r="B224">
        <v>223</v>
      </c>
      <c r="C224">
        <v>156.78300479999999</v>
      </c>
      <c r="D224">
        <v>480.63000490000002</v>
      </c>
      <c r="G224" s="24">
        <v>166.68879866994698</v>
      </c>
      <c r="H224">
        <f t="shared" si="9"/>
        <v>6.3181553910025529E-2</v>
      </c>
      <c r="K224" s="24">
        <v>520.19547704477532</v>
      </c>
      <c r="L224">
        <f t="shared" si="8"/>
        <v>8.2320021100237589E-2</v>
      </c>
    </row>
    <row r="225" spans="1:12" x14ac:dyDescent="0.3">
      <c r="A225" s="1">
        <v>44153</v>
      </c>
      <c r="B225">
        <v>224</v>
      </c>
      <c r="C225">
        <v>155.27299500000001</v>
      </c>
      <c r="D225">
        <v>481.7900085</v>
      </c>
      <c r="G225" s="24">
        <v>167.02212250750713</v>
      </c>
      <c r="H225">
        <f t="shared" si="9"/>
        <v>7.5667552541941532E-2</v>
      </c>
      <c r="K225" s="24">
        <v>520.91835210751401</v>
      </c>
      <c r="L225">
        <f t="shared" si="8"/>
        <v>8.1214518601860991E-2</v>
      </c>
    </row>
    <row r="226" spans="1:12" x14ac:dyDescent="0.3">
      <c r="A226" s="1">
        <v>44154</v>
      </c>
      <c r="B226">
        <v>225</v>
      </c>
      <c r="C226">
        <v>155.85099790000001</v>
      </c>
      <c r="D226">
        <v>484.67001340000002</v>
      </c>
      <c r="G226" s="24">
        <v>167.35544634506726</v>
      </c>
      <c r="H226">
        <f t="shared" si="9"/>
        <v>7.3816970055263623E-2</v>
      </c>
      <c r="K226" s="24">
        <v>521.64122717025271</v>
      </c>
      <c r="L226">
        <f t="shared" si="8"/>
        <v>7.6281207312366164E-2</v>
      </c>
    </row>
    <row r="227" spans="1:12" x14ac:dyDescent="0.3">
      <c r="A227" s="1">
        <v>44155</v>
      </c>
      <c r="B227">
        <v>226</v>
      </c>
      <c r="C227">
        <v>154.97000120000001</v>
      </c>
      <c r="D227">
        <v>488.23999020000002</v>
      </c>
      <c r="G227" s="24">
        <v>167.68877018262742</v>
      </c>
      <c r="H227">
        <f t="shared" si="9"/>
        <v>8.2072458438023216E-2</v>
      </c>
      <c r="K227" s="24">
        <v>522.36410223299151</v>
      </c>
      <c r="L227">
        <f t="shared" si="8"/>
        <v>6.9892087329866348E-2</v>
      </c>
    </row>
    <row r="228" spans="1:12" x14ac:dyDescent="0.3">
      <c r="A228" s="1">
        <v>44158</v>
      </c>
      <c r="B228">
        <v>227</v>
      </c>
      <c r="C228">
        <v>154.91949460000001</v>
      </c>
      <c r="D228">
        <v>476.61999509999998</v>
      </c>
      <c r="G228" s="24">
        <v>168.02209402018758</v>
      </c>
      <c r="H228">
        <f t="shared" si="9"/>
        <v>8.4576827816397832E-2</v>
      </c>
      <c r="K228" s="24">
        <v>523.08697729573021</v>
      </c>
      <c r="L228">
        <f t="shared" si="8"/>
        <v>9.7492725176124756E-2</v>
      </c>
    </row>
    <row r="229" spans="1:12" x14ac:dyDescent="0.3">
      <c r="A229" s="1">
        <v>44159</v>
      </c>
      <c r="B229">
        <v>228</v>
      </c>
      <c r="C229">
        <v>155.9029999</v>
      </c>
      <c r="D229">
        <v>482.88000490000002</v>
      </c>
      <c r="G229" s="24">
        <v>168.35541785774774</v>
      </c>
      <c r="H229">
        <f t="shared" si="9"/>
        <v>7.9872856620687396E-2</v>
      </c>
      <c r="K229" s="24">
        <v>523.80985235846902</v>
      </c>
      <c r="L229">
        <f t="shared" si="8"/>
        <v>8.4761943015108254E-2</v>
      </c>
    </row>
    <row r="230" spans="1:12" x14ac:dyDescent="0.3">
      <c r="A230" s="1">
        <v>44160</v>
      </c>
      <c r="B230">
        <v>229</v>
      </c>
      <c r="C230">
        <v>159.2534943</v>
      </c>
      <c r="D230">
        <v>485</v>
      </c>
      <c r="G230" s="24">
        <v>168.6887416953079</v>
      </c>
      <c r="H230">
        <f t="shared" si="9"/>
        <v>5.9246721315476321E-2</v>
      </c>
      <c r="K230" s="24">
        <v>524.53272742120771</v>
      </c>
      <c r="L230">
        <f t="shared" si="8"/>
        <v>8.1510778188057131E-2</v>
      </c>
    </row>
    <row r="231" spans="1:12" x14ac:dyDescent="0.3">
      <c r="A231" s="1">
        <v>44162</v>
      </c>
      <c r="B231">
        <v>230</v>
      </c>
      <c r="C231">
        <v>159.76699830000001</v>
      </c>
      <c r="D231">
        <v>491.35998540000003</v>
      </c>
      <c r="G231" s="24">
        <v>169.02206553286806</v>
      </c>
      <c r="H231">
        <f t="shared" si="9"/>
        <v>5.7928529241624005E-2</v>
      </c>
      <c r="K231" s="24">
        <v>525.2556024839464</v>
      </c>
      <c r="L231">
        <f t="shared" si="8"/>
        <v>6.8983267036596532E-2</v>
      </c>
    </row>
    <row r="232" spans="1:12" x14ac:dyDescent="0.3">
      <c r="A232" s="1">
        <v>44165</v>
      </c>
      <c r="B232">
        <v>231</v>
      </c>
      <c r="C232">
        <v>158.40199279999999</v>
      </c>
      <c r="D232">
        <v>490.7000122</v>
      </c>
      <c r="G232" s="24">
        <v>169.35538937042821</v>
      </c>
      <c r="H232">
        <f t="shared" si="9"/>
        <v>6.9149360919076933E-2</v>
      </c>
      <c r="K232" s="24">
        <v>525.97847754668521</v>
      </c>
      <c r="L232">
        <f t="shared" si="8"/>
        <v>7.1894160321125847E-2</v>
      </c>
    </row>
    <row r="233" spans="1:12" x14ac:dyDescent="0.3">
      <c r="A233" s="1">
        <v>44166</v>
      </c>
      <c r="B233">
        <v>232</v>
      </c>
      <c r="C233">
        <v>161.00399780000001</v>
      </c>
      <c r="D233">
        <v>504.57998659999998</v>
      </c>
      <c r="G233" s="24">
        <v>169.68871320798837</v>
      </c>
      <c r="H233">
        <f t="shared" si="9"/>
        <v>5.3940992314840293E-2</v>
      </c>
      <c r="K233" s="24">
        <v>526.70135260942391</v>
      </c>
      <c r="L233">
        <f t="shared" si="8"/>
        <v>4.3841148275586252E-2</v>
      </c>
    </row>
    <row r="234" spans="1:12" x14ac:dyDescent="0.3">
      <c r="A234" s="1">
        <v>44167</v>
      </c>
      <c r="B234">
        <v>233</v>
      </c>
      <c r="C234">
        <v>160.17649840000001</v>
      </c>
      <c r="D234">
        <v>503.38000490000002</v>
      </c>
      <c r="G234" s="24">
        <v>170.02203704554853</v>
      </c>
      <c r="H234">
        <f t="shared" si="9"/>
        <v>6.146681157283005E-2</v>
      </c>
      <c r="K234" s="24">
        <v>527.42422767216271</v>
      </c>
      <c r="L234">
        <f t="shared" si="8"/>
        <v>4.7765549958503517E-2</v>
      </c>
    </row>
    <row r="235" spans="1:12" x14ac:dyDescent="0.3">
      <c r="A235" s="1">
        <v>44168</v>
      </c>
      <c r="B235">
        <v>234</v>
      </c>
      <c r="C235">
        <v>159.33650209999999</v>
      </c>
      <c r="D235">
        <v>497.51998900000001</v>
      </c>
      <c r="G235" s="24">
        <v>170.35536088310869</v>
      </c>
      <c r="H235">
        <f t="shared" si="9"/>
        <v>6.9154642143413159E-2</v>
      </c>
      <c r="K235" s="24">
        <v>528.14710273490141</v>
      </c>
      <c r="L235">
        <f t="shared" si="8"/>
        <v>6.1559564262856983E-2</v>
      </c>
    </row>
    <row r="236" spans="1:12" x14ac:dyDescent="0.3">
      <c r="A236" s="1">
        <v>44169</v>
      </c>
      <c r="B236">
        <v>235</v>
      </c>
      <c r="C236">
        <v>158.12899780000001</v>
      </c>
      <c r="D236">
        <v>498.30999759999997</v>
      </c>
      <c r="G236" s="24">
        <v>170.68868472066885</v>
      </c>
      <c r="H236">
        <f t="shared" si="9"/>
        <v>7.9426841979699417E-2</v>
      </c>
      <c r="K236" s="24">
        <v>528.8699777976401</v>
      </c>
      <c r="L236">
        <f t="shared" si="8"/>
        <v>6.1327246783780223E-2</v>
      </c>
    </row>
    <row r="237" spans="1:12" x14ac:dyDescent="0.3">
      <c r="A237" s="1">
        <v>44172</v>
      </c>
      <c r="B237">
        <v>236</v>
      </c>
      <c r="C237">
        <v>157.8999939</v>
      </c>
      <c r="D237">
        <v>515.78002930000002</v>
      </c>
      <c r="G237" s="24">
        <v>171.022008558229</v>
      </c>
      <c r="H237">
        <f t="shared" si="9"/>
        <v>8.3103325935144357E-2</v>
      </c>
      <c r="K237" s="24">
        <v>529.5928528603788</v>
      </c>
      <c r="L237">
        <f t="shared" si="8"/>
        <v>2.6780454410235875E-2</v>
      </c>
    </row>
    <row r="238" spans="1:12" x14ac:dyDescent="0.3">
      <c r="A238" s="1">
        <v>44173</v>
      </c>
      <c r="B238">
        <v>237</v>
      </c>
      <c r="C238">
        <v>158.86450199999999</v>
      </c>
      <c r="D238">
        <v>512.6599731</v>
      </c>
      <c r="G238" s="24">
        <v>171.35533239578916</v>
      </c>
      <c r="H238">
        <f t="shared" si="9"/>
        <v>7.8625685653735122E-2</v>
      </c>
      <c r="K238" s="24">
        <v>530.31572792311761</v>
      </c>
      <c r="L238">
        <f t="shared" si="8"/>
        <v>3.4439503276128901E-2</v>
      </c>
    </row>
    <row r="239" spans="1:12" x14ac:dyDescent="0.3">
      <c r="A239" s="1">
        <v>44174</v>
      </c>
      <c r="B239">
        <v>238</v>
      </c>
      <c r="C239">
        <v>155.21000670000001</v>
      </c>
      <c r="D239">
        <v>493.60000609999997</v>
      </c>
      <c r="G239" s="24">
        <v>171.68865623334932</v>
      </c>
      <c r="H239">
        <f t="shared" si="9"/>
        <v>0.10617002011474889</v>
      </c>
      <c r="K239" s="24">
        <v>531.03860298585641</v>
      </c>
      <c r="L239">
        <f t="shared" si="8"/>
        <v>7.5848047858961404E-2</v>
      </c>
    </row>
    <row r="240" spans="1:12" x14ac:dyDescent="0.3">
      <c r="A240" s="1">
        <v>44175</v>
      </c>
      <c r="B240">
        <v>239</v>
      </c>
      <c r="C240">
        <v>155.07449339999999</v>
      </c>
      <c r="D240">
        <v>501.0899963</v>
      </c>
      <c r="G240" s="24">
        <v>172.02198007090948</v>
      </c>
      <c r="H240">
        <f t="shared" si="9"/>
        <v>0.1092861005013574</v>
      </c>
      <c r="K240" s="24">
        <v>531.76147804859511</v>
      </c>
      <c r="L240">
        <f t="shared" si="8"/>
        <v>6.1209527180886396E-2</v>
      </c>
    </row>
    <row r="241" spans="1:12" x14ac:dyDescent="0.3">
      <c r="A241" s="1">
        <v>44176</v>
      </c>
      <c r="B241">
        <v>240</v>
      </c>
      <c r="C241">
        <v>155.82099909999999</v>
      </c>
      <c r="D241">
        <v>503.22000120000001</v>
      </c>
      <c r="G241" s="24">
        <v>172.35530390846964</v>
      </c>
      <c r="H241">
        <f t="shared" si="9"/>
        <v>0.10611088944346041</v>
      </c>
      <c r="K241" s="24">
        <v>532.4843531113338</v>
      </c>
      <c r="L241">
        <f t="shared" si="8"/>
        <v>5.8154190695021583E-2</v>
      </c>
    </row>
    <row r="242" spans="1:12" x14ac:dyDescent="0.3">
      <c r="A242" s="1">
        <v>44179</v>
      </c>
      <c r="B242">
        <v>241</v>
      </c>
      <c r="C242">
        <v>157.84849550000001</v>
      </c>
      <c r="D242">
        <v>522.41998290000004</v>
      </c>
      <c r="G242" s="24">
        <v>172.68862774602979</v>
      </c>
      <c r="H242">
        <f t="shared" si="9"/>
        <v>9.4015037641139762E-2</v>
      </c>
      <c r="K242" s="24">
        <v>533.2072281740725</v>
      </c>
      <c r="L242">
        <f t="shared" si="8"/>
        <v>2.0648607685700492E-2</v>
      </c>
    </row>
    <row r="243" spans="1:12" x14ac:dyDescent="0.3">
      <c r="A243" s="1">
        <v>44180</v>
      </c>
      <c r="B243">
        <v>242</v>
      </c>
      <c r="C243">
        <v>158.2559967</v>
      </c>
      <c r="D243">
        <v>519.78002930000002</v>
      </c>
      <c r="G243" s="24">
        <v>173.02195158358995</v>
      </c>
      <c r="H243">
        <f t="shared" si="9"/>
        <v>9.3304236120551096E-2</v>
      </c>
      <c r="K243" s="24">
        <v>533.93010323681131</v>
      </c>
      <c r="L243">
        <f t="shared" si="8"/>
        <v>2.7223196620053909E-2</v>
      </c>
    </row>
    <row r="244" spans="1:12" x14ac:dyDescent="0.3">
      <c r="A244" s="1">
        <v>44181</v>
      </c>
      <c r="B244">
        <v>243</v>
      </c>
      <c r="C244">
        <v>162.04800420000001</v>
      </c>
      <c r="D244">
        <v>524.83001709999996</v>
      </c>
      <c r="G244" s="24">
        <v>173.35527542115011</v>
      </c>
      <c r="H244">
        <f t="shared" si="9"/>
        <v>6.9777293938126164E-2</v>
      </c>
      <c r="K244" s="24">
        <v>534.65297829955</v>
      </c>
      <c r="L244">
        <f t="shared" si="8"/>
        <v>1.8716462243961916E-2</v>
      </c>
    </row>
    <row r="245" spans="1:12" x14ac:dyDescent="0.3">
      <c r="A245" s="1">
        <v>44182</v>
      </c>
      <c r="B245">
        <v>244</v>
      </c>
      <c r="C245">
        <v>161.80400090000001</v>
      </c>
      <c r="D245">
        <v>532.90002440000001</v>
      </c>
      <c r="G245" s="24">
        <v>173.68859925871027</v>
      </c>
      <c r="H245">
        <f t="shared" si="9"/>
        <v>7.3450583994244506E-2</v>
      </c>
      <c r="K245" s="24">
        <v>535.37585336228881</v>
      </c>
      <c r="L245">
        <f t="shared" si="8"/>
        <v>4.645953929306672E-3</v>
      </c>
    </row>
    <row r="246" spans="1:12" x14ac:dyDescent="0.3">
      <c r="A246" s="1">
        <v>44183</v>
      </c>
      <c r="B246">
        <v>245</v>
      </c>
      <c r="C246">
        <v>160.08250430000001</v>
      </c>
      <c r="D246">
        <v>534.45001219999995</v>
      </c>
      <c r="G246" s="24">
        <v>174.02192309627043</v>
      </c>
      <c r="H246">
        <f t="shared" si="9"/>
        <v>8.7076466333556826E-2</v>
      </c>
      <c r="K246" s="24">
        <v>536.0987284250275</v>
      </c>
      <c r="L246">
        <f t="shared" si="8"/>
        <v>3.084883875745108E-3</v>
      </c>
    </row>
    <row r="247" spans="1:12" x14ac:dyDescent="0.3">
      <c r="A247" s="1">
        <v>44186</v>
      </c>
      <c r="B247">
        <v>246</v>
      </c>
      <c r="C247">
        <v>160.3090057</v>
      </c>
      <c r="D247">
        <v>528.9099731</v>
      </c>
      <c r="G247" s="24">
        <v>174.35524693383056</v>
      </c>
      <c r="H247">
        <f t="shared" si="9"/>
        <v>8.7619788872725549E-2</v>
      </c>
      <c r="K247" s="24">
        <v>536.8216034877662</v>
      </c>
      <c r="L247">
        <f t="shared" si="8"/>
        <v>1.4958368701946102E-2</v>
      </c>
    </row>
    <row r="248" spans="1:12" x14ac:dyDescent="0.3">
      <c r="A248" s="1">
        <v>44187</v>
      </c>
      <c r="B248">
        <v>247</v>
      </c>
      <c r="C248">
        <v>160.32600400000001</v>
      </c>
      <c r="D248">
        <v>527.33001709999996</v>
      </c>
      <c r="G248" s="24">
        <v>174.68857077139072</v>
      </c>
      <c r="H248">
        <f t="shared" si="9"/>
        <v>8.958351367249634E-2</v>
      </c>
      <c r="K248" s="24">
        <v>537.544478550505</v>
      </c>
      <c r="L248">
        <f t="shared" si="8"/>
        <v>1.9370149847866572E-2</v>
      </c>
    </row>
    <row r="249" spans="1:12" x14ac:dyDescent="0.3">
      <c r="A249" s="1">
        <v>44188</v>
      </c>
      <c r="B249">
        <v>248</v>
      </c>
      <c r="C249">
        <v>159.26350400000001</v>
      </c>
      <c r="D249">
        <v>514.47998050000001</v>
      </c>
      <c r="G249" s="24">
        <v>175.02189460895087</v>
      </c>
      <c r="H249">
        <f t="shared" si="9"/>
        <v>9.8945396862239451E-2</v>
      </c>
      <c r="K249" s="24">
        <v>538.2673536132437</v>
      </c>
      <c r="L249">
        <f t="shared" si="8"/>
        <v>4.6235760408258858E-2</v>
      </c>
    </row>
    <row r="250" spans="1:12" x14ac:dyDescent="0.3">
      <c r="A250" s="1">
        <v>44189</v>
      </c>
      <c r="B250">
        <v>249</v>
      </c>
      <c r="C250">
        <v>158.6345062</v>
      </c>
      <c r="D250">
        <v>513.96997069999998</v>
      </c>
      <c r="G250" s="24">
        <v>175.35521844651103</v>
      </c>
      <c r="H250">
        <f t="shared" si="9"/>
        <v>0.1054040047594073</v>
      </c>
      <c r="K250" s="24">
        <v>538.99022867598251</v>
      </c>
      <c r="L250">
        <f t="shared" si="8"/>
        <v>4.8680388743152177E-2</v>
      </c>
    </row>
    <row r="251" spans="1:12" x14ac:dyDescent="0.3">
      <c r="A251" s="1">
        <v>44193</v>
      </c>
      <c r="B251">
        <v>250</v>
      </c>
      <c r="C251">
        <v>164.19799800000001</v>
      </c>
      <c r="D251">
        <v>519.11999509999998</v>
      </c>
      <c r="G251" s="24">
        <v>175.68854228407119</v>
      </c>
      <c r="H251">
        <f t="shared" si="9"/>
        <v>6.997980745216624E-2</v>
      </c>
      <c r="K251" s="24">
        <v>539.7131037387212</v>
      </c>
      <c r="L251">
        <f t="shared" si="8"/>
        <v>3.9669264973610376E-2</v>
      </c>
    </row>
    <row r="252" spans="1:12" x14ac:dyDescent="0.3">
      <c r="A252" s="1">
        <v>44194</v>
      </c>
      <c r="B252">
        <v>251</v>
      </c>
      <c r="C252">
        <v>166.1000061</v>
      </c>
      <c r="D252">
        <v>530.86999509999998</v>
      </c>
      <c r="G252" s="24">
        <v>176.02186612163135</v>
      </c>
      <c r="H252">
        <f t="shared" si="9"/>
        <v>5.9734254408503273E-2</v>
      </c>
      <c r="K252" s="24">
        <v>540.4359788014599</v>
      </c>
      <c r="L252">
        <f t="shared" si="8"/>
        <v>1.8019446926281771E-2</v>
      </c>
    </row>
    <row r="253" spans="1:12" x14ac:dyDescent="0.3">
      <c r="A253" s="1">
        <v>44195</v>
      </c>
      <c r="B253">
        <v>252</v>
      </c>
      <c r="C253">
        <v>164.29249569999999</v>
      </c>
      <c r="D253">
        <v>524.5900269</v>
      </c>
      <c r="G253" s="24">
        <v>176.35518995919151</v>
      </c>
      <c r="H253">
        <f t="shared" si="9"/>
        <v>7.3422064761972675E-2</v>
      </c>
      <c r="K253" s="24">
        <v>541.1588538641987</v>
      </c>
      <c r="L253">
        <f t="shared" si="8"/>
        <v>3.1584334651022901E-2</v>
      </c>
    </row>
    <row r="254" spans="1:12" x14ac:dyDescent="0.3">
      <c r="A254" s="1">
        <v>44196</v>
      </c>
      <c r="B254">
        <v>253</v>
      </c>
      <c r="C254">
        <v>162.85</v>
      </c>
      <c r="D254">
        <v>540.73</v>
      </c>
      <c r="G254" s="42">
        <v>176.68851379675164</v>
      </c>
      <c r="H254">
        <f t="shared" si="9"/>
        <v>8.4977057394851965E-2</v>
      </c>
      <c r="K254" s="42">
        <v>541.8817289269374</v>
      </c>
      <c r="L254">
        <f t="shared" ref="L254:L263" si="10">ABS(D254-K254)/D254</f>
        <v>2.1299519666698359E-3</v>
      </c>
    </row>
    <row r="255" spans="1:12" x14ac:dyDescent="0.3">
      <c r="A255" s="1">
        <v>44197</v>
      </c>
      <c r="B255">
        <v>254</v>
      </c>
      <c r="C255">
        <v>158.33000000000001</v>
      </c>
      <c r="D255">
        <v>540.63</v>
      </c>
      <c r="G255" s="42">
        <v>177.02183763431179</v>
      </c>
      <c r="H255">
        <f t="shared" si="9"/>
        <v>0.11805619676821688</v>
      </c>
      <c r="K255" s="42">
        <v>542.60460398967621</v>
      </c>
      <c r="L255">
        <f t="shared" si="10"/>
        <v>3.6524129065649545E-3</v>
      </c>
    </row>
    <row r="256" spans="1:12" x14ac:dyDescent="0.3">
      <c r="A256" s="1">
        <v>44198</v>
      </c>
      <c r="B256">
        <v>255</v>
      </c>
      <c r="C256">
        <v>158.33000000000001</v>
      </c>
      <c r="D256">
        <v>540</v>
      </c>
      <c r="G256" s="42">
        <v>177.35516147187195</v>
      </c>
      <c r="H256">
        <f t="shared" si="9"/>
        <v>0.12016144427380748</v>
      </c>
      <c r="K256" s="42">
        <v>543.3274790524149</v>
      </c>
      <c r="L256">
        <f t="shared" si="10"/>
        <v>6.1619982452127799E-3</v>
      </c>
    </row>
    <row r="257" spans="1:12" x14ac:dyDescent="0.3">
      <c r="A257" s="1">
        <v>44199</v>
      </c>
      <c r="B257">
        <v>256</v>
      </c>
      <c r="C257">
        <v>158.33000000000001</v>
      </c>
      <c r="D257">
        <v>530.49</v>
      </c>
      <c r="G257" s="42">
        <v>177.68848530943211</v>
      </c>
      <c r="H257">
        <f t="shared" si="9"/>
        <v>0.12226669177939807</v>
      </c>
      <c r="K257" s="42">
        <v>544.0503541151536</v>
      </c>
      <c r="L257">
        <f t="shared" si="10"/>
        <v>2.556194106421155E-2</v>
      </c>
    </row>
    <row r="258" spans="1:12" x14ac:dyDescent="0.3">
      <c r="A258" s="1">
        <v>44200</v>
      </c>
      <c r="B258">
        <v>257</v>
      </c>
      <c r="C258">
        <v>159.33000000000001</v>
      </c>
      <c r="D258">
        <v>520.77</v>
      </c>
      <c r="G258" s="42">
        <v>178.02180914699227</v>
      </c>
      <c r="H258">
        <f t="shared" si="9"/>
        <v>0.11731506399919824</v>
      </c>
      <c r="K258" s="42">
        <v>544.7732291778924</v>
      </c>
      <c r="L258">
        <f t="shared" si="10"/>
        <v>4.609180478501531E-2</v>
      </c>
    </row>
    <row r="259" spans="1:12" x14ac:dyDescent="0.3">
      <c r="A259" s="1">
        <v>44201</v>
      </c>
      <c r="B259">
        <v>258</v>
      </c>
      <c r="C259">
        <v>160.33000000000001</v>
      </c>
      <c r="D259">
        <v>510.1</v>
      </c>
      <c r="G259" s="42">
        <v>178.35513298455243</v>
      </c>
      <c r="H259">
        <f t="shared" si="9"/>
        <v>0.11242520416985226</v>
      </c>
      <c r="K259" s="42">
        <v>545.4961042406311</v>
      </c>
      <c r="L259">
        <f t="shared" si="10"/>
        <v>6.9390519977712353E-2</v>
      </c>
    </row>
    <row r="260" spans="1:12" x14ac:dyDescent="0.3">
      <c r="A260" s="1">
        <v>44202</v>
      </c>
      <c r="B260">
        <v>259</v>
      </c>
      <c r="C260">
        <v>156.91999999999999</v>
      </c>
      <c r="D260">
        <v>500.49</v>
      </c>
      <c r="G260" s="42">
        <v>178.68845682211258</v>
      </c>
      <c r="H260">
        <f t="shared" si="9"/>
        <v>0.13872327824440861</v>
      </c>
      <c r="K260" s="42">
        <v>546.21897930336991</v>
      </c>
      <c r="L260">
        <f t="shared" si="10"/>
        <v>9.1368417557533416E-2</v>
      </c>
    </row>
    <row r="261" spans="1:12" x14ac:dyDescent="0.3">
      <c r="A261" s="1">
        <v>44203</v>
      </c>
      <c r="B261">
        <v>260</v>
      </c>
      <c r="C261">
        <v>158.11000000000001</v>
      </c>
      <c r="D261">
        <v>508.89</v>
      </c>
      <c r="G261" s="42">
        <v>179.02178065967274</v>
      </c>
      <c r="H261">
        <f t="shared" si="9"/>
        <v>0.13226096173343069</v>
      </c>
      <c r="K261" s="42">
        <v>546.9418543661086</v>
      </c>
      <c r="L261">
        <f t="shared" si="10"/>
        <v>7.477422304645133E-2</v>
      </c>
    </row>
    <row r="262" spans="1:12" x14ac:dyDescent="0.3">
      <c r="A262" s="1">
        <v>44204</v>
      </c>
      <c r="B262">
        <v>261</v>
      </c>
      <c r="C262">
        <v>159.13</v>
      </c>
      <c r="D262">
        <v>510.4</v>
      </c>
      <c r="G262" s="42">
        <v>179.3551044972329</v>
      </c>
      <c r="H262">
        <f t="shared" ref="H262:H263" si="11">ABS(C262-G262)/C262</f>
        <v>0.12709799847441028</v>
      </c>
      <c r="K262" s="42">
        <v>547.66472942884729</v>
      </c>
      <c r="L262">
        <f t="shared" si="10"/>
        <v>7.3010833520468887E-2</v>
      </c>
    </row>
    <row r="263" spans="1:12" x14ac:dyDescent="0.3">
      <c r="A263" s="1">
        <v>44205</v>
      </c>
      <c r="B263">
        <v>262</v>
      </c>
      <c r="C263">
        <v>159.13</v>
      </c>
      <c r="D263">
        <v>510.4</v>
      </c>
      <c r="G263" s="42">
        <v>179.68842833479306</v>
      </c>
      <c r="H263">
        <f t="shared" si="11"/>
        <v>0.1291926621931318</v>
      </c>
      <c r="K263" s="42">
        <v>548.38760449158599</v>
      </c>
      <c r="L263">
        <f t="shared" si="10"/>
        <v>7.4427124787590157E-2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433"/>
  <sheetViews>
    <sheetView zoomScale="60" zoomScaleNormal="70" workbookViewId="0">
      <selection activeCell="H61" sqref="H61"/>
    </sheetView>
  </sheetViews>
  <sheetFormatPr defaultRowHeight="14.4" x14ac:dyDescent="0.3"/>
  <cols>
    <col min="1" max="1" width="11.6640625" bestFit="1" customWidth="1"/>
    <col min="2" max="2" width="7.33203125" bestFit="1" customWidth="1"/>
    <col min="3" max="4" width="12" bestFit="1" customWidth="1"/>
    <col min="5" max="5" width="18" bestFit="1" customWidth="1"/>
    <col min="6" max="6" width="13.33203125" bestFit="1" customWidth="1"/>
    <col min="7" max="7" width="9.44140625" bestFit="1" customWidth="1"/>
    <col min="8" max="8" width="13.109375" bestFit="1" customWidth="1"/>
    <col min="10" max="10" width="9.44140625" bestFit="1" customWidth="1"/>
    <col min="11" max="11" width="13.109375" bestFit="1" customWidth="1"/>
    <col min="13" max="13" width="17.44140625" bestFit="1" customWidth="1"/>
    <col min="14" max="14" width="16.21875" bestFit="1" customWidth="1"/>
    <col min="16" max="16" width="16" bestFit="1" customWidth="1"/>
    <col min="17" max="17" width="14.5546875" bestFit="1" customWidth="1"/>
    <col min="19" max="19" width="20.5546875" bestFit="1" customWidth="1"/>
    <col min="20" max="20" width="19.109375" bestFit="1" customWidth="1"/>
    <col min="22" max="22" width="13.88671875" bestFit="1" customWidth="1"/>
    <col min="23" max="23" width="12.6640625" bestFit="1" customWidth="1"/>
    <col min="25" max="25" width="23.88671875" bestFit="1" customWidth="1"/>
    <col min="26" max="26" width="25.44140625" bestFit="1" customWidth="1"/>
    <col min="28" max="28" width="23.6640625" bestFit="1" customWidth="1"/>
    <col min="29" max="29" width="26.109375" bestFit="1" customWidth="1"/>
    <col min="33" max="33" width="8.88671875" customWidth="1"/>
    <col min="34" max="34" width="18.44140625" customWidth="1"/>
    <col min="35" max="35" width="8.44140625" customWidth="1"/>
    <col min="36" max="36" width="8.33203125" bestFit="1" customWidth="1"/>
    <col min="37" max="37" width="9.21875" bestFit="1" customWidth="1"/>
    <col min="38" max="38" width="12.77734375" bestFit="1" customWidth="1"/>
    <col min="39" max="39" width="14.44140625" bestFit="1" customWidth="1"/>
    <col min="40" max="40" width="19.5546875" bestFit="1" customWidth="1"/>
    <col min="41" max="41" width="17.21875" bestFit="1" customWidth="1"/>
    <col min="42" max="42" width="36.88671875" bestFit="1" customWidth="1"/>
    <col min="44" max="44" width="37.6640625" bestFit="1" customWidth="1"/>
    <col min="45" max="45" width="13.33203125" bestFit="1" customWidth="1"/>
    <col min="48" max="48" width="11" bestFit="1" customWidth="1"/>
    <col min="49" max="49" width="7.21875" bestFit="1" customWidth="1"/>
    <col min="50" max="50" width="8.33203125" bestFit="1" customWidth="1"/>
    <col min="51" max="51" width="9.21875" bestFit="1" customWidth="1"/>
    <col min="52" max="52" width="12.77734375" bestFit="1" customWidth="1"/>
    <col min="53" max="53" width="14.44140625" bestFit="1" customWidth="1"/>
    <col min="54" max="54" width="19.5546875" bestFit="1" customWidth="1"/>
    <col min="55" max="55" width="17.21875" bestFit="1" customWidth="1"/>
    <col min="56" max="56" width="29.33203125" bestFit="1" customWidth="1"/>
    <col min="58" max="58" width="37.6640625" bestFit="1" customWidth="1"/>
    <col min="59" max="59" width="13.33203125" bestFit="1" customWidth="1"/>
  </cols>
  <sheetData>
    <row r="1" spans="1:59" ht="15.6" x14ac:dyDescent="0.3">
      <c r="A1" s="51"/>
      <c r="B1" s="51"/>
      <c r="C1" s="51"/>
      <c r="D1" s="51"/>
      <c r="G1" s="52" t="s">
        <v>2</v>
      </c>
      <c r="H1" s="52"/>
      <c r="I1" s="20"/>
      <c r="J1" s="52" t="s">
        <v>3</v>
      </c>
      <c r="K1" s="52"/>
      <c r="M1" s="53"/>
      <c r="N1" s="53"/>
      <c r="V1" s="2"/>
    </row>
    <row r="2" spans="1:59" ht="15.6" x14ac:dyDescent="0.3">
      <c r="A2" s="2" t="s">
        <v>0</v>
      </c>
      <c r="B2" s="2" t="s">
        <v>1</v>
      </c>
      <c r="C2" s="3" t="s">
        <v>2</v>
      </c>
      <c r="D2" s="3" t="s">
        <v>3</v>
      </c>
      <c r="E2" s="48" t="s">
        <v>2</v>
      </c>
      <c r="F2" s="48"/>
      <c r="G2" s="21" t="s">
        <v>22</v>
      </c>
      <c r="H2" s="21" t="s">
        <v>23</v>
      </c>
      <c r="J2" s="21" t="s">
        <v>22</v>
      </c>
      <c r="K2" s="21" t="s">
        <v>24</v>
      </c>
      <c r="M2" s="22" t="s">
        <v>25</v>
      </c>
      <c r="N2" s="23" t="s">
        <v>26</v>
      </c>
      <c r="P2" s="22" t="s">
        <v>27</v>
      </c>
      <c r="Q2" s="23" t="s">
        <v>28</v>
      </c>
      <c r="S2" s="22" t="s">
        <v>29</v>
      </c>
      <c r="T2" s="23" t="s">
        <v>30</v>
      </c>
      <c r="V2" s="22" t="s">
        <v>31</v>
      </c>
      <c r="W2" s="23" t="s">
        <v>32</v>
      </c>
      <c r="Y2" s="22" t="s">
        <v>33</v>
      </c>
      <c r="Z2" s="23" t="s">
        <v>34</v>
      </c>
      <c r="AA2" s="2"/>
      <c r="AB2" s="24" t="s">
        <v>35</v>
      </c>
      <c r="AC2" s="25" t="s">
        <v>36</v>
      </c>
      <c r="AJ2" s="54" t="s">
        <v>2</v>
      </c>
      <c r="AK2" s="54"/>
      <c r="AL2" s="54"/>
      <c r="AM2" s="54"/>
      <c r="AN2" s="54"/>
      <c r="AO2" s="54"/>
      <c r="AP2" s="54"/>
      <c r="AR2" s="44" t="s">
        <v>37</v>
      </c>
      <c r="AX2" s="47" t="s">
        <v>3</v>
      </c>
      <c r="AY2" s="47"/>
      <c r="AZ2" s="47"/>
      <c r="BA2" s="47"/>
      <c r="BB2" s="47"/>
      <c r="BC2" s="47"/>
      <c r="BD2" s="47"/>
    </row>
    <row r="3" spans="1:59" ht="15.6" x14ac:dyDescent="0.3">
      <c r="A3" s="1">
        <v>43832</v>
      </c>
      <c r="B3">
        <v>1</v>
      </c>
      <c r="C3">
        <v>94.900497439999995</v>
      </c>
      <c r="D3">
        <v>329.80999759999997</v>
      </c>
      <c r="E3" s="26" t="s">
        <v>38</v>
      </c>
      <c r="F3" s="26">
        <f>SLOPE($C$3:$C$254,$B$3:$B$254)</f>
        <v>0.34276706647681804</v>
      </c>
      <c r="G3" s="27">
        <f t="shared" ref="G3:G66" si="0">$F$3*B3+$F$5</f>
        <v>90.911187118627595</v>
      </c>
      <c r="H3" s="27">
        <f t="shared" ref="H3:H66" si="1">ABS((C3-G3)/C3)</f>
        <v>4.203676934248534E-2</v>
      </c>
      <c r="I3" s="27"/>
      <c r="J3" s="27">
        <f t="shared" ref="J3:J66" si="2">$F$24*B3+$F$26</f>
        <v>346.00368830547097</v>
      </c>
      <c r="K3" s="27">
        <f t="shared" ref="K3:K66" si="3">ABS((D3-J3)/D3)</f>
        <v>4.9100060105245882E-2</v>
      </c>
      <c r="M3" s="11">
        <f t="shared" ref="M3:M66" si="4">C3-G3</f>
        <v>3.9893103213724004</v>
      </c>
      <c r="N3" s="11">
        <f t="shared" ref="N3:N66" si="5">D3-J3</f>
        <v>-16.193690705470999</v>
      </c>
      <c r="P3" s="11" cm="1">
        <f t="array" ref="P3:P264">_xlfn._xlws.SORT(M3:M264)</f>
        <v>-23.592043802468496</v>
      </c>
      <c r="Q3" s="11" cm="1">
        <f t="array" ref="Q3:Q264">_xlfn._xlws.SORT(N3:N264)</f>
        <v>-87.18397671334003</v>
      </c>
      <c r="S3" s="11">
        <f>STANDARDIZE(P3,$F$11,$F$13)</f>
        <v>-2.1545218959515533</v>
      </c>
      <c r="T3" s="11">
        <f>STANDARDIZE(Q3,$F$32,$F$34)</f>
        <v>-2.9337593404463926</v>
      </c>
      <c r="V3">
        <v>1</v>
      </c>
      <c r="W3">
        <v>1</v>
      </c>
      <c r="Y3" s="27">
        <f>(V3-0.5)/264</f>
        <v>1.893939393939394E-3</v>
      </c>
      <c r="Z3" s="27">
        <f>(W3-0.5)/264</f>
        <v>1.893939393939394E-3</v>
      </c>
      <c r="AB3" s="27">
        <f>_xlfn.NORM.S.INV(Y3)</f>
        <v>-2.8953069996518384</v>
      </c>
      <c r="AC3" s="27">
        <f>_xlfn.NORM.S.INV(Z3)</f>
        <v>-2.8953069996518384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s="28"/>
      <c r="AX3" t="s">
        <v>39</v>
      </c>
      <c r="AY3" t="s">
        <v>40</v>
      </c>
      <c r="AZ3" t="s">
        <v>41</v>
      </c>
      <c r="BA3" t="s">
        <v>42</v>
      </c>
      <c r="BB3" t="s">
        <v>43</v>
      </c>
      <c r="BC3" t="s">
        <v>44</v>
      </c>
      <c r="BD3" t="s">
        <v>45</v>
      </c>
      <c r="BF3" s="34" t="s">
        <v>47</v>
      </c>
      <c r="BG3" s="35">
        <f>SUM(BD4:BD19)</f>
        <v>26.954007283235722</v>
      </c>
    </row>
    <row r="4" spans="1:59" ht="15.6" x14ac:dyDescent="0.3">
      <c r="A4" s="1">
        <v>43833</v>
      </c>
      <c r="B4">
        <v>2</v>
      </c>
      <c r="C4">
        <v>93.748497009999994</v>
      </c>
      <c r="D4">
        <v>325.89999390000003</v>
      </c>
      <c r="G4" s="27">
        <f t="shared" si="0"/>
        <v>91.253954185104405</v>
      </c>
      <c r="H4" s="27">
        <f t="shared" si="1"/>
        <v>2.6608883389666507E-2</v>
      </c>
      <c r="I4" s="27"/>
      <c r="J4" s="27">
        <f t="shared" si="2"/>
        <v>346.80409399962832</v>
      </c>
      <c r="K4" s="27">
        <f t="shared" si="3"/>
        <v>6.4142683310520587E-2</v>
      </c>
      <c r="M4" s="11">
        <f t="shared" si="4"/>
        <v>2.4945428248955892</v>
      </c>
      <c r="N4" s="11">
        <f t="shared" si="5"/>
        <v>-20.904100099628295</v>
      </c>
      <c r="P4" s="11">
        <v>-23.533508569514851</v>
      </c>
      <c r="Q4" s="11">
        <v>-72.154783201654766</v>
      </c>
      <c r="S4" s="11">
        <f>STANDARDIZE(P4,$F$11,$F$13)</f>
        <v>-2.1491762191573258</v>
      </c>
      <c r="T4" s="11">
        <f t="shared" ref="T4:T67" si="6">STANDARDIZE(Q4,$F$32,$F$34)</f>
        <v>-2.4280237855145828</v>
      </c>
      <c r="V4">
        <v>2</v>
      </c>
      <c r="W4">
        <v>2</v>
      </c>
      <c r="Y4" s="27">
        <f t="shared" ref="Y4:Y67" si="7">(V4-0.5)/264</f>
        <v>5.681818181818182E-3</v>
      </c>
      <c r="Z4" s="27">
        <f t="shared" ref="Z4:Z67" si="8">(W4-0.5)/264</f>
        <v>5.681818181818182E-3</v>
      </c>
      <c r="AB4" s="27">
        <f t="shared" ref="AB4:AC67" si="9">_xlfn.NORM.S.INV(Y4)</f>
        <v>-2.5313130908994506</v>
      </c>
      <c r="AC4" s="27">
        <f t="shared" si="9"/>
        <v>-2.5313130908994506</v>
      </c>
      <c r="AH4" s="29" t="s">
        <v>46</v>
      </c>
      <c r="AI4" s="30">
        <f>MIN(M3:M264)</f>
        <v>-23.592043802468496</v>
      </c>
      <c r="AJ4" s="11">
        <f>AI4</f>
        <v>-23.592043802468496</v>
      </c>
      <c r="AK4" s="11">
        <f>AJ4+$AI$8</f>
        <v>-20.572883981923866</v>
      </c>
      <c r="AL4" s="11">
        <f>AVERAGE(AJ4,AK4)</f>
        <v>-22.082463892196181</v>
      </c>
      <c r="AM4">
        <f>COUNTIF($M$3:$M$254,"&lt;="&amp;AK4)</f>
        <v>2</v>
      </c>
      <c r="AN4" s="31">
        <f>_xlfn.NORM.DIST(AK4,$AI$9,$AI$10,1)</f>
        <v>2.7928232277016296E-2</v>
      </c>
      <c r="AO4" s="32">
        <f>AN4*SUM($AM$4:$AM$19)</f>
        <v>6.9541298369770574</v>
      </c>
      <c r="AP4" s="33">
        <f>(AM4-AO4)^2/AO4</f>
        <v>3.5293276106411153</v>
      </c>
      <c r="AQ4" s="28"/>
      <c r="AR4" s="45" t="s">
        <v>47</v>
      </c>
      <c r="AS4" s="46">
        <f>SUM(AP4:AP20)</f>
        <v>63.122199950623227</v>
      </c>
      <c r="AV4" s="36" t="s">
        <v>46</v>
      </c>
      <c r="AW4" s="30">
        <f>MIN(N3:N264)</f>
        <v>-87.18397671334003</v>
      </c>
      <c r="AX4" s="11">
        <f>AW4</f>
        <v>-87.18397671334003</v>
      </c>
      <c r="AY4" s="11">
        <f>AX4+$AW$8</f>
        <v>-76.29826359726637</v>
      </c>
      <c r="AZ4" s="11">
        <f>AVERAGE(AX4,AY4)</f>
        <v>-81.741120155303207</v>
      </c>
      <c r="BA4">
        <f>COUNTIF($N$3:$N$254,"&lt;="&amp;AY4)</f>
        <v>1</v>
      </c>
      <c r="BB4" s="31">
        <f>_xlfn.NORM.DIST(AY4,$AW$9,$AW$10,1)</f>
        <v>4.5555792722063362E-3</v>
      </c>
      <c r="BC4" s="32">
        <f t="shared" ref="BC4:BC20" si="10">BB4*SUM($BA$4:$BA$19)</f>
        <v>1.1434503973237904</v>
      </c>
      <c r="BD4" s="33">
        <f>(BA4-BC4)^2/BC4</f>
        <v>1.7996422530015755E-2</v>
      </c>
      <c r="BF4" s="34" t="s">
        <v>50</v>
      </c>
      <c r="BG4" s="34">
        <f>_xlfn.CHISQ.DIST.RT(BG3,BG5)</f>
        <v>4.1997190096662453E-2</v>
      </c>
    </row>
    <row r="5" spans="1:59" ht="15.6" x14ac:dyDescent="0.3">
      <c r="A5" s="1">
        <v>43836</v>
      </c>
      <c r="B5">
        <v>3</v>
      </c>
      <c r="C5">
        <v>95.143997189999993</v>
      </c>
      <c r="D5">
        <v>335.82998659999998</v>
      </c>
      <c r="E5" s="26" t="s">
        <v>48</v>
      </c>
      <c r="F5" s="26">
        <f>INTERCEPT($C$3:$C$254,$B$3:$B$254)</f>
        <v>90.568420052150771</v>
      </c>
      <c r="G5" s="27">
        <f t="shared" si="0"/>
        <v>91.596721251581229</v>
      </c>
      <c r="H5" s="27">
        <f t="shared" si="1"/>
        <v>3.7283234288916299E-2</v>
      </c>
      <c r="I5" s="27"/>
      <c r="J5" s="27">
        <f t="shared" si="2"/>
        <v>347.60449969378573</v>
      </c>
      <c r="K5" s="27">
        <f t="shared" si="3"/>
        <v>3.5060934292952574E-2</v>
      </c>
      <c r="M5" s="11">
        <f t="shared" si="4"/>
        <v>3.547275938418764</v>
      </c>
      <c r="N5" s="11">
        <f t="shared" si="5"/>
        <v>-11.774513093785743</v>
      </c>
      <c r="P5" s="11">
        <v>-18.456773375991673</v>
      </c>
      <c r="Q5" s="11">
        <v>-69.173161625025273</v>
      </c>
      <c r="S5" s="11">
        <f t="shared" ref="S5:S68" si="11">STANDARDIZE(P5,$F$11,$F$13)</f>
        <v>-1.6855480050875864</v>
      </c>
      <c r="T5" s="11">
        <f t="shared" si="6"/>
        <v>-2.3276915859537102</v>
      </c>
      <c r="V5">
        <v>3</v>
      </c>
      <c r="W5">
        <v>3</v>
      </c>
      <c r="Y5" s="27">
        <f t="shared" si="7"/>
        <v>9.46969696969697E-3</v>
      </c>
      <c r="Z5" s="27">
        <f t="shared" si="8"/>
        <v>9.46969696969697E-3</v>
      </c>
      <c r="AB5" s="27">
        <f t="shared" si="9"/>
        <v>-2.3467217229055342</v>
      </c>
      <c r="AC5" s="27">
        <f t="shared" si="9"/>
        <v>-2.3467217229055342</v>
      </c>
      <c r="AH5" s="29" t="s">
        <v>49</v>
      </c>
      <c r="AI5" s="30">
        <f>MAX(M3:M264)</f>
        <v>27.733673146790181</v>
      </c>
      <c r="AJ5" s="11">
        <f>AK4</f>
        <v>-20.572883981923866</v>
      </c>
      <c r="AK5" s="11">
        <f>AJ5+$AI$8</f>
        <v>-17.553724161379236</v>
      </c>
      <c r="AL5" s="11">
        <f t="shared" ref="AL5:AL20" si="12">AVERAGE(AJ5,AK5)</f>
        <v>-19.063304071651551</v>
      </c>
      <c r="AM5" s="32">
        <f>COUNTIF($M$3:$M$254,"&lt;="&amp;AK5)-COUNTIF($M$3:$M$254,"&lt;="&amp;AJ5)</f>
        <v>2</v>
      </c>
      <c r="AN5" s="31">
        <f>_xlfn.NORM.DIST(AK5,$AI$9,$AI$10,1)-_xlfn.NORM.DIST(AJ5,$AI$9,$AI$10,1)</f>
        <v>2.3495608260108332E-2</v>
      </c>
      <c r="AO5" s="32">
        <f t="shared" ref="AO5:AO20" si="13">AN5*SUM($AM$4:$AM$19)</f>
        <v>5.8504064567669749</v>
      </c>
      <c r="AP5" s="33">
        <f t="shared" ref="AP5:AP20" si="14">(AM5-AO5)^2/AO5</f>
        <v>2.5341196362800549</v>
      </c>
      <c r="AQ5" s="28"/>
      <c r="AR5" s="45" t="s">
        <v>50</v>
      </c>
      <c r="AS5" s="45">
        <f>_xlfn.CHISQ.DIST.RT(AS4,AS6)</f>
        <v>1.5458329411674905E-7</v>
      </c>
      <c r="AV5" s="36" t="s">
        <v>49</v>
      </c>
      <c r="AW5" s="30">
        <f>MAX(N3:N264)</f>
        <v>97.873146259912119</v>
      </c>
      <c r="AX5" s="11">
        <f>AY4</f>
        <v>-76.29826359726637</v>
      </c>
      <c r="AY5" s="11">
        <f>AX5+$AW$8</f>
        <v>-65.41255048119271</v>
      </c>
      <c r="AZ5" s="11">
        <f t="shared" ref="AZ5:AZ18" si="15">AVERAGE(AX5,AY5)</f>
        <v>-70.855407039229533</v>
      </c>
      <c r="BA5" s="32">
        <f>COUNTIF($N$3:$N$254,"&lt;="&amp;AY5)-COUNTIF($N$3:$N$254,"&lt;="&amp;AX5)</f>
        <v>3</v>
      </c>
      <c r="BB5" s="31">
        <f>_xlfn.NORM.DIST(AY5,$AW$9,$AW$10,1)-_xlfn.NORM.DIST(AX5,$AW$9,$AW$10,1)</f>
        <v>8.1651980291433113E-3</v>
      </c>
      <c r="BC5" s="32">
        <f t="shared" si="10"/>
        <v>2.0494647053149713</v>
      </c>
      <c r="BD5" s="33">
        <f t="shared" ref="BD5:BD18" si="16">(BA5-BC5)^2/BC5</f>
        <v>0.44085528484526776</v>
      </c>
      <c r="BF5" s="34" t="s">
        <v>52</v>
      </c>
      <c r="BG5" s="34">
        <v>16</v>
      </c>
    </row>
    <row r="6" spans="1:59" ht="15.6" x14ac:dyDescent="0.3">
      <c r="A6" s="1">
        <v>43837</v>
      </c>
      <c r="B6">
        <v>4</v>
      </c>
      <c r="C6">
        <v>95.343002319999997</v>
      </c>
      <c r="D6">
        <v>330.75</v>
      </c>
      <c r="G6" s="27">
        <f t="shared" si="0"/>
        <v>91.939488318058039</v>
      </c>
      <c r="H6" s="27">
        <f t="shared" si="1"/>
        <v>3.569757527163591E-2</v>
      </c>
      <c r="I6" s="27"/>
      <c r="J6" s="27">
        <f t="shared" si="2"/>
        <v>348.40490538794307</v>
      </c>
      <c r="K6" s="27">
        <f t="shared" si="3"/>
        <v>5.3378398754174071E-2</v>
      </c>
      <c r="M6" s="11">
        <f t="shared" si="4"/>
        <v>3.4035140019419572</v>
      </c>
      <c r="N6" s="11">
        <f t="shared" si="5"/>
        <v>-17.654905387943074</v>
      </c>
      <c r="P6" s="11">
        <v>-18.000309218945304</v>
      </c>
      <c r="Q6" s="11">
        <v>-67.074378707497431</v>
      </c>
      <c r="S6" s="11">
        <f t="shared" si="11"/>
        <v>-1.6438618320155201</v>
      </c>
      <c r="T6" s="11">
        <f t="shared" si="6"/>
        <v>-2.2570670948489759</v>
      </c>
      <c r="V6">
        <v>4</v>
      </c>
      <c r="W6">
        <v>4</v>
      </c>
      <c r="Y6" s="27">
        <f t="shared" si="7"/>
        <v>1.3257575757575758E-2</v>
      </c>
      <c r="Z6" s="27">
        <f t="shared" si="8"/>
        <v>1.3257575757575758E-2</v>
      </c>
      <c r="AB6" s="27">
        <f t="shared" si="9"/>
        <v>-2.218582348562772</v>
      </c>
      <c r="AC6" s="27">
        <f t="shared" si="9"/>
        <v>-2.218582348562772</v>
      </c>
      <c r="AH6" s="29" t="s">
        <v>51</v>
      </c>
      <c r="AI6" s="30">
        <f>AI5-AI4</f>
        <v>51.325716949258677</v>
      </c>
      <c r="AJ6" s="11">
        <f>AK5</f>
        <v>-17.553724161379236</v>
      </c>
      <c r="AK6" s="11">
        <f t="shared" ref="AK6:AK18" si="17">AJ6+$AI$8</f>
        <v>-14.534564340834608</v>
      </c>
      <c r="AL6" s="11">
        <f t="shared" si="12"/>
        <v>-16.044144251106921</v>
      </c>
      <c r="AM6" s="32">
        <f t="shared" ref="AM6:AM20" si="18">COUNTIF($M$3:$M$254,"&lt;="&amp;AK6)-COUNTIF($M$3:$M$254,"&lt;="&amp;AJ6)</f>
        <v>20</v>
      </c>
      <c r="AN6" s="31">
        <f t="shared" ref="AN6:AN18" si="19">_xlfn.NORM.DIST(AK6,$AI$9,$AI$10,1)-_xlfn.NORM.DIST(AJ6,$AI$9,$AI$10,1)</f>
        <v>3.7044002464485269E-2</v>
      </c>
      <c r="AO6" s="32">
        <f t="shared" si="13"/>
        <v>9.2239566136568314</v>
      </c>
      <c r="AP6" s="33">
        <f t="shared" si="14"/>
        <v>12.58929502036257</v>
      </c>
      <c r="AQ6" s="28"/>
      <c r="AR6" s="45" t="s">
        <v>52</v>
      </c>
      <c r="AS6" s="45">
        <v>16</v>
      </c>
      <c r="AV6" s="36" t="s">
        <v>51</v>
      </c>
      <c r="AW6" s="30">
        <f>AW5-AW4</f>
        <v>185.05712297325215</v>
      </c>
      <c r="AX6" s="11">
        <f t="shared" ref="AX6:AX18" si="20">AY5</f>
        <v>-65.41255048119271</v>
      </c>
      <c r="AY6" s="11">
        <f t="shared" ref="AY6:AY18" si="21">AX6+$AW$8</f>
        <v>-54.52683736511905</v>
      </c>
      <c r="AZ6" s="11">
        <f t="shared" si="15"/>
        <v>-59.96969392315588</v>
      </c>
      <c r="BA6" s="32">
        <f t="shared" ref="BA6:BA18" si="22">COUNTIF($N$3:$N$254,"&lt;="&amp;AY6)-COUNTIF($N$3:$N$254,"&lt;="&amp;AX6)</f>
        <v>2</v>
      </c>
      <c r="BB6" s="31">
        <f t="shared" ref="BB6:BB18" si="23">_xlfn.NORM.DIST(AY6,$AW$9,$AW$10,1)-_xlfn.NORM.DIST(AX6,$AW$9,$AW$10,1)</f>
        <v>1.8622509142252171E-2</v>
      </c>
      <c r="BC6" s="32">
        <f t="shared" si="10"/>
        <v>4.674249794705295</v>
      </c>
      <c r="BD6" s="33">
        <f t="shared" si="16"/>
        <v>1.530002092011048</v>
      </c>
    </row>
    <row r="7" spans="1:59" ht="15.6" x14ac:dyDescent="0.3">
      <c r="A7" s="1">
        <v>43838</v>
      </c>
      <c r="B7">
        <v>5</v>
      </c>
      <c r="C7">
        <v>94.598503109999996</v>
      </c>
      <c r="D7">
        <v>339.26000979999998</v>
      </c>
      <c r="E7" s="26" t="s">
        <v>65</v>
      </c>
      <c r="F7" s="26">
        <f>CORREL($C$3:$C$254,$B$3:$B$254)</f>
        <v>0.91579672348719754</v>
      </c>
      <c r="G7" s="27">
        <f t="shared" si="0"/>
        <v>92.282255384534864</v>
      </c>
      <c r="H7" s="27">
        <f t="shared" si="1"/>
        <v>2.448503569630249E-2</v>
      </c>
      <c r="I7" s="27"/>
      <c r="J7" s="27">
        <f t="shared" si="2"/>
        <v>349.20531108210048</v>
      </c>
      <c r="K7" s="27">
        <f t="shared" si="3"/>
        <v>2.9314687834747867E-2</v>
      </c>
      <c r="M7" s="11">
        <f t="shared" si="4"/>
        <v>2.3162477254651321</v>
      </c>
      <c r="N7" s="11">
        <f t="shared" si="5"/>
        <v>-9.9453012821005018</v>
      </c>
      <c r="P7" s="11">
        <v>-17.518781083143935</v>
      </c>
      <c r="Q7" s="11">
        <v>-56.395609189969548</v>
      </c>
      <c r="S7" s="11">
        <f t="shared" si="11"/>
        <v>-1.5998867139296411</v>
      </c>
      <c r="T7" s="11">
        <f t="shared" si="6"/>
        <v>-1.8977242316582901</v>
      </c>
      <c r="V7">
        <v>5</v>
      </c>
      <c r="W7">
        <v>5</v>
      </c>
      <c r="Y7" s="27">
        <f t="shared" si="7"/>
        <v>1.7045454545454544E-2</v>
      </c>
      <c r="Z7" s="27">
        <f t="shared" si="8"/>
        <v>1.7045454545454544E-2</v>
      </c>
      <c r="AB7" s="27">
        <f t="shared" si="9"/>
        <v>-2.1189947682877439</v>
      </c>
      <c r="AC7" s="27">
        <f t="shared" si="9"/>
        <v>-2.1189947682877439</v>
      </c>
      <c r="AH7" s="29" t="s">
        <v>53</v>
      </c>
      <c r="AI7" s="37">
        <f>ROUNDUP(SQRT(COUNT(M3:M264)),0)</f>
        <v>17</v>
      </c>
      <c r="AJ7" s="11">
        <f t="shared" ref="AJ7:AJ20" si="24">AK6</f>
        <v>-14.534564340834608</v>
      </c>
      <c r="AK7" s="11">
        <f t="shared" si="17"/>
        <v>-11.51540452028998</v>
      </c>
      <c r="AL7" s="11">
        <f t="shared" si="12"/>
        <v>-13.024984430562295</v>
      </c>
      <c r="AM7" s="32">
        <f t="shared" si="18"/>
        <v>24</v>
      </c>
      <c r="AN7" s="31">
        <f t="shared" si="19"/>
        <v>5.3999719858654344E-2</v>
      </c>
      <c r="AO7" s="32">
        <f t="shared" si="13"/>
        <v>13.445930244804931</v>
      </c>
      <c r="AP7" s="33">
        <f t="shared" si="14"/>
        <v>8.2841712227802287</v>
      </c>
      <c r="AV7" s="36" t="s">
        <v>53</v>
      </c>
      <c r="AW7" s="37">
        <f>ROUNDUP(SQRT(COUNT(N3:N264)),0)</f>
        <v>17</v>
      </c>
      <c r="AX7" s="11">
        <f t="shared" si="20"/>
        <v>-54.52683736511905</v>
      </c>
      <c r="AY7" s="11">
        <f t="shared" si="21"/>
        <v>-43.64112424904539</v>
      </c>
      <c r="AZ7" s="11">
        <f t="shared" si="15"/>
        <v>-49.08398080708222</v>
      </c>
      <c r="BA7" s="32">
        <f t="shared" si="22"/>
        <v>6</v>
      </c>
      <c r="BB7" s="31">
        <f t="shared" si="23"/>
        <v>3.7007811891511797E-2</v>
      </c>
      <c r="BC7" s="32">
        <f t="shared" si="10"/>
        <v>9.2889607847694613</v>
      </c>
      <c r="BD7" s="33">
        <f t="shared" si="16"/>
        <v>1.1645288740466806</v>
      </c>
    </row>
    <row r="8" spans="1:59" x14ac:dyDescent="0.3">
      <c r="A8" s="1">
        <v>43839</v>
      </c>
      <c r="B8">
        <v>6</v>
      </c>
      <c r="C8">
        <v>95.052497860000003</v>
      </c>
      <c r="D8">
        <v>335.6600037</v>
      </c>
      <c r="G8" s="27">
        <f t="shared" si="0"/>
        <v>92.625022451011674</v>
      </c>
      <c r="H8" s="27">
        <f t="shared" si="1"/>
        <v>2.5538260052499463E-2</v>
      </c>
      <c r="I8" s="27"/>
      <c r="J8" s="27">
        <f t="shared" si="2"/>
        <v>350.00571677625788</v>
      </c>
      <c r="K8" s="27">
        <f t="shared" si="3"/>
        <v>4.2738821778359769E-2</v>
      </c>
      <c r="M8" s="11">
        <f t="shared" si="4"/>
        <v>2.4274754089883288</v>
      </c>
      <c r="N8" s="11">
        <f t="shared" si="5"/>
        <v>-14.34571307625788</v>
      </c>
      <c r="P8" s="11">
        <v>-17.415255540110309</v>
      </c>
      <c r="Q8" s="11">
        <v>-56.395191295812197</v>
      </c>
      <c r="S8" s="11">
        <f t="shared" si="11"/>
        <v>-1.5904323380763339</v>
      </c>
      <c r="T8" s="11">
        <f t="shared" si="6"/>
        <v>-1.8977101694311049</v>
      </c>
      <c r="V8">
        <v>6</v>
      </c>
      <c r="W8">
        <v>6</v>
      </c>
      <c r="Y8" s="27">
        <f t="shared" si="7"/>
        <v>2.0833333333333332E-2</v>
      </c>
      <c r="Z8" s="27">
        <f t="shared" si="8"/>
        <v>2.0833333333333332E-2</v>
      </c>
      <c r="AB8" s="27">
        <f t="shared" si="9"/>
        <v>-2.0368341317013887</v>
      </c>
      <c r="AC8" s="27">
        <f t="shared" si="9"/>
        <v>-2.0368341317013887</v>
      </c>
      <c r="AH8" s="29" t="s">
        <v>54</v>
      </c>
      <c r="AI8" s="30">
        <f>AI6/AI7</f>
        <v>3.0191598205446279</v>
      </c>
      <c r="AJ8" s="11">
        <f t="shared" si="24"/>
        <v>-11.51540452028998</v>
      </c>
      <c r="AK8" s="11">
        <f t="shared" si="17"/>
        <v>-8.4962446997453522</v>
      </c>
      <c r="AL8" s="11">
        <f t="shared" si="12"/>
        <v>-10.005824610017665</v>
      </c>
      <c r="AM8" s="32">
        <f t="shared" si="18"/>
        <v>19</v>
      </c>
      <c r="AN8" s="31">
        <f t="shared" si="19"/>
        <v>7.277934824289653E-2</v>
      </c>
      <c r="AO8" s="32">
        <f t="shared" si="13"/>
        <v>18.122057712481237</v>
      </c>
      <c r="AP8" s="33">
        <f t="shared" si="14"/>
        <v>4.2532844362526044E-2</v>
      </c>
      <c r="AV8" s="36" t="s">
        <v>54</v>
      </c>
      <c r="AW8" s="30">
        <f>AW6/AW7</f>
        <v>10.885713116073656</v>
      </c>
      <c r="AX8" s="11">
        <f t="shared" si="20"/>
        <v>-43.64112424904539</v>
      </c>
      <c r="AY8" s="11">
        <f t="shared" si="21"/>
        <v>-32.75541113297173</v>
      </c>
      <c r="AZ8" s="11">
        <f t="shared" si="15"/>
        <v>-38.19826769100856</v>
      </c>
      <c r="BA8" s="32">
        <f t="shared" si="22"/>
        <v>21</v>
      </c>
      <c r="BB8" s="31">
        <f t="shared" si="23"/>
        <v>6.4082405777859744E-2</v>
      </c>
      <c r="BC8" s="32">
        <f t="shared" si="10"/>
        <v>16.084683850242797</v>
      </c>
      <c r="BD8" s="33">
        <f t="shared" si="16"/>
        <v>1.502070732443975</v>
      </c>
    </row>
    <row r="9" spans="1:59" ht="15.6" x14ac:dyDescent="0.3">
      <c r="A9" s="1">
        <v>43840</v>
      </c>
      <c r="B9">
        <v>7</v>
      </c>
      <c r="C9">
        <v>94.157997129999998</v>
      </c>
      <c r="D9">
        <v>329.0499878</v>
      </c>
      <c r="E9" s="26" t="s">
        <v>55</v>
      </c>
      <c r="F9" s="26">
        <f>F7^2</f>
        <v>0.8386836387498865</v>
      </c>
      <c r="G9" s="27">
        <f t="shared" si="0"/>
        <v>92.967789517488498</v>
      </c>
      <c r="H9" s="27">
        <f t="shared" si="1"/>
        <v>1.2640536638308379E-2</v>
      </c>
      <c r="I9" s="27"/>
      <c r="J9" s="27">
        <f t="shared" si="2"/>
        <v>350.80612247041523</v>
      </c>
      <c r="K9" s="27">
        <f t="shared" si="3"/>
        <v>6.6118023027063114E-2</v>
      </c>
      <c r="M9" s="11">
        <f t="shared" si="4"/>
        <v>1.1902076125115002</v>
      </c>
      <c r="N9" s="11">
        <f t="shared" si="5"/>
        <v>-21.756134670415236</v>
      </c>
      <c r="P9" s="11">
        <v>-17.282913404878457</v>
      </c>
      <c r="Q9" s="11">
        <v>-50.27538008503916</v>
      </c>
      <c r="S9" s="11">
        <f t="shared" si="11"/>
        <v>-1.5783463132070441</v>
      </c>
      <c r="T9" s="11">
        <f t="shared" si="6"/>
        <v>-1.6917772219078839</v>
      </c>
      <c r="V9">
        <v>7</v>
      </c>
      <c r="W9">
        <v>7</v>
      </c>
      <c r="Y9" s="27">
        <f t="shared" si="7"/>
        <v>2.462121212121212E-2</v>
      </c>
      <c r="Z9" s="27">
        <f t="shared" si="8"/>
        <v>2.462121212121212E-2</v>
      </c>
      <c r="AB9" s="27">
        <f t="shared" si="9"/>
        <v>-1.9664866386707571</v>
      </c>
      <c r="AC9" s="27">
        <f t="shared" si="9"/>
        <v>-1.9664866386707571</v>
      </c>
      <c r="AH9" s="29" t="s">
        <v>56</v>
      </c>
      <c r="AI9" s="30">
        <f>AVERAGE($M$3:$M$264)</f>
        <v>-2.4521702448818124E-2</v>
      </c>
      <c r="AJ9" s="11">
        <f t="shared" si="24"/>
        <v>-8.4962446997453522</v>
      </c>
      <c r="AK9" s="11">
        <f t="shared" si="17"/>
        <v>-5.4770848792007243</v>
      </c>
      <c r="AL9" s="11">
        <f t="shared" si="12"/>
        <v>-6.9866647894730383</v>
      </c>
      <c r="AM9" s="32">
        <f t="shared" si="18"/>
        <v>4</v>
      </c>
      <c r="AN9" s="31">
        <f t="shared" si="19"/>
        <v>9.06918783858712E-2</v>
      </c>
      <c r="AO9" s="32">
        <f t="shared" si="13"/>
        <v>22.582277718081929</v>
      </c>
      <c r="AP9" s="33">
        <f t="shared" si="14"/>
        <v>15.290797921391119</v>
      </c>
      <c r="AV9" s="36" t="s">
        <v>56</v>
      </c>
      <c r="AW9" s="30">
        <f>AVERAGE($N$3:$N$264)</f>
        <v>-0.23561382242672552</v>
      </c>
      <c r="AX9" s="11">
        <f t="shared" si="20"/>
        <v>-32.75541113297173</v>
      </c>
      <c r="AY9" s="11">
        <f t="shared" si="21"/>
        <v>-21.869698016898074</v>
      </c>
      <c r="AZ9" s="11">
        <f t="shared" si="15"/>
        <v>-27.3125545749349</v>
      </c>
      <c r="BA9" s="32">
        <f t="shared" si="22"/>
        <v>23</v>
      </c>
      <c r="BB9" s="31">
        <f t="shared" si="23"/>
        <v>9.6689568604005072E-2</v>
      </c>
      <c r="BC9" s="32">
        <f t="shared" si="10"/>
        <v>24.269081719605271</v>
      </c>
      <c r="BD9" s="33">
        <f t="shared" si="16"/>
        <v>6.6362972841086457E-2</v>
      </c>
    </row>
    <row r="10" spans="1:59" x14ac:dyDescent="0.3">
      <c r="A10" s="1">
        <v>43843</v>
      </c>
      <c r="B10">
        <v>8</v>
      </c>
      <c r="C10">
        <v>94.565002440000001</v>
      </c>
      <c r="D10">
        <v>338.92001340000002</v>
      </c>
      <c r="G10" s="27">
        <f t="shared" si="0"/>
        <v>93.310556583965308</v>
      </c>
      <c r="H10" s="27">
        <f t="shared" si="1"/>
        <v>1.3265434607593E-2</v>
      </c>
      <c r="I10" s="27"/>
      <c r="J10" s="27">
        <f t="shared" si="2"/>
        <v>351.60652816457264</v>
      </c>
      <c r="K10" s="27">
        <f t="shared" si="3"/>
        <v>3.7432179461174955E-2</v>
      </c>
      <c r="M10" s="11">
        <f t="shared" si="4"/>
        <v>1.2544458560346925</v>
      </c>
      <c r="N10" s="11">
        <f t="shared" si="5"/>
        <v>-12.686514764572621</v>
      </c>
      <c r="P10" s="11">
        <v>-17.235074575422118</v>
      </c>
      <c r="Q10" s="11">
        <v>-49.236798272441717</v>
      </c>
      <c r="S10" s="11">
        <f t="shared" si="11"/>
        <v>-1.5739774757123635</v>
      </c>
      <c r="T10" s="11">
        <f t="shared" si="6"/>
        <v>-1.6568287232457521</v>
      </c>
      <c r="V10">
        <v>8</v>
      </c>
      <c r="W10">
        <v>8</v>
      </c>
      <c r="Y10" s="27">
        <f t="shared" si="7"/>
        <v>2.8409090909090908E-2</v>
      </c>
      <c r="Z10" s="27">
        <f t="shared" si="8"/>
        <v>2.8409090909090908E-2</v>
      </c>
      <c r="AB10" s="27">
        <f t="shared" si="9"/>
        <v>-1.9047068981567317</v>
      </c>
      <c r="AC10" s="27">
        <f t="shared" si="9"/>
        <v>-1.9047068981567317</v>
      </c>
      <c r="AH10" s="29" t="s">
        <v>57</v>
      </c>
      <c r="AI10" s="30">
        <f>_xlfn.STDEV.S($M$3:$M$264)</f>
        <v>10.746186749920243</v>
      </c>
      <c r="AJ10" s="11">
        <f t="shared" si="24"/>
        <v>-5.4770848792007243</v>
      </c>
      <c r="AK10" s="11">
        <f t="shared" si="17"/>
        <v>-2.4579250586560963</v>
      </c>
      <c r="AL10" s="11">
        <f t="shared" si="12"/>
        <v>-3.9675049689284103</v>
      </c>
      <c r="AM10" s="32">
        <f t="shared" si="18"/>
        <v>30</v>
      </c>
      <c r="AN10" s="31">
        <f t="shared" si="19"/>
        <v>0.10448948801143892</v>
      </c>
      <c r="AO10" s="32">
        <f t="shared" si="13"/>
        <v>26.017882514848292</v>
      </c>
      <c r="AP10" s="33">
        <f t="shared" si="14"/>
        <v>0.60947541201714994</v>
      </c>
      <c r="AV10" s="36" t="s">
        <v>57</v>
      </c>
      <c r="AW10" s="30">
        <f>_xlfn.STDEV.S($N$3:$N$264)</f>
        <v>29.166749966385584</v>
      </c>
      <c r="AX10" s="11">
        <f t="shared" si="20"/>
        <v>-21.869698016898074</v>
      </c>
      <c r="AY10" s="11">
        <f t="shared" si="21"/>
        <v>-10.983984900824417</v>
      </c>
      <c r="AZ10" s="11">
        <f t="shared" si="15"/>
        <v>-16.426841458861247</v>
      </c>
      <c r="BA10" s="32">
        <f t="shared" si="22"/>
        <v>42</v>
      </c>
      <c r="BB10" s="31">
        <f t="shared" si="23"/>
        <v>0.12712173472742053</v>
      </c>
      <c r="BC10" s="32">
        <f t="shared" si="10"/>
        <v>31.907555416582554</v>
      </c>
      <c r="BD10" s="33">
        <f t="shared" si="16"/>
        <v>3.192267045830036</v>
      </c>
    </row>
    <row r="11" spans="1:59" ht="15.6" x14ac:dyDescent="0.3">
      <c r="A11" s="1">
        <v>43844</v>
      </c>
      <c r="B11">
        <v>9</v>
      </c>
      <c r="C11">
        <v>93.472000120000004</v>
      </c>
      <c r="D11">
        <v>338.69000240000003</v>
      </c>
      <c r="E11" s="26" t="s">
        <v>58</v>
      </c>
      <c r="F11" s="38">
        <f>AVERAGE(M3:M254)</f>
        <v>1.3534147347811431E-15</v>
      </c>
      <c r="G11" s="27">
        <f t="shared" si="0"/>
        <v>93.653323650442132</v>
      </c>
      <c r="H11" s="27">
        <f t="shared" si="1"/>
        <v>1.939870016789455E-3</v>
      </c>
      <c r="I11" s="27"/>
      <c r="J11" s="27">
        <f t="shared" si="2"/>
        <v>352.40693385872999</v>
      </c>
      <c r="K11" s="27">
        <f t="shared" si="3"/>
        <v>4.0499959731701722E-2</v>
      </c>
      <c r="M11" s="11">
        <f t="shared" si="4"/>
        <v>-0.18132353044212834</v>
      </c>
      <c r="N11" s="11">
        <f t="shared" si="5"/>
        <v>-13.71693145872996</v>
      </c>
      <c r="P11" s="11">
        <v>-17.116111938375766</v>
      </c>
      <c r="Q11" s="11">
        <v>-48.923579519182624</v>
      </c>
      <c r="S11" s="11">
        <f t="shared" si="11"/>
        <v>-1.5631133213193606</v>
      </c>
      <c r="T11" s="11">
        <f t="shared" si="6"/>
        <v>-1.646288845648769</v>
      </c>
      <c r="V11">
        <v>9</v>
      </c>
      <c r="W11">
        <v>9</v>
      </c>
      <c r="Y11" s="27">
        <f t="shared" si="7"/>
        <v>3.2196969696969696E-2</v>
      </c>
      <c r="Z11" s="27">
        <f t="shared" si="8"/>
        <v>3.2196969696969696E-2</v>
      </c>
      <c r="AB11" s="27">
        <f t="shared" si="9"/>
        <v>-1.8494425275782784</v>
      </c>
      <c r="AC11" s="27">
        <f t="shared" si="9"/>
        <v>-1.8494425275782784</v>
      </c>
      <c r="AJ11" s="11">
        <f t="shared" si="24"/>
        <v>-2.4579250586560963</v>
      </c>
      <c r="AK11" s="11">
        <f t="shared" si="17"/>
        <v>0.56123476188853161</v>
      </c>
      <c r="AL11" s="11">
        <f t="shared" si="12"/>
        <v>-0.94834514838378237</v>
      </c>
      <c r="AM11" s="32">
        <f t="shared" si="18"/>
        <v>34</v>
      </c>
      <c r="AN11" s="31">
        <f t="shared" si="19"/>
        <v>0.11130662796188789</v>
      </c>
      <c r="AO11" s="32">
        <f t="shared" si="13"/>
        <v>27.715350362510087</v>
      </c>
      <c r="AP11" s="33">
        <f t="shared" si="14"/>
        <v>1.4250882831857876</v>
      </c>
      <c r="AX11" s="11">
        <f t="shared" si="20"/>
        <v>-10.983984900824417</v>
      </c>
      <c r="AY11" s="11">
        <f t="shared" si="21"/>
        <v>-9.8271784750760816E-2</v>
      </c>
      <c r="AZ11" s="11">
        <f t="shared" si="15"/>
        <v>-5.541128342787589</v>
      </c>
      <c r="BA11" s="32">
        <f t="shared" si="22"/>
        <v>35</v>
      </c>
      <c r="BB11" s="31">
        <f t="shared" si="23"/>
        <v>0.14563374752946995</v>
      </c>
      <c r="BC11" s="32">
        <f t="shared" si="10"/>
        <v>36.554070629896955</v>
      </c>
      <c r="BD11" s="33">
        <f t="shared" si="16"/>
        <v>6.607022093821259E-2</v>
      </c>
    </row>
    <row r="12" spans="1:59" x14ac:dyDescent="0.3">
      <c r="A12" s="1">
        <v>43845</v>
      </c>
      <c r="B12">
        <v>10</v>
      </c>
      <c r="C12">
        <v>93.100997919999998</v>
      </c>
      <c r="D12">
        <v>339.07000729999999</v>
      </c>
      <c r="E12" s="11"/>
      <c r="F12" s="11"/>
      <c r="G12" s="27">
        <f t="shared" si="0"/>
        <v>93.996090716918957</v>
      </c>
      <c r="H12" s="27">
        <f t="shared" si="1"/>
        <v>9.6142127035855861E-3</v>
      </c>
      <c r="I12" s="27"/>
      <c r="J12" s="27">
        <f t="shared" si="2"/>
        <v>353.20733955288739</v>
      </c>
      <c r="K12" s="27">
        <f t="shared" si="3"/>
        <v>4.1694434625646717E-2</v>
      </c>
      <c r="M12" s="11">
        <f t="shared" si="4"/>
        <v>-0.89509279691895927</v>
      </c>
      <c r="N12" s="11">
        <f t="shared" si="5"/>
        <v>-14.137332252887404</v>
      </c>
      <c r="P12" s="11">
        <v>-17.011516906587104</v>
      </c>
      <c r="Q12" s="11">
        <v>-48.391318243465321</v>
      </c>
      <c r="S12" s="11">
        <f t="shared" si="11"/>
        <v>-1.5535612753803463</v>
      </c>
      <c r="T12" s="11">
        <f t="shared" si="6"/>
        <v>-1.6283781406309441</v>
      </c>
      <c r="V12">
        <v>10</v>
      </c>
      <c r="W12">
        <v>10</v>
      </c>
      <c r="Y12" s="27">
        <f t="shared" si="7"/>
        <v>3.5984848484848488E-2</v>
      </c>
      <c r="Z12" s="27">
        <f t="shared" si="8"/>
        <v>3.5984848484848488E-2</v>
      </c>
      <c r="AB12" s="27">
        <f t="shared" si="9"/>
        <v>-1.7993097479558047</v>
      </c>
      <c r="AC12" s="27">
        <f t="shared" si="9"/>
        <v>-1.7993097479558047</v>
      </c>
      <c r="AJ12" s="11">
        <f t="shared" si="24"/>
        <v>0.56123476188853161</v>
      </c>
      <c r="AK12" s="11">
        <f t="shared" si="17"/>
        <v>3.5803945824331596</v>
      </c>
      <c r="AL12" s="11">
        <f t="shared" si="12"/>
        <v>2.0708146721608456</v>
      </c>
      <c r="AM12" s="32">
        <f t="shared" si="18"/>
        <v>37</v>
      </c>
      <c r="AN12" s="31">
        <f t="shared" si="19"/>
        <v>0.10962605444921725</v>
      </c>
      <c r="AO12" s="32">
        <f t="shared" si="13"/>
        <v>27.296887557855094</v>
      </c>
      <c r="AP12" s="33">
        <f t="shared" si="14"/>
        <v>3.4491255043402957</v>
      </c>
      <c r="AX12" s="11">
        <f t="shared" si="20"/>
        <v>-9.8271784750760816E-2</v>
      </c>
      <c r="AY12" s="11">
        <f t="shared" si="21"/>
        <v>10.787441331322896</v>
      </c>
      <c r="AZ12" s="11">
        <f t="shared" si="15"/>
        <v>5.3445847732860674</v>
      </c>
      <c r="BA12" s="32">
        <f t="shared" si="22"/>
        <v>27</v>
      </c>
      <c r="BB12" s="31">
        <f t="shared" si="23"/>
        <v>0.14538097932787097</v>
      </c>
      <c r="BC12" s="32">
        <f t="shared" si="10"/>
        <v>36.490625811295615</v>
      </c>
      <c r="BD12" s="33">
        <f t="shared" si="16"/>
        <v>2.468359374153263</v>
      </c>
    </row>
    <row r="13" spans="1:59" ht="15.6" x14ac:dyDescent="0.3">
      <c r="A13" s="1">
        <v>43846</v>
      </c>
      <c r="B13">
        <v>11</v>
      </c>
      <c r="C13">
        <v>93.897003170000005</v>
      </c>
      <c r="D13">
        <v>338.61999509999998</v>
      </c>
      <c r="E13" s="26" t="s">
        <v>59</v>
      </c>
      <c r="F13" s="26">
        <f>_xlfn.STDEV.S(M3:M253)</f>
        <v>10.950013479463376</v>
      </c>
      <c r="G13" s="27">
        <f t="shared" si="0"/>
        <v>94.338857783395767</v>
      </c>
      <c r="H13" s="27">
        <f t="shared" si="1"/>
        <v>4.7057371212986063E-3</v>
      </c>
      <c r="I13" s="27"/>
      <c r="J13" s="27">
        <f t="shared" si="2"/>
        <v>354.00774524704474</v>
      </c>
      <c r="K13" s="27">
        <f t="shared" si="3"/>
        <v>4.5442532543007397E-2</v>
      </c>
      <c r="M13" s="11">
        <f t="shared" si="4"/>
        <v>-0.44185461339576193</v>
      </c>
      <c r="N13" s="11">
        <f t="shared" si="5"/>
        <v>-15.387750147044756</v>
      </c>
      <c r="P13" s="11">
        <v>-16.936975173633471</v>
      </c>
      <c r="Q13" s="11">
        <v>-44.815775979196474</v>
      </c>
      <c r="S13" s="11">
        <f t="shared" si="11"/>
        <v>-1.5467538195636537</v>
      </c>
      <c r="T13" s="11">
        <f t="shared" si="6"/>
        <v>-1.5080603837402498</v>
      </c>
      <c r="V13">
        <v>11</v>
      </c>
      <c r="W13">
        <v>11</v>
      </c>
      <c r="Y13" s="27">
        <f t="shared" si="7"/>
        <v>3.9772727272727272E-2</v>
      </c>
      <c r="Z13" s="27">
        <f t="shared" si="8"/>
        <v>3.9772727272727272E-2</v>
      </c>
      <c r="AB13" s="27">
        <f t="shared" si="9"/>
        <v>-1.7533295587879703</v>
      </c>
      <c r="AC13" s="27">
        <f t="shared" si="9"/>
        <v>-1.7533295587879703</v>
      </c>
      <c r="AJ13" s="11">
        <f t="shared" si="24"/>
        <v>3.5803945824331596</v>
      </c>
      <c r="AK13" s="11">
        <f t="shared" si="17"/>
        <v>6.5995544029777875</v>
      </c>
      <c r="AL13" s="11">
        <f t="shared" si="12"/>
        <v>5.0899744927054735</v>
      </c>
      <c r="AM13" s="32">
        <f t="shared" si="18"/>
        <v>21</v>
      </c>
      <c r="AN13" s="31">
        <f t="shared" si="19"/>
        <v>9.9827649906107818E-2</v>
      </c>
      <c r="AO13" s="32">
        <f t="shared" si="13"/>
        <v>24.857084826620845</v>
      </c>
      <c r="AP13" s="33">
        <f t="shared" si="14"/>
        <v>0.59850555539867778</v>
      </c>
      <c r="AX13" s="11">
        <f t="shared" si="20"/>
        <v>10.787441331322896</v>
      </c>
      <c r="AY13" s="11">
        <f t="shared" si="21"/>
        <v>21.673154447396552</v>
      </c>
      <c r="AZ13" s="11">
        <f t="shared" si="15"/>
        <v>16.230297889359726</v>
      </c>
      <c r="BA13" s="32">
        <f t="shared" si="22"/>
        <v>33</v>
      </c>
      <c r="BB13" s="31">
        <f t="shared" si="23"/>
        <v>0.12646096410911856</v>
      </c>
      <c r="BC13" s="32">
        <f t="shared" si="10"/>
        <v>31.741701991388759</v>
      </c>
      <c r="BD13" s="33">
        <f t="shared" si="16"/>
        <v>4.9881190331399206E-2</v>
      </c>
    </row>
    <row r="14" spans="1:59" x14ac:dyDescent="0.3">
      <c r="A14" s="1">
        <v>43847</v>
      </c>
      <c r="B14">
        <v>12</v>
      </c>
      <c r="C14">
        <v>93.236000059999995</v>
      </c>
      <c r="D14">
        <v>339.67001340000002</v>
      </c>
      <c r="G14" s="27">
        <f t="shared" si="0"/>
        <v>94.681624849872591</v>
      </c>
      <c r="H14" s="27">
        <f t="shared" si="1"/>
        <v>1.5505006531192843E-2</v>
      </c>
      <c r="I14" s="27"/>
      <c r="J14" s="27">
        <f t="shared" si="2"/>
        <v>354.80815094120214</v>
      </c>
      <c r="K14" s="27">
        <f t="shared" si="3"/>
        <v>4.4567188577153707E-2</v>
      </c>
      <c r="M14" s="11">
        <f t="shared" si="4"/>
        <v>-1.4456247898725962</v>
      </c>
      <c r="N14" s="11">
        <f t="shared" si="5"/>
        <v>-15.138137541202127</v>
      </c>
      <c r="P14" s="11">
        <v>-16.777743100190307</v>
      </c>
      <c r="Q14" s="11">
        <v>-43.793340614252315</v>
      </c>
      <c r="S14" s="11">
        <f t="shared" si="11"/>
        <v>-1.532212095597578</v>
      </c>
      <c r="T14" s="11">
        <f t="shared" si="6"/>
        <v>-1.4736552164722985</v>
      </c>
      <c r="V14">
        <v>12</v>
      </c>
      <c r="W14">
        <v>12</v>
      </c>
      <c r="Y14" s="27">
        <f t="shared" si="7"/>
        <v>4.3560606060606064E-2</v>
      </c>
      <c r="Z14" s="27">
        <f t="shared" si="8"/>
        <v>4.3560606060606064E-2</v>
      </c>
      <c r="AB14" s="27">
        <f t="shared" si="9"/>
        <v>-1.71078282037223</v>
      </c>
      <c r="AC14" s="27">
        <f t="shared" si="9"/>
        <v>-1.71078282037223</v>
      </c>
      <c r="AJ14" s="11">
        <f t="shared" si="24"/>
        <v>6.5995544029777875</v>
      </c>
      <c r="AK14" s="11">
        <f t="shared" si="17"/>
        <v>9.6187142235224155</v>
      </c>
      <c r="AL14" s="11">
        <f t="shared" si="12"/>
        <v>8.1091343132501024</v>
      </c>
      <c r="AM14" s="32">
        <f t="shared" si="18"/>
        <v>9</v>
      </c>
      <c r="AN14" s="31">
        <f t="shared" si="19"/>
        <v>8.4048903191616176E-2</v>
      </c>
      <c r="AO14" s="32">
        <f t="shared" si="13"/>
        <v>20.928176894712429</v>
      </c>
      <c r="AP14" s="33">
        <f t="shared" si="14"/>
        <v>6.7985570242145323</v>
      </c>
      <c r="AX14" s="11">
        <f t="shared" si="20"/>
        <v>21.673154447396552</v>
      </c>
      <c r="AY14" s="11">
        <f t="shared" si="21"/>
        <v>32.558867563470208</v>
      </c>
      <c r="AZ14" s="11">
        <f t="shared" si="15"/>
        <v>27.116011005433379</v>
      </c>
      <c r="BA14" s="32">
        <f t="shared" si="22"/>
        <v>24</v>
      </c>
      <c r="BB14" s="31">
        <f t="shared" si="23"/>
        <v>9.5853364730960844E-2</v>
      </c>
      <c r="BC14" s="32">
        <f t="shared" si="10"/>
        <v>24.059194547471172</v>
      </c>
      <c r="BD14" s="33">
        <f t="shared" si="16"/>
        <v>1.4564055514839136E-4</v>
      </c>
    </row>
    <row r="15" spans="1:59" x14ac:dyDescent="0.3">
      <c r="A15" s="1">
        <v>43851</v>
      </c>
      <c r="B15">
        <v>13</v>
      </c>
      <c r="C15">
        <v>94.599998470000003</v>
      </c>
      <c r="D15">
        <v>338.10998540000003</v>
      </c>
      <c r="G15" s="27">
        <f t="shared" si="0"/>
        <v>95.024391916349401</v>
      </c>
      <c r="H15" s="27">
        <f t="shared" si="1"/>
        <v>4.4861887231846436E-3</v>
      </c>
      <c r="I15" s="27"/>
      <c r="J15" s="27">
        <f t="shared" si="2"/>
        <v>355.60855663535955</v>
      </c>
      <c r="K15" s="27">
        <f t="shared" si="3"/>
        <v>5.1754080006415328E-2</v>
      </c>
      <c r="M15" s="11">
        <f t="shared" si="4"/>
        <v>-0.42439344634939857</v>
      </c>
      <c r="N15" s="11">
        <f t="shared" si="5"/>
        <v>-17.49857123535952</v>
      </c>
      <c r="P15" s="11">
        <v>-16.564014506667135</v>
      </c>
      <c r="Q15" s="11">
        <v>-43.496186573353953</v>
      </c>
      <c r="S15" s="11">
        <f t="shared" si="11"/>
        <v>-1.5126935266091457</v>
      </c>
      <c r="T15" s="11">
        <f t="shared" si="6"/>
        <v>-1.4636559198595349</v>
      </c>
      <c r="V15">
        <v>13</v>
      </c>
      <c r="W15">
        <v>13</v>
      </c>
      <c r="Y15" s="27">
        <f t="shared" si="7"/>
        <v>4.7348484848484848E-2</v>
      </c>
      <c r="Z15" s="27">
        <f t="shared" si="8"/>
        <v>4.7348484848484848E-2</v>
      </c>
      <c r="AB15" s="27">
        <f t="shared" si="9"/>
        <v>-1.6711251043350646</v>
      </c>
      <c r="AC15" s="27">
        <f t="shared" si="9"/>
        <v>-1.6711251043350646</v>
      </c>
      <c r="AJ15" s="11">
        <f t="shared" si="24"/>
        <v>9.6187142235224155</v>
      </c>
      <c r="AK15" s="11">
        <f t="shared" si="17"/>
        <v>12.637874044067043</v>
      </c>
      <c r="AL15" s="11">
        <f t="shared" si="12"/>
        <v>11.128294133794729</v>
      </c>
      <c r="AM15" s="32">
        <f t="shared" si="18"/>
        <v>9</v>
      </c>
      <c r="AN15" s="31">
        <f t="shared" si="19"/>
        <v>6.542701217374236E-2</v>
      </c>
      <c r="AO15" s="32">
        <f t="shared" si="13"/>
        <v>16.291326031261846</v>
      </c>
      <c r="AP15" s="33">
        <f t="shared" si="14"/>
        <v>3.2632969957227509</v>
      </c>
      <c r="AX15" s="11">
        <f t="shared" si="20"/>
        <v>32.558867563470208</v>
      </c>
      <c r="AY15" s="11">
        <f t="shared" si="21"/>
        <v>43.444580679543861</v>
      </c>
      <c r="AZ15" s="11">
        <f t="shared" si="15"/>
        <v>38.001724121507038</v>
      </c>
      <c r="BA15" s="32">
        <f t="shared" si="22"/>
        <v>16</v>
      </c>
      <c r="BB15" s="31">
        <f t="shared" si="23"/>
        <v>6.3307844327988083E-2</v>
      </c>
      <c r="BC15" s="32">
        <f t="shared" si="10"/>
        <v>15.890268926325009</v>
      </c>
      <c r="BD15" s="33">
        <f t="shared" si="16"/>
        <v>7.5775360289331135E-4</v>
      </c>
    </row>
    <row r="16" spans="1:59" x14ac:dyDescent="0.3">
      <c r="A16" s="1">
        <v>43852</v>
      </c>
      <c r="B16">
        <v>14</v>
      </c>
      <c r="C16">
        <v>94.373001099999996</v>
      </c>
      <c r="D16">
        <v>326</v>
      </c>
      <c r="G16" s="27">
        <f t="shared" si="0"/>
        <v>95.367158982826226</v>
      </c>
      <c r="H16" s="27">
        <f t="shared" si="1"/>
        <v>1.0534346383377115E-2</v>
      </c>
      <c r="I16" s="27"/>
      <c r="J16" s="27">
        <f t="shared" si="2"/>
        <v>356.4089623295169</v>
      </c>
      <c r="K16" s="27">
        <f t="shared" si="3"/>
        <v>9.327902555066532E-2</v>
      </c>
      <c r="M16" s="11">
        <f t="shared" si="4"/>
        <v>-0.99415788282622941</v>
      </c>
      <c r="N16" s="11">
        <f t="shared" si="5"/>
        <v>-30.408962329516896</v>
      </c>
      <c r="P16" s="11">
        <v>-16.311148538401653</v>
      </c>
      <c r="Q16" s="11">
        <v>-43.06374750840962</v>
      </c>
      <c r="S16" s="11">
        <f t="shared" si="11"/>
        <v>-1.4896007725463558</v>
      </c>
      <c r="T16" s="11">
        <f t="shared" si="6"/>
        <v>-1.4491042534435175</v>
      </c>
      <c r="V16">
        <v>14</v>
      </c>
      <c r="W16">
        <v>14</v>
      </c>
      <c r="Y16" s="27">
        <f t="shared" si="7"/>
        <v>5.113636363636364E-2</v>
      </c>
      <c r="Z16" s="27">
        <f t="shared" si="8"/>
        <v>5.113636363636364E-2</v>
      </c>
      <c r="AB16" s="27">
        <f t="shared" si="9"/>
        <v>-1.6339339161209507</v>
      </c>
      <c r="AC16" s="27">
        <f t="shared" si="9"/>
        <v>-1.6339339161209507</v>
      </c>
      <c r="AJ16" s="11">
        <f t="shared" si="24"/>
        <v>12.637874044067043</v>
      </c>
      <c r="AK16" s="11">
        <f t="shared" si="17"/>
        <v>15.657033864611671</v>
      </c>
      <c r="AL16" s="11">
        <f t="shared" si="12"/>
        <v>14.147453954339358</v>
      </c>
      <c r="AM16" s="32">
        <f t="shared" si="18"/>
        <v>15</v>
      </c>
      <c r="AN16" s="31">
        <f t="shared" si="19"/>
        <v>4.7089655918190032E-2</v>
      </c>
      <c r="AO16" s="32">
        <f t="shared" si="13"/>
        <v>11.725324323629318</v>
      </c>
      <c r="AP16" s="33">
        <f t="shared" si="14"/>
        <v>0.91455899124285889</v>
      </c>
      <c r="AX16" s="11">
        <f t="shared" si="20"/>
        <v>43.444580679543861</v>
      </c>
      <c r="AY16" s="11">
        <f t="shared" si="21"/>
        <v>54.330293795617521</v>
      </c>
      <c r="AZ16" s="11">
        <f t="shared" si="15"/>
        <v>48.887437237580691</v>
      </c>
      <c r="BA16" s="32">
        <f t="shared" si="22"/>
        <v>10</v>
      </c>
      <c r="BB16" s="31">
        <f t="shared" si="23"/>
        <v>3.6433675659401366E-2</v>
      </c>
      <c r="BC16" s="32">
        <f t="shared" si="10"/>
        <v>9.1448525905097426</v>
      </c>
      <c r="BD16" s="33">
        <f t="shared" si="16"/>
        <v>7.9965979191047393E-2</v>
      </c>
    </row>
    <row r="17" spans="1:56" x14ac:dyDescent="0.3">
      <c r="A17" s="1">
        <v>43853</v>
      </c>
      <c r="B17">
        <v>15</v>
      </c>
      <c r="C17">
        <v>94.228996280000004</v>
      </c>
      <c r="D17">
        <v>349.60000609999997</v>
      </c>
      <c r="G17" s="27">
        <f t="shared" si="0"/>
        <v>95.709926049303036</v>
      </c>
      <c r="H17" s="27">
        <f t="shared" si="1"/>
        <v>1.5716285090233498E-2</v>
      </c>
      <c r="I17" s="27"/>
      <c r="J17" s="27">
        <f t="shared" si="2"/>
        <v>357.2093680236743</v>
      </c>
      <c r="K17" s="27">
        <f t="shared" si="3"/>
        <v>2.1765909012878386E-2</v>
      </c>
      <c r="M17" s="11">
        <f t="shared" si="4"/>
        <v>-1.4809297693030317</v>
      </c>
      <c r="N17" s="11">
        <f t="shared" si="5"/>
        <v>-7.609361923674328</v>
      </c>
      <c r="P17" s="11">
        <v>-16.305202790084408</v>
      </c>
      <c r="Q17" s="11">
        <v>-42.704149602566986</v>
      </c>
      <c r="S17" s="11">
        <f t="shared" si="11"/>
        <v>-1.4890577825008735</v>
      </c>
      <c r="T17" s="11">
        <f t="shared" si="6"/>
        <v>-1.4370037075078861</v>
      </c>
      <c r="V17">
        <v>15</v>
      </c>
      <c r="W17">
        <v>15</v>
      </c>
      <c r="Y17" s="27">
        <f t="shared" si="7"/>
        <v>5.4924242424242424E-2</v>
      </c>
      <c r="Z17" s="27">
        <f t="shared" si="8"/>
        <v>5.4924242424242424E-2</v>
      </c>
      <c r="AB17" s="27">
        <f t="shared" si="9"/>
        <v>-1.5988745281050747</v>
      </c>
      <c r="AC17" s="27">
        <f t="shared" si="9"/>
        <v>-1.5988745281050747</v>
      </c>
      <c r="AJ17" s="11">
        <f t="shared" si="24"/>
        <v>15.657033864611671</v>
      </c>
      <c r="AK17" s="11">
        <f t="shared" si="17"/>
        <v>18.676193685156299</v>
      </c>
      <c r="AL17" s="11">
        <f t="shared" si="12"/>
        <v>17.166613774883984</v>
      </c>
      <c r="AM17" s="32">
        <f t="shared" si="18"/>
        <v>8</v>
      </c>
      <c r="AN17" s="31">
        <f t="shared" si="19"/>
        <v>3.1335509323171862E-2</v>
      </c>
      <c r="AO17" s="32">
        <f t="shared" si="13"/>
        <v>7.8025418214697932</v>
      </c>
      <c r="AP17" s="33">
        <f t="shared" si="14"/>
        <v>4.9970552110571538E-3</v>
      </c>
      <c r="AX17" s="11">
        <f t="shared" si="20"/>
        <v>54.330293795617521</v>
      </c>
      <c r="AY17" s="11">
        <f t="shared" si="21"/>
        <v>65.216006911691181</v>
      </c>
      <c r="AZ17" s="11">
        <f t="shared" si="15"/>
        <v>59.773150353654351</v>
      </c>
      <c r="BA17" s="32">
        <f t="shared" si="22"/>
        <v>1</v>
      </c>
      <c r="BB17" s="31">
        <f t="shared" si="23"/>
        <v>1.8269997580963149E-2</v>
      </c>
      <c r="BC17" s="32">
        <f t="shared" si="10"/>
        <v>4.5857693928217502</v>
      </c>
      <c r="BD17" s="33">
        <f t="shared" si="16"/>
        <v>2.8038353081216632</v>
      </c>
    </row>
    <row r="18" spans="1:56" x14ac:dyDescent="0.3">
      <c r="A18" s="1">
        <v>43854</v>
      </c>
      <c r="B18">
        <v>16</v>
      </c>
      <c r="C18">
        <v>93.082000730000004</v>
      </c>
      <c r="D18">
        <v>353.1600037</v>
      </c>
      <c r="G18" s="27">
        <f t="shared" si="0"/>
        <v>96.05269311577986</v>
      </c>
      <c r="H18" s="27">
        <f t="shared" si="1"/>
        <v>3.1914788707613287E-2</v>
      </c>
      <c r="I18" s="27"/>
      <c r="J18" s="27">
        <f t="shared" si="2"/>
        <v>358.00977371783165</v>
      </c>
      <c r="K18" s="27">
        <f t="shared" si="3"/>
        <v>1.3732500756091835E-2</v>
      </c>
      <c r="M18" s="11">
        <f t="shared" si="4"/>
        <v>-2.9706923857798557</v>
      </c>
      <c r="N18" s="11">
        <f t="shared" si="5"/>
        <v>-4.849770017831645</v>
      </c>
      <c r="P18" s="11">
        <v>-16.15691008780621</v>
      </c>
      <c r="Q18" s="11">
        <v>-42.099831720770453</v>
      </c>
      <c r="S18" s="11">
        <f t="shared" si="11"/>
        <v>-1.475515086635127</v>
      </c>
      <c r="T18" s="11">
        <f t="shared" si="6"/>
        <v>-1.4166682823855761</v>
      </c>
      <c r="V18">
        <v>16</v>
      </c>
      <c r="W18">
        <v>16</v>
      </c>
      <c r="Y18" s="27">
        <f t="shared" si="7"/>
        <v>5.8712121212121215E-2</v>
      </c>
      <c r="Z18" s="27">
        <f t="shared" si="8"/>
        <v>5.8712121212121215E-2</v>
      </c>
      <c r="AB18" s="27">
        <f t="shared" si="9"/>
        <v>-1.5656770469488706</v>
      </c>
      <c r="AC18" s="27">
        <f t="shared" si="9"/>
        <v>-1.5656770469488706</v>
      </c>
      <c r="AJ18" s="11">
        <f t="shared" si="24"/>
        <v>18.676193685156299</v>
      </c>
      <c r="AK18" s="11">
        <f t="shared" si="17"/>
        <v>21.695353505700929</v>
      </c>
      <c r="AL18" s="11">
        <f t="shared" si="12"/>
        <v>20.185773595428614</v>
      </c>
      <c r="AM18" s="32">
        <f t="shared" si="18"/>
        <v>9</v>
      </c>
      <c r="AN18" s="31">
        <f t="shared" si="19"/>
        <v>1.9279248289593598E-2</v>
      </c>
      <c r="AO18" s="32">
        <f t="shared" si="13"/>
        <v>4.8005328241088057</v>
      </c>
      <c r="AP18" s="33">
        <f t="shared" si="14"/>
        <v>3.6736598222638976</v>
      </c>
      <c r="AX18" s="11">
        <f t="shared" si="20"/>
        <v>65.216006911691181</v>
      </c>
      <c r="AY18" s="11">
        <f t="shared" si="21"/>
        <v>76.101720027764841</v>
      </c>
      <c r="AZ18" s="11">
        <f t="shared" si="15"/>
        <v>70.658863469728004</v>
      </c>
      <c r="BA18" s="32">
        <f t="shared" si="22"/>
        <v>7</v>
      </c>
      <c r="BB18" s="31">
        <f t="shared" si="23"/>
        <v>7.9828423284545869E-3</v>
      </c>
      <c r="BC18" s="32">
        <f t="shared" si="10"/>
        <v>2.0036934244421012</v>
      </c>
      <c r="BD18" s="33">
        <f t="shared" si="16"/>
        <v>12.458532374489225</v>
      </c>
    </row>
    <row r="19" spans="1:56" x14ac:dyDescent="0.3">
      <c r="A19" s="1">
        <v>43857</v>
      </c>
      <c r="B19">
        <v>17</v>
      </c>
      <c r="C19">
        <v>91.416999820000001</v>
      </c>
      <c r="D19">
        <v>342.88000490000002</v>
      </c>
      <c r="G19" s="27">
        <f t="shared" si="0"/>
        <v>96.39546018225667</v>
      </c>
      <c r="H19" s="27">
        <f t="shared" si="1"/>
        <v>5.4458802761622606E-2</v>
      </c>
      <c r="I19" s="27"/>
      <c r="J19" s="27">
        <f t="shared" si="2"/>
        <v>358.81017941198905</v>
      </c>
      <c r="K19" s="27">
        <f t="shared" si="3"/>
        <v>4.6459911001911665E-2</v>
      </c>
      <c r="M19" s="11">
        <f t="shared" si="4"/>
        <v>-4.9784603622566692</v>
      </c>
      <c r="N19" s="11">
        <f t="shared" si="5"/>
        <v>-15.930174511989037</v>
      </c>
      <c r="P19" s="11">
        <v>-16.129446790759857</v>
      </c>
      <c r="Q19" s="11">
        <v>-40.62455039672443</v>
      </c>
      <c r="S19" s="11">
        <f t="shared" si="11"/>
        <v>-1.4730070260653514</v>
      </c>
      <c r="T19" s="11">
        <f t="shared" si="6"/>
        <v>-1.3670247523773389</v>
      </c>
      <c r="V19">
        <v>17</v>
      </c>
      <c r="W19">
        <v>17</v>
      </c>
      <c r="Y19" s="27">
        <f t="shared" si="7"/>
        <v>6.25E-2</v>
      </c>
      <c r="Z19" s="27">
        <f t="shared" si="8"/>
        <v>6.25E-2</v>
      </c>
      <c r="AB19" s="27">
        <f t="shared" si="9"/>
        <v>-1.5341205443525459</v>
      </c>
      <c r="AC19" s="27">
        <f t="shared" si="9"/>
        <v>-1.5341205443525459</v>
      </c>
      <c r="AJ19" s="11">
        <f t="shared" si="24"/>
        <v>21.695353505700929</v>
      </c>
      <c r="AK19" s="11">
        <f>AJ19+$AI$8</f>
        <v>24.714513326245559</v>
      </c>
      <c r="AL19" s="11">
        <f t="shared" si="12"/>
        <v>23.204933415973244</v>
      </c>
      <c r="AM19" s="32">
        <f t="shared" si="18"/>
        <v>6</v>
      </c>
      <c r="AN19" s="31">
        <f>1-_xlfn.NORM.DIST(AJ19,$AI$9,$AI$10,1)</f>
        <v>2.1631061286002118E-2</v>
      </c>
      <c r="AO19" s="32">
        <f t="shared" si="13"/>
        <v>5.3861342602145275</v>
      </c>
      <c r="AP19" s="33">
        <f t="shared" si="14"/>
        <v>6.9963192203707988E-2</v>
      </c>
      <c r="AX19" s="11">
        <f>AY18</f>
        <v>76.101720027764841</v>
      </c>
      <c r="AY19" s="11">
        <f>AX19+$AW$8</f>
        <v>86.987433143838501</v>
      </c>
      <c r="AZ19" s="11">
        <f>AVERAGE(AX19,AY19)</f>
        <v>81.544576585801678</v>
      </c>
      <c r="BA19" s="32">
        <f>COUNTIF($N$3:$N$254,"&lt;="&amp;AY19)-COUNTIF($N$3:$N$254,"&lt;="&amp;AX19)</f>
        <v>0</v>
      </c>
      <c r="BB19" s="31">
        <f>1-_xlfn.NORM.DIST(AX19,$AW$9,$AW$10,1)</f>
        <v>4.4317769613735347E-3</v>
      </c>
      <c r="BC19" s="32">
        <f t="shared" si="10"/>
        <v>1.1123760173047572</v>
      </c>
      <c r="BD19" s="33">
        <f>(BA19-BC19)^2/BC19</f>
        <v>1.1123760173047572</v>
      </c>
    </row>
    <row r="20" spans="1:56" x14ac:dyDescent="0.3">
      <c r="A20" s="1">
        <v>43858</v>
      </c>
      <c r="B20">
        <v>18</v>
      </c>
      <c r="C20">
        <v>92.662498470000003</v>
      </c>
      <c r="D20">
        <v>348.51998900000001</v>
      </c>
      <c r="G20" s="27">
        <f t="shared" si="0"/>
        <v>96.738227248733494</v>
      </c>
      <c r="H20" s="27">
        <f t="shared" si="1"/>
        <v>4.3984663116471347E-2</v>
      </c>
      <c r="I20" s="27"/>
      <c r="J20" s="27">
        <f t="shared" si="2"/>
        <v>359.61058510614646</v>
      </c>
      <c r="K20" s="27">
        <f t="shared" si="3"/>
        <v>3.1821979961517928E-2</v>
      </c>
      <c r="M20" s="11">
        <f t="shared" si="4"/>
        <v>-4.0757287787334917</v>
      </c>
      <c r="N20" s="11">
        <f t="shared" si="5"/>
        <v>-11.09059610614645</v>
      </c>
      <c r="P20" s="11">
        <v>-15.978239973038043</v>
      </c>
      <c r="Q20" s="11">
        <v>-39.45173373762276</v>
      </c>
      <c r="S20" s="11">
        <f t="shared" si="11"/>
        <v>-1.4591982012629527</v>
      </c>
      <c r="T20" s="11">
        <f t="shared" si="6"/>
        <v>-1.3275592226093649</v>
      </c>
      <c r="V20">
        <v>18</v>
      </c>
      <c r="W20">
        <v>18</v>
      </c>
      <c r="Y20" s="27">
        <f t="shared" si="7"/>
        <v>6.6287878787878785E-2</v>
      </c>
      <c r="Z20" s="27">
        <f t="shared" si="8"/>
        <v>6.6287878787878785E-2</v>
      </c>
      <c r="AB20" s="27">
        <f t="shared" si="9"/>
        <v>-1.5040217849000654</v>
      </c>
      <c r="AC20" s="27">
        <f t="shared" si="9"/>
        <v>-1.5040217849000654</v>
      </c>
      <c r="AJ20" s="11">
        <f t="shared" si="24"/>
        <v>24.714513326245559</v>
      </c>
      <c r="AK20" s="11">
        <f>AJ20+$AI$8</f>
        <v>27.733673146790188</v>
      </c>
      <c r="AL20" s="11">
        <f t="shared" si="12"/>
        <v>26.224093236517874</v>
      </c>
      <c r="AM20" s="32">
        <f t="shared" si="18"/>
        <v>3</v>
      </c>
      <c r="AN20" s="31">
        <f>1-_xlfn.NORM.DIST(AJ20,$AI$9,$AI$10,1)</f>
        <v>1.0664141043460029E-2</v>
      </c>
      <c r="AO20" s="32">
        <f t="shared" si="13"/>
        <v>2.6553711198215471</v>
      </c>
      <c r="AP20" s="33">
        <f t="shared" si="14"/>
        <v>4.472785900489732E-2</v>
      </c>
      <c r="AX20" s="11">
        <f>AY19</f>
        <v>86.987433143838501</v>
      </c>
      <c r="AY20" s="11">
        <f>AX20+$AW$8</f>
        <v>97.873146259912161</v>
      </c>
      <c r="AZ20" s="11">
        <f>AVERAGE(AX20,AY20)</f>
        <v>92.430289701875324</v>
      </c>
      <c r="BA20" s="32">
        <f>COUNTIF($N$3:$N$254,"&lt;="&amp;AY20)-COUNTIF($N$3:$N$254,"&lt;="&amp;AX20)</f>
        <v>1</v>
      </c>
      <c r="BB20" s="31">
        <f>1-_xlfn.NORM.DIST(AX20,$AW$9,$AW$10,1)</f>
        <v>1.3926242204506112E-3</v>
      </c>
      <c r="BC20" s="32">
        <f t="shared" si="10"/>
        <v>0.34954867933310341</v>
      </c>
      <c r="BD20" s="33">
        <f>(BA20-BC20)^2/BC20</f>
        <v>1.2103805437471788</v>
      </c>
    </row>
    <row r="21" spans="1:56" x14ac:dyDescent="0.3">
      <c r="A21" s="1">
        <v>43859</v>
      </c>
      <c r="B21">
        <v>19</v>
      </c>
      <c r="C21">
        <v>92.900001529999997</v>
      </c>
      <c r="D21">
        <v>343.1600037</v>
      </c>
      <c r="G21" s="27">
        <f t="shared" si="0"/>
        <v>97.080994315210319</v>
      </c>
      <c r="H21" s="27">
        <f t="shared" si="1"/>
        <v>4.5005303728226122E-2</v>
      </c>
      <c r="I21" s="27"/>
      <c r="J21" s="27">
        <f t="shared" si="2"/>
        <v>360.41099080030381</v>
      </c>
      <c r="K21" s="27">
        <f t="shared" si="3"/>
        <v>5.0270972474359493E-2</v>
      </c>
      <c r="M21" s="11">
        <f t="shared" si="4"/>
        <v>-4.1809927852103215</v>
      </c>
      <c r="N21" s="11">
        <f t="shared" si="5"/>
        <v>-17.250987100303803</v>
      </c>
      <c r="P21" s="11">
        <v>-15.32678757306391</v>
      </c>
      <c r="Q21" s="11">
        <v>-39.396985761668645</v>
      </c>
      <c r="S21" s="11">
        <f t="shared" si="11"/>
        <v>-1.3997049046386223</v>
      </c>
      <c r="T21" s="11">
        <f t="shared" si="6"/>
        <v>-1.3257169415861669</v>
      </c>
      <c r="V21">
        <v>19</v>
      </c>
      <c r="W21">
        <v>19</v>
      </c>
      <c r="Y21" s="27">
        <f t="shared" si="7"/>
        <v>7.0075757575757569E-2</v>
      </c>
      <c r="Z21" s="27">
        <f t="shared" si="8"/>
        <v>7.0075757575757569E-2</v>
      </c>
      <c r="AB21" s="27">
        <f t="shared" si="9"/>
        <v>-1.4752270359807198</v>
      </c>
      <c r="AC21" s="27">
        <f t="shared" si="9"/>
        <v>-1.4752270359807198</v>
      </c>
    </row>
    <row r="22" spans="1:56" x14ac:dyDescent="0.3">
      <c r="A22" s="1">
        <v>43860</v>
      </c>
      <c r="B22">
        <v>20</v>
      </c>
      <c r="C22">
        <v>93.533996579999993</v>
      </c>
      <c r="D22">
        <v>347.73999020000002</v>
      </c>
      <c r="G22" s="27">
        <f t="shared" si="0"/>
        <v>97.423761381687129</v>
      </c>
      <c r="H22" s="27">
        <f t="shared" si="1"/>
        <v>4.1586641690865893E-2</v>
      </c>
      <c r="I22" s="27"/>
      <c r="J22" s="27">
        <f t="shared" si="2"/>
        <v>361.21139649446121</v>
      </c>
      <c r="K22" s="27">
        <f t="shared" si="3"/>
        <v>3.8739882308943568E-2</v>
      </c>
      <c r="M22" s="11">
        <f t="shared" si="4"/>
        <v>-3.8897648016871358</v>
      </c>
      <c r="N22" s="11">
        <f t="shared" si="5"/>
        <v>-13.47140629446119</v>
      </c>
      <c r="P22" s="11">
        <v>-15.262053439540722</v>
      </c>
      <c r="Q22" s="11">
        <v>-39.252944720094945</v>
      </c>
      <c r="S22" s="11">
        <f t="shared" si="11"/>
        <v>-1.3937931189002213</v>
      </c>
      <c r="T22" s="11">
        <f t="shared" si="6"/>
        <v>-1.3208699299327078</v>
      </c>
      <c r="V22">
        <v>20</v>
      </c>
      <c r="W22">
        <v>20</v>
      </c>
      <c r="Y22" s="27">
        <f t="shared" si="7"/>
        <v>7.3863636363636367E-2</v>
      </c>
      <c r="Z22" s="27">
        <f t="shared" si="8"/>
        <v>7.3863636363636367E-2</v>
      </c>
      <c r="AB22" s="27">
        <f t="shared" si="9"/>
        <v>-1.4476059980540612</v>
      </c>
      <c r="AC22" s="27">
        <f t="shared" si="9"/>
        <v>-1.4476059980540612</v>
      </c>
    </row>
    <row r="23" spans="1:56" ht="15.6" x14ac:dyDescent="0.3">
      <c r="A23" s="1">
        <v>43861</v>
      </c>
      <c r="B23">
        <v>21</v>
      </c>
      <c r="C23">
        <v>100.435997</v>
      </c>
      <c r="D23">
        <v>345.0899963</v>
      </c>
      <c r="E23" s="48" t="s">
        <v>3</v>
      </c>
      <c r="F23" s="48"/>
      <c r="G23" s="27">
        <f t="shared" si="0"/>
        <v>97.766528448163953</v>
      </c>
      <c r="H23" s="27">
        <f t="shared" si="1"/>
        <v>2.6578802735796481E-2</v>
      </c>
      <c r="I23" s="27"/>
      <c r="J23" s="27">
        <f t="shared" si="2"/>
        <v>362.01180218861856</v>
      </c>
      <c r="K23" s="27">
        <f t="shared" si="3"/>
        <v>4.9035921267065033E-2</v>
      </c>
      <c r="M23" s="11">
        <f t="shared" si="4"/>
        <v>2.6694685518360473</v>
      </c>
      <c r="N23" s="11">
        <f t="shared" si="5"/>
        <v>-16.921805888618564</v>
      </c>
      <c r="P23" s="11">
        <v>-15.031340481898937</v>
      </c>
      <c r="Q23" s="11">
        <v>-38.348893878520983</v>
      </c>
      <c r="S23" s="11">
        <f t="shared" si="11"/>
        <v>-1.3727234683400202</v>
      </c>
      <c r="T23" s="11">
        <f t="shared" si="6"/>
        <v>-1.2904484270294088</v>
      </c>
      <c r="V23">
        <v>21</v>
      </c>
      <c r="W23">
        <v>21</v>
      </c>
      <c r="Y23" s="27">
        <f t="shared" si="7"/>
        <v>7.7651515151515152E-2</v>
      </c>
      <c r="Z23" s="27">
        <f t="shared" si="8"/>
        <v>7.7651515151515152E-2</v>
      </c>
      <c r="AB23" s="27">
        <f t="shared" si="9"/>
        <v>-1.4210472270165813</v>
      </c>
      <c r="AC23" s="27">
        <f t="shared" si="9"/>
        <v>-1.4210472270165813</v>
      </c>
      <c r="AG23" s="49" t="s">
        <v>60</v>
      </c>
      <c r="AH23" s="49"/>
      <c r="AM23" s="50" t="s">
        <v>61</v>
      </c>
      <c r="AN23" s="50"/>
      <c r="AP23" s="2" t="s">
        <v>62</v>
      </c>
    </row>
    <row r="24" spans="1:56" ht="15.6" x14ac:dyDescent="0.3">
      <c r="A24" s="1">
        <v>43864</v>
      </c>
      <c r="B24">
        <v>22</v>
      </c>
      <c r="C24">
        <v>100.2099991</v>
      </c>
      <c r="D24">
        <v>358</v>
      </c>
      <c r="E24" s="26" t="s">
        <v>38</v>
      </c>
      <c r="F24" s="26">
        <f>SLOPE($D$3:$D$254,$B$3:$B$254)</f>
        <v>0.8004056941573815</v>
      </c>
      <c r="G24" s="27">
        <f t="shared" si="0"/>
        <v>98.109295514640763</v>
      </c>
      <c r="H24" s="27">
        <f t="shared" si="1"/>
        <v>2.0963013713461268E-2</v>
      </c>
      <c r="I24" s="27"/>
      <c r="J24" s="27">
        <f t="shared" si="2"/>
        <v>362.81220788277597</v>
      </c>
      <c r="K24" s="27">
        <f t="shared" si="3"/>
        <v>1.3441921460268059E-2</v>
      </c>
      <c r="M24" s="11">
        <f t="shared" si="4"/>
        <v>2.1007035853592413</v>
      </c>
      <c r="N24" s="11">
        <f t="shared" si="5"/>
        <v>-4.8122078827759651</v>
      </c>
      <c r="P24" s="11">
        <v>-14.905881471924829</v>
      </c>
      <c r="Q24" s="11">
        <v>-37.936606867511273</v>
      </c>
      <c r="S24" s="11">
        <f t="shared" si="11"/>
        <v>-1.3612660386108784</v>
      </c>
      <c r="T24" s="11">
        <f t="shared" si="6"/>
        <v>-1.2765748815100129</v>
      </c>
      <c r="V24">
        <v>22</v>
      </c>
      <c r="W24">
        <v>22</v>
      </c>
      <c r="Y24" s="27">
        <f t="shared" si="7"/>
        <v>8.1439393939393936E-2</v>
      </c>
      <c r="Z24" s="27">
        <f t="shared" si="8"/>
        <v>8.1439393939393936E-2</v>
      </c>
      <c r="AB24" s="27">
        <f t="shared" si="9"/>
        <v>-1.3954546278100075</v>
      </c>
      <c r="AC24" s="27">
        <f t="shared" si="9"/>
        <v>-1.3954546278100075</v>
      </c>
    </row>
    <row r="25" spans="1:56" x14ac:dyDescent="0.3">
      <c r="A25" s="1">
        <v>43865</v>
      </c>
      <c r="B25">
        <v>23</v>
      </c>
      <c r="C25">
        <v>102.48349760000001</v>
      </c>
      <c r="D25">
        <v>369.01000979999998</v>
      </c>
      <c r="G25" s="27">
        <f t="shared" si="0"/>
        <v>98.452062581117588</v>
      </c>
      <c r="H25" s="27">
        <f t="shared" si="1"/>
        <v>3.933740663904136E-2</v>
      </c>
      <c r="I25" s="27"/>
      <c r="J25" s="27">
        <f t="shared" si="2"/>
        <v>363.61261357693331</v>
      </c>
      <c r="K25" s="27">
        <f t="shared" si="3"/>
        <v>1.4626693259600202E-2</v>
      </c>
      <c r="M25" s="11">
        <f t="shared" si="4"/>
        <v>4.0314350188824193</v>
      </c>
      <c r="N25" s="11">
        <f t="shared" si="5"/>
        <v>5.3973962230666643</v>
      </c>
      <c r="P25" s="11">
        <v>-14.621873394852571</v>
      </c>
      <c r="Q25" s="11">
        <v>-37.854979290881772</v>
      </c>
      <c r="S25" s="11">
        <f t="shared" si="11"/>
        <v>-1.3353292598475544</v>
      </c>
      <c r="T25" s="11">
        <f t="shared" si="6"/>
        <v>-1.27382809621296</v>
      </c>
      <c r="V25">
        <v>23</v>
      </c>
      <c r="W25">
        <v>23</v>
      </c>
      <c r="Y25" s="27">
        <f t="shared" si="7"/>
        <v>8.5227272727272721E-2</v>
      </c>
      <c r="Z25" s="27">
        <f t="shared" si="8"/>
        <v>8.5227272727272721E-2</v>
      </c>
      <c r="AB25" s="27">
        <f t="shared" si="9"/>
        <v>-1.370744730967556</v>
      </c>
      <c r="AC25" s="27">
        <f t="shared" si="9"/>
        <v>-1.370744730967556</v>
      </c>
    </row>
    <row r="26" spans="1:56" ht="15.6" x14ac:dyDescent="0.3">
      <c r="A26" s="1">
        <v>43866</v>
      </c>
      <c r="B26">
        <v>24</v>
      </c>
      <c r="C26">
        <v>101.9934998</v>
      </c>
      <c r="D26">
        <v>369.67001340000002</v>
      </c>
      <c r="E26" s="26" t="s">
        <v>48</v>
      </c>
      <c r="F26" s="26">
        <f>INTERCEPT($D$3:$D$254,$B$3:$B$254)</f>
        <v>345.20328261131357</v>
      </c>
      <c r="G26" s="27">
        <f t="shared" si="0"/>
        <v>98.794829647594398</v>
      </c>
      <c r="H26" s="27">
        <f t="shared" si="1"/>
        <v>3.1361509887178098E-2</v>
      </c>
      <c r="I26" s="27"/>
      <c r="J26" s="27">
        <f t="shared" si="2"/>
        <v>364.41301927109072</v>
      </c>
      <c r="K26" s="27">
        <f t="shared" si="3"/>
        <v>1.4220775119298054E-2</v>
      </c>
      <c r="M26" s="11">
        <f t="shared" si="4"/>
        <v>3.1986701524055974</v>
      </c>
      <c r="N26" s="11">
        <f t="shared" si="5"/>
        <v>5.2569941289092981</v>
      </c>
      <c r="P26" s="11">
        <v>-14.580112705448016</v>
      </c>
      <c r="Q26" s="11">
        <v>-36.10762916075646</v>
      </c>
      <c r="S26" s="11">
        <f t="shared" si="11"/>
        <v>-1.3315155029528367</v>
      </c>
      <c r="T26" s="11">
        <f t="shared" si="6"/>
        <v>-1.215029393073499</v>
      </c>
      <c r="V26">
        <v>24</v>
      </c>
      <c r="W26">
        <v>24</v>
      </c>
      <c r="Y26" s="27">
        <f t="shared" si="7"/>
        <v>8.9015151515151519E-2</v>
      </c>
      <c r="Z26" s="27">
        <f t="shared" si="8"/>
        <v>8.9015151515151519E-2</v>
      </c>
      <c r="AB26" s="27">
        <f t="shared" si="9"/>
        <v>-1.3468445506202606</v>
      </c>
      <c r="AC26" s="27">
        <f t="shared" si="9"/>
        <v>-1.3468445506202606</v>
      </c>
    </row>
    <row r="27" spans="1:56" x14ac:dyDescent="0.3">
      <c r="A27" s="1">
        <v>43867</v>
      </c>
      <c r="B27">
        <v>25</v>
      </c>
      <c r="C27">
        <v>102.5114975</v>
      </c>
      <c r="D27">
        <v>366.9500122</v>
      </c>
      <c r="G27" s="27">
        <f t="shared" si="0"/>
        <v>99.137596714071222</v>
      </c>
      <c r="H27" s="27">
        <f t="shared" si="1"/>
        <v>3.2912413419078017E-2</v>
      </c>
      <c r="I27" s="27"/>
      <c r="J27" s="27">
        <f t="shared" si="2"/>
        <v>365.21342496524812</v>
      </c>
      <c r="K27" s="27">
        <f t="shared" si="3"/>
        <v>4.7324899223749918E-3</v>
      </c>
      <c r="M27" s="11">
        <f t="shared" si="4"/>
        <v>3.3739007859287824</v>
      </c>
      <c r="N27" s="11">
        <f t="shared" si="5"/>
        <v>1.7365872347518803</v>
      </c>
      <c r="P27" s="11">
        <v>-14.463847038971181</v>
      </c>
      <c r="Q27" s="11">
        <v>-35.531954342553092</v>
      </c>
      <c r="S27" s="11">
        <f t="shared" si="11"/>
        <v>-1.3208976469387879</v>
      </c>
      <c r="T27" s="11">
        <f t="shared" si="6"/>
        <v>-1.1956578131269113</v>
      </c>
      <c r="V27">
        <v>25</v>
      </c>
      <c r="W27">
        <v>25</v>
      </c>
      <c r="Y27" s="27">
        <f t="shared" si="7"/>
        <v>9.2803030303030304E-2</v>
      </c>
      <c r="Z27" s="27">
        <f t="shared" si="8"/>
        <v>9.2803030303030304E-2</v>
      </c>
      <c r="AB27" s="27">
        <f t="shared" si="9"/>
        <v>-1.3236898806152013</v>
      </c>
      <c r="AC27" s="27">
        <f t="shared" si="9"/>
        <v>-1.3236898806152013</v>
      </c>
    </row>
    <row r="28" spans="1:56" ht="15.6" x14ac:dyDescent="0.3">
      <c r="A28" s="1">
        <v>43868</v>
      </c>
      <c r="B28">
        <v>26</v>
      </c>
      <c r="C28">
        <v>103.9639969</v>
      </c>
      <c r="D28">
        <v>366.76998900000001</v>
      </c>
      <c r="E28" s="26" t="s">
        <v>65</v>
      </c>
      <c r="F28" s="26">
        <f>CORREL($D$3:$D$254,$B$3:$B$254)</f>
        <v>0.89106307689482034</v>
      </c>
      <c r="G28" s="27">
        <f t="shared" si="0"/>
        <v>99.480363780548032</v>
      </c>
      <c r="H28" s="27">
        <f t="shared" si="1"/>
        <v>4.312678670640803E-2</v>
      </c>
      <c r="I28" s="27"/>
      <c r="J28" s="27">
        <f t="shared" si="2"/>
        <v>366.01383065940547</v>
      </c>
      <c r="K28" s="27">
        <f t="shared" si="3"/>
        <v>2.0616690658257168E-3</v>
      </c>
      <c r="M28" s="11">
        <f t="shared" si="4"/>
        <v>4.4836331194519659</v>
      </c>
      <c r="N28" s="11">
        <f t="shared" si="5"/>
        <v>0.75615834059453846</v>
      </c>
      <c r="P28" s="11">
        <v>-14.333978113713499</v>
      </c>
      <c r="Q28" s="11">
        <v>-35.469642931543376</v>
      </c>
      <c r="S28" s="11">
        <f t="shared" si="11"/>
        <v>-1.3090374857160416</v>
      </c>
      <c r="T28" s="11">
        <f t="shared" si="6"/>
        <v>-1.1935610209070839</v>
      </c>
      <c r="V28">
        <v>26</v>
      </c>
      <c r="W28">
        <v>26</v>
      </c>
      <c r="Y28" s="27">
        <f t="shared" si="7"/>
        <v>9.6590909090909088E-2</v>
      </c>
      <c r="Z28" s="27">
        <f t="shared" si="8"/>
        <v>9.6590909090909088E-2</v>
      </c>
      <c r="AB28" s="27">
        <f t="shared" si="9"/>
        <v>-1.3012239250892597</v>
      </c>
      <c r="AC28" s="27">
        <f t="shared" si="9"/>
        <v>-1.3012239250892597</v>
      </c>
    </row>
    <row r="29" spans="1:56" x14ac:dyDescent="0.3">
      <c r="A29" s="1">
        <v>43871</v>
      </c>
      <c r="B29">
        <v>27</v>
      </c>
      <c r="C29">
        <v>106.6955032</v>
      </c>
      <c r="D29">
        <v>371.07000729999999</v>
      </c>
      <c r="G29" s="27">
        <f t="shared" si="0"/>
        <v>99.823130847024856</v>
      </c>
      <c r="H29" s="27">
        <f t="shared" si="1"/>
        <v>6.4411077757353399E-2</v>
      </c>
      <c r="I29" s="27"/>
      <c r="J29" s="27">
        <f t="shared" si="2"/>
        <v>366.81423635356288</v>
      </c>
      <c r="K29" s="27">
        <f t="shared" si="3"/>
        <v>1.1468916545972511E-2</v>
      </c>
      <c r="M29" s="11">
        <f t="shared" si="4"/>
        <v>6.8723723529751481</v>
      </c>
      <c r="N29" s="11">
        <f t="shared" si="5"/>
        <v>4.2557709464371101</v>
      </c>
      <c r="P29" s="11">
        <v>-13.561453840679832</v>
      </c>
      <c r="Q29" s="11">
        <v>-35.410247214927779</v>
      </c>
      <c r="S29" s="11">
        <f t="shared" si="11"/>
        <v>-1.2384874106423873</v>
      </c>
      <c r="T29" s="11">
        <f t="shared" si="6"/>
        <v>-1.1915623424231183</v>
      </c>
      <c r="V29">
        <v>27</v>
      </c>
      <c r="W29">
        <v>27</v>
      </c>
      <c r="Y29" s="27">
        <f t="shared" si="7"/>
        <v>0.10037878787878787</v>
      </c>
      <c r="Z29" s="27">
        <f t="shared" si="8"/>
        <v>0.10037878787878787</v>
      </c>
      <c r="AB29" s="27">
        <f t="shared" si="9"/>
        <v>-1.2793961874320574</v>
      </c>
      <c r="AC29" s="27">
        <f t="shared" si="9"/>
        <v>-1.2793961874320574</v>
      </c>
    </row>
    <row r="30" spans="1:56" ht="15.6" x14ac:dyDescent="0.3">
      <c r="A30" s="1">
        <v>43872</v>
      </c>
      <c r="B30">
        <v>28</v>
      </c>
      <c r="C30">
        <v>107.5400009</v>
      </c>
      <c r="D30">
        <v>373.69000240000003</v>
      </c>
      <c r="E30" s="26" t="s">
        <v>55</v>
      </c>
      <c r="F30" s="26">
        <f>F28^2</f>
        <v>0.79399340700526455</v>
      </c>
      <c r="G30" s="27">
        <f t="shared" si="0"/>
        <v>100.16589791350168</v>
      </c>
      <c r="H30" s="27">
        <f t="shared" si="1"/>
        <v>6.8570791563926009E-2</v>
      </c>
      <c r="I30" s="27"/>
      <c r="J30" s="27">
        <f t="shared" si="2"/>
        <v>367.61464204772022</v>
      </c>
      <c r="K30" s="27">
        <f t="shared" si="3"/>
        <v>1.6257754591402475E-2</v>
      </c>
      <c r="M30" s="11">
        <f t="shared" si="4"/>
        <v>7.3741029864983147</v>
      </c>
      <c r="N30" s="11">
        <f t="shared" si="5"/>
        <v>6.0753603522798016</v>
      </c>
      <c r="P30" s="11">
        <v>-13.540633444097097</v>
      </c>
      <c r="Q30" s="11">
        <v>-34.988623138298294</v>
      </c>
      <c r="S30" s="11">
        <f t="shared" si="11"/>
        <v>-1.2365860069024024</v>
      </c>
      <c r="T30" s="11">
        <f t="shared" si="6"/>
        <v>-1.177374602661764</v>
      </c>
      <c r="V30">
        <v>28</v>
      </c>
      <c r="W30">
        <v>28</v>
      </c>
      <c r="Y30" s="27">
        <f t="shared" si="7"/>
        <v>0.10416666666666667</v>
      </c>
      <c r="Z30" s="27">
        <f t="shared" si="8"/>
        <v>0.10416666666666667</v>
      </c>
      <c r="AB30" s="27">
        <f t="shared" si="9"/>
        <v>-1.258161561063097</v>
      </c>
      <c r="AC30" s="27">
        <f t="shared" si="9"/>
        <v>-1.258161561063097</v>
      </c>
    </row>
    <row r="31" spans="1:56" x14ac:dyDescent="0.3">
      <c r="A31" s="1">
        <v>43873</v>
      </c>
      <c r="B31">
        <v>29</v>
      </c>
      <c r="C31">
        <v>108</v>
      </c>
      <c r="D31">
        <v>380.01000979999998</v>
      </c>
      <c r="G31" s="27">
        <f t="shared" si="0"/>
        <v>100.50866497997849</v>
      </c>
      <c r="H31" s="27">
        <f t="shared" si="1"/>
        <v>6.9364213148347301E-2</v>
      </c>
      <c r="I31" s="27"/>
      <c r="J31" s="27">
        <f t="shared" si="2"/>
        <v>368.41504774187763</v>
      </c>
      <c r="K31" s="27">
        <f t="shared" si="3"/>
        <v>3.051225430673471E-2</v>
      </c>
      <c r="M31" s="11">
        <f t="shared" si="4"/>
        <v>7.4913350200215092</v>
      </c>
      <c r="N31" s="11">
        <f t="shared" si="5"/>
        <v>11.594962058122348</v>
      </c>
      <c r="P31" s="11">
        <v>-13.457049542388461</v>
      </c>
      <c r="Q31" s="11">
        <v>-34.978226044140797</v>
      </c>
      <c r="S31" s="11">
        <f t="shared" si="11"/>
        <v>-1.228952783266158</v>
      </c>
      <c r="T31" s="11">
        <f t="shared" si="6"/>
        <v>-1.1770247382342862</v>
      </c>
      <c r="V31">
        <v>29</v>
      </c>
      <c r="W31">
        <v>29</v>
      </c>
      <c r="Y31" s="27">
        <f t="shared" si="7"/>
        <v>0.10795454545454546</v>
      </c>
      <c r="Z31" s="27">
        <f t="shared" si="8"/>
        <v>0.10795454545454546</v>
      </c>
      <c r="AB31" s="27">
        <f t="shared" si="9"/>
        <v>-1.2374795794240132</v>
      </c>
      <c r="AC31" s="27">
        <f t="shared" si="9"/>
        <v>-1.2374795794240132</v>
      </c>
    </row>
    <row r="32" spans="1:56" ht="15.6" x14ac:dyDescent="0.3">
      <c r="A32" s="1">
        <v>43874</v>
      </c>
      <c r="B32">
        <v>30</v>
      </c>
      <c r="C32">
        <v>107.4934998</v>
      </c>
      <c r="D32">
        <v>381.39999390000003</v>
      </c>
      <c r="E32" s="26" t="s">
        <v>58</v>
      </c>
      <c r="F32" s="38">
        <f>AVERAGE(N3:N254)</f>
        <v>-1.048896419455386E-13</v>
      </c>
      <c r="G32" s="27">
        <f t="shared" si="0"/>
        <v>100.85143204645532</v>
      </c>
      <c r="H32" s="27">
        <f t="shared" si="1"/>
        <v>6.1790413056629127E-2</v>
      </c>
      <c r="I32" s="27"/>
      <c r="J32" s="27">
        <f t="shared" si="2"/>
        <v>369.21545343603503</v>
      </c>
      <c r="K32" s="27">
        <f t="shared" si="3"/>
        <v>3.1946881643526402E-2</v>
      </c>
      <c r="M32" s="11">
        <f t="shared" si="4"/>
        <v>6.6420677535446799</v>
      </c>
      <c r="N32" s="11">
        <f t="shared" si="5"/>
        <v>12.184540463964993</v>
      </c>
      <c r="P32" s="11">
        <v>-13.311545099620758</v>
      </c>
      <c r="Q32" s="11">
        <v>-34.522546325937469</v>
      </c>
      <c r="S32" s="11">
        <f t="shared" si="11"/>
        <v>-1.2156647226586899</v>
      </c>
      <c r="T32" s="11">
        <f t="shared" si="6"/>
        <v>-1.1616910188981453</v>
      </c>
      <c r="V32">
        <v>30</v>
      </c>
      <c r="W32">
        <v>30</v>
      </c>
      <c r="Y32" s="27">
        <f t="shared" si="7"/>
        <v>0.11174242424242424</v>
      </c>
      <c r="Z32" s="27">
        <f t="shared" si="8"/>
        <v>0.11174242424242424</v>
      </c>
      <c r="AB32" s="27">
        <f t="shared" si="9"/>
        <v>-1.2173137927450091</v>
      </c>
      <c r="AC32" s="27">
        <f t="shared" si="9"/>
        <v>-1.2173137927450091</v>
      </c>
    </row>
    <row r="33" spans="1:29" x14ac:dyDescent="0.3">
      <c r="A33" s="1">
        <v>43875</v>
      </c>
      <c r="B33">
        <v>31</v>
      </c>
      <c r="C33">
        <v>106.7434998</v>
      </c>
      <c r="D33">
        <v>380.39999390000003</v>
      </c>
      <c r="E33" s="11"/>
      <c r="F33" s="11"/>
      <c r="G33" s="27">
        <f t="shared" si="0"/>
        <v>101.19419911293213</v>
      </c>
      <c r="H33" s="27">
        <f t="shared" si="1"/>
        <v>5.1987246974900765E-2</v>
      </c>
      <c r="I33" s="27"/>
      <c r="J33" s="27">
        <f t="shared" si="2"/>
        <v>370.01585913019238</v>
      </c>
      <c r="K33" s="27">
        <f t="shared" si="3"/>
        <v>2.729793621536555E-2</v>
      </c>
      <c r="M33" s="11">
        <f t="shared" si="4"/>
        <v>5.5493006870678698</v>
      </c>
      <c r="N33" s="11">
        <f t="shared" si="5"/>
        <v>10.384134769807645</v>
      </c>
      <c r="P33" s="11">
        <v>-13.279708967236672</v>
      </c>
      <c r="Q33" s="11">
        <v>-34.08064800908511</v>
      </c>
      <c r="S33" s="11">
        <f t="shared" si="11"/>
        <v>-1.2127573168875652</v>
      </c>
      <c r="T33" s="11">
        <f t="shared" si="6"/>
        <v>-1.1468210466456088</v>
      </c>
      <c r="V33">
        <v>31</v>
      </c>
      <c r="W33">
        <v>31</v>
      </c>
      <c r="Y33" s="27">
        <f t="shared" si="7"/>
        <v>0.11553030303030302</v>
      </c>
      <c r="Z33" s="27">
        <f t="shared" si="8"/>
        <v>0.11553030303030302</v>
      </c>
      <c r="AB33" s="27">
        <f t="shared" si="9"/>
        <v>-1.1976312466210002</v>
      </c>
      <c r="AC33" s="27">
        <f t="shared" si="9"/>
        <v>-1.1976312466210002</v>
      </c>
    </row>
    <row r="34" spans="1:29" ht="15.6" x14ac:dyDescent="0.3">
      <c r="A34" s="1">
        <v>43879</v>
      </c>
      <c r="B34">
        <v>32</v>
      </c>
      <c r="C34">
        <v>107.7835007</v>
      </c>
      <c r="D34">
        <v>387.77999879999999</v>
      </c>
      <c r="E34" s="26" t="s">
        <v>59</v>
      </c>
      <c r="F34" s="26">
        <f>_xlfn.STDEV.S(N3:N254)</f>
        <v>29.717494380460757</v>
      </c>
      <c r="G34" s="27">
        <f t="shared" si="0"/>
        <v>101.53696617940895</v>
      </c>
      <c r="H34" s="27">
        <f t="shared" si="1"/>
        <v>5.7954459449015235E-2</v>
      </c>
      <c r="I34" s="27"/>
      <c r="J34" s="27">
        <f t="shared" si="2"/>
        <v>370.81626482434979</v>
      </c>
      <c r="K34" s="27">
        <f t="shared" si="3"/>
        <v>4.3745768291673433E-2</v>
      </c>
      <c r="M34" s="11">
        <f t="shared" si="4"/>
        <v>6.2465345205910552</v>
      </c>
      <c r="N34" s="11">
        <f t="shared" si="5"/>
        <v>16.9637339756502</v>
      </c>
      <c r="P34" s="11">
        <v>-13.101145591329399</v>
      </c>
      <c r="Q34" s="11">
        <v>-33.702742530867852</v>
      </c>
      <c r="S34" s="11">
        <f t="shared" si="11"/>
        <v>-1.1964501793445688</v>
      </c>
      <c r="T34" s="11">
        <f t="shared" si="6"/>
        <v>-1.1341044470097481</v>
      </c>
      <c r="V34">
        <v>32</v>
      </c>
      <c r="W34">
        <v>32</v>
      </c>
      <c r="Y34" s="27">
        <f t="shared" si="7"/>
        <v>0.11931818181818182</v>
      </c>
      <c r="Z34" s="27">
        <f t="shared" si="8"/>
        <v>0.11931818181818182</v>
      </c>
      <c r="AB34" s="27">
        <f t="shared" si="9"/>
        <v>-1.1784020429997191</v>
      </c>
      <c r="AC34" s="27">
        <f t="shared" si="9"/>
        <v>-1.1784020429997191</v>
      </c>
    </row>
    <row r="35" spans="1:29" x14ac:dyDescent="0.3">
      <c r="A35" s="1">
        <v>43880</v>
      </c>
      <c r="B35">
        <v>33</v>
      </c>
      <c r="C35">
        <v>108.5110016</v>
      </c>
      <c r="D35">
        <v>386.19000240000003</v>
      </c>
      <c r="G35" s="27">
        <f t="shared" si="0"/>
        <v>101.87973324588576</v>
      </c>
      <c r="H35" s="27">
        <f t="shared" si="1"/>
        <v>6.111148414755984E-2</v>
      </c>
      <c r="I35" s="27"/>
      <c r="J35" s="27">
        <f t="shared" si="2"/>
        <v>371.61667051850714</v>
      </c>
      <c r="K35" s="27">
        <f t="shared" si="3"/>
        <v>3.7736170773262072E-2</v>
      </c>
      <c r="M35" s="11">
        <f t="shared" si="4"/>
        <v>6.6312683541142405</v>
      </c>
      <c r="N35" s="11">
        <f t="shared" si="5"/>
        <v>14.573331881492891</v>
      </c>
      <c r="P35" s="11">
        <v>-13.063775875911631</v>
      </c>
      <c r="Q35" s="11">
        <v>-33.506399878284299</v>
      </c>
      <c r="S35" s="11">
        <f t="shared" si="11"/>
        <v>-1.1930374241467916</v>
      </c>
      <c r="T35" s="11">
        <f t="shared" si="6"/>
        <v>-1.1274974750332465</v>
      </c>
      <c r="V35">
        <v>33</v>
      </c>
      <c r="W35">
        <v>33</v>
      </c>
      <c r="Y35" s="27">
        <f t="shared" si="7"/>
        <v>0.12310606060606061</v>
      </c>
      <c r="Z35" s="27">
        <f t="shared" si="8"/>
        <v>0.12310606060606061</v>
      </c>
      <c r="AB35" s="27">
        <f t="shared" si="9"/>
        <v>-1.159598968373444</v>
      </c>
      <c r="AC35" s="27">
        <f t="shared" si="9"/>
        <v>-1.159598968373444</v>
      </c>
    </row>
    <row r="36" spans="1:29" x14ac:dyDescent="0.3">
      <c r="A36" s="1">
        <v>43881</v>
      </c>
      <c r="B36">
        <v>34</v>
      </c>
      <c r="C36">
        <v>107.6549988</v>
      </c>
      <c r="D36">
        <v>386</v>
      </c>
      <c r="G36" s="27">
        <f t="shared" si="0"/>
        <v>102.22250031236258</v>
      </c>
      <c r="H36" s="27">
        <f t="shared" si="1"/>
        <v>5.0462110893056064E-2</v>
      </c>
      <c r="I36" s="27"/>
      <c r="J36" s="27">
        <f t="shared" si="2"/>
        <v>372.41707621266454</v>
      </c>
      <c r="K36" s="27">
        <f t="shared" si="3"/>
        <v>3.5188921728848341E-2</v>
      </c>
      <c r="M36" s="11">
        <f t="shared" si="4"/>
        <v>5.4324984876374174</v>
      </c>
      <c r="N36" s="11">
        <f t="shared" si="5"/>
        <v>13.58292378733546</v>
      </c>
      <c r="P36" s="11">
        <v>-13.017178984283035</v>
      </c>
      <c r="Q36" s="11">
        <v>-31.548854743228617</v>
      </c>
      <c r="S36" s="11">
        <f t="shared" si="11"/>
        <v>-1.1887820054921947</v>
      </c>
      <c r="T36" s="11">
        <f t="shared" si="6"/>
        <v>-1.0616256653175939</v>
      </c>
      <c r="V36">
        <v>34</v>
      </c>
      <c r="W36">
        <v>34</v>
      </c>
      <c r="Y36" s="27">
        <f t="shared" si="7"/>
        <v>0.12689393939393939</v>
      </c>
      <c r="Z36" s="27">
        <f t="shared" si="8"/>
        <v>0.12689393939393939</v>
      </c>
      <c r="AB36" s="27">
        <f t="shared" si="9"/>
        <v>-1.1411971771506364</v>
      </c>
      <c r="AC36" s="27">
        <f t="shared" si="9"/>
        <v>-1.1411971771506364</v>
      </c>
    </row>
    <row r="37" spans="1:29" x14ac:dyDescent="0.3">
      <c r="A37" s="1">
        <v>43882</v>
      </c>
      <c r="B37">
        <v>35</v>
      </c>
      <c r="C37">
        <v>104.7985001</v>
      </c>
      <c r="D37">
        <v>380.07000729999999</v>
      </c>
      <c r="G37" s="27">
        <f t="shared" si="0"/>
        <v>102.56526737883939</v>
      </c>
      <c r="H37" s="27">
        <f t="shared" si="1"/>
        <v>2.1309777516182259E-2</v>
      </c>
      <c r="I37" s="27"/>
      <c r="J37" s="27">
        <f t="shared" si="2"/>
        <v>373.21748190682194</v>
      </c>
      <c r="K37" s="27">
        <f t="shared" si="3"/>
        <v>1.8029639965168705E-2</v>
      </c>
      <c r="M37" s="11">
        <f t="shared" si="4"/>
        <v>2.2332327211606042</v>
      </c>
      <c r="N37" s="11">
        <f t="shared" si="5"/>
        <v>6.8525253931780412</v>
      </c>
      <c r="P37" s="11">
        <v>-13.011039145236197</v>
      </c>
      <c r="Q37" s="11">
        <v>-30.769294672678484</v>
      </c>
      <c r="S37" s="11">
        <f t="shared" si="11"/>
        <v>-1.1882212902877474</v>
      </c>
      <c r="T37" s="11">
        <f t="shared" si="6"/>
        <v>-1.0353933033098908</v>
      </c>
      <c r="V37">
        <v>35</v>
      </c>
      <c r="W37">
        <v>35</v>
      </c>
      <c r="Y37" s="27">
        <f t="shared" si="7"/>
        <v>0.13068181818181818</v>
      </c>
      <c r="Z37" s="27">
        <f t="shared" si="8"/>
        <v>0.13068181818181818</v>
      </c>
      <c r="AB37" s="27">
        <f t="shared" si="9"/>
        <v>-1.1231739206269666</v>
      </c>
      <c r="AC37" s="27">
        <f t="shared" si="9"/>
        <v>-1.1231739206269666</v>
      </c>
    </row>
    <row r="38" spans="1:29" x14ac:dyDescent="0.3">
      <c r="A38" s="1">
        <v>43885</v>
      </c>
      <c r="B38">
        <v>36</v>
      </c>
      <c r="C38">
        <v>100.46450040000001</v>
      </c>
      <c r="D38">
        <v>368.7000122</v>
      </c>
      <c r="G38" s="27">
        <f t="shared" si="0"/>
        <v>102.90803444531622</v>
      </c>
      <c r="H38" s="27">
        <f t="shared" si="1"/>
        <v>2.4322362979831355E-2</v>
      </c>
      <c r="I38" s="27"/>
      <c r="J38" s="27">
        <f t="shared" si="2"/>
        <v>374.01788760097929</v>
      </c>
      <c r="K38" s="27">
        <f t="shared" si="3"/>
        <v>1.4423312245768594E-2</v>
      </c>
      <c r="M38" s="11">
        <f t="shared" si="4"/>
        <v>-2.4435340453162127</v>
      </c>
      <c r="N38" s="11">
        <f t="shared" si="5"/>
        <v>-5.3178754009792897</v>
      </c>
      <c r="P38" s="11">
        <v>-12.989682874202998</v>
      </c>
      <c r="Q38" s="11">
        <v>-30.53432975650162</v>
      </c>
      <c r="S38" s="11">
        <f t="shared" si="11"/>
        <v>-1.1862709483020273</v>
      </c>
      <c r="T38" s="11">
        <f t="shared" si="6"/>
        <v>-1.0274866839573737</v>
      </c>
      <c r="V38">
        <v>36</v>
      </c>
      <c r="W38">
        <v>36</v>
      </c>
      <c r="Y38" s="27">
        <f t="shared" si="7"/>
        <v>0.13446969696969696</v>
      </c>
      <c r="Z38" s="27">
        <f t="shared" si="8"/>
        <v>0.13446969696969696</v>
      </c>
      <c r="AB38" s="27">
        <f t="shared" si="9"/>
        <v>-1.1055083138661328</v>
      </c>
      <c r="AC38" s="27">
        <f t="shared" si="9"/>
        <v>-1.1055083138661328</v>
      </c>
    </row>
    <row r="39" spans="1:29" ht="15.6" x14ac:dyDescent="0.3">
      <c r="A39" s="1">
        <v>43886</v>
      </c>
      <c r="B39">
        <v>37</v>
      </c>
      <c r="C39">
        <v>98.637001040000001</v>
      </c>
      <c r="D39">
        <v>360.0899963</v>
      </c>
      <c r="E39" s="43" t="s">
        <v>63</v>
      </c>
      <c r="F39" s="39">
        <f>AVERAGE(H3:H254)</f>
        <v>6.5215212697748742E-2</v>
      </c>
      <c r="G39" s="27">
        <f t="shared" si="0"/>
        <v>103.25080151179304</v>
      </c>
      <c r="H39" s="27">
        <f t="shared" si="1"/>
        <v>4.677555504675187E-2</v>
      </c>
      <c r="I39" s="27"/>
      <c r="J39" s="27">
        <f t="shared" si="2"/>
        <v>374.8182932951367</v>
      </c>
      <c r="K39" s="27">
        <f t="shared" si="3"/>
        <v>4.0901711090208098E-2</v>
      </c>
      <c r="M39" s="11">
        <f t="shared" si="4"/>
        <v>-4.6138004717930414</v>
      </c>
      <c r="N39" s="11">
        <f t="shared" si="5"/>
        <v>-14.728296995136702</v>
      </c>
      <c r="P39" s="11">
        <v>-12.953811706097568</v>
      </c>
      <c r="Q39" s="11">
        <v>-30.408962329516896</v>
      </c>
      <c r="S39" s="11">
        <f t="shared" si="11"/>
        <v>-1.1829950465716133</v>
      </c>
      <c r="T39" s="11">
        <f t="shared" si="6"/>
        <v>-1.0232680434024302</v>
      </c>
      <c r="V39">
        <v>37</v>
      </c>
      <c r="W39">
        <v>37</v>
      </c>
      <c r="Y39" s="27">
        <f t="shared" si="7"/>
        <v>0.13825757575757575</v>
      </c>
      <c r="Z39" s="27">
        <f t="shared" si="8"/>
        <v>0.13825757575757575</v>
      </c>
      <c r="AB39" s="27">
        <f t="shared" si="9"/>
        <v>-1.0881811342761099</v>
      </c>
      <c r="AC39" s="27">
        <f t="shared" si="9"/>
        <v>-1.0881811342761099</v>
      </c>
    </row>
    <row r="40" spans="1:29" ht="15.6" x14ac:dyDescent="0.3">
      <c r="A40" s="1">
        <v>43887</v>
      </c>
      <c r="B40">
        <v>38</v>
      </c>
      <c r="C40">
        <v>98.979499820000001</v>
      </c>
      <c r="D40">
        <v>379.23999020000002</v>
      </c>
      <c r="E40" s="40"/>
      <c r="F40" s="40"/>
      <c r="G40" s="27">
        <f t="shared" si="0"/>
        <v>103.59356857826985</v>
      </c>
      <c r="H40" s="27">
        <f t="shared" si="1"/>
        <v>4.6616408111384733E-2</v>
      </c>
      <c r="I40" s="27"/>
      <c r="J40" s="27">
        <f t="shared" si="2"/>
        <v>375.61869898929405</v>
      </c>
      <c r="K40" s="27">
        <f t="shared" si="3"/>
        <v>9.5488115818065863E-3</v>
      </c>
      <c r="M40" s="11">
        <f t="shared" si="4"/>
        <v>-4.6140687582698519</v>
      </c>
      <c r="N40" s="11">
        <f t="shared" si="5"/>
        <v>3.6212912107059765</v>
      </c>
      <c r="P40" s="11">
        <v>-12.939712807156667</v>
      </c>
      <c r="Q40" s="11">
        <v>-29.756012484126927</v>
      </c>
      <c r="S40" s="11">
        <f t="shared" si="11"/>
        <v>-1.1817074774770782</v>
      </c>
      <c r="T40" s="11">
        <f t="shared" si="6"/>
        <v>-1.0012961423723323</v>
      </c>
      <c r="V40">
        <v>38</v>
      </c>
      <c r="W40">
        <v>38</v>
      </c>
      <c r="Y40" s="27">
        <f t="shared" si="7"/>
        <v>0.14204545454545456</v>
      </c>
      <c r="Z40" s="27">
        <f t="shared" si="8"/>
        <v>0.14204545454545456</v>
      </c>
      <c r="AB40" s="27">
        <f t="shared" si="9"/>
        <v>-1.0711746468263743</v>
      </c>
      <c r="AC40" s="27">
        <f t="shared" si="9"/>
        <v>-1.0711746468263743</v>
      </c>
    </row>
    <row r="41" spans="1:29" ht="15.6" x14ac:dyDescent="0.3">
      <c r="A41" s="1">
        <v>43888</v>
      </c>
      <c r="B41">
        <v>39</v>
      </c>
      <c r="C41">
        <v>94.214996339999999</v>
      </c>
      <c r="D41">
        <v>371.7099915</v>
      </c>
      <c r="E41" s="43" t="s">
        <v>64</v>
      </c>
      <c r="F41" s="39">
        <f>AVERAGE(K3:K254)</f>
        <v>5.3481576871371145E-2</v>
      </c>
      <c r="G41" s="27">
        <f t="shared" si="0"/>
        <v>103.93633564474668</v>
      </c>
      <c r="H41" s="27">
        <f t="shared" si="1"/>
        <v>0.10318250472212116</v>
      </c>
      <c r="I41" s="27"/>
      <c r="J41" s="27">
        <f t="shared" si="2"/>
        <v>376.41910468345145</v>
      </c>
      <c r="K41" s="27">
        <f t="shared" si="3"/>
        <v>1.2668782898324243E-2</v>
      </c>
      <c r="M41" s="11">
        <f t="shared" si="4"/>
        <v>-9.7213393047466781</v>
      </c>
      <c r="N41" s="11">
        <f t="shared" si="5"/>
        <v>-4.7091131834514499</v>
      </c>
      <c r="P41" s="11">
        <v>-12.816311308865295</v>
      </c>
      <c r="Q41" s="11">
        <v>-29.732119831780153</v>
      </c>
      <c r="S41" s="11">
        <f t="shared" si="11"/>
        <v>-1.170437948126926</v>
      </c>
      <c r="T41" s="11">
        <f t="shared" si="6"/>
        <v>-1.0004921495443744</v>
      </c>
      <c r="V41">
        <v>39</v>
      </c>
      <c r="W41">
        <v>39</v>
      </c>
      <c r="Y41" s="27">
        <f t="shared" si="7"/>
        <v>0.14583333333333334</v>
      </c>
      <c r="Z41" s="27">
        <f t="shared" si="8"/>
        <v>0.14583333333333334</v>
      </c>
      <c r="AB41" s="27">
        <f t="shared" si="9"/>
        <v>-1.054472451770053</v>
      </c>
      <c r="AC41" s="27">
        <f t="shared" si="9"/>
        <v>-1.054472451770053</v>
      </c>
    </row>
    <row r="42" spans="1:29" ht="15.6" x14ac:dyDescent="0.3">
      <c r="A42" s="1">
        <v>43889</v>
      </c>
      <c r="B42">
        <v>40</v>
      </c>
      <c r="C42">
        <v>94.1875</v>
      </c>
      <c r="D42">
        <v>369.02999879999999</v>
      </c>
      <c r="E42" s="41"/>
      <c r="F42" s="41"/>
      <c r="G42" s="27">
        <f t="shared" si="0"/>
        <v>104.27910271122349</v>
      </c>
      <c r="H42" s="27">
        <f t="shared" si="1"/>
        <v>0.10714375804882269</v>
      </c>
      <c r="I42" s="27"/>
      <c r="J42" s="27">
        <f t="shared" si="2"/>
        <v>377.2195103776088</v>
      </c>
      <c r="K42" s="27">
        <f t="shared" si="3"/>
        <v>2.2191994158304758E-2</v>
      </c>
      <c r="M42" s="11">
        <f t="shared" si="4"/>
        <v>-10.091602711223487</v>
      </c>
      <c r="N42" s="11">
        <f t="shared" si="5"/>
        <v>-8.1895115776088119</v>
      </c>
      <c r="P42" s="11">
        <v>-12.653225104308916</v>
      </c>
      <c r="Q42" s="11">
        <v>-29.711274308172904</v>
      </c>
      <c r="S42" s="11">
        <f t="shared" si="11"/>
        <v>-1.155544249150003</v>
      </c>
      <c r="T42" s="11">
        <f t="shared" si="6"/>
        <v>-0.99979069324592695</v>
      </c>
      <c r="V42">
        <v>40</v>
      </c>
      <c r="W42">
        <v>40</v>
      </c>
      <c r="Y42" s="27">
        <f t="shared" si="7"/>
        <v>0.14962121212121213</v>
      </c>
      <c r="Z42" s="27">
        <f t="shared" si="8"/>
        <v>0.14962121212121213</v>
      </c>
      <c r="AB42" s="27">
        <f t="shared" si="9"/>
        <v>-1.0380593514671341</v>
      </c>
      <c r="AC42" s="27">
        <f t="shared" si="9"/>
        <v>-1.0380593514671341</v>
      </c>
    </row>
    <row r="43" spans="1:29" x14ac:dyDescent="0.3">
      <c r="A43" s="1">
        <v>43892</v>
      </c>
      <c r="B43">
        <v>41</v>
      </c>
      <c r="C43">
        <v>97.697502139999997</v>
      </c>
      <c r="D43">
        <v>381.0499878</v>
      </c>
      <c r="G43" s="27">
        <f t="shared" si="0"/>
        <v>104.62186977770031</v>
      </c>
      <c r="H43" s="27">
        <f t="shared" si="1"/>
        <v>7.0875585209719413E-2</v>
      </c>
      <c r="I43" s="27"/>
      <c r="J43" s="27">
        <f t="shared" si="2"/>
        <v>378.0199160717662</v>
      </c>
      <c r="K43" s="27">
        <f t="shared" si="3"/>
        <v>7.951900866676246E-3</v>
      </c>
      <c r="M43" s="11">
        <f t="shared" si="4"/>
        <v>-6.924367637700314</v>
      </c>
      <c r="N43" s="11">
        <f t="shared" si="5"/>
        <v>3.0300717282337928</v>
      </c>
      <c r="P43" s="11">
        <v>-12.399583372494362</v>
      </c>
      <c r="Q43" s="11">
        <v>-29.437228366599072</v>
      </c>
      <c r="S43" s="11">
        <f t="shared" si="11"/>
        <v>-1.1323806491882078</v>
      </c>
      <c r="T43" s="11">
        <f t="shared" si="6"/>
        <v>-0.99056898908522839</v>
      </c>
      <c r="V43">
        <v>41</v>
      </c>
      <c r="W43">
        <v>41</v>
      </c>
      <c r="Y43" s="27">
        <f t="shared" si="7"/>
        <v>0.15340909090909091</v>
      </c>
      <c r="Z43" s="27">
        <f t="shared" si="8"/>
        <v>0.15340909090909091</v>
      </c>
      <c r="AB43" s="27">
        <f t="shared" si="9"/>
        <v>-1.0219212334923036</v>
      </c>
      <c r="AC43" s="27">
        <f t="shared" si="9"/>
        <v>-1.0219212334923036</v>
      </c>
    </row>
    <row r="44" spans="1:29" x14ac:dyDescent="0.3">
      <c r="A44" s="1">
        <v>43893</v>
      </c>
      <c r="B44">
        <v>42</v>
      </c>
      <c r="C44">
        <v>95.449501040000001</v>
      </c>
      <c r="D44">
        <v>368.76998900000001</v>
      </c>
      <c r="G44" s="27">
        <f t="shared" si="0"/>
        <v>104.96463684417714</v>
      </c>
      <c r="H44" s="27">
        <f t="shared" si="1"/>
        <v>9.9687643209257104E-2</v>
      </c>
      <c r="I44" s="27"/>
      <c r="J44" s="27">
        <f t="shared" si="2"/>
        <v>378.82032176592361</v>
      </c>
      <c r="K44" s="27">
        <f t="shared" si="3"/>
        <v>2.7253662352452437E-2</v>
      </c>
      <c r="M44" s="11">
        <f t="shared" si="4"/>
        <v>-9.5151358041771346</v>
      </c>
      <c r="N44" s="11">
        <f t="shared" si="5"/>
        <v>-10.050332765923599</v>
      </c>
      <c r="P44" s="11">
        <v>-12.087468756561208</v>
      </c>
      <c r="Q44" s="11">
        <v>-29.223914262344124</v>
      </c>
      <c r="S44" s="11">
        <f t="shared" si="11"/>
        <v>-1.1038770663827142</v>
      </c>
      <c r="T44" s="11">
        <f t="shared" si="6"/>
        <v>-0.9833909241540475</v>
      </c>
      <c r="V44">
        <v>42</v>
      </c>
      <c r="W44">
        <v>42</v>
      </c>
      <c r="Y44" s="27">
        <f t="shared" si="7"/>
        <v>0.1571969696969697</v>
      </c>
      <c r="Z44" s="27">
        <f t="shared" si="8"/>
        <v>0.1571969696969697</v>
      </c>
      <c r="AB44" s="27">
        <f t="shared" si="9"/>
        <v>-1.006044967685106</v>
      </c>
      <c r="AC44" s="27">
        <f t="shared" si="9"/>
        <v>-1.006044967685106</v>
      </c>
    </row>
    <row r="45" spans="1:29" x14ac:dyDescent="0.3">
      <c r="A45" s="1">
        <v>43894</v>
      </c>
      <c r="B45">
        <v>43</v>
      </c>
      <c r="C45">
        <v>98.791496280000004</v>
      </c>
      <c r="D45">
        <v>383.7900085</v>
      </c>
      <c r="G45" s="27">
        <f t="shared" si="0"/>
        <v>105.30740391065395</v>
      </c>
      <c r="H45" s="27">
        <f t="shared" si="1"/>
        <v>6.5956158940909421E-2</v>
      </c>
      <c r="I45" s="27"/>
      <c r="J45" s="27">
        <f t="shared" si="2"/>
        <v>379.62072746008096</v>
      </c>
      <c r="K45" s="27">
        <f t="shared" si="3"/>
        <v>1.0863443413272292E-2</v>
      </c>
      <c r="M45" s="11">
        <f t="shared" si="4"/>
        <v>-6.5159076306539419</v>
      </c>
      <c r="N45" s="11">
        <f t="shared" si="5"/>
        <v>4.1692810399190421</v>
      </c>
      <c r="P45" s="11">
        <v>-12.081347139051218</v>
      </c>
      <c r="Q45" s="11">
        <v>-28.510874714015529</v>
      </c>
      <c r="S45" s="11">
        <f t="shared" si="11"/>
        <v>-1.1033180152435107</v>
      </c>
      <c r="T45" s="11">
        <f t="shared" si="6"/>
        <v>-0.95939699185276239</v>
      </c>
      <c r="V45">
        <v>43</v>
      </c>
      <c r="W45">
        <v>43</v>
      </c>
      <c r="Y45" s="27">
        <f t="shared" si="7"/>
        <v>0.16098484848484848</v>
      </c>
      <c r="Z45" s="27">
        <f t="shared" si="8"/>
        <v>0.16098484848484848</v>
      </c>
      <c r="AB45" s="27">
        <f t="shared" si="9"/>
        <v>-0.99041831518501022</v>
      </c>
      <c r="AC45" s="27">
        <f t="shared" si="9"/>
        <v>-0.99041831518501022</v>
      </c>
    </row>
    <row r="46" spans="1:29" x14ac:dyDescent="0.3">
      <c r="A46" s="1">
        <v>43895</v>
      </c>
      <c r="B46">
        <v>44</v>
      </c>
      <c r="C46">
        <v>96.201499940000005</v>
      </c>
      <c r="D46">
        <v>372.77999879999999</v>
      </c>
      <c r="G46" s="27">
        <f t="shared" si="0"/>
        <v>105.65017097713077</v>
      </c>
      <c r="H46" s="27">
        <f t="shared" si="1"/>
        <v>9.8217502253330924E-2</v>
      </c>
      <c r="I46" s="27"/>
      <c r="J46" s="27">
        <f t="shared" si="2"/>
        <v>380.42113315423836</v>
      </c>
      <c r="K46" s="27">
        <f t="shared" si="3"/>
        <v>2.0497704755715492E-2</v>
      </c>
      <c r="M46" s="11">
        <f t="shared" si="4"/>
        <v>-9.4486710371307652</v>
      </c>
      <c r="N46" s="11">
        <f t="shared" si="5"/>
        <v>-7.6411343542383747</v>
      </c>
      <c r="P46" s="11">
        <v>-12.075247942957986</v>
      </c>
      <c r="Q46" s="11">
        <v>-28.469694266835802</v>
      </c>
      <c r="S46" s="11">
        <f t="shared" si="11"/>
        <v>-1.102761011719755</v>
      </c>
      <c r="T46" s="11">
        <f t="shared" si="6"/>
        <v>-0.95801126105552525</v>
      </c>
      <c r="V46">
        <v>44</v>
      </c>
      <c r="W46">
        <v>44</v>
      </c>
      <c r="Y46" s="27">
        <f t="shared" si="7"/>
        <v>0.16477272727272727</v>
      </c>
      <c r="Z46" s="27">
        <f t="shared" si="8"/>
        <v>0.16477272727272727</v>
      </c>
      <c r="AB46" s="27">
        <f t="shared" si="9"/>
        <v>-0.97502984780811075</v>
      </c>
      <c r="AC46" s="27">
        <f t="shared" si="9"/>
        <v>-0.97502984780811075</v>
      </c>
    </row>
    <row r="47" spans="1:29" x14ac:dyDescent="0.3">
      <c r="A47" s="1">
        <v>43896</v>
      </c>
      <c r="B47">
        <v>45</v>
      </c>
      <c r="C47">
        <v>95.05449677</v>
      </c>
      <c r="D47">
        <v>368.97000120000001</v>
      </c>
      <c r="G47" s="27">
        <f t="shared" si="0"/>
        <v>105.99293804360758</v>
      </c>
      <c r="H47" s="27">
        <f t="shared" si="1"/>
        <v>0.11507547402070771</v>
      </c>
      <c r="I47" s="27"/>
      <c r="J47" s="27">
        <f t="shared" si="2"/>
        <v>381.22153884839577</v>
      </c>
      <c r="K47" s="27">
        <f t="shared" si="3"/>
        <v>3.3204698508144607E-2</v>
      </c>
      <c r="M47" s="11">
        <f t="shared" si="4"/>
        <v>-10.93844127360758</v>
      </c>
      <c r="N47" s="11">
        <f t="shared" si="5"/>
        <v>-12.251537648395754</v>
      </c>
      <c r="P47" s="11">
        <v>-12.062188671355273</v>
      </c>
      <c r="Q47" s="11">
        <v>-28.317804449983441</v>
      </c>
      <c r="S47" s="11">
        <f t="shared" si="11"/>
        <v>-1.1015683856442524</v>
      </c>
      <c r="T47" s="11">
        <f t="shared" si="6"/>
        <v>-0.95290013644630422</v>
      </c>
      <c r="V47">
        <v>45</v>
      </c>
      <c r="W47">
        <v>45</v>
      </c>
      <c r="Y47" s="27">
        <f t="shared" si="7"/>
        <v>0.16856060606060605</v>
      </c>
      <c r="Z47" s="27">
        <f t="shared" si="8"/>
        <v>0.16856060606060605</v>
      </c>
      <c r="AB47" s="27">
        <f t="shared" si="9"/>
        <v>-0.9598688763798453</v>
      </c>
      <c r="AC47" s="27">
        <f t="shared" si="9"/>
        <v>-0.9598688763798453</v>
      </c>
    </row>
    <row r="48" spans="1:29" x14ac:dyDescent="0.3">
      <c r="A48" s="1">
        <v>43899</v>
      </c>
      <c r="B48">
        <v>46</v>
      </c>
      <c r="C48">
        <v>90.030502319999997</v>
      </c>
      <c r="D48">
        <v>346.48999020000002</v>
      </c>
      <c r="G48" s="27">
        <f t="shared" si="0"/>
        <v>106.3357051100844</v>
      </c>
      <c r="H48" s="27">
        <f t="shared" si="1"/>
        <v>0.18110753988831468</v>
      </c>
      <c r="I48" s="27"/>
      <c r="J48" s="27">
        <f t="shared" si="2"/>
        <v>382.02194454255311</v>
      </c>
      <c r="K48" s="27">
        <f t="shared" si="3"/>
        <v>0.10254828522475767</v>
      </c>
      <c r="M48" s="11">
        <f t="shared" si="4"/>
        <v>-16.305202790084408</v>
      </c>
      <c r="N48" s="11">
        <f t="shared" si="5"/>
        <v>-35.531954342553092</v>
      </c>
      <c r="P48" s="11">
        <v>-11.840012109434809</v>
      </c>
      <c r="Q48" s="11">
        <v>-26.55046531985812</v>
      </c>
      <c r="S48" s="11">
        <f t="shared" si="11"/>
        <v>-1.0812783136423181</v>
      </c>
      <c r="T48" s="11">
        <f t="shared" si="6"/>
        <v>-0.8934287992097657</v>
      </c>
      <c r="V48">
        <v>46</v>
      </c>
      <c r="W48">
        <v>46</v>
      </c>
      <c r="Y48" s="27">
        <f t="shared" si="7"/>
        <v>0.17234848484848486</v>
      </c>
      <c r="Z48" s="27">
        <f t="shared" si="8"/>
        <v>0.17234848484848486</v>
      </c>
      <c r="AB48" s="27">
        <f t="shared" si="9"/>
        <v>-0.94492538685057581</v>
      </c>
      <c r="AC48" s="27">
        <f t="shared" si="9"/>
        <v>-0.94492538685057581</v>
      </c>
    </row>
    <row r="49" spans="1:29" x14ac:dyDescent="0.3">
      <c r="A49" s="1">
        <v>43900</v>
      </c>
      <c r="B49">
        <v>47</v>
      </c>
      <c r="C49">
        <v>94.591003420000007</v>
      </c>
      <c r="D49">
        <v>364.13000490000002</v>
      </c>
      <c r="G49" s="27">
        <f t="shared" si="0"/>
        <v>106.67847217656121</v>
      </c>
      <c r="H49" s="27">
        <f t="shared" si="1"/>
        <v>0.1277866638425518</v>
      </c>
      <c r="I49" s="27"/>
      <c r="J49" s="27">
        <f t="shared" si="2"/>
        <v>382.82235023671052</v>
      </c>
      <c r="K49" s="27">
        <f t="shared" si="3"/>
        <v>5.1334262722578787E-2</v>
      </c>
      <c r="M49" s="11">
        <f t="shared" si="4"/>
        <v>-12.087468756561208</v>
      </c>
      <c r="N49" s="11">
        <f t="shared" si="5"/>
        <v>-18.692345336710503</v>
      </c>
      <c r="P49" s="11">
        <v>-11.812813006017535</v>
      </c>
      <c r="Q49" s="11">
        <v>-26.349260437386022</v>
      </c>
      <c r="S49" s="11">
        <f t="shared" si="11"/>
        <v>-1.0787943803149038</v>
      </c>
      <c r="T49" s="11">
        <f t="shared" si="6"/>
        <v>-0.88665821216443286</v>
      </c>
      <c r="V49">
        <v>47</v>
      </c>
      <c r="W49">
        <v>47</v>
      </c>
      <c r="Y49" s="27">
        <f t="shared" si="7"/>
        <v>0.17613636363636365</v>
      </c>
      <c r="Z49" s="27">
        <f t="shared" si="8"/>
        <v>0.17613636363636365</v>
      </c>
      <c r="AB49" s="27">
        <f t="shared" si="9"/>
        <v>-0.93018998319682389</v>
      </c>
      <c r="AC49" s="27">
        <f t="shared" si="9"/>
        <v>-0.93018998319682389</v>
      </c>
    </row>
    <row r="50" spans="1:29" x14ac:dyDescent="0.3">
      <c r="A50" s="1">
        <v>43901</v>
      </c>
      <c r="B50">
        <v>48</v>
      </c>
      <c r="C50">
        <v>91.042999269999996</v>
      </c>
      <c r="D50">
        <v>349.92001340000002</v>
      </c>
      <c r="G50" s="27">
        <f t="shared" si="0"/>
        <v>107.02123924303804</v>
      </c>
      <c r="H50" s="27">
        <f t="shared" si="1"/>
        <v>0.17550212648039493</v>
      </c>
      <c r="I50" s="27"/>
      <c r="J50" s="27">
        <f t="shared" si="2"/>
        <v>383.62275593086787</v>
      </c>
      <c r="K50" s="27">
        <f t="shared" si="3"/>
        <v>9.6315561386143486E-2</v>
      </c>
      <c r="M50" s="11">
        <f t="shared" si="4"/>
        <v>-15.978239973038043</v>
      </c>
      <c r="N50" s="11">
        <f t="shared" si="5"/>
        <v>-33.702742530867852</v>
      </c>
      <c r="P50" s="11">
        <v>-11.726579072574395</v>
      </c>
      <c r="Q50" s="11">
        <v>-26.317417055826127</v>
      </c>
      <c r="S50" s="11">
        <f t="shared" si="11"/>
        <v>-1.0709191449460278</v>
      </c>
      <c r="T50" s="11">
        <f t="shared" si="6"/>
        <v>-0.88558667560915616</v>
      </c>
      <c r="V50">
        <v>48</v>
      </c>
      <c r="W50">
        <v>48</v>
      </c>
      <c r="Y50" s="27">
        <f t="shared" si="7"/>
        <v>0.17992424242424243</v>
      </c>
      <c r="Z50" s="27">
        <f t="shared" si="8"/>
        <v>0.17992424242424243</v>
      </c>
      <c r="AB50" s="27">
        <f t="shared" si="9"/>
        <v>-0.91565383625725416</v>
      </c>
      <c r="AC50" s="27">
        <f t="shared" si="9"/>
        <v>-0.91565383625725416</v>
      </c>
    </row>
    <row r="51" spans="1:29" x14ac:dyDescent="0.3">
      <c r="A51" s="1">
        <v>43902</v>
      </c>
      <c r="B51">
        <v>49</v>
      </c>
      <c r="C51">
        <v>83.830497739999998</v>
      </c>
      <c r="D51">
        <v>315.25</v>
      </c>
      <c r="G51" s="27">
        <f t="shared" si="0"/>
        <v>107.36400630951485</v>
      </c>
      <c r="H51" s="27">
        <f t="shared" si="1"/>
        <v>0.28072729142684977</v>
      </c>
      <c r="I51" s="27"/>
      <c r="J51" s="27">
        <f t="shared" si="2"/>
        <v>384.42316162502527</v>
      </c>
      <c r="K51" s="27">
        <f t="shared" si="3"/>
        <v>0.21942319310079389</v>
      </c>
      <c r="M51" s="11">
        <f t="shared" si="4"/>
        <v>-23.533508569514851</v>
      </c>
      <c r="N51" s="11">
        <f t="shared" si="5"/>
        <v>-69.173161625025273</v>
      </c>
      <c r="P51" s="11">
        <v>-11.439411507726192</v>
      </c>
      <c r="Q51" s="11">
        <v>-26.248082490206286</v>
      </c>
      <c r="S51" s="11">
        <f t="shared" si="11"/>
        <v>-1.0446938288414602</v>
      </c>
      <c r="T51" s="11">
        <f t="shared" si="6"/>
        <v>-0.88325355274448325</v>
      </c>
      <c r="V51">
        <v>49</v>
      </c>
      <c r="W51">
        <v>49</v>
      </c>
      <c r="Y51" s="27">
        <f t="shared" si="7"/>
        <v>0.18371212121212122</v>
      </c>
      <c r="Z51" s="27">
        <f t="shared" si="8"/>
        <v>0.18371212121212122</v>
      </c>
      <c r="AB51" s="27">
        <f t="shared" si="9"/>
        <v>-0.90130863777479686</v>
      </c>
      <c r="AC51" s="27">
        <f t="shared" si="9"/>
        <v>-0.90130863777479686</v>
      </c>
    </row>
    <row r="52" spans="1:29" x14ac:dyDescent="0.3">
      <c r="A52" s="1">
        <v>43903</v>
      </c>
      <c r="B52">
        <v>50</v>
      </c>
      <c r="C52">
        <v>89.25</v>
      </c>
      <c r="D52">
        <v>336.2999878</v>
      </c>
      <c r="G52" s="27">
        <f t="shared" si="0"/>
        <v>107.70677337599167</v>
      </c>
      <c r="H52" s="27">
        <f t="shared" si="1"/>
        <v>0.20679858124360417</v>
      </c>
      <c r="I52" s="27"/>
      <c r="J52" s="27">
        <f t="shared" si="2"/>
        <v>385.22356731918262</v>
      </c>
      <c r="K52" s="27">
        <f t="shared" si="3"/>
        <v>0.14547600741596764</v>
      </c>
      <c r="M52" s="11">
        <f t="shared" si="4"/>
        <v>-18.456773375991673</v>
      </c>
      <c r="N52" s="11">
        <f t="shared" si="5"/>
        <v>-48.923579519182624</v>
      </c>
      <c r="P52" s="11">
        <v>-11.345619608295749</v>
      </c>
      <c r="Q52" s="11">
        <v>-26.184711050658962</v>
      </c>
      <c r="S52" s="11">
        <f t="shared" si="11"/>
        <v>-1.0361283691179313</v>
      </c>
      <c r="T52" s="11">
        <f t="shared" si="6"/>
        <v>-0.88112109033914021</v>
      </c>
      <c r="V52">
        <v>50</v>
      </c>
      <c r="W52">
        <v>50</v>
      </c>
      <c r="Y52" s="27">
        <f t="shared" si="7"/>
        <v>0.1875</v>
      </c>
      <c r="Z52" s="27">
        <f t="shared" si="8"/>
        <v>0.1875</v>
      </c>
      <c r="AB52" s="27">
        <f t="shared" si="9"/>
        <v>-0.88714655901887607</v>
      </c>
      <c r="AC52" s="27">
        <f t="shared" si="9"/>
        <v>-0.88714655901887607</v>
      </c>
    </row>
    <row r="53" spans="1:29" x14ac:dyDescent="0.3">
      <c r="A53" s="1">
        <v>43906</v>
      </c>
      <c r="B53">
        <v>51</v>
      </c>
      <c r="C53">
        <v>84.457496640000002</v>
      </c>
      <c r="D53">
        <v>298.8399963</v>
      </c>
      <c r="G53" s="27">
        <f t="shared" si="0"/>
        <v>108.0495404424685</v>
      </c>
      <c r="H53" s="27">
        <f t="shared" si="1"/>
        <v>0.27933629033583079</v>
      </c>
      <c r="I53" s="27"/>
      <c r="J53" s="27">
        <f t="shared" si="2"/>
        <v>386.02397301334003</v>
      </c>
      <c r="K53" s="27">
        <f t="shared" si="3"/>
        <v>0.29174132576891626</v>
      </c>
      <c r="M53" s="11">
        <f t="shared" si="4"/>
        <v>-23.592043802468496</v>
      </c>
      <c r="N53" s="11">
        <f t="shared" si="5"/>
        <v>-87.18397671334003</v>
      </c>
      <c r="P53" s="11">
        <v>-11.157303511713025</v>
      </c>
      <c r="Q53" s="11">
        <v>-24.056438913576812</v>
      </c>
      <c r="S53" s="11">
        <f t="shared" si="11"/>
        <v>-1.0189305732489207</v>
      </c>
      <c r="T53" s="11">
        <f t="shared" si="6"/>
        <v>-0.80950428073080771</v>
      </c>
      <c r="V53">
        <v>51</v>
      </c>
      <c r="W53">
        <v>51</v>
      </c>
      <c r="Y53" s="27">
        <f t="shared" si="7"/>
        <v>0.19128787878787878</v>
      </c>
      <c r="Z53" s="27">
        <f t="shared" si="8"/>
        <v>0.19128787878787878</v>
      </c>
      <c r="AB53" s="27">
        <f t="shared" si="9"/>
        <v>-0.87316021344798889</v>
      </c>
      <c r="AC53" s="27">
        <f t="shared" si="9"/>
        <v>-0.87316021344798889</v>
      </c>
    </row>
    <row r="54" spans="1:29" x14ac:dyDescent="0.3">
      <c r="A54" s="1">
        <v>43907</v>
      </c>
      <c r="B54">
        <v>52</v>
      </c>
      <c r="C54">
        <v>90.391998290000004</v>
      </c>
      <c r="D54">
        <v>319.75</v>
      </c>
      <c r="G54" s="27">
        <f t="shared" si="0"/>
        <v>108.39230750894531</v>
      </c>
      <c r="H54" s="27">
        <f t="shared" si="1"/>
        <v>0.19913609124112774</v>
      </c>
      <c r="I54" s="27"/>
      <c r="J54" s="27">
        <f t="shared" si="2"/>
        <v>386.82437870749743</v>
      </c>
      <c r="K54" s="27">
        <f t="shared" si="3"/>
        <v>0.20977131730257212</v>
      </c>
      <c r="M54" s="11">
        <f t="shared" si="4"/>
        <v>-18.000309218945304</v>
      </c>
      <c r="N54" s="11">
        <f t="shared" si="5"/>
        <v>-67.074378707497431</v>
      </c>
      <c r="P54" s="11">
        <v>-11.084775978759382</v>
      </c>
      <c r="Q54" s="11">
        <v>-23.068038454913847</v>
      </c>
      <c r="S54" s="11">
        <f t="shared" si="11"/>
        <v>-1.0123070624112704</v>
      </c>
      <c r="T54" s="11">
        <f t="shared" si="6"/>
        <v>-0.7762443952906396</v>
      </c>
      <c r="V54">
        <v>52</v>
      </c>
      <c r="W54">
        <v>52</v>
      </c>
      <c r="Y54" s="27">
        <f t="shared" si="7"/>
        <v>0.19507575757575757</v>
      </c>
      <c r="Z54" s="27">
        <f t="shared" si="8"/>
        <v>0.19507575757575757</v>
      </c>
      <c r="AB54" s="27">
        <f t="shared" si="9"/>
        <v>-0.85934262294590202</v>
      </c>
      <c r="AC54" s="27">
        <f t="shared" si="9"/>
        <v>-0.85934262294590202</v>
      </c>
    </row>
    <row r="55" spans="1:29" x14ac:dyDescent="0.3">
      <c r="A55" s="1">
        <v>43908</v>
      </c>
      <c r="B55">
        <v>53</v>
      </c>
      <c r="C55">
        <v>91.5</v>
      </c>
      <c r="D55">
        <v>315.47000120000001</v>
      </c>
      <c r="G55" s="27">
        <f t="shared" si="0"/>
        <v>108.73507457542212</v>
      </c>
      <c r="H55" s="27">
        <f t="shared" si="1"/>
        <v>0.18836147076964063</v>
      </c>
      <c r="I55" s="27"/>
      <c r="J55" s="27">
        <f t="shared" si="2"/>
        <v>387.62478440165478</v>
      </c>
      <c r="K55" s="27">
        <f t="shared" si="3"/>
        <v>0.22872153588990687</v>
      </c>
      <c r="M55" s="11">
        <f t="shared" si="4"/>
        <v>-17.235074575422118</v>
      </c>
      <c r="N55" s="11">
        <f t="shared" si="5"/>
        <v>-72.154783201654766</v>
      </c>
      <c r="P55" s="11">
        <v>-10.93844127360758</v>
      </c>
      <c r="Q55" s="11">
        <v>-22.757674296048947</v>
      </c>
      <c r="S55" s="11">
        <f t="shared" si="11"/>
        <v>-0.99894317884836425</v>
      </c>
      <c r="T55" s="11">
        <f t="shared" si="6"/>
        <v>-0.76580057540153867</v>
      </c>
      <c r="V55">
        <v>53</v>
      </c>
      <c r="W55">
        <v>53</v>
      </c>
      <c r="Y55" s="27">
        <f t="shared" si="7"/>
        <v>0.19886363636363635</v>
      </c>
      <c r="Z55" s="27">
        <f t="shared" si="8"/>
        <v>0.19886363636363635</v>
      </c>
      <c r="AB55" s="27">
        <f t="shared" si="9"/>
        <v>-0.84568718722657388</v>
      </c>
      <c r="AC55" s="27">
        <f t="shared" si="9"/>
        <v>-0.84568718722657388</v>
      </c>
    </row>
    <row r="56" spans="1:29" x14ac:dyDescent="0.3">
      <c r="A56" s="1">
        <v>43909</v>
      </c>
      <c r="B56">
        <v>54</v>
      </c>
      <c r="C56">
        <v>94.046501160000005</v>
      </c>
      <c r="D56">
        <v>332.02999879999999</v>
      </c>
      <c r="G56" s="27">
        <f t="shared" si="0"/>
        <v>109.07784164189894</v>
      </c>
      <c r="H56" s="27">
        <f t="shared" si="1"/>
        <v>0.15982881124228457</v>
      </c>
      <c r="I56" s="27"/>
      <c r="J56" s="27">
        <f t="shared" si="2"/>
        <v>388.42519009581218</v>
      </c>
      <c r="K56" s="27">
        <f t="shared" si="3"/>
        <v>0.16984968677418252</v>
      </c>
      <c r="M56" s="11">
        <f t="shared" si="4"/>
        <v>-15.031340481898937</v>
      </c>
      <c r="N56" s="11">
        <f t="shared" si="5"/>
        <v>-56.395191295812197</v>
      </c>
      <c r="P56" s="11">
        <v>-10.502947637832079</v>
      </c>
      <c r="Q56" s="11">
        <v>-22.647271101891477</v>
      </c>
      <c r="S56" s="11">
        <f t="shared" si="11"/>
        <v>-0.95917211951658676</v>
      </c>
      <c r="T56" s="11">
        <f t="shared" si="6"/>
        <v>-0.76208548446069346</v>
      </c>
      <c r="V56">
        <v>54</v>
      </c>
      <c r="W56">
        <v>54</v>
      </c>
      <c r="Y56" s="27">
        <f t="shared" si="7"/>
        <v>0.20265151515151514</v>
      </c>
      <c r="Z56" s="27">
        <f t="shared" si="8"/>
        <v>0.20265151515151514</v>
      </c>
      <c r="AB56" s="27">
        <f t="shared" si="9"/>
        <v>-0.83218765605565126</v>
      </c>
      <c r="AC56" s="27">
        <f t="shared" si="9"/>
        <v>-0.83218765605565126</v>
      </c>
    </row>
    <row r="57" spans="1:29" x14ac:dyDescent="0.3">
      <c r="A57" s="1">
        <v>43910</v>
      </c>
      <c r="B57">
        <v>55</v>
      </c>
      <c r="C57">
        <v>92.30449677</v>
      </c>
      <c r="D57">
        <v>332.82998659999998</v>
      </c>
      <c r="G57" s="27">
        <f t="shared" si="0"/>
        <v>109.42060870837577</v>
      </c>
      <c r="H57" s="27">
        <f t="shared" si="1"/>
        <v>0.18543096530849293</v>
      </c>
      <c r="I57" s="27"/>
      <c r="J57" s="27">
        <f t="shared" si="2"/>
        <v>389.22559578996953</v>
      </c>
      <c r="K57" s="27">
        <f t="shared" si="3"/>
        <v>0.16944269284770494</v>
      </c>
      <c r="M57" s="11">
        <f t="shared" si="4"/>
        <v>-17.116111938375766</v>
      </c>
      <c r="N57" s="11">
        <f t="shared" si="5"/>
        <v>-56.395609189969548</v>
      </c>
      <c r="P57" s="11">
        <v>-10.463167077050741</v>
      </c>
      <c r="Q57" s="11">
        <v>-22.315490638973756</v>
      </c>
      <c r="S57" s="11">
        <f t="shared" si="11"/>
        <v>-0.95553919606348359</v>
      </c>
      <c r="T57" s="11">
        <f t="shared" si="6"/>
        <v>-0.7509210013898775</v>
      </c>
      <c r="V57">
        <v>55</v>
      </c>
      <c r="W57">
        <v>55</v>
      </c>
      <c r="Y57" s="27">
        <f t="shared" si="7"/>
        <v>0.20643939393939395</v>
      </c>
      <c r="Z57" s="27">
        <f t="shared" si="8"/>
        <v>0.20643939393939395</v>
      </c>
      <c r="AB57" s="27">
        <f t="shared" si="9"/>
        <v>-0.81883810398122792</v>
      </c>
      <c r="AC57" s="27">
        <f t="shared" si="9"/>
        <v>-0.81883810398122792</v>
      </c>
    </row>
    <row r="58" spans="1:29" x14ac:dyDescent="0.3">
      <c r="A58" s="1">
        <v>43913</v>
      </c>
      <c r="B58">
        <v>56</v>
      </c>
      <c r="C58">
        <v>95.141502380000006</v>
      </c>
      <c r="D58">
        <v>360.26998900000001</v>
      </c>
      <c r="G58" s="27">
        <f t="shared" si="0"/>
        <v>109.76337577485258</v>
      </c>
      <c r="H58" s="27">
        <f t="shared" si="1"/>
        <v>0.15368554236669571</v>
      </c>
      <c r="I58" s="27"/>
      <c r="J58" s="27">
        <f t="shared" si="2"/>
        <v>390.02600148412694</v>
      </c>
      <c r="K58" s="27">
        <f t="shared" si="3"/>
        <v>8.2593647521739394E-2</v>
      </c>
      <c r="M58" s="11">
        <f t="shared" si="4"/>
        <v>-14.621873394852571</v>
      </c>
      <c r="N58" s="11">
        <f t="shared" si="5"/>
        <v>-29.756012484126927</v>
      </c>
      <c r="P58" s="11">
        <v>-10.256648141249343</v>
      </c>
      <c r="Q58" s="11">
        <v>-22.239459026612963</v>
      </c>
      <c r="S58" s="11">
        <f t="shared" si="11"/>
        <v>-0.93667904249483991</v>
      </c>
      <c r="T58" s="11">
        <f t="shared" si="6"/>
        <v>-0.74836252147944526</v>
      </c>
      <c r="V58">
        <v>56</v>
      </c>
      <c r="W58">
        <v>56</v>
      </c>
      <c r="Y58" s="27">
        <f t="shared" si="7"/>
        <v>0.21022727272727273</v>
      </c>
      <c r="Z58" s="27">
        <f t="shared" si="8"/>
        <v>0.21022727272727273</v>
      </c>
      <c r="AB58" s="27">
        <f t="shared" si="9"/>
        <v>-0.80563290730518677</v>
      </c>
      <c r="AC58" s="27">
        <f t="shared" si="9"/>
        <v>-0.80563290730518677</v>
      </c>
    </row>
    <row r="59" spans="1:29" x14ac:dyDescent="0.3">
      <c r="A59" s="1">
        <v>43914</v>
      </c>
      <c r="B59">
        <v>57</v>
      </c>
      <c r="C59">
        <v>97.004997250000002</v>
      </c>
      <c r="D59">
        <v>357.32000729999999</v>
      </c>
      <c r="G59" s="27">
        <f t="shared" si="0"/>
        <v>110.1061428413294</v>
      </c>
      <c r="H59" s="27">
        <f t="shared" si="1"/>
        <v>0.13505639877052208</v>
      </c>
      <c r="I59" s="27"/>
      <c r="J59" s="27">
        <f t="shared" si="2"/>
        <v>390.82640717828428</v>
      </c>
      <c r="K59" s="27">
        <f t="shared" si="3"/>
        <v>9.3771407124574685E-2</v>
      </c>
      <c r="M59" s="11">
        <f t="shared" si="4"/>
        <v>-13.101145591329399</v>
      </c>
      <c r="N59" s="11">
        <f t="shared" si="5"/>
        <v>-33.506399878284299</v>
      </c>
      <c r="P59" s="11">
        <v>-10.222471076481213</v>
      </c>
      <c r="Q59" s="11">
        <v>-21.867944936271726</v>
      </c>
      <c r="S59" s="11">
        <f t="shared" si="11"/>
        <v>-0.93355785320751805</v>
      </c>
      <c r="T59" s="11">
        <f t="shared" si="6"/>
        <v>-0.73586099340359556</v>
      </c>
      <c r="V59">
        <v>57</v>
      </c>
      <c r="W59">
        <v>57</v>
      </c>
      <c r="Y59" s="27">
        <f t="shared" si="7"/>
        <v>0.21401515151515152</v>
      </c>
      <c r="Z59" s="27">
        <f t="shared" si="8"/>
        <v>0.21401515151515152</v>
      </c>
      <c r="AB59" s="27">
        <f t="shared" si="9"/>
        <v>-0.79256672305942122</v>
      </c>
      <c r="AC59" s="27">
        <f t="shared" si="9"/>
        <v>-0.79256672305942122</v>
      </c>
    </row>
    <row r="60" spans="1:29" x14ac:dyDescent="0.3">
      <c r="A60" s="1">
        <v>43915</v>
      </c>
      <c r="B60">
        <v>58</v>
      </c>
      <c r="C60">
        <v>94.291999820000001</v>
      </c>
      <c r="D60">
        <v>342.39001459999997</v>
      </c>
      <c r="G60" s="27">
        <f t="shared" si="0"/>
        <v>110.44890990780621</v>
      </c>
      <c r="H60" s="27">
        <f t="shared" si="1"/>
        <v>0.17134974460875965</v>
      </c>
      <c r="I60" s="27"/>
      <c r="J60" s="27">
        <f t="shared" si="2"/>
        <v>391.62681287244169</v>
      </c>
      <c r="K60" s="27">
        <f t="shared" si="3"/>
        <v>0.14380325410471745</v>
      </c>
      <c r="M60" s="11">
        <f t="shared" si="4"/>
        <v>-16.15691008780621</v>
      </c>
      <c r="N60" s="11">
        <f t="shared" si="5"/>
        <v>-49.236798272441717</v>
      </c>
      <c r="P60" s="11">
        <v>-10.109715010004379</v>
      </c>
      <c r="Q60" s="11">
        <v>-21.806856807734164</v>
      </c>
      <c r="S60" s="11">
        <f t="shared" si="11"/>
        <v>-0.92326050821444516</v>
      </c>
      <c r="T60" s="11">
        <f t="shared" si="6"/>
        <v>-0.73380536489886772</v>
      </c>
      <c r="V60">
        <v>58</v>
      </c>
      <c r="W60">
        <v>58</v>
      </c>
      <c r="Y60" s="27">
        <f t="shared" si="7"/>
        <v>0.2178030303030303</v>
      </c>
      <c r="Z60" s="27">
        <f t="shared" si="8"/>
        <v>0.2178030303030303</v>
      </c>
      <c r="AB60" s="27">
        <f t="shared" si="9"/>
        <v>-0.77963446977978135</v>
      </c>
      <c r="AC60" s="27">
        <f t="shared" si="9"/>
        <v>-0.77963446977978135</v>
      </c>
    </row>
    <row r="61" spans="1:29" x14ac:dyDescent="0.3">
      <c r="A61" s="1">
        <v>43916</v>
      </c>
      <c r="B61">
        <v>59</v>
      </c>
      <c r="C61">
        <v>97.77449799</v>
      </c>
      <c r="D61">
        <v>362.98999020000002</v>
      </c>
      <c r="G61" s="27">
        <f t="shared" si="0"/>
        <v>110.79167697428304</v>
      </c>
      <c r="H61" s="27">
        <f t="shared" si="1"/>
        <v>0.13313470538723074</v>
      </c>
      <c r="I61" s="27"/>
      <c r="J61" s="27">
        <f t="shared" si="2"/>
        <v>392.42721856659909</v>
      </c>
      <c r="K61" s="27">
        <f t="shared" si="3"/>
        <v>8.1096529274484297E-2</v>
      </c>
      <c r="M61" s="11">
        <f t="shared" si="4"/>
        <v>-13.017178984283035</v>
      </c>
      <c r="N61" s="11">
        <f t="shared" si="5"/>
        <v>-29.437228366599072</v>
      </c>
      <c r="P61" s="11">
        <v>-10.091602711223487</v>
      </c>
      <c r="Q61" s="11">
        <v>-21.756134670415236</v>
      </c>
      <c r="S61" s="11">
        <f t="shared" si="11"/>
        <v>-0.92160641903776408</v>
      </c>
      <c r="T61" s="11">
        <f t="shared" si="6"/>
        <v>-0.73209855420111669</v>
      </c>
      <c r="V61">
        <v>59</v>
      </c>
      <c r="W61">
        <v>59</v>
      </c>
      <c r="Y61" s="27">
        <f t="shared" si="7"/>
        <v>0.22159090909090909</v>
      </c>
      <c r="Z61" s="27">
        <f t="shared" si="8"/>
        <v>0.22159090909090909</v>
      </c>
      <c r="AB61" s="27">
        <f t="shared" si="9"/>
        <v>-0.76683130989518566</v>
      </c>
      <c r="AC61" s="27">
        <f t="shared" si="9"/>
        <v>-0.76683130989518566</v>
      </c>
    </row>
    <row r="62" spans="1:29" x14ac:dyDescent="0.3">
      <c r="A62" s="1">
        <v>43917</v>
      </c>
      <c r="B62">
        <v>60</v>
      </c>
      <c r="C62">
        <v>95.004997250000002</v>
      </c>
      <c r="D62">
        <v>357.11999509999998</v>
      </c>
      <c r="G62" s="27">
        <f t="shared" si="0"/>
        <v>111.13444404075986</v>
      </c>
      <c r="H62" s="27">
        <f t="shared" si="1"/>
        <v>0.16977471983201239</v>
      </c>
      <c r="I62" s="27"/>
      <c r="J62" s="27">
        <f t="shared" si="2"/>
        <v>393.22762426075644</v>
      </c>
      <c r="K62" s="27">
        <f t="shared" si="3"/>
        <v>0.10110783393868965</v>
      </c>
      <c r="M62" s="11">
        <f t="shared" si="4"/>
        <v>-16.129446790759857</v>
      </c>
      <c r="N62" s="11">
        <f t="shared" si="5"/>
        <v>-36.10762916075646</v>
      </c>
      <c r="P62" s="11">
        <v>-9.8794357435275515</v>
      </c>
      <c r="Q62" s="11">
        <v>-20.904100099628295</v>
      </c>
      <c r="S62" s="11">
        <f t="shared" si="11"/>
        <v>-0.90223046410457131</v>
      </c>
      <c r="T62" s="11">
        <f t="shared" si="6"/>
        <v>-0.70342740986173546</v>
      </c>
      <c r="V62">
        <v>60</v>
      </c>
      <c r="W62">
        <v>60</v>
      </c>
      <c r="Y62" s="27">
        <f t="shared" si="7"/>
        <v>0.22537878787878787</v>
      </c>
      <c r="Z62" s="27">
        <f t="shared" si="8"/>
        <v>0.22537878787878787</v>
      </c>
      <c r="AB62" s="27">
        <f t="shared" si="9"/>
        <v>-0.75415263357064855</v>
      </c>
      <c r="AC62" s="27">
        <f t="shared" si="9"/>
        <v>-0.75415263357064855</v>
      </c>
    </row>
    <row r="63" spans="1:29" x14ac:dyDescent="0.3">
      <c r="A63" s="1">
        <v>43920</v>
      </c>
      <c r="B63">
        <v>61</v>
      </c>
      <c r="C63">
        <v>98.197502139999997</v>
      </c>
      <c r="D63">
        <v>370.9599915</v>
      </c>
      <c r="G63" s="27">
        <f t="shared" si="0"/>
        <v>111.47721110723667</v>
      </c>
      <c r="H63" s="27">
        <f t="shared" si="1"/>
        <v>0.13523469210351008</v>
      </c>
      <c r="I63" s="27"/>
      <c r="J63" s="27">
        <f t="shared" si="2"/>
        <v>394.02802995491385</v>
      </c>
      <c r="K63" s="27">
        <f t="shared" si="3"/>
        <v>6.218470720154156E-2</v>
      </c>
      <c r="M63" s="11">
        <f t="shared" si="4"/>
        <v>-13.279708967236672</v>
      </c>
      <c r="N63" s="11">
        <f t="shared" si="5"/>
        <v>-23.068038454913847</v>
      </c>
      <c r="P63" s="11">
        <v>-9.8085839753421169</v>
      </c>
      <c r="Q63" s="11">
        <v>-20.198349430429175</v>
      </c>
      <c r="S63" s="11">
        <f t="shared" si="11"/>
        <v>-0.89575999095690662</v>
      </c>
      <c r="T63" s="11">
        <f t="shared" si="6"/>
        <v>-0.67967874989183064</v>
      </c>
      <c r="V63">
        <v>61</v>
      </c>
      <c r="W63">
        <v>61</v>
      </c>
      <c r="Y63" s="27">
        <f t="shared" si="7"/>
        <v>0.22916666666666666</v>
      </c>
      <c r="Z63" s="27">
        <f t="shared" si="8"/>
        <v>0.22916666666666666</v>
      </c>
      <c r="AB63" s="27">
        <f t="shared" si="9"/>
        <v>-0.74159404386151673</v>
      </c>
      <c r="AC63" s="27">
        <f t="shared" si="9"/>
        <v>-0.74159404386151673</v>
      </c>
    </row>
    <row r="64" spans="1:29" x14ac:dyDescent="0.3">
      <c r="A64" s="1">
        <v>43921</v>
      </c>
      <c r="B64">
        <v>62</v>
      </c>
      <c r="C64">
        <v>97.486000059999995</v>
      </c>
      <c r="D64">
        <v>375.5</v>
      </c>
      <c r="G64" s="27">
        <f t="shared" si="0"/>
        <v>111.81997817371349</v>
      </c>
      <c r="H64" s="27">
        <f t="shared" si="1"/>
        <v>0.14703627295089883</v>
      </c>
      <c r="I64" s="27"/>
      <c r="J64" s="27">
        <f t="shared" si="2"/>
        <v>394.82843564907125</v>
      </c>
      <c r="K64" s="27">
        <f t="shared" si="3"/>
        <v>5.1473863246527966E-2</v>
      </c>
      <c r="M64" s="11">
        <f t="shared" si="4"/>
        <v>-14.333978113713499</v>
      </c>
      <c r="N64" s="11">
        <f t="shared" si="5"/>
        <v>-19.328435649071253</v>
      </c>
      <c r="P64" s="11">
        <v>-9.7213393047466781</v>
      </c>
      <c r="Q64" s="11">
        <v>-20.116721753799652</v>
      </c>
      <c r="S64" s="11">
        <f t="shared" si="11"/>
        <v>-0.88779245093889059</v>
      </c>
      <c r="T64" s="11">
        <f t="shared" si="6"/>
        <v>-0.67693196122975574</v>
      </c>
      <c r="V64">
        <v>62</v>
      </c>
      <c r="W64">
        <v>62</v>
      </c>
      <c r="Y64" s="27">
        <f t="shared" si="7"/>
        <v>0.23295454545454544</v>
      </c>
      <c r="Z64" s="27">
        <f t="shared" si="8"/>
        <v>0.23295454545454544</v>
      </c>
      <c r="AB64" s="27">
        <f t="shared" si="9"/>
        <v>-0.72915134305229301</v>
      </c>
      <c r="AC64" s="27">
        <f t="shared" si="9"/>
        <v>-0.72915134305229301</v>
      </c>
    </row>
    <row r="65" spans="1:29" x14ac:dyDescent="0.3">
      <c r="A65" s="1">
        <v>43922</v>
      </c>
      <c r="B65">
        <v>63</v>
      </c>
      <c r="C65">
        <v>95.385002139999997</v>
      </c>
      <c r="D65">
        <v>364.07998659999998</v>
      </c>
      <c r="G65" s="27">
        <f t="shared" si="0"/>
        <v>112.1627452401903</v>
      </c>
      <c r="H65" s="27">
        <f t="shared" si="1"/>
        <v>0.17589498059207473</v>
      </c>
      <c r="I65" s="27"/>
      <c r="J65" s="27">
        <f t="shared" si="2"/>
        <v>395.6288413432286</v>
      </c>
      <c r="K65" s="27">
        <f t="shared" si="3"/>
        <v>8.6653636300778242E-2</v>
      </c>
      <c r="M65" s="11">
        <f t="shared" si="4"/>
        <v>-16.777743100190307</v>
      </c>
      <c r="N65" s="11">
        <f t="shared" si="5"/>
        <v>-31.548854743228617</v>
      </c>
      <c r="P65" s="11">
        <v>-9.6378470418189011</v>
      </c>
      <c r="Q65" s="11">
        <v>-19.54008896099316</v>
      </c>
      <c r="S65" s="11">
        <f t="shared" si="11"/>
        <v>-0.88016759613077866</v>
      </c>
      <c r="T65" s="11">
        <f t="shared" si="6"/>
        <v>-0.65752814523423131</v>
      </c>
      <c r="V65">
        <v>63</v>
      </c>
      <c r="W65">
        <v>63</v>
      </c>
      <c r="Y65" s="27">
        <f t="shared" si="7"/>
        <v>0.23674242424242425</v>
      </c>
      <c r="Z65" s="27">
        <f t="shared" si="8"/>
        <v>0.23674242424242425</v>
      </c>
      <c r="AB65" s="27">
        <f t="shared" si="9"/>
        <v>-0.71682052006751695</v>
      </c>
      <c r="AC65" s="27">
        <f t="shared" si="9"/>
        <v>-0.71682052006751695</v>
      </c>
    </row>
    <row r="66" spans="1:29" x14ac:dyDescent="0.3">
      <c r="A66" s="1">
        <v>43923</v>
      </c>
      <c r="B66">
        <v>64</v>
      </c>
      <c r="C66">
        <v>95.941497799999993</v>
      </c>
      <c r="D66">
        <v>370.07998659999998</v>
      </c>
      <c r="G66" s="27">
        <f t="shared" si="0"/>
        <v>112.50551230666713</v>
      </c>
      <c r="H66" s="27">
        <f t="shared" si="1"/>
        <v>0.17264702851727978</v>
      </c>
      <c r="I66" s="27"/>
      <c r="J66" s="27">
        <f t="shared" si="2"/>
        <v>396.42924703738601</v>
      </c>
      <c r="K66" s="27">
        <f t="shared" si="3"/>
        <v>7.1198825636214561E-2</v>
      </c>
      <c r="M66" s="11">
        <f t="shared" si="4"/>
        <v>-16.564014506667135</v>
      </c>
      <c r="N66" s="11">
        <f t="shared" si="5"/>
        <v>-26.349260437386022</v>
      </c>
      <c r="P66" s="11">
        <v>-9.5151358041771346</v>
      </c>
      <c r="Q66" s="11">
        <v>-19.436056419419401</v>
      </c>
      <c r="S66" s="11">
        <f t="shared" si="11"/>
        <v>-0.86896110420527461</v>
      </c>
      <c r="T66" s="11">
        <f t="shared" si="6"/>
        <v>-0.65402742810640513</v>
      </c>
      <c r="V66">
        <v>64</v>
      </c>
      <c r="W66">
        <v>64</v>
      </c>
      <c r="Y66" s="27">
        <f t="shared" si="7"/>
        <v>0.24053030303030304</v>
      </c>
      <c r="Z66" s="27">
        <f t="shared" si="8"/>
        <v>0.24053030303030304</v>
      </c>
      <c r="AB66" s="27">
        <f t="shared" si="9"/>
        <v>-0.70459773885446619</v>
      </c>
      <c r="AC66" s="27">
        <f t="shared" si="9"/>
        <v>-0.70459773885446619</v>
      </c>
    </row>
    <row r="67" spans="1:29" x14ac:dyDescent="0.3">
      <c r="A67" s="1">
        <v>43924</v>
      </c>
      <c r="B67">
        <v>65</v>
      </c>
      <c r="C67">
        <v>95.329498290000004</v>
      </c>
      <c r="D67">
        <v>361.76000979999998</v>
      </c>
      <c r="G67" s="27">
        <f t="shared" ref="G67:G130" si="25">$F$3*B67+$F$5</f>
        <v>112.84827937314394</v>
      </c>
      <c r="H67" s="27">
        <f t="shared" ref="H67:H130" si="26">ABS((C67-G67)/C67)</f>
        <v>0.18377083061793101</v>
      </c>
      <c r="I67" s="27"/>
      <c r="J67" s="27">
        <f t="shared" ref="J67:J130" si="27">$F$24*B67+$F$26</f>
        <v>397.22965273154335</v>
      </c>
      <c r="K67" s="27">
        <f t="shared" ref="K67:K130" si="28">ABS((D67-J67)/D67)</f>
        <v>9.8047440210853778E-2</v>
      </c>
      <c r="M67" s="11">
        <f t="shared" ref="M67:M130" si="29">C67-G67</f>
        <v>-17.518781083143935</v>
      </c>
      <c r="N67" s="11">
        <f t="shared" ref="N67:N130" si="30">D67-J67</f>
        <v>-35.469642931543376</v>
      </c>
      <c r="P67" s="11">
        <v>-9.4486710371307652</v>
      </c>
      <c r="Q67" s="11">
        <v>-19.328435649071253</v>
      </c>
      <c r="S67" s="11">
        <f t="shared" si="11"/>
        <v>-0.86289126993785359</v>
      </c>
      <c r="T67" s="11">
        <f t="shared" si="6"/>
        <v>-0.65040596631792713</v>
      </c>
      <c r="V67">
        <v>65</v>
      </c>
      <c r="W67">
        <v>65</v>
      </c>
      <c r="Y67" s="27">
        <f t="shared" si="7"/>
        <v>0.24431818181818182</v>
      </c>
      <c r="Z67" s="27">
        <f t="shared" si="8"/>
        <v>0.24431818181818182</v>
      </c>
      <c r="AB67" s="27">
        <f t="shared" si="9"/>
        <v>-0.69247932764821996</v>
      </c>
      <c r="AC67" s="27">
        <f t="shared" si="9"/>
        <v>-0.69247932764821996</v>
      </c>
    </row>
    <row r="68" spans="1:29" x14ac:dyDescent="0.3">
      <c r="A68" s="1">
        <v>43927</v>
      </c>
      <c r="B68">
        <v>66</v>
      </c>
      <c r="C68">
        <v>99.879501340000004</v>
      </c>
      <c r="D68">
        <v>379.9599915</v>
      </c>
      <c r="G68" s="27">
        <f t="shared" si="25"/>
        <v>113.19104643962076</v>
      </c>
      <c r="H68" s="27">
        <f t="shared" si="26"/>
        <v>0.13327604684675889</v>
      </c>
      <c r="I68" s="27"/>
      <c r="J68" s="27">
        <f t="shared" si="27"/>
        <v>398.03005842570076</v>
      </c>
      <c r="K68" s="27">
        <f t="shared" si="28"/>
        <v>4.7557814848779301E-2</v>
      </c>
      <c r="M68" s="11">
        <f t="shared" si="29"/>
        <v>-13.311545099620758</v>
      </c>
      <c r="N68" s="11">
        <f t="shared" si="30"/>
        <v>-18.070066925700758</v>
      </c>
      <c r="P68" s="11">
        <v>-9.0863816747725537</v>
      </c>
      <c r="Q68" s="11">
        <v>-19.121431297399909</v>
      </c>
      <c r="S68" s="11">
        <f t="shared" si="11"/>
        <v>-0.82980552414971542</v>
      </c>
      <c r="T68" s="11">
        <f t="shared" ref="T68:T131" si="31">STANDARDIZE(Q68,$F$32,$F$34)</f>
        <v>-0.64344022590182226</v>
      </c>
      <c r="V68">
        <v>66</v>
      </c>
      <c r="W68">
        <v>66</v>
      </c>
      <c r="Y68" s="27">
        <f t="shared" ref="Y68:Y131" si="32">(V68-0.5)/264</f>
        <v>0.24810606060606061</v>
      </c>
      <c r="Z68" s="27">
        <f t="shared" ref="Z68:Z131" si="33">(W68-0.5)/264</f>
        <v>0.24810606060606061</v>
      </c>
      <c r="AB68" s="27">
        <f t="shared" ref="AB68:AC131" si="34">_xlfn.NORM.S.INV(Y68)</f>
        <v>-0.68046176903912492</v>
      </c>
      <c r="AC68" s="27">
        <f t="shared" si="34"/>
        <v>-0.68046176903912492</v>
      </c>
    </row>
    <row r="69" spans="1:29" x14ac:dyDescent="0.3">
      <c r="A69" s="1">
        <v>43928</v>
      </c>
      <c r="B69">
        <v>67</v>
      </c>
      <c r="C69">
        <v>100.58000180000001</v>
      </c>
      <c r="D69">
        <v>372.27999879999999</v>
      </c>
      <c r="G69" s="27">
        <f t="shared" si="25"/>
        <v>113.53381350609757</v>
      </c>
      <c r="H69" s="27">
        <f t="shared" si="26"/>
        <v>0.12879112621071326</v>
      </c>
      <c r="I69" s="27"/>
      <c r="J69" s="27">
        <f t="shared" si="27"/>
        <v>398.83046411985811</v>
      </c>
      <c r="K69" s="27">
        <f t="shared" si="28"/>
        <v>7.1318538211669627E-2</v>
      </c>
      <c r="M69" s="11">
        <f t="shared" si="29"/>
        <v>-12.953811706097568</v>
      </c>
      <c r="N69" s="11">
        <f t="shared" si="30"/>
        <v>-26.55046531985812</v>
      </c>
      <c r="P69" s="11">
        <v>-8.7649008105739199</v>
      </c>
      <c r="Q69" s="11">
        <v>-19.076295359642245</v>
      </c>
      <c r="S69" s="11">
        <f t="shared" ref="S69:S132" si="35">STANDARDIZE(P69,$F$11,$F$13)</f>
        <v>-0.80044657725877622</v>
      </c>
      <c r="T69" s="11">
        <f t="shared" si="31"/>
        <v>-0.64192139200621157</v>
      </c>
      <c r="V69">
        <v>67</v>
      </c>
      <c r="W69">
        <v>67</v>
      </c>
      <c r="Y69" s="27">
        <f t="shared" si="32"/>
        <v>0.25189393939393939</v>
      </c>
      <c r="Z69" s="27">
        <f t="shared" si="33"/>
        <v>0.25189393939393939</v>
      </c>
      <c r="AB69" s="27">
        <f t="shared" si="34"/>
        <v>-0.66854169077102288</v>
      </c>
      <c r="AC69" s="27">
        <f t="shared" si="34"/>
        <v>-0.66854169077102288</v>
      </c>
    </row>
    <row r="70" spans="1:29" x14ac:dyDescent="0.3">
      <c r="A70" s="1">
        <v>43929</v>
      </c>
      <c r="B70">
        <v>68</v>
      </c>
      <c r="C70">
        <v>102.1500015</v>
      </c>
      <c r="D70">
        <v>371.11999509999998</v>
      </c>
      <c r="G70" s="27">
        <f t="shared" si="25"/>
        <v>113.8765805725744</v>
      </c>
      <c r="H70" s="27">
        <f t="shared" si="26"/>
        <v>0.11479763974917216</v>
      </c>
      <c r="I70" s="27"/>
      <c r="J70" s="27">
        <f t="shared" si="27"/>
        <v>399.63086981401551</v>
      </c>
      <c r="K70" s="27">
        <f t="shared" si="28"/>
        <v>7.6823871228854548E-2</v>
      </c>
      <c r="M70" s="11">
        <f t="shared" si="29"/>
        <v>-11.726579072574395</v>
      </c>
      <c r="N70" s="11">
        <f t="shared" si="30"/>
        <v>-28.510874714015529</v>
      </c>
      <c r="P70" s="11">
        <v>-7.7618769776202896</v>
      </c>
      <c r="Q70" s="11">
        <v>-18.692345336710503</v>
      </c>
      <c r="S70" s="11">
        <f t="shared" si="35"/>
        <v>-0.70884633997735269</v>
      </c>
      <c r="T70" s="11">
        <f t="shared" si="31"/>
        <v>-0.6290013921564197</v>
      </c>
      <c r="V70">
        <v>68</v>
      </c>
      <c r="W70">
        <v>68</v>
      </c>
      <c r="Y70" s="27">
        <f t="shared" si="32"/>
        <v>0.25568181818181818</v>
      </c>
      <c r="Z70" s="27">
        <f t="shared" si="33"/>
        <v>0.25568181818181818</v>
      </c>
      <c r="AB70" s="27">
        <f t="shared" si="34"/>
        <v>-0.65671585720597359</v>
      </c>
      <c r="AC70" s="27">
        <f t="shared" si="34"/>
        <v>-0.65671585720597359</v>
      </c>
    </row>
    <row r="71" spans="1:29" x14ac:dyDescent="0.3">
      <c r="A71" s="1">
        <v>43930</v>
      </c>
      <c r="B71">
        <v>69</v>
      </c>
      <c r="C71">
        <v>102.1380005</v>
      </c>
      <c r="D71">
        <v>370.72000120000001</v>
      </c>
      <c r="G71" s="27">
        <f t="shared" si="25"/>
        <v>114.21934763905122</v>
      </c>
      <c r="H71" s="27">
        <f t="shared" si="26"/>
        <v>0.11828454718037305</v>
      </c>
      <c r="I71" s="27"/>
      <c r="J71" s="27">
        <f t="shared" si="27"/>
        <v>400.43127550817292</v>
      </c>
      <c r="K71" s="27">
        <f t="shared" si="28"/>
        <v>8.0144783696588159E-2</v>
      </c>
      <c r="M71" s="11">
        <f t="shared" si="29"/>
        <v>-12.081347139051218</v>
      </c>
      <c r="N71" s="11">
        <f t="shared" si="30"/>
        <v>-29.711274308172904</v>
      </c>
      <c r="P71" s="11">
        <v>-6.924367637700314</v>
      </c>
      <c r="Q71" s="11">
        <v>-18.318997132455593</v>
      </c>
      <c r="S71" s="11">
        <f t="shared" si="35"/>
        <v>-0.63236156290463819</v>
      </c>
      <c r="T71" s="11">
        <f t="shared" si="31"/>
        <v>-0.61643814575767941</v>
      </c>
      <c r="V71">
        <v>69</v>
      </c>
      <c r="W71">
        <v>69</v>
      </c>
      <c r="Y71" s="27">
        <f t="shared" si="32"/>
        <v>0.25946969696969696</v>
      </c>
      <c r="Z71" s="27">
        <f t="shared" si="33"/>
        <v>0.25946969696969696</v>
      </c>
      <c r="AB71" s="27">
        <f t="shared" si="34"/>
        <v>-0.64498116139770645</v>
      </c>
      <c r="AC71" s="27">
        <f t="shared" si="34"/>
        <v>-0.64498116139770645</v>
      </c>
    </row>
    <row r="72" spans="1:29" x14ac:dyDescent="0.3">
      <c r="A72" s="1">
        <v>43934</v>
      </c>
      <c r="B72">
        <v>70</v>
      </c>
      <c r="C72">
        <v>108.4434967</v>
      </c>
      <c r="D72">
        <v>396.72000120000001</v>
      </c>
      <c r="G72" s="27">
        <f t="shared" si="25"/>
        <v>114.56211470552803</v>
      </c>
      <c r="H72" s="27">
        <f t="shared" si="26"/>
        <v>5.6422175526621828E-2</v>
      </c>
      <c r="I72" s="27"/>
      <c r="J72" s="27">
        <f t="shared" si="27"/>
        <v>401.23168120233026</v>
      </c>
      <c r="K72" s="27">
        <f t="shared" si="28"/>
        <v>1.1372454095289641E-2</v>
      </c>
      <c r="M72" s="11">
        <f t="shared" si="29"/>
        <v>-6.1186180055280346</v>
      </c>
      <c r="N72" s="11">
        <f t="shared" si="30"/>
        <v>-4.5116800023302517</v>
      </c>
      <c r="P72" s="11">
        <v>-6.5159076306539419</v>
      </c>
      <c r="Q72" s="11">
        <v>-18.070066925700758</v>
      </c>
      <c r="S72" s="11">
        <f t="shared" si="35"/>
        <v>-0.59505932507521142</v>
      </c>
      <c r="T72" s="11">
        <f t="shared" si="31"/>
        <v>-0.60806159140999838</v>
      </c>
      <c r="V72">
        <v>70</v>
      </c>
      <c r="W72">
        <v>70</v>
      </c>
      <c r="Y72" s="27">
        <f t="shared" si="32"/>
        <v>0.26325757575757575</v>
      </c>
      <c r="Z72" s="27">
        <f t="shared" si="33"/>
        <v>0.26325757575757575</v>
      </c>
      <c r="AB72" s="27">
        <f t="shared" si="34"/>
        <v>-0.63333461772180633</v>
      </c>
      <c r="AC72" s="27">
        <f t="shared" si="34"/>
        <v>-0.63333461772180633</v>
      </c>
    </row>
    <row r="73" spans="1:29" x14ac:dyDescent="0.3">
      <c r="A73" s="1">
        <v>43935</v>
      </c>
      <c r="B73">
        <v>71</v>
      </c>
      <c r="C73">
        <v>114.1660004</v>
      </c>
      <c r="D73">
        <v>413.5499878</v>
      </c>
      <c r="G73" s="27">
        <f t="shared" si="25"/>
        <v>114.90488177200486</v>
      </c>
      <c r="H73" s="27">
        <f t="shared" si="26"/>
        <v>6.4719913933750685E-3</v>
      </c>
      <c r="I73" s="27"/>
      <c r="J73" s="27">
        <f t="shared" si="27"/>
        <v>402.03208689648767</v>
      </c>
      <c r="K73" s="27">
        <f t="shared" si="28"/>
        <v>2.7851290637886768E-2</v>
      </c>
      <c r="M73" s="11">
        <f t="shared" si="29"/>
        <v>-0.7388813720048546</v>
      </c>
      <c r="N73" s="11">
        <f t="shared" si="30"/>
        <v>11.517900903512327</v>
      </c>
      <c r="P73" s="11">
        <v>-6.1186180055280346</v>
      </c>
      <c r="Q73" s="11">
        <v>-17.654905387943074</v>
      </c>
      <c r="S73" s="11">
        <f t="shared" si="35"/>
        <v>-0.55877721219279175</v>
      </c>
      <c r="T73" s="11">
        <f t="shared" si="31"/>
        <v>-0.5940913174547805</v>
      </c>
      <c r="V73">
        <v>71</v>
      </c>
      <c r="W73">
        <v>71</v>
      </c>
      <c r="Y73" s="27">
        <f t="shared" si="32"/>
        <v>0.26704545454545453</v>
      </c>
      <c r="Z73" s="27">
        <f t="shared" si="33"/>
        <v>0.26704545454545453</v>
      </c>
      <c r="AB73" s="27">
        <f t="shared" si="34"/>
        <v>-0.6217733550157325</v>
      </c>
      <c r="AC73" s="27">
        <f t="shared" si="34"/>
        <v>-0.6217733550157325</v>
      </c>
    </row>
    <row r="74" spans="1:29" x14ac:dyDescent="0.3">
      <c r="A74" s="1">
        <v>43936</v>
      </c>
      <c r="B74">
        <v>72</v>
      </c>
      <c r="C74">
        <v>115.3840027</v>
      </c>
      <c r="D74">
        <v>426.75</v>
      </c>
      <c r="G74" s="27">
        <f t="shared" si="25"/>
        <v>115.24764883848167</v>
      </c>
      <c r="H74" s="27">
        <f t="shared" si="26"/>
        <v>1.1817397414514393E-3</v>
      </c>
      <c r="I74" s="27"/>
      <c r="J74" s="27">
        <f t="shared" si="27"/>
        <v>402.83249259064502</v>
      </c>
      <c r="K74" s="27">
        <f t="shared" si="28"/>
        <v>5.6045711562636165E-2</v>
      </c>
      <c r="M74" s="11">
        <f t="shared" si="29"/>
        <v>0.13635386151833018</v>
      </c>
      <c r="N74" s="11">
        <f t="shared" si="30"/>
        <v>23.917507409354982</v>
      </c>
      <c r="P74" s="11">
        <v>-5.4756605327862076</v>
      </c>
      <c r="Q74" s="11">
        <v>-17.579118751097724</v>
      </c>
      <c r="S74" s="11">
        <f t="shared" si="35"/>
        <v>-0.50005970705476732</v>
      </c>
      <c r="T74" s="11">
        <f t="shared" si="31"/>
        <v>-0.59154108102249303</v>
      </c>
      <c r="V74">
        <v>72</v>
      </c>
      <c r="W74">
        <v>72</v>
      </c>
      <c r="Y74" s="27">
        <f t="shared" si="32"/>
        <v>0.27083333333333331</v>
      </c>
      <c r="Z74" s="27">
        <f t="shared" si="33"/>
        <v>0.27083333333333331</v>
      </c>
      <c r="AB74" s="27">
        <f t="shared" si="34"/>
        <v>-0.6102946101863328</v>
      </c>
      <c r="AC74" s="27">
        <f t="shared" si="34"/>
        <v>-0.6102946101863328</v>
      </c>
    </row>
    <row r="75" spans="1:29" x14ac:dyDescent="0.3">
      <c r="A75" s="1">
        <v>43937</v>
      </c>
      <c r="B75">
        <v>73</v>
      </c>
      <c r="C75">
        <v>120.4095001</v>
      </c>
      <c r="D75">
        <v>439.17001340000002</v>
      </c>
      <c r="G75" s="27">
        <f t="shared" si="25"/>
        <v>115.59041590495849</v>
      </c>
      <c r="H75" s="27">
        <f t="shared" si="26"/>
        <v>4.002245828642479E-2</v>
      </c>
      <c r="I75" s="27"/>
      <c r="J75" s="27">
        <f t="shared" si="27"/>
        <v>403.63289828480242</v>
      </c>
      <c r="K75" s="27">
        <f t="shared" si="28"/>
        <v>8.0918810553738937E-2</v>
      </c>
      <c r="M75" s="11">
        <f t="shared" si="29"/>
        <v>4.819084195041512</v>
      </c>
      <c r="N75" s="11">
        <f t="shared" si="30"/>
        <v>35.537115115197594</v>
      </c>
      <c r="P75" s="11">
        <v>-5.0588516362034852</v>
      </c>
      <c r="Q75" s="11">
        <v>-17.49857123535952</v>
      </c>
      <c r="S75" s="11">
        <f t="shared" si="35"/>
        <v>-0.46199501449850311</v>
      </c>
      <c r="T75" s="11">
        <f t="shared" si="31"/>
        <v>-0.58883064000391361</v>
      </c>
      <c r="V75">
        <v>73</v>
      </c>
      <c r="W75">
        <v>73</v>
      </c>
      <c r="Y75" s="27">
        <f t="shared" si="32"/>
        <v>0.2746212121212121</v>
      </c>
      <c r="Z75" s="27">
        <f t="shared" si="33"/>
        <v>0.2746212121212121</v>
      </c>
      <c r="AB75" s="27">
        <f t="shared" si="34"/>
        <v>-0.59889572224655074</v>
      </c>
      <c r="AC75" s="27">
        <f t="shared" si="34"/>
        <v>-0.59889572224655074</v>
      </c>
    </row>
    <row r="76" spans="1:29" x14ac:dyDescent="0.3">
      <c r="A76" s="1">
        <v>43938</v>
      </c>
      <c r="B76">
        <v>74</v>
      </c>
      <c r="C76">
        <v>118.75</v>
      </c>
      <c r="D76">
        <v>422.9599915</v>
      </c>
      <c r="G76" s="27">
        <f t="shared" si="25"/>
        <v>115.9331829714353</v>
      </c>
      <c r="H76" s="27">
        <f t="shared" si="26"/>
        <v>2.3720564451071152E-2</v>
      </c>
      <c r="I76" s="27"/>
      <c r="J76" s="27">
        <f t="shared" si="27"/>
        <v>404.43330397895977</v>
      </c>
      <c r="K76" s="27">
        <f t="shared" si="28"/>
        <v>4.3802458609232854E-2</v>
      </c>
      <c r="M76" s="11">
        <f t="shared" si="29"/>
        <v>2.8168170285646994</v>
      </c>
      <c r="N76" s="11">
        <f t="shared" si="30"/>
        <v>18.52668752104023</v>
      </c>
      <c r="P76" s="11">
        <v>-4.9784603622566692</v>
      </c>
      <c r="Q76" s="11">
        <v>-17.250987100303803</v>
      </c>
      <c r="S76" s="11">
        <f t="shared" si="35"/>
        <v>-0.45465335468250484</v>
      </c>
      <c r="T76" s="11">
        <f t="shared" si="31"/>
        <v>-0.58049938125490874</v>
      </c>
      <c r="V76">
        <v>74</v>
      </c>
      <c r="W76">
        <v>74</v>
      </c>
      <c r="Y76" s="27">
        <f t="shared" si="32"/>
        <v>0.27840909090909088</v>
      </c>
      <c r="Z76" s="27">
        <f t="shared" si="33"/>
        <v>0.27840909090909088</v>
      </c>
      <c r="AB76" s="27">
        <f t="shared" si="34"/>
        <v>-0.58757412674663445</v>
      </c>
      <c r="AC76" s="27">
        <f t="shared" si="34"/>
        <v>-0.58757412674663445</v>
      </c>
    </row>
    <row r="77" spans="1:29" x14ac:dyDescent="0.3">
      <c r="A77" s="1">
        <v>43941</v>
      </c>
      <c r="B77">
        <v>75</v>
      </c>
      <c r="C77">
        <v>119.68049619999999</v>
      </c>
      <c r="D77">
        <v>437.48999020000002</v>
      </c>
      <c r="G77" s="27">
        <f t="shared" si="25"/>
        <v>116.27595003791212</v>
      </c>
      <c r="H77" s="27">
        <f t="shared" si="26"/>
        <v>2.8446958946414098E-2</v>
      </c>
      <c r="I77" s="27"/>
      <c r="J77" s="27">
        <f t="shared" si="27"/>
        <v>405.23370967311718</v>
      </c>
      <c r="K77" s="27">
        <f t="shared" si="28"/>
        <v>7.3730328120505756E-2</v>
      </c>
      <c r="M77" s="11">
        <f t="shared" si="29"/>
        <v>3.4045461620878683</v>
      </c>
      <c r="N77" s="11">
        <f t="shared" si="30"/>
        <v>32.256280526882847</v>
      </c>
      <c r="P77" s="11">
        <v>-4.9285276509316702</v>
      </c>
      <c r="Q77" s="11">
        <v>-16.921805888618564</v>
      </c>
      <c r="S77" s="11">
        <f t="shared" si="35"/>
        <v>-0.45009329533475634</v>
      </c>
      <c r="T77" s="11">
        <f t="shared" si="31"/>
        <v>-0.5694223635403306</v>
      </c>
      <c r="V77">
        <v>75</v>
      </c>
      <c r="W77">
        <v>75</v>
      </c>
      <c r="Y77" s="27">
        <f t="shared" si="32"/>
        <v>0.28219696969696972</v>
      </c>
      <c r="Z77" s="27">
        <f t="shared" si="33"/>
        <v>0.28219696969696972</v>
      </c>
      <c r="AB77" s="27">
        <f t="shared" si="34"/>
        <v>-0.57632735056837625</v>
      </c>
      <c r="AC77" s="27">
        <f t="shared" si="34"/>
        <v>-0.57632735056837625</v>
      </c>
    </row>
    <row r="78" spans="1:29" x14ac:dyDescent="0.3">
      <c r="A78" s="1">
        <v>43942</v>
      </c>
      <c r="B78">
        <v>76</v>
      </c>
      <c r="C78">
        <v>116.4059982</v>
      </c>
      <c r="D78">
        <v>433.82998659999998</v>
      </c>
      <c r="G78" s="27">
        <f t="shared" si="25"/>
        <v>116.61871710438894</v>
      </c>
      <c r="H78" s="27">
        <f t="shared" si="26"/>
        <v>1.8273878294781543E-3</v>
      </c>
      <c r="I78" s="27"/>
      <c r="J78" s="27">
        <f t="shared" si="27"/>
        <v>406.03411536727458</v>
      </c>
      <c r="K78" s="27">
        <f t="shared" si="28"/>
        <v>6.4070885119229343E-2</v>
      </c>
      <c r="M78" s="11">
        <f t="shared" si="29"/>
        <v>-0.21271890438893593</v>
      </c>
      <c r="N78" s="11">
        <f t="shared" si="30"/>
        <v>27.795871232725403</v>
      </c>
      <c r="P78" s="11">
        <v>-4.863760384454821</v>
      </c>
      <c r="Q78" s="11">
        <v>-16.51670528615341</v>
      </c>
      <c r="S78" s="11">
        <f t="shared" si="35"/>
        <v>-0.44417848375956331</v>
      </c>
      <c r="T78" s="11">
        <f t="shared" si="31"/>
        <v>-0.55579064219536056</v>
      </c>
      <c r="V78">
        <v>76</v>
      </c>
      <c r="W78">
        <v>76</v>
      </c>
      <c r="Y78" s="27">
        <f t="shared" si="32"/>
        <v>0.28598484848484851</v>
      </c>
      <c r="Z78" s="27">
        <f t="shared" si="33"/>
        <v>0.28598484848484851</v>
      </c>
      <c r="AB78" s="27">
        <f t="shared" si="34"/>
        <v>-0.56515300705380667</v>
      </c>
      <c r="AC78" s="27">
        <f t="shared" si="34"/>
        <v>-0.56515300705380667</v>
      </c>
    </row>
    <row r="79" spans="1:29" x14ac:dyDescent="0.3">
      <c r="A79" s="1">
        <v>43943</v>
      </c>
      <c r="B79">
        <v>77</v>
      </c>
      <c r="C79">
        <v>118.1744995</v>
      </c>
      <c r="D79">
        <v>421.42001340000002</v>
      </c>
      <c r="G79" s="27">
        <f t="shared" si="25"/>
        <v>116.96148417086576</v>
      </c>
      <c r="H79" s="27">
        <f t="shared" si="26"/>
        <v>1.0264611521661124E-2</v>
      </c>
      <c r="I79" s="27"/>
      <c r="J79" s="27">
        <f t="shared" si="27"/>
        <v>406.83452106143193</v>
      </c>
      <c r="K79" s="27">
        <f t="shared" si="28"/>
        <v>3.4610345676022627E-2</v>
      </c>
      <c r="M79" s="11">
        <f t="shared" si="29"/>
        <v>1.2130153291342367</v>
      </c>
      <c r="N79" s="11">
        <f t="shared" si="30"/>
        <v>14.585492338568088</v>
      </c>
      <c r="P79" s="11">
        <v>-4.668393066309406</v>
      </c>
      <c r="Q79" s="11">
        <v>-16.193690705470999</v>
      </c>
      <c r="S79" s="11">
        <f t="shared" si="35"/>
        <v>-0.4263367415085767</v>
      </c>
      <c r="T79" s="11">
        <f t="shared" si="31"/>
        <v>-0.54492113292425615</v>
      </c>
      <c r="V79">
        <v>77</v>
      </c>
      <c r="W79">
        <v>77</v>
      </c>
      <c r="Y79" s="27">
        <f t="shared" si="32"/>
        <v>0.28977272727272729</v>
      </c>
      <c r="Z79" s="27">
        <f t="shared" si="33"/>
        <v>0.28977272727272729</v>
      </c>
      <c r="AB79" s="27">
        <f t="shared" si="34"/>
        <v>-0.55404879144233621</v>
      </c>
      <c r="AC79" s="27">
        <f t="shared" si="34"/>
        <v>-0.55404879144233621</v>
      </c>
    </row>
    <row r="80" spans="1:29" x14ac:dyDescent="0.3">
      <c r="A80" s="1">
        <v>43944</v>
      </c>
      <c r="B80">
        <v>78</v>
      </c>
      <c r="C80">
        <v>119.9725037</v>
      </c>
      <c r="D80">
        <v>426.7000122</v>
      </c>
      <c r="G80" s="27">
        <f t="shared" si="25"/>
        <v>117.30425123734258</v>
      </c>
      <c r="H80" s="27">
        <f t="shared" si="26"/>
        <v>2.2240533291941464E-2</v>
      </c>
      <c r="I80" s="27"/>
      <c r="J80" s="27">
        <f t="shared" si="27"/>
        <v>407.63492675558933</v>
      </c>
      <c r="K80" s="27">
        <f t="shared" si="28"/>
        <v>4.4680302084159795E-2</v>
      </c>
      <c r="M80" s="11">
        <f t="shared" si="29"/>
        <v>2.6682524626574207</v>
      </c>
      <c r="N80" s="11">
        <f t="shared" si="30"/>
        <v>19.06508544441067</v>
      </c>
      <c r="P80" s="11">
        <v>-4.6140687582698519</v>
      </c>
      <c r="Q80" s="11">
        <v>-15.930174511989037</v>
      </c>
      <c r="S80" s="11">
        <f t="shared" si="35"/>
        <v>-0.42137562359384184</v>
      </c>
      <c r="T80" s="11">
        <f t="shared" si="31"/>
        <v>-0.53605375702411229</v>
      </c>
      <c r="V80">
        <v>78</v>
      </c>
      <c r="W80">
        <v>78</v>
      </c>
      <c r="Y80" s="27">
        <f t="shared" si="32"/>
        <v>0.29356060606060608</v>
      </c>
      <c r="Z80" s="27">
        <f t="shared" si="33"/>
        <v>0.29356060606060608</v>
      </c>
      <c r="AB80" s="27">
        <f t="shared" si="34"/>
        <v>-0.54301247659267216</v>
      </c>
      <c r="AC80" s="27">
        <f t="shared" si="34"/>
        <v>-0.54301247659267216</v>
      </c>
    </row>
    <row r="81" spans="1:29" x14ac:dyDescent="0.3">
      <c r="A81" s="1">
        <v>43945</v>
      </c>
      <c r="B81">
        <v>79</v>
      </c>
      <c r="C81">
        <v>120.5110016</v>
      </c>
      <c r="D81">
        <v>424.98999020000002</v>
      </c>
      <c r="G81" s="27">
        <f t="shared" si="25"/>
        <v>117.64701830381939</v>
      </c>
      <c r="H81" s="27">
        <f t="shared" si="26"/>
        <v>2.3765326469418428E-2</v>
      </c>
      <c r="I81" s="27"/>
      <c r="J81" s="27">
        <f t="shared" si="27"/>
        <v>408.43533244974674</v>
      </c>
      <c r="K81" s="27">
        <f t="shared" si="28"/>
        <v>3.8953053323591627E-2</v>
      </c>
      <c r="M81" s="11">
        <f t="shared" si="29"/>
        <v>2.8639832961806064</v>
      </c>
      <c r="N81" s="11">
        <f t="shared" si="30"/>
        <v>16.554657750253284</v>
      </c>
      <c r="P81" s="11">
        <v>-4.6138004717930414</v>
      </c>
      <c r="Q81" s="11">
        <v>-15.681072003242434</v>
      </c>
      <c r="S81" s="11">
        <f t="shared" si="35"/>
        <v>-0.42135112257589208</v>
      </c>
      <c r="T81" s="11">
        <f t="shared" si="31"/>
        <v>-0.52767140467779916</v>
      </c>
      <c r="V81">
        <v>79</v>
      </c>
      <c r="W81">
        <v>79</v>
      </c>
      <c r="Y81" s="27">
        <f t="shared" si="32"/>
        <v>0.29734848484848486</v>
      </c>
      <c r="Z81" s="27">
        <f t="shared" si="33"/>
        <v>0.29734848484848486</v>
      </c>
      <c r="AB81" s="27">
        <f t="shared" si="34"/>
        <v>-0.53204190896791481</v>
      </c>
      <c r="AC81" s="27">
        <f t="shared" si="34"/>
        <v>-0.53204190896791481</v>
      </c>
    </row>
    <row r="82" spans="1:29" x14ac:dyDescent="0.3">
      <c r="A82" s="1">
        <v>43948</v>
      </c>
      <c r="B82">
        <v>80</v>
      </c>
      <c r="C82">
        <v>118.8000031</v>
      </c>
      <c r="D82">
        <v>421.38000490000002</v>
      </c>
      <c r="G82" s="27">
        <f t="shared" si="25"/>
        <v>117.98978537029622</v>
      </c>
      <c r="H82" s="27">
        <f t="shared" si="26"/>
        <v>6.8200143818327886E-3</v>
      </c>
      <c r="I82" s="27"/>
      <c r="J82" s="27">
        <f t="shared" si="27"/>
        <v>409.23573814390409</v>
      </c>
      <c r="K82" s="27">
        <f t="shared" si="28"/>
        <v>2.8820225485017861E-2</v>
      </c>
      <c r="M82" s="11">
        <f t="shared" si="29"/>
        <v>0.81021772970377981</v>
      </c>
      <c r="N82" s="11">
        <f t="shared" si="30"/>
        <v>12.144266756095931</v>
      </c>
      <c r="P82" s="11">
        <v>-4.2144973651703026</v>
      </c>
      <c r="Q82" s="11">
        <v>-15.573471968186823</v>
      </c>
      <c r="S82" s="11">
        <f t="shared" si="35"/>
        <v>-0.38488513033107635</v>
      </c>
      <c r="T82" s="11">
        <f t="shared" si="31"/>
        <v>-0.52405064063632067</v>
      </c>
      <c r="V82">
        <v>80</v>
      </c>
      <c r="W82">
        <v>80</v>
      </c>
      <c r="Y82" s="27">
        <f t="shared" si="32"/>
        <v>0.30113636363636365</v>
      </c>
      <c r="Z82" s="27">
        <f t="shared" si="33"/>
        <v>0.30113636363636365</v>
      </c>
      <c r="AB82" s="27">
        <f t="shared" si="34"/>
        <v>-0.52113500486411635</v>
      </c>
      <c r="AC82" s="27">
        <f t="shared" si="34"/>
        <v>-0.52113500486411635</v>
      </c>
    </row>
    <row r="83" spans="1:29" x14ac:dyDescent="0.3">
      <c r="A83" s="1">
        <v>43949</v>
      </c>
      <c r="B83">
        <v>81</v>
      </c>
      <c r="C83">
        <v>115.70400239999999</v>
      </c>
      <c r="D83">
        <v>403.82998659999998</v>
      </c>
      <c r="G83" s="27">
        <f t="shared" si="25"/>
        <v>118.33255243677303</v>
      </c>
      <c r="H83" s="27">
        <f t="shared" si="26"/>
        <v>2.2717883411551155E-2</v>
      </c>
      <c r="I83" s="27"/>
      <c r="J83" s="27">
        <f t="shared" si="27"/>
        <v>410.03614383806143</v>
      </c>
      <c r="K83" s="27">
        <f t="shared" si="28"/>
        <v>1.5368242686268734E-2</v>
      </c>
      <c r="M83" s="11">
        <f t="shared" si="29"/>
        <v>-2.628550036773035</v>
      </c>
      <c r="N83" s="11">
        <f t="shared" si="30"/>
        <v>-6.2061572380614507</v>
      </c>
      <c r="P83" s="11">
        <v>-4.1809927852103215</v>
      </c>
      <c r="Q83" s="11">
        <v>-15.387750147044756</v>
      </c>
      <c r="S83" s="11">
        <f t="shared" si="35"/>
        <v>-0.38182535510588428</v>
      </c>
      <c r="T83" s="11">
        <f t="shared" si="31"/>
        <v>-0.51780106189444064</v>
      </c>
      <c r="V83">
        <v>81</v>
      </c>
      <c r="W83">
        <v>81</v>
      </c>
      <c r="Y83" s="27">
        <f t="shared" si="32"/>
        <v>0.30492424242424243</v>
      </c>
      <c r="Z83" s="27">
        <f t="shared" si="33"/>
        <v>0.30492424242424243</v>
      </c>
      <c r="AB83" s="27">
        <f t="shared" si="34"/>
        <v>-0.51028974686427775</v>
      </c>
      <c r="AC83" s="27">
        <f t="shared" si="34"/>
        <v>-0.51028974686427775</v>
      </c>
    </row>
    <row r="84" spans="1:29" x14ac:dyDescent="0.3">
      <c r="A84" s="1">
        <v>43950</v>
      </c>
      <c r="B84">
        <v>82</v>
      </c>
      <c r="C84">
        <v>118.635498</v>
      </c>
      <c r="D84">
        <v>411.89001459999997</v>
      </c>
      <c r="G84" s="27">
        <f t="shared" si="25"/>
        <v>118.67531950324985</v>
      </c>
      <c r="H84" s="27">
        <f t="shared" si="26"/>
        <v>3.3566262982985176E-4</v>
      </c>
      <c r="I84" s="27"/>
      <c r="J84" s="27">
        <f t="shared" si="27"/>
        <v>410.83654953221884</v>
      </c>
      <c r="K84" s="27">
        <f t="shared" si="28"/>
        <v>2.5576368215776911E-3</v>
      </c>
      <c r="M84" s="11">
        <f t="shared" si="29"/>
        <v>-3.9821503249854118E-2</v>
      </c>
      <c r="N84" s="11">
        <f t="shared" si="30"/>
        <v>1.0534650677811328</v>
      </c>
      <c r="P84" s="11">
        <v>-4.1563883691571277</v>
      </c>
      <c r="Q84" s="11">
        <v>-15.23511674481631</v>
      </c>
      <c r="S84" s="11">
        <f t="shared" si="35"/>
        <v>-0.37957837923691951</v>
      </c>
      <c r="T84" s="11">
        <f t="shared" si="31"/>
        <v>-0.51266491547932413</v>
      </c>
      <c r="V84">
        <v>82</v>
      </c>
      <c r="W84">
        <v>82</v>
      </c>
      <c r="Y84" s="27">
        <f t="shared" si="32"/>
        <v>0.30871212121212122</v>
      </c>
      <c r="Z84" s="27">
        <f t="shared" si="33"/>
        <v>0.30871212121212122</v>
      </c>
      <c r="AB84" s="27">
        <f t="shared" si="34"/>
        <v>-0.4995041805012857</v>
      </c>
      <c r="AC84" s="27">
        <f t="shared" si="34"/>
        <v>-0.4995041805012857</v>
      </c>
    </row>
    <row r="85" spans="1:29" x14ac:dyDescent="0.3">
      <c r="A85" s="1">
        <v>43951</v>
      </c>
      <c r="B85">
        <v>83</v>
      </c>
      <c r="C85">
        <v>123.6999969</v>
      </c>
      <c r="D85">
        <v>419.85000609999997</v>
      </c>
      <c r="G85" s="27">
        <f t="shared" si="25"/>
        <v>119.01808656972666</v>
      </c>
      <c r="H85" s="27">
        <f t="shared" si="26"/>
        <v>3.7848912268431428E-2</v>
      </c>
      <c r="I85" s="27"/>
      <c r="J85" s="27">
        <f t="shared" si="27"/>
        <v>411.63695522637624</v>
      </c>
      <c r="K85" s="27">
        <f t="shared" si="28"/>
        <v>1.9561869130156787E-2</v>
      </c>
      <c r="M85" s="11">
        <f t="shared" si="29"/>
        <v>4.6819103302733396</v>
      </c>
      <c r="N85" s="11">
        <f t="shared" si="30"/>
        <v>8.2130508736237289</v>
      </c>
      <c r="P85" s="11">
        <v>-4.0757287787334917</v>
      </c>
      <c r="Q85" s="11">
        <v>-15.138137541202127</v>
      </c>
      <c r="S85" s="11">
        <f t="shared" si="35"/>
        <v>-0.37221221566324791</v>
      </c>
      <c r="T85" s="11">
        <f t="shared" si="31"/>
        <v>-0.50940154467246546</v>
      </c>
      <c r="V85">
        <v>83</v>
      </c>
      <c r="W85">
        <v>83</v>
      </c>
      <c r="Y85" s="27">
        <f t="shared" si="32"/>
        <v>0.3125</v>
      </c>
      <c r="Z85" s="27">
        <f t="shared" si="33"/>
        <v>0.3125</v>
      </c>
      <c r="AB85" s="27">
        <f t="shared" si="34"/>
        <v>-0.48877641111466941</v>
      </c>
      <c r="AC85" s="27">
        <f t="shared" si="34"/>
        <v>-0.48877641111466941</v>
      </c>
    </row>
    <row r="86" spans="1:29" x14ac:dyDescent="0.3">
      <c r="A86" s="1">
        <v>43952</v>
      </c>
      <c r="B86">
        <v>84</v>
      </c>
      <c r="C86">
        <v>114.302002</v>
      </c>
      <c r="D86">
        <v>415.26998900000001</v>
      </c>
      <c r="G86" s="27">
        <f t="shared" si="25"/>
        <v>119.36085363620349</v>
      </c>
      <c r="H86" s="27">
        <f t="shared" si="26"/>
        <v>4.4258644185457795E-2</v>
      </c>
      <c r="I86" s="27"/>
      <c r="J86" s="27">
        <f t="shared" si="27"/>
        <v>412.43736092053359</v>
      </c>
      <c r="K86" s="27">
        <f t="shared" si="28"/>
        <v>6.8211721398109921E-3</v>
      </c>
      <c r="M86" s="11">
        <f t="shared" si="29"/>
        <v>-5.0588516362034852</v>
      </c>
      <c r="N86" s="11">
        <f t="shared" si="30"/>
        <v>2.8326280794664171</v>
      </c>
      <c r="P86" s="11">
        <v>-4.0677293458057306</v>
      </c>
      <c r="Q86" s="11">
        <v>-14.871849191557317</v>
      </c>
      <c r="S86" s="11">
        <f t="shared" si="35"/>
        <v>-0.37148167474265781</v>
      </c>
      <c r="T86" s="11">
        <f t="shared" si="31"/>
        <v>-0.50044088512843965</v>
      </c>
      <c r="V86">
        <v>84</v>
      </c>
      <c r="W86">
        <v>84</v>
      </c>
      <c r="Y86" s="27">
        <f t="shared" si="32"/>
        <v>0.31628787878787878</v>
      </c>
      <c r="Z86" s="27">
        <f t="shared" si="33"/>
        <v>0.31628787878787878</v>
      </c>
      <c r="AB86" s="27">
        <f t="shared" si="34"/>
        <v>-0.47810460088730916</v>
      </c>
      <c r="AC86" s="27">
        <f t="shared" si="34"/>
        <v>-0.47810460088730916</v>
      </c>
    </row>
    <row r="87" spans="1:29" x14ac:dyDescent="0.3">
      <c r="A87" s="1">
        <v>43955</v>
      </c>
      <c r="B87">
        <v>85</v>
      </c>
      <c r="C87">
        <v>115.7994995</v>
      </c>
      <c r="D87">
        <v>428.14999390000003</v>
      </c>
      <c r="G87" s="27">
        <f t="shared" si="25"/>
        <v>119.7036207026803</v>
      </c>
      <c r="H87" s="27">
        <f t="shared" si="26"/>
        <v>3.3714491163930299E-2</v>
      </c>
      <c r="I87" s="27"/>
      <c r="J87" s="27">
        <f t="shared" si="27"/>
        <v>413.237766614691</v>
      </c>
      <c r="K87" s="27">
        <f t="shared" si="28"/>
        <v>3.4829446450469814E-2</v>
      </c>
      <c r="M87" s="11">
        <f t="shared" si="29"/>
        <v>-3.9041212026803009</v>
      </c>
      <c r="N87" s="11">
        <f t="shared" si="30"/>
        <v>14.912227285309029</v>
      </c>
      <c r="P87" s="11">
        <v>-3.9127194015412101</v>
      </c>
      <c r="Q87" s="11">
        <v>-14.728296995136702</v>
      </c>
      <c r="S87" s="11">
        <f t="shared" si="35"/>
        <v>-0.35732553287532215</v>
      </c>
      <c r="T87" s="11">
        <f t="shared" si="31"/>
        <v>-0.49561032321824711</v>
      </c>
      <c r="V87">
        <v>85</v>
      </c>
      <c r="W87">
        <v>85</v>
      </c>
      <c r="Y87" s="27">
        <f t="shared" si="32"/>
        <v>0.32007575757575757</v>
      </c>
      <c r="Z87" s="27">
        <f t="shared" si="33"/>
        <v>0.32007575757575757</v>
      </c>
      <c r="AB87" s="27">
        <f t="shared" si="34"/>
        <v>-0.46748696604935269</v>
      </c>
      <c r="AC87" s="27">
        <f t="shared" si="34"/>
        <v>-0.46748696604935269</v>
      </c>
    </row>
    <row r="88" spans="1:29" x14ac:dyDescent="0.3">
      <c r="A88" s="1">
        <v>43956</v>
      </c>
      <c r="B88">
        <v>86</v>
      </c>
      <c r="C88">
        <v>115.88999939999999</v>
      </c>
      <c r="D88">
        <v>424.67999270000001</v>
      </c>
      <c r="G88" s="27">
        <f t="shared" si="25"/>
        <v>120.04638776915712</v>
      </c>
      <c r="H88" s="27">
        <f t="shared" si="26"/>
        <v>3.586494426331948E-2</v>
      </c>
      <c r="I88" s="27"/>
      <c r="J88" s="27">
        <f t="shared" si="27"/>
        <v>414.0381723088484</v>
      </c>
      <c r="K88" s="27">
        <f t="shared" si="28"/>
        <v>2.5058445356688008E-2</v>
      </c>
      <c r="M88" s="11">
        <f t="shared" si="29"/>
        <v>-4.1563883691571277</v>
      </c>
      <c r="N88" s="11">
        <f t="shared" si="30"/>
        <v>10.641820391151612</v>
      </c>
      <c r="P88" s="11">
        <v>-3.9041212026803009</v>
      </c>
      <c r="Q88" s="11">
        <v>-14.34571307625788</v>
      </c>
      <c r="S88" s="11">
        <f t="shared" si="35"/>
        <v>-0.35654031020166654</v>
      </c>
      <c r="T88" s="11">
        <f t="shared" si="31"/>
        <v>-0.48273629306009314</v>
      </c>
      <c r="V88">
        <v>86</v>
      </c>
      <c r="W88">
        <v>86</v>
      </c>
      <c r="Y88" s="27">
        <f t="shared" si="32"/>
        <v>0.32386363636363635</v>
      </c>
      <c r="Z88" s="27">
        <f t="shared" si="33"/>
        <v>0.32386363636363635</v>
      </c>
      <c r="AB88" s="27">
        <f t="shared" si="34"/>
        <v>-0.45692177423763397</v>
      </c>
      <c r="AC88" s="27">
        <f t="shared" si="34"/>
        <v>-0.45692177423763397</v>
      </c>
    </row>
    <row r="89" spans="1:29" x14ac:dyDescent="0.3">
      <c r="A89" s="1">
        <v>43957</v>
      </c>
      <c r="B89">
        <v>87</v>
      </c>
      <c r="C89">
        <v>117.56300349999999</v>
      </c>
      <c r="D89">
        <v>434.26000979999998</v>
      </c>
      <c r="G89" s="27">
        <f t="shared" si="25"/>
        <v>120.38915483563395</v>
      </c>
      <c r="H89" s="27">
        <f t="shared" si="26"/>
        <v>2.4039461833194421E-2</v>
      </c>
      <c r="I89" s="27"/>
      <c r="J89" s="27">
        <f t="shared" si="27"/>
        <v>414.83857800300575</v>
      </c>
      <c r="K89" s="27">
        <f t="shared" si="28"/>
        <v>4.4723049230203898E-2</v>
      </c>
      <c r="M89" s="11">
        <f t="shared" si="29"/>
        <v>-2.826151335633952</v>
      </c>
      <c r="N89" s="11">
        <f t="shared" si="30"/>
        <v>19.421431796994227</v>
      </c>
      <c r="P89" s="11">
        <v>-3.8897648016871358</v>
      </c>
      <c r="Q89" s="11">
        <v>-14.137332252887404</v>
      </c>
      <c r="S89" s="11">
        <f t="shared" si="35"/>
        <v>-0.35522922496692322</v>
      </c>
      <c r="T89" s="11">
        <f t="shared" si="31"/>
        <v>-0.47572423407885261</v>
      </c>
      <c r="V89">
        <v>87</v>
      </c>
      <c r="W89">
        <v>87</v>
      </c>
      <c r="Y89" s="27">
        <f t="shared" si="32"/>
        <v>0.32765151515151514</v>
      </c>
      <c r="Z89" s="27">
        <f t="shared" si="33"/>
        <v>0.32765151515151514</v>
      </c>
      <c r="AB89" s="27">
        <f t="shared" si="34"/>
        <v>-0.44640734199980109</v>
      </c>
      <c r="AC89" s="27">
        <f t="shared" si="34"/>
        <v>-0.44640734199980109</v>
      </c>
    </row>
    <row r="90" spans="1:29" x14ac:dyDescent="0.3">
      <c r="A90" s="1">
        <v>43958</v>
      </c>
      <c r="B90">
        <v>88</v>
      </c>
      <c r="C90">
        <v>118.38050079999999</v>
      </c>
      <c r="D90">
        <v>436.52999879999999</v>
      </c>
      <c r="G90" s="27">
        <f t="shared" si="25"/>
        <v>120.73192190211076</v>
      </c>
      <c r="H90" s="27">
        <f t="shared" si="26"/>
        <v>1.9863246786592095E-2</v>
      </c>
      <c r="I90" s="27"/>
      <c r="J90" s="27">
        <f t="shared" si="27"/>
        <v>415.63898369716316</v>
      </c>
      <c r="K90" s="27">
        <f t="shared" si="28"/>
        <v>4.785699759527462E-2</v>
      </c>
      <c r="M90" s="11">
        <f t="shared" si="29"/>
        <v>-2.3514211021107627</v>
      </c>
      <c r="N90" s="11">
        <f t="shared" si="30"/>
        <v>20.891015102836832</v>
      </c>
      <c r="P90" s="11">
        <v>-3.7549280992630258</v>
      </c>
      <c r="Q90" s="11">
        <v>-13.71693145872996</v>
      </c>
      <c r="S90" s="11">
        <f t="shared" si="35"/>
        <v>-0.34291538602261556</v>
      </c>
      <c r="T90" s="11">
        <f t="shared" si="31"/>
        <v>-0.46157765803259421</v>
      </c>
      <c r="V90">
        <v>88</v>
      </c>
      <c r="W90">
        <v>88</v>
      </c>
      <c r="Y90" s="27">
        <f t="shared" si="32"/>
        <v>0.33143939393939392</v>
      </c>
      <c r="Z90" s="27">
        <f t="shared" si="33"/>
        <v>0.33143939393939392</v>
      </c>
      <c r="AB90" s="27">
        <f t="shared" si="34"/>
        <v>-0.4359420324332271</v>
      </c>
      <c r="AC90" s="27">
        <f t="shared" si="34"/>
        <v>-0.4359420324332271</v>
      </c>
    </row>
    <row r="91" spans="1:29" x14ac:dyDescent="0.3">
      <c r="A91" s="1">
        <v>43959</v>
      </c>
      <c r="B91">
        <v>89</v>
      </c>
      <c r="C91">
        <v>118.98049930000001</v>
      </c>
      <c r="D91">
        <v>435.5499878</v>
      </c>
      <c r="G91" s="27">
        <f t="shared" si="25"/>
        <v>121.07468896858758</v>
      </c>
      <c r="H91" s="27">
        <f t="shared" si="26"/>
        <v>1.7601116829298553E-2</v>
      </c>
      <c r="I91" s="27"/>
      <c r="J91" s="27">
        <f t="shared" si="27"/>
        <v>416.4393893913205</v>
      </c>
      <c r="K91" s="27">
        <f t="shared" si="28"/>
        <v>4.3876934781260701E-2</v>
      </c>
      <c r="M91" s="11">
        <f t="shared" si="29"/>
        <v>-2.0941896685875747</v>
      </c>
      <c r="N91" s="11">
        <f t="shared" si="30"/>
        <v>19.110598408679493</v>
      </c>
      <c r="P91" s="11">
        <v>-3.7521243998325815</v>
      </c>
      <c r="Q91" s="11">
        <v>-13.47140629446119</v>
      </c>
      <c r="S91" s="11">
        <f t="shared" si="35"/>
        <v>-0.34265934072772136</v>
      </c>
      <c r="T91" s="11">
        <f t="shared" si="31"/>
        <v>-0.45331568408804107</v>
      </c>
      <c r="V91">
        <v>89</v>
      </c>
      <c r="W91">
        <v>89</v>
      </c>
      <c r="Y91" s="27">
        <f t="shared" si="32"/>
        <v>0.33522727272727271</v>
      </c>
      <c r="Z91" s="27">
        <f t="shared" si="33"/>
        <v>0.33522727272727271</v>
      </c>
      <c r="AB91" s="27">
        <f t="shared" si="34"/>
        <v>-0.425524252949535</v>
      </c>
      <c r="AC91" s="27">
        <f t="shared" si="34"/>
        <v>-0.425524252949535</v>
      </c>
    </row>
    <row r="92" spans="1:29" x14ac:dyDescent="0.3">
      <c r="A92" s="1">
        <v>43962</v>
      </c>
      <c r="B92">
        <v>90</v>
      </c>
      <c r="C92">
        <v>120.4499969</v>
      </c>
      <c r="D92">
        <v>440.51998900000001</v>
      </c>
      <c r="G92" s="27">
        <f t="shared" si="25"/>
        <v>121.41745603506439</v>
      </c>
      <c r="H92" s="27">
        <f t="shared" si="26"/>
        <v>8.0320395181711114E-3</v>
      </c>
      <c r="I92" s="27"/>
      <c r="J92" s="27">
        <f t="shared" si="27"/>
        <v>417.23979508547791</v>
      </c>
      <c r="K92" s="27">
        <f t="shared" si="28"/>
        <v>5.2847077308271928E-2</v>
      </c>
      <c r="M92" s="11">
        <f t="shared" si="29"/>
        <v>-0.96745913506438797</v>
      </c>
      <c r="N92" s="11">
        <f t="shared" si="30"/>
        <v>23.280193914522101</v>
      </c>
      <c r="P92" s="11">
        <v>-3.7069864680180444</v>
      </c>
      <c r="Q92" s="11">
        <v>-13.404661015366457</v>
      </c>
      <c r="S92" s="11">
        <f t="shared" si="35"/>
        <v>-0.33853716024829156</v>
      </c>
      <c r="T92" s="11">
        <f t="shared" si="31"/>
        <v>-0.45106969126508567</v>
      </c>
      <c r="V92">
        <v>90</v>
      </c>
      <c r="W92">
        <v>90</v>
      </c>
      <c r="Y92" s="27">
        <f t="shared" si="32"/>
        <v>0.33901515151515149</v>
      </c>
      <c r="Z92" s="27">
        <f t="shared" si="33"/>
        <v>0.33901515151515149</v>
      </c>
      <c r="AB92" s="27">
        <f t="shared" si="34"/>
        <v>-0.41515245315627342</v>
      </c>
      <c r="AC92" s="27">
        <f t="shared" si="34"/>
        <v>-0.41515245315627342</v>
      </c>
    </row>
    <row r="93" spans="1:29" x14ac:dyDescent="0.3">
      <c r="A93" s="1">
        <v>43963</v>
      </c>
      <c r="B93">
        <v>91</v>
      </c>
      <c r="C93">
        <v>117.8475037</v>
      </c>
      <c r="D93">
        <v>431.82000729999999</v>
      </c>
      <c r="G93" s="27">
        <f t="shared" si="25"/>
        <v>121.76022310154121</v>
      </c>
      <c r="H93" s="27">
        <f t="shared" si="26"/>
        <v>3.3201546733664163E-2</v>
      </c>
      <c r="I93" s="27"/>
      <c r="J93" s="27">
        <f t="shared" si="27"/>
        <v>418.04020077963526</v>
      </c>
      <c r="K93" s="27">
        <f t="shared" si="28"/>
        <v>3.1910995987713534E-2</v>
      </c>
      <c r="M93" s="11">
        <f t="shared" si="29"/>
        <v>-3.9127194015412101</v>
      </c>
      <c r="N93" s="11">
        <f t="shared" si="30"/>
        <v>13.77980652036473</v>
      </c>
      <c r="P93" s="11">
        <v>-3.6445640838853137</v>
      </c>
      <c r="Q93" s="11">
        <v>-13.193110274029436</v>
      </c>
      <c r="S93" s="11">
        <f t="shared" si="35"/>
        <v>-0.33283649291579898</v>
      </c>
      <c r="T93" s="11">
        <f t="shared" si="31"/>
        <v>-0.44395096387075611</v>
      </c>
      <c r="V93">
        <v>91</v>
      </c>
      <c r="W93">
        <v>91</v>
      </c>
      <c r="Y93" s="27">
        <f t="shared" si="32"/>
        <v>0.34280303030303028</v>
      </c>
      <c r="Z93" s="27">
        <f t="shared" si="33"/>
        <v>0.34280303030303028</v>
      </c>
      <c r="AB93" s="27">
        <f t="shared" si="34"/>
        <v>-0.40482512284792366</v>
      </c>
      <c r="AC93" s="27">
        <f t="shared" si="34"/>
        <v>-0.40482512284792366</v>
      </c>
    </row>
    <row r="94" spans="1:29" x14ac:dyDescent="0.3">
      <c r="A94" s="1">
        <v>43964</v>
      </c>
      <c r="B94">
        <v>92</v>
      </c>
      <c r="C94">
        <v>118.39600369999999</v>
      </c>
      <c r="D94">
        <v>438.26998900000001</v>
      </c>
      <c r="G94" s="27">
        <f t="shared" si="25"/>
        <v>122.10299016801804</v>
      </c>
      <c r="H94" s="27">
        <f t="shared" si="26"/>
        <v>3.1310064125230644E-2</v>
      </c>
      <c r="I94" s="27"/>
      <c r="J94" s="27">
        <f t="shared" si="27"/>
        <v>418.84060647379266</v>
      </c>
      <c r="K94" s="27">
        <f t="shared" si="28"/>
        <v>4.433199400793867E-2</v>
      </c>
      <c r="M94" s="11">
        <f t="shared" si="29"/>
        <v>-3.7069864680180444</v>
      </c>
      <c r="N94" s="11">
        <f t="shared" si="30"/>
        <v>19.429382526207348</v>
      </c>
      <c r="P94" s="11">
        <v>-3.4372617316471121</v>
      </c>
      <c r="Q94" s="11">
        <v>-12.957513074468125</v>
      </c>
      <c r="S94" s="11">
        <f t="shared" si="35"/>
        <v>-0.31390479455515358</v>
      </c>
      <c r="T94" s="11">
        <f t="shared" si="31"/>
        <v>-0.43602306804801083</v>
      </c>
      <c r="V94">
        <v>92</v>
      </c>
      <c r="W94">
        <v>92</v>
      </c>
      <c r="Y94" s="27">
        <f t="shared" si="32"/>
        <v>0.34659090909090912</v>
      </c>
      <c r="Z94" s="27">
        <f t="shared" si="33"/>
        <v>0.34659090909090912</v>
      </c>
      <c r="AB94" s="27">
        <f t="shared" si="34"/>
        <v>-0.3945407900989984</v>
      </c>
      <c r="AC94" s="27">
        <f t="shared" si="34"/>
        <v>-0.3945407900989984</v>
      </c>
    </row>
    <row r="95" spans="1:29" x14ac:dyDescent="0.3">
      <c r="A95" s="1">
        <v>43965</v>
      </c>
      <c r="B95">
        <v>93</v>
      </c>
      <c r="C95">
        <v>119.4424973</v>
      </c>
      <c r="D95">
        <v>441.9500122</v>
      </c>
      <c r="G95" s="27">
        <f t="shared" si="25"/>
        <v>122.44575723449485</v>
      </c>
      <c r="H95" s="27">
        <f t="shared" si="26"/>
        <v>2.5143981433606959E-2</v>
      </c>
      <c r="I95" s="27"/>
      <c r="J95" s="27">
        <f t="shared" si="27"/>
        <v>419.64101216795007</v>
      </c>
      <c r="K95" s="27">
        <f t="shared" si="28"/>
        <v>5.047855960224349E-2</v>
      </c>
      <c r="M95" s="11">
        <f t="shared" si="29"/>
        <v>-3.0032599344948494</v>
      </c>
      <c r="N95" s="11">
        <f t="shared" si="30"/>
        <v>22.309000032049937</v>
      </c>
      <c r="P95" s="11">
        <v>-3.0032599344948494</v>
      </c>
      <c r="Q95" s="11">
        <v>-12.686514764572621</v>
      </c>
      <c r="S95" s="11">
        <f t="shared" si="35"/>
        <v>-0.27426997602582226</v>
      </c>
      <c r="T95" s="11">
        <f t="shared" si="31"/>
        <v>-0.4269039173408205</v>
      </c>
      <c r="V95">
        <v>93</v>
      </c>
      <c r="W95">
        <v>93</v>
      </c>
      <c r="Y95" s="27">
        <f t="shared" si="32"/>
        <v>0.3503787878787879</v>
      </c>
      <c r="Z95" s="27">
        <f t="shared" si="33"/>
        <v>0.3503787878787879</v>
      </c>
      <c r="AB95" s="27">
        <f t="shared" si="34"/>
        <v>-0.38429801945252834</v>
      </c>
      <c r="AC95" s="27">
        <f t="shared" si="34"/>
        <v>-0.38429801945252834</v>
      </c>
    </row>
    <row r="96" spans="1:29" x14ac:dyDescent="0.3">
      <c r="A96" s="1">
        <v>43966</v>
      </c>
      <c r="B96">
        <v>94</v>
      </c>
      <c r="C96">
        <v>120.4889984</v>
      </c>
      <c r="D96">
        <v>454.19000240000003</v>
      </c>
      <c r="G96" s="27">
        <f t="shared" si="25"/>
        <v>122.78852430097166</v>
      </c>
      <c r="H96" s="27">
        <f t="shared" si="26"/>
        <v>1.9084944945244552E-2</v>
      </c>
      <c r="I96" s="27"/>
      <c r="J96" s="27">
        <f t="shared" si="27"/>
        <v>420.44141786210741</v>
      </c>
      <c r="K96" s="27">
        <f t="shared" si="28"/>
        <v>7.4304992094851557E-2</v>
      </c>
      <c r="M96" s="11">
        <f t="shared" si="29"/>
        <v>-2.2995259009716591</v>
      </c>
      <c r="N96" s="11">
        <f t="shared" si="30"/>
        <v>33.748584537892611</v>
      </c>
      <c r="P96" s="11">
        <v>-2.9908253503621154</v>
      </c>
      <c r="Q96" s="11">
        <v>-12.251537648395754</v>
      </c>
      <c r="S96" s="11">
        <f t="shared" si="35"/>
        <v>-0.27313439896410863</v>
      </c>
      <c r="T96" s="11">
        <f t="shared" si="31"/>
        <v>-0.41226684496156685</v>
      </c>
      <c r="V96">
        <v>94</v>
      </c>
      <c r="W96">
        <v>94</v>
      </c>
      <c r="Y96" s="27">
        <f t="shared" si="32"/>
        <v>0.35416666666666669</v>
      </c>
      <c r="Z96" s="27">
        <f t="shared" si="33"/>
        <v>0.35416666666666669</v>
      </c>
      <c r="AB96" s="27">
        <f t="shared" si="34"/>
        <v>-0.37409541019772358</v>
      </c>
      <c r="AC96" s="27">
        <f t="shared" si="34"/>
        <v>-0.37409541019772358</v>
      </c>
    </row>
    <row r="97" spans="1:29" x14ac:dyDescent="0.3">
      <c r="A97" s="1">
        <v>43969</v>
      </c>
      <c r="B97">
        <v>95</v>
      </c>
      <c r="C97">
        <v>121.31300349999999</v>
      </c>
      <c r="D97">
        <v>452.57998659999998</v>
      </c>
      <c r="G97" s="27">
        <f t="shared" si="25"/>
        <v>123.13129136744848</v>
      </c>
      <c r="H97" s="27">
        <f t="shared" si="26"/>
        <v>1.4988400377445851E-2</v>
      </c>
      <c r="I97" s="27"/>
      <c r="J97" s="27">
        <f t="shared" si="27"/>
        <v>421.24182355626482</v>
      </c>
      <c r="K97" s="27">
        <f t="shared" si="28"/>
        <v>6.924336906535046E-2</v>
      </c>
      <c r="M97" s="11">
        <f t="shared" si="29"/>
        <v>-1.8182878674484897</v>
      </c>
      <c r="N97" s="11">
        <f t="shared" si="30"/>
        <v>31.338163043735165</v>
      </c>
      <c r="P97" s="11">
        <v>-2.9817308986934847</v>
      </c>
      <c r="Q97" s="11">
        <v>-12.047091480310769</v>
      </c>
      <c r="S97" s="11">
        <f t="shared" si="35"/>
        <v>-0.27230385645512567</v>
      </c>
      <c r="T97" s="11">
        <f t="shared" si="31"/>
        <v>-0.40538718796668211</v>
      </c>
      <c r="V97">
        <v>95</v>
      </c>
      <c r="W97">
        <v>95</v>
      </c>
      <c r="Y97" s="27">
        <f t="shared" si="32"/>
        <v>0.35795454545454547</v>
      </c>
      <c r="Z97" s="27">
        <f t="shared" si="33"/>
        <v>0.35795454545454547</v>
      </c>
      <c r="AB97" s="27">
        <f t="shared" si="34"/>
        <v>-0.36393159473103959</v>
      </c>
      <c r="AC97" s="27">
        <f t="shared" si="34"/>
        <v>-0.36393159473103959</v>
      </c>
    </row>
    <row r="98" spans="1:29" x14ac:dyDescent="0.3">
      <c r="A98" s="1">
        <v>43970</v>
      </c>
      <c r="B98">
        <v>96</v>
      </c>
      <c r="C98">
        <v>122.4664993</v>
      </c>
      <c r="D98">
        <v>451.0400085</v>
      </c>
      <c r="G98" s="27">
        <f t="shared" si="25"/>
        <v>123.47405843392531</v>
      </c>
      <c r="H98" s="27">
        <f t="shared" si="26"/>
        <v>8.2272224623416851E-3</v>
      </c>
      <c r="I98" s="27"/>
      <c r="J98" s="27">
        <f t="shared" si="27"/>
        <v>422.04222925042222</v>
      </c>
      <c r="K98" s="27">
        <f t="shared" si="28"/>
        <v>6.4290924758568901E-2</v>
      </c>
      <c r="M98" s="11">
        <f t="shared" si="29"/>
        <v>-1.0075591339253123</v>
      </c>
      <c r="N98" s="11">
        <f t="shared" si="30"/>
        <v>28.997779249577775</v>
      </c>
      <c r="P98" s="11">
        <v>-2.9706923857798557</v>
      </c>
      <c r="Q98" s="11">
        <v>-11.774513093785743</v>
      </c>
      <c r="S98" s="11">
        <f t="shared" si="35"/>
        <v>-0.27129577432496832</v>
      </c>
      <c r="T98" s="11">
        <f t="shared" si="31"/>
        <v>-0.39621486734518829</v>
      </c>
      <c r="V98">
        <v>96</v>
      </c>
      <c r="W98">
        <v>96</v>
      </c>
      <c r="Y98" s="27">
        <f t="shared" si="32"/>
        <v>0.36174242424242425</v>
      </c>
      <c r="Z98" s="27">
        <f t="shared" si="33"/>
        <v>0.36174242424242425</v>
      </c>
      <c r="AB98" s="27">
        <f t="shared" si="34"/>
        <v>-0.35380523699529337</v>
      </c>
      <c r="AC98" s="27">
        <f t="shared" si="34"/>
        <v>-0.35380523699529337</v>
      </c>
    </row>
    <row r="99" spans="1:29" x14ac:dyDescent="0.3">
      <c r="A99" s="1">
        <v>43971</v>
      </c>
      <c r="B99">
        <v>97</v>
      </c>
      <c r="C99">
        <v>124.8970032</v>
      </c>
      <c r="D99">
        <v>447.67001340000002</v>
      </c>
      <c r="G99" s="27">
        <f t="shared" si="25"/>
        <v>123.81682550040212</v>
      </c>
      <c r="H99" s="27">
        <f t="shared" si="26"/>
        <v>8.6485477787499286E-3</v>
      </c>
      <c r="I99" s="27"/>
      <c r="J99" s="27">
        <f t="shared" si="27"/>
        <v>422.84263494457957</v>
      </c>
      <c r="K99" s="27">
        <f t="shared" si="28"/>
        <v>5.545910539519832E-2</v>
      </c>
      <c r="M99" s="11">
        <f t="shared" si="29"/>
        <v>1.0801776995978827</v>
      </c>
      <c r="N99" s="11">
        <f t="shared" si="30"/>
        <v>24.827378455420444</v>
      </c>
      <c r="P99" s="11">
        <v>-2.9384633322166707</v>
      </c>
      <c r="Q99" s="11">
        <v>-11.19873682458649</v>
      </c>
      <c r="S99" s="11">
        <f t="shared" si="35"/>
        <v>-0.26835248538531264</v>
      </c>
      <c r="T99" s="11">
        <f t="shared" si="31"/>
        <v>-0.37683987355103366</v>
      </c>
      <c r="V99">
        <v>97</v>
      </c>
      <c r="W99">
        <v>97</v>
      </c>
      <c r="Y99" s="27">
        <f t="shared" si="32"/>
        <v>0.36553030303030304</v>
      </c>
      <c r="Z99" s="27">
        <f t="shared" si="33"/>
        <v>0.36553030303030304</v>
      </c>
      <c r="AB99" s="27">
        <f t="shared" si="34"/>
        <v>-0.34371503099184431</v>
      </c>
      <c r="AC99" s="27">
        <f t="shared" si="34"/>
        <v>-0.34371503099184431</v>
      </c>
    </row>
    <row r="100" spans="1:29" x14ac:dyDescent="0.3">
      <c r="A100" s="1">
        <v>43972</v>
      </c>
      <c r="B100">
        <v>98</v>
      </c>
      <c r="C100">
        <v>122.33699799999999</v>
      </c>
      <c r="D100">
        <v>436.25</v>
      </c>
      <c r="G100" s="27">
        <f t="shared" si="25"/>
        <v>124.15959256687893</v>
      </c>
      <c r="H100" s="27">
        <f t="shared" si="26"/>
        <v>1.4898146894849697E-2</v>
      </c>
      <c r="I100" s="27"/>
      <c r="J100" s="27">
        <f t="shared" si="27"/>
        <v>423.64304063873692</v>
      </c>
      <c r="K100" s="27">
        <f t="shared" si="28"/>
        <v>2.8898474180545742E-2</v>
      </c>
      <c r="M100" s="11">
        <f t="shared" si="29"/>
        <v>-1.8225945668789336</v>
      </c>
      <c r="N100" s="11">
        <f t="shared" si="30"/>
        <v>12.60695936126308</v>
      </c>
      <c r="P100" s="11">
        <v>-2.826151335633952</v>
      </c>
      <c r="Q100" s="11">
        <v>-11.09059610614645</v>
      </c>
      <c r="S100" s="11">
        <f t="shared" si="35"/>
        <v>-0.25809569467054699</v>
      </c>
      <c r="T100" s="11">
        <f t="shared" si="31"/>
        <v>-0.37320091539878975</v>
      </c>
      <c r="V100">
        <v>98</v>
      </c>
      <c r="W100">
        <v>98</v>
      </c>
      <c r="Y100" s="27">
        <f t="shared" si="32"/>
        <v>0.36931818181818182</v>
      </c>
      <c r="Z100" s="27">
        <f t="shared" si="33"/>
        <v>0.36931818181818182</v>
      </c>
      <c r="AB100" s="27">
        <f t="shared" si="34"/>
        <v>-0.33365969936120454</v>
      </c>
      <c r="AC100" s="27">
        <f t="shared" si="34"/>
        <v>-0.33365969936120454</v>
      </c>
    </row>
    <row r="101" spans="1:29" x14ac:dyDescent="0.3">
      <c r="A101" s="1">
        <v>43973</v>
      </c>
      <c r="B101">
        <v>99</v>
      </c>
      <c r="C101">
        <v>121.8440018</v>
      </c>
      <c r="D101">
        <v>429.32000729999999</v>
      </c>
      <c r="G101" s="27">
        <f t="shared" si="25"/>
        <v>124.50235963335575</v>
      </c>
      <c r="H101" s="27">
        <f t="shared" si="26"/>
        <v>2.1817716047436576E-2</v>
      </c>
      <c r="I101" s="27"/>
      <c r="J101" s="27">
        <f t="shared" si="27"/>
        <v>424.44344633289433</v>
      </c>
      <c r="K101" s="27">
        <f t="shared" si="28"/>
        <v>1.1358802022236108E-2</v>
      </c>
      <c r="M101" s="11">
        <f t="shared" si="29"/>
        <v>-2.6583578333557512</v>
      </c>
      <c r="N101" s="11">
        <f t="shared" si="30"/>
        <v>4.8765609671056609</v>
      </c>
      <c r="P101" s="11">
        <v>-2.6641929657398435</v>
      </c>
      <c r="Q101" s="11">
        <v>-10.949531745255058</v>
      </c>
      <c r="S101" s="11">
        <f t="shared" si="35"/>
        <v>-0.24330499416612666</v>
      </c>
      <c r="T101" s="11">
        <f t="shared" si="31"/>
        <v>-0.3684540696827478</v>
      </c>
      <c r="V101">
        <v>99</v>
      </c>
      <c r="W101">
        <v>99</v>
      </c>
      <c r="Y101" s="27">
        <f t="shared" si="32"/>
        <v>0.37310606060606061</v>
      </c>
      <c r="Z101" s="27">
        <f t="shared" si="33"/>
        <v>0.37310606060606061</v>
      </c>
      <c r="AB101" s="27">
        <f t="shared" si="34"/>
        <v>-0.32363799202775839</v>
      </c>
      <c r="AC101" s="27">
        <f t="shared" si="34"/>
        <v>-0.32363799202775839</v>
      </c>
    </row>
    <row r="102" spans="1:29" x14ac:dyDescent="0.3">
      <c r="A102" s="1">
        <v>43977</v>
      </c>
      <c r="B102">
        <v>100</v>
      </c>
      <c r="C102">
        <v>121.09300229999999</v>
      </c>
      <c r="D102">
        <v>414.76998900000001</v>
      </c>
      <c r="G102" s="27">
        <f t="shared" si="25"/>
        <v>124.84512669983258</v>
      </c>
      <c r="H102" s="27">
        <f t="shared" si="26"/>
        <v>3.0985476687884397E-2</v>
      </c>
      <c r="I102" s="27"/>
      <c r="J102" s="27">
        <f t="shared" si="27"/>
        <v>425.24385202705173</v>
      </c>
      <c r="K102" s="27">
        <f t="shared" si="28"/>
        <v>2.5252220037192036E-2</v>
      </c>
      <c r="M102" s="11">
        <f t="shared" si="29"/>
        <v>-3.7521243998325815</v>
      </c>
      <c r="N102" s="11">
        <f t="shared" si="30"/>
        <v>-10.473863027051721</v>
      </c>
      <c r="P102" s="11">
        <v>-2.6583578333557512</v>
      </c>
      <c r="Q102" s="11">
        <v>-10.615080677170113</v>
      </c>
      <c r="S102" s="11">
        <f t="shared" si="35"/>
        <v>-0.24277210601991239</v>
      </c>
      <c r="T102" s="11">
        <f t="shared" si="31"/>
        <v>-0.35719972018062934</v>
      </c>
      <c r="V102">
        <v>100</v>
      </c>
      <c r="W102">
        <v>100</v>
      </c>
      <c r="Y102" s="27">
        <f t="shared" si="32"/>
        <v>0.37689393939393939</v>
      </c>
      <c r="Z102" s="27">
        <f t="shared" si="33"/>
        <v>0.37689393939393939</v>
      </c>
      <c r="AB102" s="27">
        <f t="shared" si="34"/>
        <v>-0.31364868490456116</v>
      </c>
      <c r="AC102" s="27">
        <f t="shared" si="34"/>
        <v>-0.31364868490456116</v>
      </c>
    </row>
    <row r="103" spans="1:29" x14ac:dyDescent="0.3">
      <c r="A103" s="1">
        <v>43978</v>
      </c>
      <c r="B103">
        <v>101</v>
      </c>
      <c r="C103">
        <v>120.51950069999999</v>
      </c>
      <c r="D103">
        <v>419.89001459999997</v>
      </c>
      <c r="G103" s="27">
        <f t="shared" si="25"/>
        <v>125.1878937663094</v>
      </c>
      <c r="H103" s="27">
        <f t="shared" si="26"/>
        <v>3.8735582533901143E-2</v>
      </c>
      <c r="I103" s="27"/>
      <c r="J103" s="27">
        <f t="shared" si="27"/>
        <v>426.04425772120908</v>
      </c>
      <c r="K103" s="27">
        <f t="shared" si="28"/>
        <v>1.4656797988091776E-2</v>
      </c>
      <c r="M103" s="11">
        <f t="shared" si="29"/>
        <v>-4.668393066309406</v>
      </c>
      <c r="N103" s="11">
        <f t="shared" si="30"/>
        <v>-6.154243121209106</v>
      </c>
      <c r="P103" s="11">
        <v>-2.628550036773035</v>
      </c>
      <c r="Q103" s="11">
        <v>-10.473863027051721</v>
      </c>
      <c r="S103" s="11">
        <f t="shared" si="35"/>
        <v>-0.24004993616700579</v>
      </c>
      <c r="T103" s="11">
        <f t="shared" si="31"/>
        <v>-0.35244771624952936</v>
      </c>
      <c r="V103">
        <v>101</v>
      </c>
      <c r="W103">
        <v>101</v>
      </c>
      <c r="Y103" s="27">
        <f t="shared" si="32"/>
        <v>0.38068181818181818</v>
      </c>
      <c r="Z103" s="27">
        <f t="shared" si="33"/>
        <v>0.38068181818181818</v>
      </c>
      <c r="AB103" s="27">
        <f t="shared" si="34"/>
        <v>-0.30369057865445637</v>
      </c>
      <c r="AC103" s="27">
        <f t="shared" si="34"/>
        <v>-0.30369057865445637</v>
      </c>
    </row>
    <row r="104" spans="1:29" x14ac:dyDescent="0.3">
      <c r="A104" s="1">
        <v>43979</v>
      </c>
      <c r="B104">
        <v>102</v>
      </c>
      <c r="C104">
        <v>120.0550003</v>
      </c>
      <c r="D104">
        <v>413.44000240000003</v>
      </c>
      <c r="G104" s="27">
        <f t="shared" si="25"/>
        <v>125.53066083278621</v>
      </c>
      <c r="H104" s="27">
        <f t="shared" si="26"/>
        <v>4.5609599925895028E-2</v>
      </c>
      <c r="I104" s="27"/>
      <c r="J104" s="27">
        <f t="shared" si="27"/>
        <v>426.84466341536648</v>
      </c>
      <c r="K104" s="27">
        <f t="shared" si="28"/>
        <v>3.2422264264592257E-2</v>
      </c>
      <c r="M104" s="11">
        <f t="shared" si="29"/>
        <v>-5.4756605327862076</v>
      </c>
      <c r="N104" s="11">
        <f t="shared" si="30"/>
        <v>-13.404661015366457</v>
      </c>
      <c r="P104" s="11">
        <v>-2.4435340453162127</v>
      </c>
      <c r="Q104" s="11">
        <v>-10.050332765923599</v>
      </c>
      <c r="S104" s="11">
        <f t="shared" si="35"/>
        <v>-0.22315351939054998</v>
      </c>
      <c r="T104" s="11">
        <f t="shared" si="31"/>
        <v>-0.33819583297478756</v>
      </c>
      <c r="V104">
        <v>102</v>
      </c>
      <c r="W104">
        <v>102</v>
      </c>
      <c r="Y104" s="27">
        <f t="shared" si="32"/>
        <v>0.38446969696969696</v>
      </c>
      <c r="Z104" s="27">
        <f t="shared" si="33"/>
        <v>0.38446969696969696</v>
      </c>
      <c r="AB104" s="27">
        <f t="shared" si="34"/>
        <v>-0.29376249750399536</v>
      </c>
      <c r="AC104" s="27">
        <f t="shared" si="34"/>
        <v>-0.29376249750399536</v>
      </c>
    </row>
    <row r="105" spans="1:29" x14ac:dyDescent="0.3">
      <c r="A105" s="1">
        <v>43980</v>
      </c>
      <c r="B105">
        <v>103</v>
      </c>
      <c r="C105">
        <v>122.1184998</v>
      </c>
      <c r="D105">
        <v>419.73001099999999</v>
      </c>
      <c r="G105" s="27">
        <f t="shared" si="25"/>
        <v>125.87342789926302</v>
      </c>
      <c r="H105" s="27">
        <f t="shared" si="26"/>
        <v>3.0748233113022782E-2</v>
      </c>
      <c r="I105" s="27"/>
      <c r="J105" s="27">
        <f t="shared" si="27"/>
        <v>427.64506910952389</v>
      </c>
      <c r="K105" s="27">
        <f t="shared" si="28"/>
        <v>1.8857498635054471E-2</v>
      </c>
      <c r="M105" s="11">
        <f t="shared" si="29"/>
        <v>-3.7549280992630258</v>
      </c>
      <c r="N105" s="11">
        <f t="shared" si="30"/>
        <v>-7.9150581095238977</v>
      </c>
      <c r="P105" s="11">
        <v>-2.3514211021107627</v>
      </c>
      <c r="Q105" s="11">
        <v>-9.9453012821005018</v>
      </c>
      <c r="S105" s="11">
        <f t="shared" si="35"/>
        <v>-0.21474138881388843</v>
      </c>
      <c r="T105" s="11">
        <f t="shared" si="31"/>
        <v>-0.33466150122802513</v>
      </c>
      <c r="V105">
        <v>103</v>
      </c>
      <c r="W105">
        <v>103</v>
      </c>
      <c r="Y105" s="27">
        <f t="shared" si="32"/>
        <v>0.38825757575757575</v>
      </c>
      <c r="Z105" s="27">
        <f t="shared" si="33"/>
        <v>0.38825757575757575</v>
      </c>
      <c r="AB105" s="27">
        <f t="shared" si="34"/>
        <v>-0.28386328810687339</v>
      </c>
      <c r="AC105" s="27">
        <f t="shared" si="34"/>
        <v>-0.28386328810687339</v>
      </c>
    </row>
    <row r="106" spans="1:29" x14ac:dyDescent="0.3">
      <c r="A106" s="1">
        <v>43983</v>
      </c>
      <c r="B106">
        <v>104</v>
      </c>
      <c r="C106">
        <v>123.552002</v>
      </c>
      <c r="D106">
        <v>425.92001340000002</v>
      </c>
      <c r="G106" s="27">
        <f t="shared" si="25"/>
        <v>126.21619496573985</v>
      </c>
      <c r="H106" s="27">
        <f t="shared" si="26"/>
        <v>2.1563333030733437E-2</v>
      </c>
      <c r="I106" s="27"/>
      <c r="J106" s="27">
        <f t="shared" si="27"/>
        <v>428.44547480368124</v>
      </c>
      <c r="K106" s="27">
        <f t="shared" si="28"/>
        <v>5.9294264749880383E-3</v>
      </c>
      <c r="M106" s="11">
        <f t="shared" si="29"/>
        <v>-2.6641929657398435</v>
      </c>
      <c r="N106" s="11">
        <f t="shared" si="30"/>
        <v>-2.52546140368122</v>
      </c>
      <c r="P106" s="11">
        <v>-2.2995259009716591</v>
      </c>
      <c r="Q106" s="11">
        <v>-9.2887227569403308</v>
      </c>
      <c r="S106" s="11">
        <f t="shared" si="35"/>
        <v>-0.21000210687268969</v>
      </c>
      <c r="T106" s="11">
        <f t="shared" si="31"/>
        <v>-0.31256749435267189</v>
      </c>
      <c r="V106">
        <v>104</v>
      </c>
      <c r="W106">
        <v>104</v>
      </c>
      <c r="Y106" s="27">
        <f t="shared" si="32"/>
        <v>0.39204545454545453</v>
      </c>
      <c r="Z106" s="27">
        <f t="shared" si="33"/>
        <v>0.39204545454545453</v>
      </c>
      <c r="AB106" s="27">
        <f t="shared" si="34"/>
        <v>-0.27399181845380061</v>
      </c>
      <c r="AC106" s="27">
        <f t="shared" si="34"/>
        <v>-0.27399181845380061</v>
      </c>
    </row>
    <row r="107" spans="1:29" x14ac:dyDescent="0.3">
      <c r="A107" s="1">
        <v>43984</v>
      </c>
      <c r="B107">
        <v>105</v>
      </c>
      <c r="C107">
        <v>123.6204987</v>
      </c>
      <c r="D107">
        <v>427.30999759999997</v>
      </c>
      <c r="G107" s="27">
        <f t="shared" si="25"/>
        <v>126.55896203221667</v>
      </c>
      <c r="H107" s="27">
        <f t="shared" si="26"/>
        <v>2.3770032989008406E-2</v>
      </c>
      <c r="I107" s="27"/>
      <c r="J107" s="27">
        <f t="shared" si="27"/>
        <v>429.24588049783864</v>
      </c>
      <c r="K107" s="27">
        <f t="shared" si="28"/>
        <v>4.530394581712607E-3</v>
      </c>
      <c r="M107" s="11">
        <f t="shared" si="29"/>
        <v>-2.9384633322166707</v>
      </c>
      <c r="N107" s="11">
        <f t="shared" si="30"/>
        <v>-1.9358828978386668</v>
      </c>
      <c r="P107" s="11">
        <v>-2.0941896685875747</v>
      </c>
      <c r="Q107" s="11">
        <v>-9.0784868843636559</v>
      </c>
      <c r="S107" s="11">
        <f t="shared" si="35"/>
        <v>-0.19124996261558988</v>
      </c>
      <c r="T107" s="11">
        <f t="shared" si="31"/>
        <v>-0.30549301257149908</v>
      </c>
      <c r="V107">
        <v>105</v>
      </c>
      <c r="W107">
        <v>105</v>
      </c>
      <c r="Y107" s="27">
        <f t="shared" si="32"/>
        <v>0.39583333333333331</v>
      </c>
      <c r="Z107" s="27">
        <f t="shared" si="33"/>
        <v>0.39583333333333331</v>
      </c>
      <c r="AB107" s="27">
        <f t="shared" si="34"/>
        <v>-0.26414697682592364</v>
      </c>
      <c r="AC107" s="27">
        <f t="shared" si="34"/>
        <v>-0.26414697682592364</v>
      </c>
    </row>
    <row r="108" spans="1:29" x14ac:dyDescent="0.3">
      <c r="A108" s="1">
        <v>43985</v>
      </c>
      <c r="B108">
        <v>106</v>
      </c>
      <c r="C108">
        <v>123.91999819999999</v>
      </c>
      <c r="D108">
        <v>421.97000120000001</v>
      </c>
      <c r="G108" s="27">
        <f t="shared" si="25"/>
        <v>126.90172909869348</v>
      </c>
      <c r="H108" s="27">
        <f t="shared" si="26"/>
        <v>2.4061740978087626E-2</v>
      </c>
      <c r="I108" s="27"/>
      <c r="J108" s="27">
        <f t="shared" si="27"/>
        <v>430.04628619199599</v>
      </c>
      <c r="K108" s="27">
        <f t="shared" si="28"/>
        <v>1.9139476666655459E-2</v>
      </c>
      <c r="M108" s="11">
        <f t="shared" si="29"/>
        <v>-2.9817308986934847</v>
      </c>
      <c r="N108" s="11">
        <f t="shared" si="30"/>
        <v>-8.0762849919959763</v>
      </c>
      <c r="P108" s="11">
        <v>-2.0500990640312011</v>
      </c>
      <c r="Q108" s="11">
        <v>-8.1895115776088119</v>
      </c>
      <c r="S108" s="11">
        <f t="shared" si="35"/>
        <v>-0.18722342834336594</v>
      </c>
      <c r="T108" s="11">
        <f t="shared" si="31"/>
        <v>-0.27557880461797307</v>
      </c>
      <c r="V108">
        <v>106</v>
      </c>
      <c r="W108">
        <v>106</v>
      </c>
      <c r="Y108" s="27">
        <f t="shared" si="32"/>
        <v>0.3996212121212121</v>
      </c>
      <c r="Z108" s="27">
        <f t="shared" si="33"/>
        <v>0.3996212121212121</v>
      </c>
      <c r="AB108" s="27">
        <f t="shared" si="34"/>
        <v>-0.25432767078908808</v>
      </c>
      <c r="AC108" s="27">
        <f t="shared" si="34"/>
        <v>-0.25432767078908808</v>
      </c>
    </row>
    <row r="109" spans="1:29" x14ac:dyDescent="0.3">
      <c r="A109" s="1">
        <v>43986</v>
      </c>
      <c r="B109">
        <v>107</v>
      </c>
      <c r="C109">
        <v>123.0299988</v>
      </c>
      <c r="D109">
        <v>414.32998659999998</v>
      </c>
      <c r="G109" s="27">
        <f t="shared" si="25"/>
        <v>127.2444961651703</v>
      </c>
      <c r="H109" s="27">
        <f t="shared" si="26"/>
        <v>3.4255851469375959E-2</v>
      </c>
      <c r="I109" s="27"/>
      <c r="J109" s="27">
        <f t="shared" si="27"/>
        <v>430.84669188615339</v>
      </c>
      <c r="K109" s="27">
        <f t="shared" si="28"/>
        <v>3.9863649314136829E-2</v>
      </c>
      <c r="M109" s="11">
        <f t="shared" si="29"/>
        <v>-4.2144973651703026</v>
      </c>
      <c r="N109" s="11">
        <f t="shared" si="30"/>
        <v>-16.51670528615341</v>
      </c>
      <c r="P109" s="11">
        <v>-2.0156613798984893</v>
      </c>
      <c r="Q109" s="11">
        <v>-8.0762849919959763</v>
      </c>
      <c r="S109" s="11">
        <f t="shared" si="35"/>
        <v>-0.18407843823013006</v>
      </c>
      <c r="T109" s="11">
        <f t="shared" si="31"/>
        <v>-0.27176870595476671</v>
      </c>
      <c r="V109">
        <v>107</v>
      </c>
      <c r="W109">
        <v>107</v>
      </c>
      <c r="Y109" s="27">
        <f t="shared" si="32"/>
        <v>0.40340909090909088</v>
      </c>
      <c r="Z109" s="27">
        <f t="shared" si="33"/>
        <v>0.40340909090909088</v>
      </c>
      <c r="AB109" s="27">
        <f t="shared" si="34"/>
        <v>-0.24453282622639833</v>
      </c>
      <c r="AC109" s="27">
        <f t="shared" si="34"/>
        <v>-0.24453282622639833</v>
      </c>
    </row>
    <row r="110" spans="1:29" x14ac:dyDescent="0.3">
      <c r="A110" s="1">
        <v>43987</v>
      </c>
      <c r="B110">
        <v>108</v>
      </c>
      <c r="C110">
        <v>124.1500015</v>
      </c>
      <c r="D110">
        <v>419.60000609999997</v>
      </c>
      <c r="G110" s="27">
        <f t="shared" si="25"/>
        <v>127.58726323164711</v>
      </c>
      <c r="H110" s="27">
        <f t="shared" si="26"/>
        <v>2.7686360774205162E-2</v>
      </c>
      <c r="I110" s="27"/>
      <c r="J110" s="27">
        <f t="shared" si="27"/>
        <v>431.64709758031074</v>
      </c>
      <c r="K110" s="27">
        <f t="shared" si="28"/>
        <v>2.8710894435591786E-2</v>
      </c>
      <c r="M110" s="11">
        <f t="shared" si="29"/>
        <v>-3.4372617316471121</v>
      </c>
      <c r="N110" s="11">
        <f t="shared" si="30"/>
        <v>-12.047091480310769</v>
      </c>
      <c r="P110" s="11">
        <v>-1.9989974122825629</v>
      </c>
      <c r="Q110" s="11">
        <v>-7.9150581095238977</v>
      </c>
      <c r="S110" s="11">
        <f t="shared" si="35"/>
        <v>-0.18255661657692576</v>
      </c>
      <c r="T110" s="11">
        <f t="shared" si="31"/>
        <v>-0.26634338710358907</v>
      </c>
      <c r="V110">
        <v>108</v>
      </c>
      <c r="W110">
        <v>108</v>
      </c>
      <c r="Y110" s="27">
        <f t="shared" si="32"/>
        <v>0.40719696969696972</v>
      </c>
      <c r="Z110" s="27">
        <f t="shared" si="33"/>
        <v>0.40719696969696972</v>
      </c>
      <c r="AB110" s="27">
        <f t="shared" si="34"/>
        <v>-0.23476138640668015</v>
      </c>
      <c r="AC110" s="27">
        <f t="shared" si="34"/>
        <v>-0.23476138640668015</v>
      </c>
    </row>
    <row r="111" spans="1:29" x14ac:dyDescent="0.3">
      <c r="A111" s="1">
        <v>43990</v>
      </c>
      <c r="B111">
        <v>109</v>
      </c>
      <c r="C111">
        <v>126.2030029</v>
      </c>
      <c r="D111">
        <v>419.48999020000002</v>
      </c>
      <c r="G111" s="27">
        <f t="shared" si="25"/>
        <v>127.93003029812394</v>
      </c>
      <c r="H111" s="27">
        <f t="shared" si="26"/>
        <v>1.3684519056114607E-2</v>
      </c>
      <c r="I111" s="27"/>
      <c r="J111" s="27">
        <f t="shared" si="27"/>
        <v>432.44750327446815</v>
      </c>
      <c r="K111" s="27">
        <f t="shared" si="28"/>
        <v>3.0888730070270279E-2</v>
      </c>
      <c r="M111" s="11">
        <f t="shared" si="29"/>
        <v>-1.727027398123937</v>
      </c>
      <c r="N111" s="11">
        <f t="shared" si="30"/>
        <v>-12.957513074468125</v>
      </c>
      <c r="P111" s="11">
        <v>-1.8625735781898243</v>
      </c>
      <c r="Q111" s="11">
        <v>-7.6411343542383747</v>
      </c>
      <c r="S111" s="11">
        <f t="shared" si="35"/>
        <v>-0.17009783427966194</v>
      </c>
      <c r="T111" s="11">
        <f t="shared" si="31"/>
        <v>-0.2571257945374531</v>
      </c>
      <c r="V111">
        <v>109</v>
      </c>
      <c r="W111">
        <v>109</v>
      </c>
      <c r="Y111" s="27">
        <f t="shared" si="32"/>
        <v>0.41098484848484851</v>
      </c>
      <c r="Z111" s="27">
        <f t="shared" si="33"/>
        <v>0.41098484848484851</v>
      </c>
      <c r="AB111" s="27">
        <f t="shared" si="34"/>
        <v>-0.22501231108659453</v>
      </c>
      <c r="AC111" s="27">
        <f t="shared" si="34"/>
        <v>-0.22501231108659453</v>
      </c>
    </row>
    <row r="112" spans="1:29" x14ac:dyDescent="0.3">
      <c r="A112" s="1">
        <v>43991</v>
      </c>
      <c r="B112">
        <v>110</v>
      </c>
      <c r="C112">
        <v>130.04299929999999</v>
      </c>
      <c r="D112">
        <v>434.0499878</v>
      </c>
      <c r="G112" s="27">
        <f t="shared" si="25"/>
        <v>128.27279736460076</v>
      </c>
      <c r="H112" s="27">
        <f t="shared" si="26"/>
        <v>1.3612435463100155E-2</v>
      </c>
      <c r="I112" s="27"/>
      <c r="J112" s="27">
        <f t="shared" si="27"/>
        <v>433.24790896862555</v>
      </c>
      <c r="K112" s="27">
        <f t="shared" si="28"/>
        <v>1.8478950672013927E-3</v>
      </c>
      <c r="M112" s="11">
        <f t="shared" si="29"/>
        <v>1.7702019353992284</v>
      </c>
      <c r="N112" s="11">
        <f t="shared" si="30"/>
        <v>0.80207883137444469</v>
      </c>
      <c r="P112" s="11">
        <v>-1.8299991179780193</v>
      </c>
      <c r="Q112" s="11">
        <v>-7.609361923674328</v>
      </c>
      <c r="S112" s="11">
        <f t="shared" si="35"/>
        <v>-0.16712300139266156</v>
      </c>
      <c r="T112" s="11">
        <f t="shared" si="31"/>
        <v>-0.25605664549826168</v>
      </c>
      <c r="V112">
        <v>110</v>
      </c>
      <c r="W112">
        <v>110</v>
      </c>
      <c r="Y112" s="27">
        <f t="shared" si="32"/>
        <v>0.41477272727272729</v>
      </c>
      <c r="Z112" s="27">
        <f t="shared" si="33"/>
        <v>0.41477272727272729</v>
      </c>
      <c r="AB112" s="27">
        <f t="shared" si="34"/>
        <v>-0.21528457564427503</v>
      </c>
      <c r="AC112" s="27">
        <f t="shared" si="34"/>
        <v>-0.21528457564427503</v>
      </c>
    </row>
    <row r="113" spans="1:29" x14ac:dyDescent="0.3">
      <c r="A113" s="1">
        <v>43992</v>
      </c>
      <c r="B113">
        <v>111</v>
      </c>
      <c r="C113">
        <v>132.3724976</v>
      </c>
      <c r="D113">
        <v>434.48001099999999</v>
      </c>
      <c r="G113" s="27">
        <f t="shared" si="25"/>
        <v>128.61556443107759</v>
      </c>
      <c r="H113" s="27">
        <f t="shared" si="26"/>
        <v>2.838152363246197E-2</v>
      </c>
      <c r="I113" s="27"/>
      <c r="J113" s="27">
        <f t="shared" si="27"/>
        <v>434.0483146627829</v>
      </c>
      <c r="K113" s="27">
        <f t="shared" si="28"/>
        <v>9.9359309125291459E-4</v>
      </c>
      <c r="M113" s="11">
        <f t="shared" si="29"/>
        <v>3.7569331689224157</v>
      </c>
      <c r="N113" s="11">
        <f t="shared" si="30"/>
        <v>0.43169633721709033</v>
      </c>
      <c r="P113" s="11">
        <v>-1.8225945668789336</v>
      </c>
      <c r="Q113" s="11">
        <v>-7.6022475857146219</v>
      </c>
      <c r="S113" s="11">
        <f t="shared" si="35"/>
        <v>-0.1664467875128364</v>
      </c>
      <c r="T113" s="11">
        <f t="shared" si="31"/>
        <v>-0.25581724651432902</v>
      </c>
      <c r="V113">
        <v>111</v>
      </c>
      <c r="W113">
        <v>111</v>
      </c>
      <c r="Y113" s="27">
        <f t="shared" si="32"/>
        <v>0.41856060606060608</v>
      </c>
      <c r="Z113" s="27">
        <f t="shared" si="33"/>
        <v>0.41856060606060608</v>
      </c>
      <c r="AB113" s="27">
        <f t="shared" si="34"/>
        <v>-0.20557717024248623</v>
      </c>
      <c r="AC113" s="27">
        <f t="shared" si="34"/>
        <v>-0.20557717024248623</v>
      </c>
    </row>
    <row r="114" spans="1:29" x14ac:dyDescent="0.3">
      <c r="A114" s="1">
        <v>43993</v>
      </c>
      <c r="B114">
        <v>112</v>
      </c>
      <c r="C114">
        <v>127.8980026</v>
      </c>
      <c r="D114">
        <v>425.55999759999997</v>
      </c>
      <c r="G114" s="27">
        <f t="shared" si="25"/>
        <v>128.95833149755438</v>
      </c>
      <c r="H114" s="27">
        <f t="shared" si="26"/>
        <v>8.2904257767852339E-3</v>
      </c>
      <c r="I114" s="27"/>
      <c r="J114" s="27">
        <f t="shared" si="27"/>
        <v>434.84872035694031</v>
      </c>
      <c r="K114" s="27">
        <f t="shared" si="28"/>
        <v>2.1827058016085324E-2</v>
      </c>
      <c r="M114" s="11">
        <f t="shared" si="29"/>
        <v>-1.0603288975543848</v>
      </c>
      <c r="N114" s="11">
        <f t="shared" si="30"/>
        <v>-9.2887227569403308</v>
      </c>
      <c r="P114" s="11">
        <v>-1.8182878674484897</v>
      </c>
      <c r="Q114" s="11">
        <v>-6.8526654798720301</v>
      </c>
      <c r="S114" s="11">
        <f t="shared" si="35"/>
        <v>-0.16605348211293702</v>
      </c>
      <c r="T114" s="11">
        <f t="shared" si="31"/>
        <v>-0.23059364938847438</v>
      </c>
      <c r="V114">
        <v>112</v>
      </c>
      <c r="W114">
        <v>112</v>
      </c>
      <c r="Y114" s="27">
        <f t="shared" si="32"/>
        <v>0.42234848484848486</v>
      </c>
      <c r="Z114" s="27">
        <f t="shared" si="33"/>
        <v>0.42234848484848486</v>
      </c>
      <c r="AB114" s="27">
        <f t="shared" si="34"/>
        <v>-0.19588909901940554</v>
      </c>
      <c r="AC114" s="27">
        <f t="shared" si="34"/>
        <v>-0.19588909901940554</v>
      </c>
    </row>
    <row r="115" spans="1:29" x14ac:dyDescent="0.3">
      <c r="A115" s="1">
        <v>43994</v>
      </c>
      <c r="B115">
        <v>113</v>
      </c>
      <c r="C115">
        <v>127.25099950000001</v>
      </c>
      <c r="D115">
        <v>418.07000729999999</v>
      </c>
      <c r="G115" s="27">
        <f t="shared" si="25"/>
        <v>129.30109856403121</v>
      </c>
      <c r="H115" s="27">
        <f t="shared" si="26"/>
        <v>1.6110671602474928E-2</v>
      </c>
      <c r="I115" s="27"/>
      <c r="J115" s="27">
        <f t="shared" si="27"/>
        <v>435.64912605109771</v>
      </c>
      <c r="K115" s="27">
        <f t="shared" si="28"/>
        <v>4.2048265707047588E-2</v>
      </c>
      <c r="M115" s="11">
        <f t="shared" si="29"/>
        <v>-2.0500990640312011</v>
      </c>
      <c r="N115" s="11">
        <f t="shared" si="30"/>
        <v>-17.579118751097724</v>
      </c>
      <c r="P115" s="11">
        <v>-1.727027398123937</v>
      </c>
      <c r="Q115" s="11">
        <v>-6.5219699889614731</v>
      </c>
      <c r="S115" s="11">
        <f t="shared" si="35"/>
        <v>-0.15771920293641267</v>
      </c>
      <c r="T115" s="11">
        <f t="shared" si="31"/>
        <v>-0.21946567585622431</v>
      </c>
      <c r="V115">
        <v>113</v>
      </c>
      <c r="W115">
        <v>113</v>
      </c>
      <c r="Y115" s="27">
        <f t="shared" si="32"/>
        <v>0.42613636363636365</v>
      </c>
      <c r="Z115" s="27">
        <f t="shared" si="33"/>
        <v>0.42613636363636365</v>
      </c>
      <c r="AB115" s="27">
        <f t="shared" si="34"/>
        <v>-0.18621937930523477</v>
      </c>
      <c r="AC115" s="27">
        <f t="shared" si="34"/>
        <v>-0.18621937930523477</v>
      </c>
    </row>
    <row r="116" spans="1:29" x14ac:dyDescent="0.3">
      <c r="A116" s="1">
        <v>43997</v>
      </c>
      <c r="B116">
        <v>114</v>
      </c>
      <c r="C116">
        <v>128.6340027</v>
      </c>
      <c r="D116">
        <v>425.5</v>
      </c>
      <c r="G116" s="27">
        <f t="shared" si="25"/>
        <v>129.64386563050803</v>
      </c>
      <c r="H116" s="27">
        <f t="shared" si="26"/>
        <v>7.8506686359067577E-3</v>
      </c>
      <c r="I116" s="27"/>
      <c r="J116" s="27">
        <f t="shared" si="27"/>
        <v>436.44953174525506</v>
      </c>
      <c r="K116" s="27">
        <f t="shared" si="28"/>
        <v>2.5733329601069468E-2</v>
      </c>
      <c r="M116" s="11">
        <f t="shared" si="29"/>
        <v>-1.0098629305080351</v>
      </c>
      <c r="N116" s="11">
        <f t="shared" si="30"/>
        <v>-10.949531745255058</v>
      </c>
      <c r="P116" s="11">
        <v>-1.7244627821766585</v>
      </c>
      <c r="Q116" s="11">
        <v>-6.4444393575428194</v>
      </c>
      <c r="S116" s="11">
        <f t="shared" si="35"/>
        <v>-0.1574849917226924</v>
      </c>
      <c r="T116" s="11">
        <f t="shared" si="31"/>
        <v>-0.21685675363599738</v>
      </c>
      <c r="V116">
        <v>114</v>
      </c>
      <c r="W116">
        <v>114</v>
      </c>
      <c r="Y116" s="27">
        <f t="shared" si="32"/>
        <v>0.42992424242424243</v>
      </c>
      <c r="Z116" s="27">
        <f t="shared" si="33"/>
        <v>0.42992424242424243</v>
      </c>
      <c r="AB116" s="27">
        <f t="shared" si="34"/>
        <v>-0.17656704086293998</v>
      </c>
      <c r="AC116" s="27">
        <f t="shared" si="34"/>
        <v>-0.17656704086293998</v>
      </c>
    </row>
    <row r="117" spans="1:29" x14ac:dyDescent="0.3">
      <c r="A117" s="1">
        <v>43998</v>
      </c>
      <c r="B117">
        <v>115</v>
      </c>
      <c r="C117">
        <v>130.76350400000001</v>
      </c>
      <c r="D117">
        <v>436.13000490000002</v>
      </c>
      <c r="G117" s="27">
        <f t="shared" si="25"/>
        <v>129.98663269698483</v>
      </c>
      <c r="H117" s="27">
        <f t="shared" si="26"/>
        <v>5.9410407281161896E-3</v>
      </c>
      <c r="I117" s="27"/>
      <c r="J117" s="27">
        <f t="shared" si="27"/>
        <v>437.24993743941241</v>
      </c>
      <c r="K117" s="27">
        <f t="shared" si="28"/>
        <v>2.5678869301119915E-3</v>
      </c>
      <c r="M117" s="11">
        <f t="shared" si="29"/>
        <v>0.77687130301518437</v>
      </c>
      <c r="N117" s="11">
        <f t="shared" si="30"/>
        <v>-1.1199325394123889</v>
      </c>
      <c r="P117" s="11">
        <v>-1.4809297693030317</v>
      </c>
      <c r="Q117" s="11">
        <v>-6.3669087261241657</v>
      </c>
      <c r="S117" s="11">
        <f t="shared" si="35"/>
        <v>-0.13524456130401116</v>
      </c>
      <c r="T117" s="11">
        <f t="shared" si="31"/>
        <v>-0.21424783141577042</v>
      </c>
      <c r="V117">
        <v>115</v>
      </c>
      <c r="W117">
        <v>115</v>
      </c>
      <c r="Y117" s="27">
        <f t="shared" si="32"/>
        <v>0.43371212121212122</v>
      </c>
      <c r="Z117" s="27">
        <f t="shared" si="33"/>
        <v>0.43371212121212122</v>
      </c>
      <c r="AB117" s="27">
        <f t="shared" si="34"/>
        <v>-0.16693112515150613</v>
      </c>
      <c r="AC117" s="27">
        <f t="shared" si="34"/>
        <v>-0.16693112515150613</v>
      </c>
    </row>
    <row r="118" spans="1:29" x14ac:dyDescent="0.3">
      <c r="A118" s="1">
        <v>43999</v>
      </c>
      <c r="B118">
        <v>116</v>
      </c>
      <c r="C118">
        <v>132.04899599999999</v>
      </c>
      <c r="D118">
        <v>447.76998900000001</v>
      </c>
      <c r="G118" s="27">
        <f t="shared" si="25"/>
        <v>130.32939976346165</v>
      </c>
      <c r="H118" s="27">
        <f t="shared" si="26"/>
        <v>1.3022410534180334E-2</v>
      </c>
      <c r="I118" s="27"/>
      <c r="J118" s="27">
        <f t="shared" si="27"/>
        <v>438.05034313356981</v>
      </c>
      <c r="K118" s="27">
        <f t="shared" si="28"/>
        <v>2.1706782734896953E-2</v>
      </c>
      <c r="M118" s="11">
        <f t="shared" si="29"/>
        <v>1.7195962365383366</v>
      </c>
      <c r="N118" s="11">
        <f t="shared" si="30"/>
        <v>9.7196458664301986</v>
      </c>
      <c r="P118" s="11">
        <v>-1.4456247898725962</v>
      </c>
      <c r="Q118" s="11">
        <v>-6.289378094705512</v>
      </c>
      <c r="S118" s="11">
        <f t="shared" si="35"/>
        <v>-0.13202036623825625</v>
      </c>
      <c r="T118" s="11">
        <f t="shared" si="31"/>
        <v>-0.21163890919554346</v>
      </c>
      <c r="V118">
        <v>116</v>
      </c>
      <c r="W118">
        <v>116</v>
      </c>
      <c r="Y118" s="27">
        <f t="shared" si="32"/>
        <v>0.4375</v>
      </c>
      <c r="Z118" s="27">
        <f t="shared" si="33"/>
        <v>0.4375</v>
      </c>
      <c r="AB118" s="27">
        <f t="shared" si="34"/>
        <v>-0.1573106846101707</v>
      </c>
      <c r="AC118" s="27">
        <f t="shared" si="34"/>
        <v>-0.1573106846101707</v>
      </c>
    </row>
    <row r="119" spans="1:29" x14ac:dyDescent="0.3">
      <c r="A119" s="1">
        <v>44000</v>
      </c>
      <c r="B119">
        <v>117</v>
      </c>
      <c r="C119">
        <v>132.69900509999999</v>
      </c>
      <c r="D119">
        <v>449.86999509999998</v>
      </c>
      <c r="G119" s="27">
        <f t="shared" si="25"/>
        <v>130.67216682993848</v>
      </c>
      <c r="H119" s="27">
        <f t="shared" si="26"/>
        <v>1.5273952269153205E-2</v>
      </c>
      <c r="I119" s="27"/>
      <c r="J119" s="27">
        <f t="shared" si="27"/>
        <v>438.85074882772722</v>
      </c>
      <c r="K119" s="27">
        <f t="shared" si="28"/>
        <v>2.4494290333418076E-2</v>
      </c>
      <c r="M119" s="11">
        <f t="shared" si="29"/>
        <v>2.0268382700615177</v>
      </c>
      <c r="N119" s="11">
        <f t="shared" si="30"/>
        <v>11.019246272272767</v>
      </c>
      <c r="P119" s="11">
        <v>-1.2459076134216502</v>
      </c>
      <c r="Q119" s="11">
        <v>-6.2118474632868583</v>
      </c>
      <c r="S119" s="11">
        <f t="shared" si="35"/>
        <v>-0.11378137714244252</v>
      </c>
      <c r="T119" s="11">
        <f t="shared" si="31"/>
        <v>-0.20902998697531652</v>
      </c>
      <c r="V119">
        <v>117</v>
      </c>
      <c r="W119">
        <v>117</v>
      </c>
      <c r="Y119" s="27">
        <f t="shared" si="32"/>
        <v>0.44128787878787878</v>
      </c>
      <c r="Z119" s="27">
        <f t="shared" si="33"/>
        <v>0.44128787878787878</v>
      </c>
      <c r="AB119" s="27">
        <f t="shared" si="34"/>
        <v>-0.14770478196217512</v>
      </c>
      <c r="AC119" s="27">
        <f t="shared" si="34"/>
        <v>-0.14770478196217512</v>
      </c>
    </row>
    <row r="120" spans="1:29" x14ac:dyDescent="0.3">
      <c r="A120" s="1">
        <v>44001</v>
      </c>
      <c r="B120">
        <v>118</v>
      </c>
      <c r="C120">
        <v>133.75050350000001</v>
      </c>
      <c r="D120">
        <v>453.72000120000001</v>
      </c>
      <c r="G120" s="27">
        <f t="shared" si="25"/>
        <v>131.0149338964153</v>
      </c>
      <c r="H120" s="27">
        <f t="shared" si="26"/>
        <v>2.0452779855028413E-2</v>
      </c>
      <c r="I120" s="27"/>
      <c r="J120" s="27">
        <f t="shared" si="27"/>
        <v>439.65115452188456</v>
      </c>
      <c r="K120" s="27">
        <f t="shared" si="28"/>
        <v>3.1007772725262544E-2</v>
      </c>
      <c r="M120" s="11">
        <f t="shared" si="29"/>
        <v>2.7355696035847075</v>
      </c>
      <c r="N120" s="11">
        <f t="shared" si="30"/>
        <v>14.068846678115449</v>
      </c>
      <c r="P120" s="11">
        <v>-1.1691978128521043</v>
      </c>
      <c r="Q120" s="11">
        <v>-6.2061572380614507</v>
      </c>
      <c r="S120" s="11">
        <f t="shared" si="35"/>
        <v>-0.10677592452693531</v>
      </c>
      <c r="T120" s="11">
        <f t="shared" si="31"/>
        <v>-0.20883850968747528</v>
      </c>
      <c r="V120">
        <v>118</v>
      </c>
      <c r="W120">
        <v>118</v>
      </c>
      <c r="Y120" s="27">
        <f t="shared" si="32"/>
        <v>0.44507575757575757</v>
      </c>
      <c r="Z120" s="27">
        <f t="shared" si="33"/>
        <v>0.44507575757575757</v>
      </c>
      <c r="AB120" s="27">
        <f t="shared" si="34"/>
        <v>-0.13811248953663915</v>
      </c>
      <c r="AC120" s="27">
        <f t="shared" si="34"/>
        <v>-0.13811248953663915</v>
      </c>
    </row>
    <row r="121" spans="1:29" x14ac:dyDescent="0.3">
      <c r="A121" s="1">
        <v>44004</v>
      </c>
      <c r="B121">
        <v>119</v>
      </c>
      <c r="C121">
        <v>135.6909943</v>
      </c>
      <c r="D121">
        <v>468.0400085</v>
      </c>
      <c r="G121" s="27">
        <f t="shared" si="25"/>
        <v>131.35770096289212</v>
      </c>
      <c r="H121" s="27">
        <f t="shared" si="26"/>
        <v>3.1935010569141914E-2</v>
      </c>
      <c r="I121" s="27"/>
      <c r="J121" s="27">
        <f t="shared" si="27"/>
        <v>440.45156021604197</v>
      </c>
      <c r="K121" s="27">
        <f t="shared" si="28"/>
        <v>5.8944636746706733E-2</v>
      </c>
      <c r="M121" s="11">
        <f t="shared" si="29"/>
        <v>4.3332933371078752</v>
      </c>
      <c r="N121" s="11">
        <f t="shared" si="30"/>
        <v>27.58844828395803</v>
      </c>
      <c r="P121" s="11">
        <v>-1.0603288975543848</v>
      </c>
      <c r="Q121" s="11">
        <v>-6.154243121209106</v>
      </c>
      <c r="S121" s="11">
        <f t="shared" si="35"/>
        <v>-9.6833570072130115E-2</v>
      </c>
      <c r="T121" s="11">
        <f t="shared" si="31"/>
        <v>-0.20709158862516397</v>
      </c>
      <c r="V121">
        <v>119</v>
      </c>
      <c r="W121">
        <v>119</v>
      </c>
      <c r="Y121" s="27">
        <f t="shared" si="32"/>
        <v>0.44886363636363635</v>
      </c>
      <c r="Z121" s="27">
        <f t="shared" si="33"/>
        <v>0.44886363636363635</v>
      </c>
      <c r="AB121" s="27">
        <f t="shared" si="34"/>
        <v>-0.12853288860722628</v>
      </c>
      <c r="AC121" s="27">
        <f t="shared" si="34"/>
        <v>-0.12853288860722628</v>
      </c>
    </row>
    <row r="122" spans="1:29" x14ac:dyDescent="0.3">
      <c r="A122" s="1">
        <v>44005</v>
      </c>
      <c r="B122">
        <v>120</v>
      </c>
      <c r="C122">
        <v>138.22050479999999</v>
      </c>
      <c r="D122">
        <v>466.26000979999998</v>
      </c>
      <c r="G122" s="27">
        <f t="shared" si="25"/>
        <v>131.70046802936895</v>
      </c>
      <c r="H122" s="27">
        <f t="shared" si="26"/>
        <v>4.7171270138719953E-2</v>
      </c>
      <c r="I122" s="27"/>
      <c r="J122" s="27">
        <f t="shared" si="27"/>
        <v>441.25196591019937</v>
      </c>
      <c r="K122" s="27">
        <f t="shared" si="28"/>
        <v>5.3635403775090393E-2</v>
      </c>
      <c r="M122" s="11">
        <f t="shared" si="29"/>
        <v>6.5200367706310374</v>
      </c>
      <c r="N122" s="11">
        <f t="shared" si="30"/>
        <v>25.008043889800604</v>
      </c>
      <c r="P122" s="11">
        <v>-1.0098629305080351</v>
      </c>
      <c r="Q122" s="11">
        <v>-6.1343168318682046</v>
      </c>
      <c r="S122" s="11">
        <f t="shared" si="35"/>
        <v>-9.2224811631695491E-2</v>
      </c>
      <c r="T122" s="11">
        <f t="shared" si="31"/>
        <v>-0.20642106475508956</v>
      </c>
      <c r="V122">
        <v>120</v>
      </c>
      <c r="W122">
        <v>120</v>
      </c>
      <c r="Y122" s="27">
        <f t="shared" si="32"/>
        <v>0.45265151515151514</v>
      </c>
      <c r="Z122" s="27">
        <f t="shared" si="33"/>
        <v>0.45265151515151514</v>
      </c>
      <c r="AB122" s="27">
        <f t="shared" si="34"/>
        <v>-0.11896506874632393</v>
      </c>
      <c r="AC122" s="27">
        <f t="shared" si="34"/>
        <v>-0.11896506874632393</v>
      </c>
    </row>
    <row r="123" spans="1:29" x14ac:dyDescent="0.3">
      <c r="A123" s="1">
        <v>44006</v>
      </c>
      <c r="B123">
        <v>121</v>
      </c>
      <c r="C123">
        <v>136.72000120000001</v>
      </c>
      <c r="D123">
        <v>457.85000609999997</v>
      </c>
      <c r="G123" s="27">
        <f t="shared" si="25"/>
        <v>132.04323509584574</v>
      </c>
      <c r="H123" s="27">
        <f t="shared" si="26"/>
        <v>3.4206890455719716E-2</v>
      </c>
      <c r="I123" s="27"/>
      <c r="J123" s="27">
        <f t="shared" si="27"/>
        <v>442.05237160435672</v>
      </c>
      <c r="K123" s="27">
        <f t="shared" si="28"/>
        <v>3.4503951698523855E-2</v>
      </c>
      <c r="M123" s="11">
        <f t="shared" si="29"/>
        <v>4.6767661041542681</v>
      </c>
      <c r="N123" s="11">
        <f t="shared" si="30"/>
        <v>15.797634495643251</v>
      </c>
      <c r="P123" s="11">
        <v>-1.0075591339253123</v>
      </c>
      <c r="Q123" s="11">
        <v>-6.0567862004496646</v>
      </c>
      <c r="S123" s="11">
        <f t="shared" si="35"/>
        <v>-9.2014419508704634E-2</v>
      </c>
      <c r="T123" s="11">
        <f t="shared" si="31"/>
        <v>-0.20381214253486643</v>
      </c>
      <c r="V123">
        <v>121</v>
      </c>
      <c r="W123">
        <v>121</v>
      </c>
      <c r="Y123" s="27">
        <f t="shared" si="32"/>
        <v>0.45643939393939392</v>
      </c>
      <c r="Z123" s="27">
        <f t="shared" si="33"/>
        <v>0.45643939393939392</v>
      </c>
      <c r="AB123" s="27">
        <f t="shared" si="34"/>
        <v>-0.10940812719351491</v>
      </c>
      <c r="AC123" s="27">
        <f t="shared" si="34"/>
        <v>-0.10940812719351491</v>
      </c>
    </row>
    <row r="124" spans="1:29" x14ac:dyDescent="0.3">
      <c r="A124" s="1">
        <v>44007</v>
      </c>
      <c r="B124">
        <v>122</v>
      </c>
      <c r="C124">
        <v>137.72900390000001</v>
      </c>
      <c r="D124">
        <v>465.9100037</v>
      </c>
      <c r="G124" s="27">
        <f t="shared" si="25"/>
        <v>132.38600216232257</v>
      </c>
      <c r="H124" s="27">
        <f t="shared" si="26"/>
        <v>3.8793584404028643E-2</v>
      </c>
      <c r="I124" s="27"/>
      <c r="J124" s="27">
        <f t="shared" si="27"/>
        <v>442.85277729851413</v>
      </c>
      <c r="K124" s="27">
        <f t="shared" si="28"/>
        <v>4.9488584100745026E-2</v>
      </c>
      <c r="M124" s="11">
        <f t="shared" si="29"/>
        <v>5.3430017376774401</v>
      </c>
      <c r="N124" s="11">
        <f t="shared" si="30"/>
        <v>23.057226401485877</v>
      </c>
      <c r="P124" s="11">
        <v>-0.99415788282622941</v>
      </c>
      <c r="Q124" s="11">
        <v>-5.979255569031011</v>
      </c>
      <c r="S124" s="11">
        <f t="shared" si="35"/>
        <v>-9.0790562467412697E-2</v>
      </c>
      <c r="T124" s="11">
        <f t="shared" si="31"/>
        <v>-0.20120322031463947</v>
      </c>
      <c r="V124">
        <v>122</v>
      </c>
      <c r="W124">
        <v>122</v>
      </c>
      <c r="Y124" s="27">
        <f t="shared" si="32"/>
        <v>0.46022727272727271</v>
      </c>
      <c r="Z124" s="27">
        <f t="shared" si="33"/>
        <v>0.46022727272727271</v>
      </c>
      <c r="AB124" s="27">
        <f t="shared" si="34"/>
        <v>-9.9861168237163553E-2</v>
      </c>
      <c r="AC124" s="27">
        <f t="shared" si="34"/>
        <v>-9.9861168237163553E-2</v>
      </c>
    </row>
    <row r="125" spans="1:29" x14ac:dyDescent="0.3">
      <c r="A125" s="1">
        <v>44008</v>
      </c>
      <c r="B125">
        <v>123</v>
      </c>
      <c r="C125">
        <v>134.64349369999999</v>
      </c>
      <c r="D125">
        <v>443.39999390000003</v>
      </c>
      <c r="G125" s="27">
        <f t="shared" si="25"/>
        <v>132.72876922879939</v>
      </c>
      <c r="H125" s="27">
        <f t="shared" si="26"/>
        <v>1.4220698071507335E-2</v>
      </c>
      <c r="I125" s="27"/>
      <c r="J125" s="27">
        <f t="shared" si="27"/>
        <v>443.65318299267147</v>
      </c>
      <c r="K125" s="27">
        <f t="shared" si="28"/>
        <v>5.7101735713724409E-4</v>
      </c>
      <c r="M125" s="11">
        <f t="shared" si="29"/>
        <v>1.9147244712006</v>
      </c>
      <c r="N125" s="11">
        <f t="shared" si="30"/>
        <v>-0.25318909267144818</v>
      </c>
      <c r="P125" s="11">
        <v>-0.96745913506438797</v>
      </c>
      <c r="Q125" s="11">
        <v>-5.9017249376122436</v>
      </c>
      <c r="S125" s="11">
        <f t="shared" si="35"/>
        <v>-8.8352323664153271E-2</v>
      </c>
      <c r="T125" s="11">
        <f t="shared" si="31"/>
        <v>-0.19859429809440871</v>
      </c>
      <c r="V125">
        <v>123</v>
      </c>
      <c r="W125">
        <v>123</v>
      </c>
      <c r="Y125" s="27">
        <f t="shared" si="32"/>
        <v>0.46401515151515149</v>
      </c>
      <c r="Z125" s="27">
        <f t="shared" si="33"/>
        <v>0.46401515151515149</v>
      </c>
      <c r="AB125" s="27">
        <f t="shared" si="34"/>
        <v>-9.0323302607983463E-2</v>
      </c>
      <c r="AC125" s="27">
        <f t="shared" si="34"/>
        <v>-9.0323302607983463E-2</v>
      </c>
    </row>
    <row r="126" spans="1:29" x14ac:dyDescent="0.3">
      <c r="A126" s="1">
        <v>44011</v>
      </c>
      <c r="B126">
        <v>124</v>
      </c>
      <c r="C126">
        <v>134.0189972</v>
      </c>
      <c r="D126">
        <v>447.23999020000002</v>
      </c>
      <c r="G126" s="27">
        <f t="shared" si="25"/>
        <v>133.07153629527622</v>
      </c>
      <c r="H126" s="27">
        <f t="shared" si="26"/>
        <v>7.069601508134426E-3</v>
      </c>
      <c r="I126" s="27"/>
      <c r="J126" s="27">
        <f t="shared" si="27"/>
        <v>444.45358868682888</v>
      </c>
      <c r="K126" s="27">
        <f t="shared" si="28"/>
        <v>6.2302154866006043E-3</v>
      </c>
      <c r="M126" s="11">
        <f t="shared" si="29"/>
        <v>0.94746090472378341</v>
      </c>
      <c r="N126" s="11">
        <f t="shared" si="30"/>
        <v>2.7864015131711426</v>
      </c>
      <c r="P126" s="11">
        <v>-0.95843454637525838</v>
      </c>
      <c r="Q126" s="11">
        <v>-5.8241943061937036</v>
      </c>
      <c r="S126" s="11">
        <f t="shared" si="35"/>
        <v>-8.7528161328092671E-2</v>
      </c>
      <c r="T126" s="11">
        <f t="shared" si="31"/>
        <v>-0.19598537587418557</v>
      </c>
      <c r="V126">
        <v>124</v>
      </c>
      <c r="W126">
        <v>124</v>
      </c>
      <c r="Y126" s="27">
        <f t="shared" si="32"/>
        <v>0.46780303030303028</v>
      </c>
      <c r="Z126" s="27">
        <f t="shared" si="33"/>
        <v>0.46780303030303028</v>
      </c>
      <c r="AB126" s="27">
        <f t="shared" si="34"/>
        <v>-8.0793646883492248E-2</v>
      </c>
      <c r="AC126" s="27">
        <f t="shared" si="34"/>
        <v>-8.0793646883492248E-2</v>
      </c>
    </row>
    <row r="127" spans="1:29" x14ac:dyDescent="0.3">
      <c r="A127" s="1">
        <v>44012</v>
      </c>
      <c r="B127">
        <v>125</v>
      </c>
      <c r="C127">
        <v>137.9409943</v>
      </c>
      <c r="D127">
        <v>455.0400085</v>
      </c>
      <c r="G127" s="27">
        <f t="shared" si="25"/>
        <v>133.41430336175301</v>
      </c>
      <c r="H127" s="27">
        <f t="shared" si="26"/>
        <v>3.2816139692324851E-2</v>
      </c>
      <c r="I127" s="27"/>
      <c r="J127" s="27">
        <f t="shared" si="27"/>
        <v>445.25399438098623</v>
      </c>
      <c r="K127" s="27">
        <f t="shared" si="28"/>
        <v>2.1505832314113477E-2</v>
      </c>
      <c r="M127" s="11">
        <f t="shared" si="29"/>
        <v>4.5266909382469862</v>
      </c>
      <c r="N127" s="11">
        <f t="shared" si="30"/>
        <v>9.7860141190137711</v>
      </c>
      <c r="P127" s="11">
        <v>-0.89509279691895927</v>
      </c>
      <c r="Q127" s="11">
        <v>-5.3178754009792897</v>
      </c>
      <c r="S127" s="11">
        <f t="shared" si="35"/>
        <v>-8.1743533795432935E-2</v>
      </c>
      <c r="T127" s="11">
        <f t="shared" si="31"/>
        <v>-0.17894763713577705</v>
      </c>
      <c r="V127">
        <v>125</v>
      </c>
      <c r="W127">
        <v>125</v>
      </c>
      <c r="Y127" s="27">
        <f t="shared" si="32"/>
        <v>0.47159090909090912</v>
      </c>
      <c r="Z127" s="27">
        <f t="shared" si="33"/>
        <v>0.47159090909090912</v>
      </c>
      <c r="AB127" s="27">
        <f t="shared" si="34"/>
        <v>-7.127132290229457E-2</v>
      </c>
      <c r="AC127" s="27">
        <f t="shared" si="34"/>
        <v>-7.127132290229457E-2</v>
      </c>
    </row>
    <row r="128" spans="1:29" x14ac:dyDescent="0.3">
      <c r="A128" s="1">
        <v>44013</v>
      </c>
      <c r="B128">
        <v>126</v>
      </c>
      <c r="C128">
        <v>143.9349976</v>
      </c>
      <c r="D128">
        <v>485.64001459999997</v>
      </c>
      <c r="G128" s="27">
        <f t="shared" si="25"/>
        <v>133.75707042822984</v>
      </c>
      <c r="H128" s="27">
        <f t="shared" si="26"/>
        <v>7.0711969579872108E-2</v>
      </c>
      <c r="I128" s="27"/>
      <c r="J128" s="27">
        <f t="shared" si="27"/>
        <v>446.05440007514363</v>
      </c>
      <c r="K128" s="27">
        <f t="shared" si="28"/>
        <v>8.1512258740584306E-2</v>
      </c>
      <c r="M128" s="11">
        <f t="shared" si="29"/>
        <v>10.177927171770165</v>
      </c>
      <c r="N128" s="11">
        <f t="shared" si="30"/>
        <v>39.585614524856339</v>
      </c>
      <c r="P128" s="11">
        <v>-0.7388813720048546</v>
      </c>
      <c r="Q128" s="11">
        <v>-4.849770017831645</v>
      </c>
      <c r="S128" s="11">
        <f t="shared" si="35"/>
        <v>-6.7477667802931879E-2</v>
      </c>
      <c r="T128" s="11">
        <f t="shared" si="31"/>
        <v>-0.16319579153416994</v>
      </c>
      <c r="V128">
        <v>126</v>
      </c>
      <c r="W128">
        <v>126</v>
      </c>
      <c r="Y128" s="27">
        <f t="shared" si="32"/>
        <v>0.4753787878787879</v>
      </c>
      <c r="Z128" s="27">
        <f t="shared" si="33"/>
        <v>0.4753787878787879</v>
      </c>
      <c r="AB128" s="27">
        <f t="shared" si="34"/>
        <v>-6.175545718716656E-2</v>
      </c>
      <c r="AC128" s="27">
        <f t="shared" si="34"/>
        <v>-6.175545718716656E-2</v>
      </c>
    </row>
    <row r="129" spans="1:29" x14ac:dyDescent="0.3">
      <c r="A129" s="1">
        <v>44014</v>
      </c>
      <c r="B129">
        <v>127</v>
      </c>
      <c r="C129">
        <v>144.51499939999999</v>
      </c>
      <c r="D129">
        <v>476.89001459999997</v>
      </c>
      <c r="G129" s="27">
        <f t="shared" si="25"/>
        <v>134.09983749470666</v>
      </c>
      <c r="H129" s="27">
        <f t="shared" si="26"/>
        <v>7.2069764028199076E-2</v>
      </c>
      <c r="I129" s="27"/>
      <c r="J129" s="27">
        <f t="shared" si="27"/>
        <v>446.85480576930104</v>
      </c>
      <c r="K129" s="27">
        <f t="shared" si="28"/>
        <v>6.2981416912013768E-2</v>
      </c>
      <c r="M129" s="11">
        <f t="shared" si="29"/>
        <v>10.415161905293331</v>
      </c>
      <c r="N129" s="11">
        <f t="shared" si="30"/>
        <v>30.035208830698934</v>
      </c>
      <c r="P129" s="11">
        <v>-0.68496313428403255</v>
      </c>
      <c r="Q129" s="11">
        <v>-4.8122078827759651</v>
      </c>
      <c r="S129" s="11">
        <f t="shared" si="35"/>
        <v>-6.2553633889919344E-2</v>
      </c>
      <c r="T129" s="11">
        <f t="shared" si="31"/>
        <v>-0.16193181770869233</v>
      </c>
      <c r="V129">
        <v>127</v>
      </c>
      <c r="W129">
        <v>127</v>
      </c>
      <c r="Y129" s="27">
        <f t="shared" si="32"/>
        <v>0.47916666666666669</v>
      </c>
      <c r="Z129" s="27">
        <f t="shared" si="33"/>
        <v>0.47916666666666669</v>
      </c>
      <c r="AB129" s="27">
        <f t="shared" si="34"/>
        <v>-5.2245180375940357E-2</v>
      </c>
      <c r="AC129" s="27">
        <f t="shared" si="34"/>
        <v>-5.2245180375940357E-2</v>
      </c>
    </row>
    <row r="130" spans="1:29" x14ac:dyDescent="0.3">
      <c r="A130" s="1">
        <v>44018</v>
      </c>
      <c r="B130">
        <v>128</v>
      </c>
      <c r="C130">
        <v>152.85200499999999</v>
      </c>
      <c r="D130">
        <v>493.80999759999997</v>
      </c>
      <c r="G130" s="27">
        <f t="shared" si="25"/>
        <v>134.44260456118349</v>
      </c>
      <c r="H130" s="27">
        <f t="shared" si="26"/>
        <v>0.12043937819995561</v>
      </c>
      <c r="I130" s="27"/>
      <c r="J130" s="27">
        <f t="shared" si="27"/>
        <v>447.65521146345839</v>
      </c>
      <c r="K130" s="27">
        <f t="shared" si="28"/>
        <v>9.3466690348234432E-2</v>
      </c>
      <c r="M130" s="11">
        <f t="shared" si="29"/>
        <v>18.409400438816505</v>
      </c>
      <c r="N130" s="11">
        <f t="shared" si="30"/>
        <v>46.154786136541588</v>
      </c>
      <c r="P130" s="11">
        <v>-0.67551990536736639</v>
      </c>
      <c r="Q130" s="11">
        <v>-4.7091131834514499</v>
      </c>
      <c r="S130" s="11">
        <f t="shared" si="35"/>
        <v>-6.1691239616672396E-2</v>
      </c>
      <c r="T130" s="11">
        <f t="shared" si="31"/>
        <v>-0.15846265917181718</v>
      </c>
      <c r="V130">
        <v>128</v>
      </c>
      <c r="W130">
        <v>128</v>
      </c>
      <c r="Y130" s="27">
        <f t="shared" si="32"/>
        <v>0.48295454545454547</v>
      </c>
      <c r="Z130" s="27">
        <f t="shared" si="33"/>
        <v>0.48295454545454547</v>
      </c>
      <c r="AB130" s="27">
        <f t="shared" si="34"/>
        <v>-4.2739626659217211E-2</v>
      </c>
      <c r="AC130" s="27">
        <f t="shared" si="34"/>
        <v>-4.2739626659217211E-2</v>
      </c>
    </row>
    <row r="131" spans="1:29" x14ac:dyDescent="0.3">
      <c r="A131" s="1">
        <v>44019</v>
      </c>
      <c r="B131">
        <v>129</v>
      </c>
      <c r="C131">
        <v>150.0059967</v>
      </c>
      <c r="D131">
        <v>493.1600037</v>
      </c>
      <c r="G131" s="27">
        <f t="shared" ref="G131:G194" si="36">$F$3*B131+$F$5</f>
        <v>134.78537162766031</v>
      </c>
      <c r="H131" s="27">
        <f t="shared" ref="H131:H194" si="37">ABS((C131-G131)/C131)</f>
        <v>0.10146677737677194</v>
      </c>
      <c r="I131" s="27"/>
      <c r="J131" s="27">
        <f t="shared" ref="J131:J194" si="38">$F$24*B131+$F$26</f>
        <v>448.45561715761579</v>
      </c>
      <c r="K131" s="27">
        <f t="shared" ref="K131:K194" si="39">ABS((D131-J131)/D131)</f>
        <v>9.064884866368618E-2</v>
      </c>
      <c r="M131" s="11">
        <f t="shared" ref="M131:M194" si="40">C131-G131</f>
        <v>15.220625072339686</v>
      </c>
      <c r="N131" s="11">
        <f t="shared" ref="N131:N194" si="41">D131-J131</f>
        <v>44.704386542384213</v>
      </c>
      <c r="P131" s="11">
        <v>-0.66607667645070023</v>
      </c>
      <c r="Q131" s="11">
        <v>-4.6159164654848155</v>
      </c>
      <c r="S131" s="11">
        <f t="shared" si="35"/>
        <v>-6.082884534342544E-2</v>
      </c>
      <c r="T131" s="11">
        <f t="shared" si="31"/>
        <v>-0.15532656981066595</v>
      </c>
      <c r="V131">
        <v>129</v>
      </c>
      <c r="W131">
        <v>129</v>
      </c>
      <c r="Y131" s="27">
        <f t="shared" si="32"/>
        <v>0.48674242424242425</v>
      </c>
      <c r="Z131" s="27">
        <f t="shared" si="33"/>
        <v>0.48674242424242425</v>
      </c>
      <c r="AB131" s="27">
        <f t="shared" si="34"/>
        <v>-3.3237933223953915E-2</v>
      </c>
      <c r="AC131" s="27">
        <f t="shared" si="34"/>
        <v>-3.3237933223953915E-2</v>
      </c>
    </row>
    <row r="132" spans="1:29" x14ac:dyDescent="0.3">
      <c r="A132" s="1">
        <v>44020</v>
      </c>
      <c r="B132">
        <v>130</v>
      </c>
      <c r="C132">
        <v>154.05549619999999</v>
      </c>
      <c r="D132">
        <v>502.77999879999999</v>
      </c>
      <c r="G132" s="27">
        <f t="shared" si="36"/>
        <v>135.12813869413711</v>
      </c>
      <c r="H132" s="27">
        <f t="shared" si="37"/>
        <v>0.12286064420116993</v>
      </c>
      <c r="I132" s="27"/>
      <c r="J132" s="27">
        <f t="shared" si="38"/>
        <v>449.2560228517732</v>
      </c>
      <c r="K132" s="27">
        <f t="shared" si="39"/>
        <v>0.10645605647793083</v>
      </c>
      <c r="M132" s="11">
        <f t="shared" si="40"/>
        <v>18.927357505862886</v>
      </c>
      <c r="N132" s="11">
        <f t="shared" si="41"/>
        <v>53.523975948226791</v>
      </c>
      <c r="P132" s="11">
        <v>-0.6566334475340625</v>
      </c>
      <c r="Q132" s="11">
        <v>-4.6042656888553211</v>
      </c>
      <c r="S132" s="11">
        <f t="shared" si="35"/>
        <v>-5.996645107018108E-2</v>
      </c>
      <c r="T132" s="11">
        <f t="shared" ref="T132:T195" si="42">STANDARDIZE(Q132,$F$32,$F$34)</f>
        <v>-0.15493451870163452</v>
      </c>
      <c r="V132">
        <v>130</v>
      </c>
      <c r="W132">
        <v>130</v>
      </c>
      <c r="Y132" s="27">
        <f t="shared" ref="Y132:Y195" si="43">(V132-0.5)/264</f>
        <v>0.49053030303030304</v>
      </c>
      <c r="Z132" s="27">
        <f t="shared" ref="Z132:Z195" si="44">(W132-0.5)/264</f>
        <v>0.49053030303030304</v>
      </c>
      <c r="AB132" s="27">
        <f t="shared" ref="AB132:AC195" si="45">_xlfn.NORM.S.INV(Y132)</f>
        <v>-2.3739239701989014E-2</v>
      </c>
      <c r="AC132" s="27">
        <f t="shared" si="45"/>
        <v>-2.3739239701989014E-2</v>
      </c>
    </row>
    <row r="133" spans="1:29" x14ac:dyDescent="0.3">
      <c r="A133" s="1">
        <v>44021</v>
      </c>
      <c r="B133">
        <v>131</v>
      </c>
      <c r="C133">
        <v>159.1315002</v>
      </c>
      <c r="D133">
        <v>507.76000979999998</v>
      </c>
      <c r="G133" s="27">
        <f t="shared" si="36"/>
        <v>135.47090576061393</v>
      </c>
      <c r="H133" s="27">
        <f t="shared" si="37"/>
        <v>0.14868580016934996</v>
      </c>
      <c r="I133" s="27"/>
      <c r="J133" s="27">
        <f t="shared" si="38"/>
        <v>450.05642854593054</v>
      </c>
      <c r="K133" s="27">
        <f t="shared" si="39"/>
        <v>0.11364341448787611</v>
      </c>
      <c r="M133" s="11">
        <f t="shared" si="40"/>
        <v>23.660594439386074</v>
      </c>
      <c r="N133" s="11">
        <f t="shared" si="41"/>
        <v>57.703581254069434</v>
      </c>
      <c r="P133" s="11">
        <v>-0.64719021861739634</v>
      </c>
      <c r="Q133" s="11">
        <v>-4.5116800023302517</v>
      </c>
      <c r="S133" s="11">
        <f t="shared" ref="S133:S196" si="46">STANDARDIZE(P133,$F$11,$F$13)</f>
        <v>-5.9104056796934132E-2</v>
      </c>
      <c r="T133" s="11">
        <f t="shared" si="42"/>
        <v>-0.15181899067831825</v>
      </c>
      <c r="V133">
        <v>131</v>
      </c>
      <c r="W133">
        <v>131</v>
      </c>
      <c r="Y133" s="27">
        <f t="shared" si="43"/>
        <v>0.49431818181818182</v>
      </c>
      <c r="Z133" s="27">
        <f t="shared" si="44"/>
        <v>0.49431818181818182</v>
      </c>
      <c r="AB133" s="27">
        <f t="shared" si="45"/>
        <v>-1.42426876225898E-2</v>
      </c>
      <c r="AC133" s="27">
        <f t="shared" si="45"/>
        <v>-1.42426876225898E-2</v>
      </c>
    </row>
    <row r="134" spans="1:29" x14ac:dyDescent="0.3">
      <c r="A134" s="1">
        <v>44022</v>
      </c>
      <c r="B134">
        <v>132</v>
      </c>
      <c r="C134">
        <v>160</v>
      </c>
      <c r="D134">
        <v>548.72998050000001</v>
      </c>
      <c r="G134" s="27">
        <f t="shared" si="36"/>
        <v>135.81367282709076</v>
      </c>
      <c r="H134" s="27">
        <f t="shared" si="37"/>
        <v>0.15116454483068278</v>
      </c>
      <c r="I134" s="27"/>
      <c r="J134" s="27">
        <f t="shared" si="38"/>
        <v>450.85683424008789</v>
      </c>
      <c r="K134" s="27">
        <f t="shared" si="39"/>
        <v>0.17836303781092952</v>
      </c>
      <c r="M134" s="11">
        <f t="shared" si="40"/>
        <v>24.186327172909245</v>
      </c>
      <c r="N134" s="11">
        <f t="shared" si="41"/>
        <v>97.873146259912119</v>
      </c>
      <c r="P134" s="11">
        <v>-0.6377469897007586</v>
      </c>
      <c r="Q134" s="11">
        <v>-4.2291535187438853</v>
      </c>
      <c r="S134" s="11">
        <f t="shared" si="46"/>
        <v>-5.8241662523689772E-2</v>
      </c>
      <c r="T134" s="11">
        <f t="shared" si="42"/>
        <v>-0.14231191447703101</v>
      </c>
      <c r="V134">
        <v>132</v>
      </c>
      <c r="W134">
        <v>132</v>
      </c>
      <c r="Y134" s="27">
        <f t="shared" si="43"/>
        <v>0.49810606060606061</v>
      </c>
      <c r="Z134" s="27">
        <f t="shared" si="44"/>
        <v>0.49810606060606061</v>
      </c>
      <c r="AB134" s="27">
        <f t="shared" si="45"/>
        <v>-4.747419868113556E-3</v>
      </c>
      <c r="AC134" s="27">
        <f t="shared" si="45"/>
        <v>-4.747419868113556E-3</v>
      </c>
    </row>
    <row r="135" spans="1:29" x14ac:dyDescent="0.3">
      <c r="A135" s="1">
        <v>44025</v>
      </c>
      <c r="B135">
        <v>133</v>
      </c>
      <c r="C135">
        <v>155.1999969</v>
      </c>
      <c r="D135">
        <v>525.5</v>
      </c>
      <c r="G135" s="27">
        <f t="shared" si="36"/>
        <v>136.15643989356758</v>
      </c>
      <c r="H135" s="27">
        <f t="shared" si="37"/>
        <v>0.12270333367791725</v>
      </c>
      <c r="I135" s="27"/>
      <c r="J135" s="27">
        <f t="shared" si="38"/>
        <v>451.6572399342453</v>
      </c>
      <c r="K135" s="27">
        <f t="shared" si="39"/>
        <v>0.14051904865034195</v>
      </c>
      <c r="M135" s="11">
        <f t="shared" si="40"/>
        <v>19.043557006432422</v>
      </c>
      <c r="N135" s="11">
        <f t="shared" si="41"/>
        <v>73.842760065754703</v>
      </c>
      <c r="P135" s="11">
        <v>-0.62830376078409245</v>
      </c>
      <c r="Q135" s="11">
        <v>-4.0446859830126982</v>
      </c>
      <c r="S135" s="11">
        <f t="shared" si="46"/>
        <v>-5.7379268250442816E-2</v>
      </c>
      <c r="T135" s="11">
        <f t="shared" si="42"/>
        <v>-0.136104542705726</v>
      </c>
      <c r="V135">
        <v>133</v>
      </c>
      <c r="W135">
        <v>133</v>
      </c>
      <c r="Y135" s="27">
        <f t="shared" si="43"/>
        <v>0.50189393939393945</v>
      </c>
      <c r="Z135" s="27">
        <f t="shared" si="44"/>
        <v>0.50189393939393945</v>
      </c>
      <c r="AB135" s="27">
        <f t="shared" si="45"/>
        <v>4.7474198681136956E-3</v>
      </c>
      <c r="AC135" s="27">
        <f t="shared" si="45"/>
        <v>4.7474198681136956E-3</v>
      </c>
    </row>
    <row r="136" spans="1:29" x14ac:dyDescent="0.3">
      <c r="A136" s="1">
        <v>44026</v>
      </c>
      <c r="B136">
        <v>134</v>
      </c>
      <c r="C136">
        <v>154.1999969</v>
      </c>
      <c r="D136">
        <v>524.88000490000002</v>
      </c>
      <c r="G136" s="27">
        <f t="shared" si="36"/>
        <v>136.49920696004438</v>
      </c>
      <c r="H136" s="27">
        <f t="shared" si="37"/>
        <v>0.11479111735284105</v>
      </c>
      <c r="I136" s="27"/>
      <c r="J136" s="27">
        <f t="shared" si="38"/>
        <v>452.4576456284027</v>
      </c>
      <c r="K136" s="27">
        <f t="shared" si="39"/>
        <v>0.13797888773719852</v>
      </c>
      <c r="M136" s="11">
        <f t="shared" si="40"/>
        <v>17.700789939955627</v>
      </c>
      <c r="N136" s="11">
        <f t="shared" si="41"/>
        <v>72.422359271597315</v>
      </c>
      <c r="P136" s="11">
        <v>-0.61886053186742629</v>
      </c>
      <c r="Q136" s="11">
        <v>-3.5304970551505903</v>
      </c>
      <c r="S136" s="11">
        <f t="shared" si="46"/>
        <v>-5.6516873977195868E-2</v>
      </c>
      <c r="T136" s="11">
        <f t="shared" si="42"/>
        <v>-0.11880197603307317</v>
      </c>
      <c r="V136">
        <v>134</v>
      </c>
      <c r="W136">
        <v>134</v>
      </c>
      <c r="Y136" s="27">
        <f t="shared" si="43"/>
        <v>0.50568181818181823</v>
      </c>
      <c r="Z136" s="27">
        <f t="shared" si="44"/>
        <v>0.50568181818181823</v>
      </c>
      <c r="AB136" s="27">
        <f t="shared" si="45"/>
        <v>1.4242687622589938E-2</v>
      </c>
      <c r="AC136" s="27">
        <f t="shared" si="45"/>
        <v>1.4242687622589938E-2</v>
      </c>
    </row>
    <row r="137" spans="1:29" x14ac:dyDescent="0.3">
      <c r="A137" s="1">
        <v>44027</v>
      </c>
      <c r="B137">
        <v>135</v>
      </c>
      <c r="C137">
        <v>150.4434967</v>
      </c>
      <c r="D137">
        <v>523.26000980000003</v>
      </c>
      <c r="G137" s="27">
        <f t="shared" si="36"/>
        <v>136.8419740265212</v>
      </c>
      <c r="H137" s="27">
        <f t="shared" si="37"/>
        <v>9.0409509030501004E-2</v>
      </c>
      <c r="I137" s="27"/>
      <c r="J137" s="27">
        <f t="shared" si="38"/>
        <v>453.25805132256005</v>
      </c>
      <c r="K137" s="27">
        <f t="shared" si="39"/>
        <v>0.13378044789663188</v>
      </c>
      <c r="M137" s="11">
        <f t="shared" si="40"/>
        <v>13.601522673478797</v>
      </c>
      <c r="N137" s="11">
        <f t="shared" si="41"/>
        <v>70.001958477439985</v>
      </c>
      <c r="P137" s="11">
        <v>-0.60941730295076013</v>
      </c>
      <c r="Q137" s="11">
        <v>-3.527112847957028</v>
      </c>
      <c r="S137" s="11">
        <f t="shared" si="46"/>
        <v>-5.5654479703948913E-2</v>
      </c>
      <c r="T137" s="11">
        <f t="shared" si="42"/>
        <v>-0.11868809674196486</v>
      </c>
      <c r="V137">
        <v>135</v>
      </c>
      <c r="W137">
        <v>135</v>
      </c>
      <c r="Y137" s="27">
        <f t="shared" si="43"/>
        <v>0.50946969696969702</v>
      </c>
      <c r="Z137" s="27">
        <f t="shared" si="44"/>
        <v>0.50946969696969702</v>
      </c>
      <c r="AB137" s="27">
        <f t="shared" si="45"/>
        <v>2.3739239701989153E-2</v>
      </c>
      <c r="AC137" s="27">
        <f t="shared" si="45"/>
        <v>2.3739239701989153E-2</v>
      </c>
    </row>
    <row r="138" spans="1:29" x14ac:dyDescent="0.3">
      <c r="A138" s="1">
        <v>44028</v>
      </c>
      <c r="B138">
        <v>136</v>
      </c>
      <c r="C138">
        <v>149.99499510000001</v>
      </c>
      <c r="D138">
        <v>527.39001459999997</v>
      </c>
      <c r="G138" s="27">
        <f t="shared" si="36"/>
        <v>137.18474109299802</v>
      </c>
      <c r="H138" s="27">
        <f t="shared" si="37"/>
        <v>8.5404542987994575E-2</v>
      </c>
      <c r="I138" s="27"/>
      <c r="J138" s="27">
        <f t="shared" si="38"/>
        <v>454.05845701671745</v>
      </c>
      <c r="K138" s="27">
        <f t="shared" si="39"/>
        <v>0.13904616233377301</v>
      </c>
      <c r="M138" s="11">
        <f t="shared" si="40"/>
        <v>12.810254007001987</v>
      </c>
      <c r="N138" s="11">
        <f t="shared" si="41"/>
        <v>73.331557583282517</v>
      </c>
      <c r="P138" s="11">
        <v>-0.59997407403409397</v>
      </c>
      <c r="Q138" s="11">
        <v>-3.3609320493079622</v>
      </c>
      <c r="S138" s="11">
        <f t="shared" si="46"/>
        <v>-5.4792085430701958E-2</v>
      </c>
      <c r="T138" s="11">
        <f t="shared" si="42"/>
        <v>-0.11309607755886947</v>
      </c>
      <c r="V138">
        <v>136</v>
      </c>
      <c r="W138">
        <v>136</v>
      </c>
      <c r="Y138" s="27">
        <f t="shared" si="43"/>
        <v>0.5132575757575758</v>
      </c>
      <c r="Z138" s="27">
        <f t="shared" si="44"/>
        <v>0.5132575757575758</v>
      </c>
      <c r="AB138" s="27">
        <f t="shared" si="45"/>
        <v>3.3237933223954047E-2</v>
      </c>
      <c r="AC138" s="27">
        <f t="shared" si="45"/>
        <v>3.3237933223954047E-2</v>
      </c>
    </row>
    <row r="139" spans="1:29" x14ac:dyDescent="0.3">
      <c r="A139" s="1">
        <v>44029</v>
      </c>
      <c r="B139">
        <v>137</v>
      </c>
      <c r="C139">
        <v>148.09849550000001</v>
      </c>
      <c r="D139">
        <v>492.98999020000002</v>
      </c>
      <c r="G139" s="27">
        <f t="shared" si="36"/>
        <v>137.52750815947485</v>
      </c>
      <c r="H139" s="27">
        <f t="shared" si="37"/>
        <v>7.1378087298160045E-2</v>
      </c>
      <c r="I139" s="27"/>
      <c r="J139" s="27">
        <f t="shared" si="38"/>
        <v>454.85886271087486</v>
      </c>
      <c r="K139" s="27">
        <f t="shared" si="39"/>
        <v>7.7346656620058005E-2</v>
      </c>
      <c r="M139" s="11">
        <f t="shared" si="40"/>
        <v>10.570987340525164</v>
      </c>
      <c r="N139" s="11">
        <f t="shared" si="41"/>
        <v>38.131127489125163</v>
      </c>
      <c r="P139" s="11">
        <v>-0.44185461339576193</v>
      </c>
      <c r="Q139" s="11">
        <v>-2.52546140368122</v>
      </c>
      <c r="S139" s="11">
        <f t="shared" si="46"/>
        <v>-4.0351969814873427E-2</v>
      </c>
      <c r="T139" s="11">
        <f t="shared" si="42"/>
        <v>-8.4982312820478065E-2</v>
      </c>
      <c r="V139">
        <v>137</v>
      </c>
      <c r="W139">
        <v>137</v>
      </c>
      <c r="Y139" s="27">
        <f t="shared" si="43"/>
        <v>0.51704545454545459</v>
      </c>
      <c r="Z139" s="27">
        <f t="shared" si="44"/>
        <v>0.51704545454545459</v>
      </c>
      <c r="AB139" s="27">
        <f t="shared" si="45"/>
        <v>4.2739626659217343E-2</v>
      </c>
      <c r="AC139" s="27">
        <f t="shared" si="45"/>
        <v>4.2739626659217343E-2</v>
      </c>
    </row>
    <row r="140" spans="1:29" x14ac:dyDescent="0.3">
      <c r="A140" s="1">
        <v>44032</v>
      </c>
      <c r="B140">
        <v>138</v>
      </c>
      <c r="C140">
        <v>159.84199520000001</v>
      </c>
      <c r="D140">
        <v>502.4100037</v>
      </c>
      <c r="G140" s="27">
        <f t="shared" si="36"/>
        <v>137.87027522595167</v>
      </c>
      <c r="H140" s="27">
        <f t="shared" si="37"/>
        <v>0.13745899471885684</v>
      </c>
      <c r="I140" s="27"/>
      <c r="J140" s="27">
        <f t="shared" si="38"/>
        <v>455.65926840503221</v>
      </c>
      <c r="K140" s="27">
        <f t="shared" si="39"/>
        <v>9.3052954659883086E-2</v>
      </c>
      <c r="M140" s="11">
        <f t="shared" si="40"/>
        <v>21.971719974048341</v>
      </c>
      <c r="N140" s="11">
        <f t="shared" si="41"/>
        <v>46.750735294967797</v>
      </c>
      <c r="P140" s="11">
        <v>-0.42439344634939857</v>
      </c>
      <c r="Q140" s="11">
        <v>-2.1995421129013266</v>
      </c>
      <c r="S140" s="11">
        <f t="shared" si="46"/>
        <v>-3.8757344650337179E-2</v>
      </c>
      <c r="T140" s="11">
        <f t="shared" si="42"/>
        <v>-7.4015059437427547E-2</v>
      </c>
      <c r="V140">
        <v>138</v>
      </c>
      <c r="W140">
        <v>138</v>
      </c>
      <c r="Y140" s="27">
        <f t="shared" si="43"/>
        <v>0.52083333333333337</v>
      </c>
      <c r="Z140" s="27">
        <f t="shared" si="44"/>
        <v>0.52083333333333337</v>
      </c>
      <c r="AB140" s="27">
        <f t="shared" si="45"/>
        <v>5.2245180375940489E-2</v>
      </c>
      <c r="AC140" s="27">
        <f t="shared" si="45"/>
        <v>5.2245180375940489E-2</v>
      </c>
    </row>
    <row r="141" spans="1:29" x14ac:dyDescent="0.3">
      <c r="A141" s="1">
        <v>44033</v>
      </c>
      <c r="B141">
        <v>139</v>
      </c>
      <c r="C141">
        <v>156.91450499999999</v>
      </c>
      <c r="D141">
        <v>490.10000609999997</v>
      </c>
      <c r="G141" s="27">
        <f t="shared" si="36"/>
        <v>138.21304229242847</v>
      </c>
      <c r="H141" s="27">
        <f t="shared" si="37"/>
        <v>0.11918249818633098</v>
      </c>
      <c r="I141" s="27"/>
      <c r="J141" s="27">
        <f t="shared" si="38"/>
        <v>456.45967409918961</v>
      </c>
      <c r="K141" s="27">
        <f t="shared" si="39"/>
        <v>6.8639729814543998E-2</v>
      </c>
      <c r="M141" s="11">
        <f t="shared" si="40"/>
        <v>18.701462707571523</v>
      </c>
      <c r="N141" s="11">
        <f t="shared" si="41"/>
        <v>33.640332000810361</v>
      </c>
      <c r="P141" s="11">
        <v>-0.21271890438893593</v>
      </c>
      <c r="Q141" s="11">
        <v>-1.9358828978386668</v>
      </c>
      <c r="S141" s="11">
        <f t="shared" si="46"/>
        <v>-1.9426360048587075E-2</v>
      </c>
      <c r="T141" s="11">
        <f t="shared" si="42"/>
        <v>-6.5142870830705177E-2</v>
      </c>
      <c r="V141">
        <v>139</v>
      </c>
      <c r="W141">
        <v>139</v>
      </c>
      <c r="Y141" s="27">
        <f t="shared" si="43"/>
        <v>0.52462121212121215</v>
      </c>
      <c r="Z141" s="27">
        <f t="shared" si="44"/>
        <v>0.52462121212121215</v>
      </c>
      <c r="AB141" s="27">
        <f t="shared" si="45"/>
        <v>6.1755457187166692E-2</v>
      </c>
      <c r="AC141" s="27">
        <f t="shared" si="45"/>
        <v>6.1755457187166692E-2</v>
      </c>
    </row>
    <row r="142" spans="1:29" x14ac:dyDescent="0.3">
      <c r="A142" s="1">
        <v>44034</v>
      </c>
      <c r="B142">
        <v>140</v>
      </c>
      <c r="C142">
        <v>154.99549870000001</v>
      </c>
      <c r="D142">
        <v>489.82000729999999</v>
      </c>
      <c r="G142" s="27">
        <f t="shared" si="36"/>
        <v>138.55580935890529</v>
      </c>
      <c r="H142" s="27">
        <f t="shared" si="37"/>
        <v>0.10606559209125418</v>
      </c>
      <c r="I142" s="27"/>
      <c r="J142" s="27">
        <f t="shared" si="38"/>
        <v>457.26007979334696</v>
      </c>
      <c r="K142" s="27">
        <f t="shared" si="39"/>
        <v>6.6473249400592682E-2</v>
      </c>
      <c r="M142" s="11">
        <f t="shared" si="40"/>
        <v>16.43968934109472</v>
      </c>
      <c r="N142" s="11">
        <f t="shared" si="41"/>
        <v>32.559927506653025</v>
      </c>
      <c r="P142" s="11">
        <v>-0.18132353044212834</v>
      </c>
      <c r="Q142" s="11">
        <v>-1.5357668115503316</v>
      </c>
      <c r="S142" s="11">
        <f t="shared" si="46"/>
        <v>-1.655920613999242E-2</v>
      </c>
      <c r="T142" s="11">
        <f t="shared" si="42"/>
        <v>-5.1678879514148846E-2</v>
      </c>
      <c r="V142">
        <v>140</v>
      </c>
      <c r="W142">
        <v>140</v>
      </c>
      <c r="Y142" s="27">
        <f t="shared" si="43"/>
        <v>0.52840909090909094</v>
      </c>
      <c r="Z142" s="27">
        <f t="shared" si="44"/>
        <v>0.52840909090909094</v>
      </c>
      <c r="AB142" s="27">
        <f t="shared" si="45"/>
        <v>7.1271322902294709E-2</v>
      </c>
      <c r="AC142" s="27">
        <f t="shared" si="45"/>
        <v>7.1271322902294709E-2</v>
      </c>
    </row>
    <row r="143" spans="1:29" x14ac:dyDescent="0.3">
      <c r="A143" s="1">
        <v>44035</v>
      </c>
      <c r="B143">
        <v>141</v>
      </c>
      <c r="C143">
        <v>149.32749939999999</v>
      </c>
      <c r="D143">
        <v>477.57998659999998</v>
      </c>
      <c r="G143" s="27">
        <f t="shared" si="36"/>
        <v>138.89857642538212</v>
      </c>
      <c r="H143" s="27">
        <f t="shared" si="37"/>
        <v>6.9839266153397306E-2</v>
      </c>
      <c r="I143" s="27"/>
      <c r="J143" s="27">
        <f t="shared" si="38"/>
        <v>458.06048548750437</v>
      </c>
      <c r="K143" s="27">
        <f t="shared" si="39"/>
        <v>4.0871689895255796E-2</v>
      </c>
      <c r="M143" s="11">
        <f t="shared" si="40"/>
        <v>10.428922974617876</v>
      </c>
      <c r="N143" s="11">
        <f t="shared" si="41"/>
        <v>19.519501112495618</v>
      </c>
      <c r="P143" s="11">
        <v>-3.9821503249854118E-2</v>
      </c>
      <c r="Q143" s="11">
        <v>-1.1199325394123889</v>
      </c>
      <c r="S143" s="11">
        <f t="shared" si="46"/>
        <v>-3.636662486721157E-3</v>
      </c>
      <c r="T143" s="11">
        <f t="shared" si="42"/>
        <v>-3.7685967904098921E-2</v>
      </c>
      <c r="V143">
        <v>141</v>
      </c>
      <c r="W143">
        <v>141</v>
      </c>
      <c r="Y143" s="27">
        <f t="shared" si="43"/>
        <v>0.53219696969696972</v>
      </c>
      <c r="Z143" s="27">
        <f t="shared" si="44"/>
        <v>0.53219696969696972</v>
      </c>
      <c r="AB143" s="27">
        <f t="shared" si="45"/>
        <v>8.0793646883492248E-2</v>
      </c>
      <c r="AC143" s="27">
        <f t="shared" si="45"/>
        <v>8.0793646883492248E-2</v>
      </c>
    </row>
    <row r="144" spans="1:29" x14ac:dyDescent="0.3">
      <c r="A144" s="1">
        <v>44036</v>
      </c>
      <c r="B144">
        <v>142</v>
      </c>
      <c r="C144">
        <v>150.44549559999999</v>
      </c>
      <c r="D144">
        <v>480.4500122</v>
      </c>
      <c r="G144" s="27">
        <f t="shared" si="36"/>
        <v>139.24134349185894</v>
      </c>
      <c r="H144" s="27">
        <f t="shared" si="37"/>
        <v>7.4473164274258583E-2</v>
      </c>
      <c r="I144" s="27"/>
      <c r="J144" s="27">
        <f t="shared" si="38"/>
        <v>458.86089118166171</v>
      </c>
      <c r="K144" s="27">
        <f t="shared" si="39"/>
        <v>4.4935207555684788E-2</v>
      </c>
      <c r="M144" s="11">
        <f t="shared" si="40"/>
        <v>11.204152108141045</v>
      </c>
      <c r="N144" s="11">
        <f t="shared" si="41"/>
        <v>21.58912101833829</v>
      </c>
      <c r="P144" s="11">
        <v>0.13635386151833018</v>
      </c>
      <c r="Q144" s="11">
        <v>-0.50751124211433307</v>
      </c>
      <c r="S144" s="11">
        <f t="shared" si="46"/>
        <v>1.2452392115686333E-2</v>
      </c>
      <c r="T144" s="11">
        <f t="shared" si="42"/>
        <v>-1.7077861128423959E-2</v>
      </c>
      <c r="V144">
        <v>142</v>
      </c>
      <c r="W144">
        <v>142</v>
      </c>
      <c r="Y144" s="27">
        <f t="shared" si="43"/>
        <v>0.53598484848484851</v>
      </c>
      <c r="Z144" s="27">
        <f t="shared" si="44"/>
        <v>0.53598484848484851</v>
      </c>
      <c r="AB144" s="27">
        <f t="shared" si="45"/>
        <v>9.0323302607983463E-2</v>
      </c>
      <c r="AC144" s="27">
        <f t="shared" si="45"/>
        <v>9.0323302607983463E-2</v>
      </c>
    </row>
    <row r="145" spans="1:29" x14ac:dyDescent="0.3">
      <c r="A145" s="1">
        <v>44039</v>
      </c>
      <c r="B145">
        <v>143</v>
      </c>
      <c r="C145">
        <v>152.76049800000001</v>
      </c>
      <c r="D145">
        <v>495.64999390000003</v>
      </c>
      <c r="G145" s="27">
        <f t="shared" si="36"/>
        <v>139.58411055833574</v>
      </c>
      <c r="H145" s="27">
        <f t="shared" si="37"/>
        <v>8.6255200880952052E-2</v>
      </c>
      <c r="I145" s="27"/>
      <c r="J145" s="27">
        <f t="shared" si="38"/>
        <v>459.66129687581912</v>
      </c>
      <c r="K145" s="27">
        <f t="shared" si="39"/>
        <v>7.2609094052449072E-2</v>
      </c>
      <c r="M145" s="11">
        <f t="shared" si="40"/>
        <v>13.176387441664275</v>
      </c>
      <c r="N145" s="11">
        <f t="shared" si="41"/>
        <v>35.988697024180908</v>
      </c>
      <c r="P145" s="11">
        <v>0.21307025077697972</v>
      </c>
      <c r="Q145" s="11">
        <v>-0.25318909267144818</v>
      </c>
      <c r="S145" s="11">
        <f t="shared" si="46"/>
        <v>1.9458446437220299E-2</v>
      </c>
      <c r="T145" s="11">
        <f t="shared" si="42"/>
        <v>-8.5198667636600962E-3</v>
      </c>
      <c r="V145">
        <v>143</v>
      </c>
      <c r="W145">
        <v>143</v>
      </c>
      <c r="Y145" s="27">
        <f t="shared" si="43"/>
        <v>0.53977272727272729</v>
      </c>
      <c r="Z145" s="27">
        <f t="shared" si="44"/>
        <v>0.53977272727272729</v>
      </c>
      <c r="AB145" s="27">
        <f t="shared" si="45"/>
        <v>9.9861168237163553E-2</v>
      </c>
      <c r="AC145" s="27">
        <f t="shared" si="45"/>
        <v>9.9861168237163553E-2</v>
      </c>
    </row>
    <row r="146" spans="1:29" x14ac:dyDescent="0.3">
      <c r="A146" s="1">
        <v>44040</v>
      </c>
      <c r="B146">
        <v>144</v>
      </c>
      <c r="C146">
        <v>150.0164948</v>
      </c>
      <c r="D146">
        <v>488.51000979999998</v>
      </c>
      <c r="G146" s="27">
        <f t="shared" si="36"/>
        <v>139.92687762481256</v>
      </c>
      <c r="H146" s="27">
        <f t="shared" si="37"/>
        <v>6.725671859377054E-2</v>
      </c>
      <c r="I146" s="27"/>
      <c r="J146" s="27">
        <f t="shared" si="38"/>
        <v>460.46170256997652</v>
      </c>
      <c r="K146" s="27">
        <f t="shared" si="39"/>
        <v>5.7416033791214766E-2</v>
      </c>
      <c r="M146" s="11">
        <f t="shared" si="40"/>
        <v>10.089617175187442</v>
      </c>
      <c r="N146" s="11">
        <f t="shared" si="41"/>
        <v>28.048307230023454</v>
      </c>
      <c r="P146" s="11">
        <v>0.43340578316107781</v>
      </c>
      <c r="Q146" s="11">
        <v>0.43169633721709033</v>
      </c>
      <c r="S146" s="11">
        <f t="shared" si="46"/>
        <v>3.9580388094857054E-2</v>
      </c>
      <c r="T146" s="11">
        <f t="shared" si="42"/>
        <v>1.4526673470191197E-2</v>
      </c>
      <c r="V146">
        <v>144</v>
      </c>
      <c r="W146">
        <v>144</v>
      </c>
      <c r="Y146" s="27">
        <f t="shared" si="43"/>
        <v>0.54356060606060608</v>
      </c>
      <c r="Z146" s="27">
        <f t="shared" si="44"/>
        <v>0.54356060606060608</v>
      </c>
      <c r="AB146" s="27">
        <f t="shared" si="45"/>
        <v>0.10940812719351491</v>
      </c>
      <c r="AC146" s="27">
        <f t="shared" si="45"/>
        <v>0.10940812719351491</v>
      </c>
    </row>
    <row r="147" spans="1:29" x14ac:dyDescent="0.3">
      <c r="A147" s="1">
        <v>44041</v>
      </c>
      <c r="B147">
        <v>145</v>
      </c>
      <c r="C147">
        <v>151.67649840000001</v>
      </c>
      <c r="D147">
        <v>484.48001099999999</v>
      </c>
      <c r="G147" s="27">
        <f t="shared" si="36"/>
        <v>140.26964469128939</v>
      </c>
      <c r="H147" s="27">
        <f t="shared" si="37"/>
        <v>7.5205149308158262E-2</v>
      </c>
      <c r="I147" s="27"/>
      <c r="J147" s="27">
        <f t="shared" si="38"/>
        <v>461.26210826413387</v>
      </c>
      <c r="K147" s="27">
        <f t="shared" si="39"/>
        <v>4.7923345047699233E-2</v>
      </c>
      <c r="M147" s="11">
        <f t="shared" si="40"/>
        <v>11.406853708710628</v>
      </c>
      <c r="N147" s="11">
        <f t="shared" si="41"/>
        <v>23.217902735866119</v>
      </c>
      <c r="P147" s="11">
        <v>0.55313671953197741</v>
      </c>
      <c r="Q147" s="11">
        <v>0.75615834059453846</v>
      </c>
      <c r="S147" s="11">
        <f t="shared" si="46"/>
        <v>5.0514706723364097E-2</v>
      </c>
      <c r="T147" s="11">
        <f t="shared" si="42"/>
        <v>2.5444888822518538E-2</v>
      </c>
      <c r="V147">
        <v>145</v>
      </c>
      <c r="W147">
        <v>145</v>
      </c>
      <c r="Y147" s="27">
        <f t="shared" si="43"/>
        <v>0.54734848484848486</v>
      </c>
      <c r="Z147" s="27">
        <f t="shared" si="44"/>
        <v>0.54734848484848486</v>
      </c>
      <c r="AB147" s="27">
        <f t="shared" si="45"/>
        <v>0.11896506874632393</v>
      </c>
      <c r="AC147" s="27">
        <f t="shared" si="45"/>
        <v>0.11896506874632393</v>
      </c>
    </row>
    <row r="148" spans="1:29" x14ac:dyDescent="0.3">
      <c r="A148" s="1">
        <v>44042</v>
      </c>
      <c r="B148">
        <v>146</v>
      </c>
      <c r="C148">
        <v>152.5939941</v>
      </c>
      <c r="D148">
        <v>485.7999878</v>
      </c>
      <c r="G148" s="27">
        <f t="shared" si="36"/>
        <v>140.61241175776621</v>
      </c>
      <c r="H148" s="27">
        <f t="shared" si="37"/>
        <v>7.8519357284676988E-2</v>
      </c>
      <c r="I148" s="27"/>
      <c r="J148" s="27">
        <f t="shared" si="38"/>
        <v>462.06251395829128</v>
      </c>
      <c r="K148" s="27">
        <f t="shared" si="39"/>
        <v>4.8862648081171321E-2</v>
      </c>
      <c r="M148" s="11">
        <f t="shared" si="40"/>
        <v>11.981582342233793</v>
      </c>
      <c r="N148" s="11">
        <f t="shared" si="41"/>
        <v>23.73747384170872</v>
      </c>
      <c r="P148" s="11">
        <v>0.70035985305517556</v>
      </c>
      <c r="Q148" s="11">
        <v>0.80207883137444469</v>
      </c>
      <c r="S148" s="11">
        <f t="shared" si="46"/>
        <v>6.3959725197479528E-2</v>
      </c>
      <c r="T148" s="11">
        <f t="shared" si="42"/>
        <v>2.6990123094022225E-2</v>
      </c>
      <c r="V148">
        <v>146</v>
      </c>
      <c r="W148">
        <v>146</v>
      </c>
      <c r="Y148" s="27">
        <f t="shared" si="43"/>
        <v>0.55113636363636365</v>
      </c>
      <c r="Z148" s="27">
        <f t="shared" si="44"/>
        <v>0.55113636363636365</v>
      </c>
      <c r="AB148" s="27">
        <f t="shared" si="45"/>
        <v>0.12853288860722628</v>
      </c>
      <c r="AC148" s="27">
        <f t="shared" si="45"/>
        <v>0.12853288860722628</v>
      </c>
    </row>
    <row r="149" spans="1:29" x14ac:dyDescent="0.3">
      <c r="A149" s="1">
        <v>44043</v>
      </c>
      <c r="B149">
        <v>147</v>
      </c>
      <c r="C149">
        <v>158.2339935</v>
      </c>
      <c r="D149">
        <v>488.88000490000002</v>
      </c>
      <c r="G149" s="27">
        <f t="shared" si="36"/>
        <v>140.95517882424303</v>
      </c>
      <c r="H149" s="27">
        <f t="shared" si="37"/>
        <v>0.1091978676235392</v>
      </c>
      <c r="I149" s="27"/>
      <c r="J149" s="27">
        <f t="shared" si="38"/>
        <v>462.86291965244868</v>
      </c>
      <c r="K149" s="27">
        <f t="shared" si="39"/>
        <v>5.3217732340828931E-2</v>
      </c>
      <c r="M149" s="11">
        <f t="shared" si="40"/>
        <v>17.278814675756962</v>
      </c>
      <c r="N149" s="11">
        <f t="shared" si="41"/>
        <v>26.017085247551336</v>
      </c>
      <c r="P149" s="11">
        <v>0.77687130301518437</v>
      </c>
      <c r="Q149" s="11">
        <v>1.0534650677811328</v>
      </c>
      <c r="S149" s="11">
        <f t="shared" si="46"/>
        <v>7.09470636243687E-2</v>
      </c>
      <c r="T149" s="11">
        <f t="shared" si="42"/>
        <v>3.5449323361322498E-2</v>
      </c>
      <c r="V149">
        <v>147</v>
      </c>
      <c r="W149">
        <v>147</v>
      </c>
      <c r="Y149" s="27">
        <f t="shared" si="43"/>
        <v>0.55492424242424243</v>
      </c>
      <c r="Z149" s="27">
        <f t="shared" si="44"/>
        <v>0.55492424242424243</v>
      </c>
      <c r="AB149" s="27">
        <f t="shared" si="45"/>
        <v>0.13811248953663915</v>
      </c>
      <c r="AC149" s="27">
        <f t="shared" si="45"/>
        <v>0.13811248953663915</v>
      </c>
    </row>
    <row r="150" spans="1:29" x14ac:dyDescent="0.3">
      <c r="A150" s="1">
        <v>44046</v>
      </c>
      <c r="B150">
        <v>148</v>
      </c>
      <c r="C150">
        <v>155.59449770000001</v>
      </c>
      <c r="D150">
        <v>498.61999509999998</v>
      </c>
      <c r="G150" s="27">
        <f t="shared" si="36"/>
        <v>141.29794589071983</v>
      </c>
      <c r="H150" s="27">
        <f t="shared" si="37"/>
        <v>9.1883402180745463E-2</v>
      </c>
      <c r="I150" s="27"/>
      <c r="J150" s="27">
        <f t="shared" si="38"/>
        <v>463.66332534660603</v>
      </c>
      <c r="K150" s="27">
        <f t="shared" si="39"/>
        <v>7.010683505859662E-2</v>
      </c>
      <c r="M150" s="11">
        <f t="shared" si="40"/>
        <v>14.296551809280174</v>
      </c>
      <c r="N150" s="11">
        <f t="shared" si="41"/>
        <v>34.956669753393953</v>
      </c>
      <c r="P150" s="11">
        <v>0.81021772970377981</v>
      </c>
      <c r="Q150" s="11">
        <v>1.7365872347518803</v>
      </c>
      <c r="S150" s="11">
        <f t="shared" si="46"/>
        <v>7.3992395646209255E-2</v>
      </c>
      <c r="T150" s="11">
        <f t="shared" si="42"/>
        <v>5.8436529423348378E-2</v>
      </c>
      <c r="V150">
        <v>148</v>
      </c>
      <c r="W150">
        <v>148</v>
      </c>
      <c r="Y150" s="27">
        <f t="shared" si="43"/>
        <v>0.55871212121212122</v>
      </c>
      <c r="Z150" s="27">
        <f t="shared" si="44"/>
        <v>0.55871212121212122</v>
      </c>
      <c r="AB150" s="27">
        <f t="shared" si="45"/>
        <v>0.14770478196217512</v>
      </c>
      <c r="AC150" s="27">
        <f t="shared" si="45"/>
        <v>0.14770478196217512</v>
      </c>
    </row>
    <row r="151" spans="1:29" x14ac:dyDescent="0.3">
      <c r="A151" s="1">
        <v>44047</v>
      </c>
      <c r="B151">
        <v>149</v>
      </c>
      <c r="C151">
        <v>156.94149780000001</v>
      </c>
      <c r="D151">
        <v>509.64001459999997</v>
      </c>
      <c r="G151" s="27">
        <f t="shared" si="36"/>
        <v>141.64071295719665</v>
      </c>
      <c r="H151" s="27">
        <f t="shared" si="37"/>
        <v>9.7493556881316779E-2</v>
      </c>
      <c r="I151" s="27"/>
      <c r="J151" s="27">
        <f t="shared" si="38"/>
        <v>464.46373104076338</v>
      </c>
      <c r="K151" s="27">
        <f t="shared" si="39"/>
        <v>8.8643517512442593E-2</v>
      </c>
      <c r="M151" s="11">
        <f t="shared" si="40"/>
        <v>15.300784842803353</v>
      </c>
      <c r="N151" s="11">
        <f t="shared" si="41"/>
        <v>45.176283559236595</v>
      </c>
      <c r="P151" s="11">
        <v>0.94746090472378341</v>
      </c>
      <c r="Q151" s="11">
        <v>2.7864015131711426</v>
      </c>
      <c r="S151" s="11">
        <f t="shared" si="46"/>
        <v>8.6526003506820715E-2</v>
      </c>
      <c r="T151" s="11">
        <f t="shared" si="42"/>
        <v>9.3763002946954555E-2</v>
      </c>
      <c r="V151">
        <v>149</v>
      </c>
      <c r="W151">
        <v>149</v>
      </c>
      <c r="Y151" s="27">
        <f t="shared" si="43"/>
        <v>0.5625</v>
      </c>
      <c r="Z151" s="27">
        <f t="shared" si="44"/>
        <v>0.5625</v>
      </c>
      <c r="AB151" s="27">
        <f t="shared" si="45"/>
        <v>0.1573106846101707</v>
      </c>
      <c r="AC151" s="27">
        <f t="shared" si="45"/>
        <v>0.1573106846101707</v>
      </c>
    </row>
    <row r="152" spans="1:29" x14ac:dyDescent="0.3">
      <c r="A152" s="1">
        <v>44048</v>
      </c>
      <c r="B152">
        <v>150</v>
      </c>
      <c r="C152">
        <v>160.25149540000001</v>
      </c>
      <c r="D152">
        <v>502.10998540000003</v>
      </c>
      <c r="G152" s="27">
        <f t="shared" si="36"/>
        <v>141.98348002367348</v>
      </c>
      <c r="H152" s="27">
        <f t="shared" si="37"/>
        <v>0.11399591205516157</v>
      </c>
      <c r="I152" s="27"/>
      <c r="J152" s="27">
        <f t="shared" si="38"/>
        <v>465.26413673492078</v>
      </c>
      <c r="K152" s="27">
        <f t="shared" si="39"/>
        <v>7.3382027317633269E-2</v>
      </c>
      <c r="M152" s="11">
        <f t="shared" si="40"/>
        <v>18.268015376326531</v>
      </c>
      <c r="N152" s="11">
        <f t="shared" si="41"/>
        <v>36.845848665079245</v>
      </c>
      <c r="P152" s="11">
        <v>0.96239028885653966</v>
      </c>
      <c r="Q152" s="11">
        <v>2.8326280794664171</v>
      </c>
      <c r="S152" s="11">
        <f t="shared" si="46"/>
        <v>8.7889415904509174E-2</v>
      </c>
      <c r="T152" s="11">
        <f t="shared" si="42"/>
        <v>9.5318536724582473E-2</v>
      </c>
      <c r="V152">
        <v>150</v>
      </c>
      <c r="W152">
        <v>150</v>
      </c>
      <c r="Y152" s="27">
        <f t="shared" si="43"/>
        <v>0.56628787878787878</v>
      </c>
      <c r="Z152" s="27">
        <f t="shared" si="44"/>
        <v>0.56628787878787878</v>
      </c>
      <c r="AB152" s="27">
        <f t="shared" si="45"/>
        <v>0.16693112515150613</v>
      </c>
      <c r="AC152" s="27">
        <f t="shared" si="45"/>
        <v>0.16693112515150613</v>
      </c>
    </row>
    <row r="153" spans="1:29" x14ac:dyDescent="0.3">
      <c r="A153" s="1">
        <v>44049</v>
      </c>
      <c r="B153">
        <v>151</v>
      </c>
      <c r="C153">
        <v>161.25</v>
      </c>
      <c r="D153">
        <v>509.07998659999998</v>
      </c>
      <c r="G153" s="27">
        <f t="shared" si="36"/>
        <v>142.3262470901503</v>
      </c>
      <c r="H153" s="27">
        <f t="shared" si="37"/>
        <v>0.11735660719286634</v>
      </c>
      <c r="I153" s="27"/>
      <c r="J153" s="27">
        <f t="shared" si="38"/>
        <v>466.06454242907819</v>
      </c>
      <c r="K153" s="27">
        <f t="shared" si="39"/>
        <v>8.4496435340563433E-2</v>
      </c>
      <c r="M153" s="11">
        <f t="shared" si="40"/>
        <v>18.923752909849696</v>
      </c>
      <c r="N153" s="11">
        <f t="shared" si="41"/>
        <v>43.015444170921796</v>
      </c>
      <c r="P153" s="11">
        <v>1.0801776995978827</v>
      </c>
      <c r="Q153" s="11">
        <v>3.0300717282337928</v>
      </c>
      <c r="S153" s="11">
        <f t="shared" si="46"/>
        <v>9.8646243826433833E-2</v>
      </c>
      <c r="T153" s="11">
        <f t="shared" si="42"/>
        <v>0.10196255745659932</v>
      </c>
      <c r="V153">
        <v>151</v>
      </c>
      <c r="W153">
        <v>151</v>
      </c>
      <c r="Y153" s="27">
        <f t="shared" si="43"/>
        <v>0.57007575757575757</v>
      </c>
      <c r="Z153" s="27">
        <f t="shared" si="44"/>
        <v>0.57007575757575757</v>
      </c>
      <c r="AB153" s="27">
        <f t="shared" si="45"/>
        <v>0.17656704086293998</v>
      </c>
      <c r="AC153" s="27">
        <f t="shared" si="45"/>
        <v>0.17656704086293998</v>
      </c>
    </row>
    <row r="154" spans="1:29" x14ac:dyDescent="0.3">
      <c r="A154" s="1">
        <v>44050</v>
      </c>
      <c r="B154">
        <v>152</v>
      </c>
      <c r="C154">
        <v>158.37300110000001</v>
      </c>
      <c r="D154">
        <v>494.73001099999999</v>
      </c>
      <c r="G154" s="27">
        <f t="shared" si="36"/>
        <v>142.6690141566271</v>
      </c>
      <c r="H154" s="27">
        <f t="shared" si="37"/>
        <v>9.9158232996147413E-2</v>
      </c>
      <c r="I154" s="27"/>
      <c r="J154" s="27">
        <f t="shared" si="38"/>
        <v>466.86494812323554</v>
      </c>
      <c r="K154" s="27">
        <f t="shared" si="39"/>
        <v>5.6323777125306548E-2</v>
      </c>
      <c r="M154" s="11">
        <f t="shared" si="40"/>
        <v>15.703986943372911</v>
      </c>
      <c r="N154" s="11">
        <f t="shared" si="41"/>
        <v>27.865062876764455</v>
      </c>
      <c r="P154" s="11">
        <v>1.1902076125115002</v>
      </c>
      <c r="Q154" s="11">
        <v>3.550039992941322</v>
      </c>
      <c r="S154" s="11">
        <f t="shared" si="46"/>
        <v>0.10869462533025366</v>
      </c>
      <c r="T154" s="11">
        <f t="shared" si="42"/>
        <v>0.11945960004204045</v>
      </c>
      <c r="V154">
        <v>152</v>
      </c>
      <c r="W154">
        <v>152</v>
      </c>
      <c r="Y154" s="27">
        <f t="shared" si="43"/>
        <v>0.57386363636363635</v>
      </c>
      <c r="Z154" s="27">
        <f t="shared" si="44"/>
        <v>0.57386363636363635</v>
      </c>
      <c r="AB154" s="27">
        <f t="shared" si="45"/>
        <v>0.18621937930523477</v>
      </c>
      <c r="AC154" s="27">
        <f t="shared" si="45"/>
        <v>0.18621937930523477</v>
      </c>
    </row>
    <row r="155" spans="1:29" x14ac:dyDescent="0.3">
      <c r="A155" s="1">
        <v>44053</v>
      </c>
      <c r="B155">
        <v>153</v>
      </c>
      <c r="C155">
        <v>157.40800479999999</v>
      </c>
      <c r="D155">
        <v>483.38000490000002</v>
      </c>
      <c r="G155" s="27">
        <f t="shared" si="36"/>
        <v>143.01178122310392</v>
      </c>
      <c r="H155" s="27">
        <f t="shared" si="37"/>
        <v>9.1458014445883279E-2</v>
      </c>
      <c r="I155" s="27"/>
      <c r="J155" s="27">
        <f t="shared" si="38"/>
        <v>467.66535381739294</v>
      </c>
      <c r="K155" s="27">
        <f t="shared" si="39"/>
        <v>3.2509931985825663E-2</v>
      </c>
      <c r="M155" s="11">
        <f t="shared" si="40"/>
        <v>14.396223576896062</v>
      </c>
      <c r="N155" s="11">
        <f t="shared" si="41"/>
        <v>15.714651082607077</v>
      </c>
      <c r="P155" s="11">
        <v>1.2130153291342367</v>
      </c>
      <c r="Q155" s="11">
        <v>3.6212912107059765</v>
      </c>
      <c r="S155" s="11">
        <f t="shared" si="46"/>
        <v>0.11077751926143577</v>
      </c>
      <c r="T155" s="11">
        <f t="shared" si="42"/>
        <v>0.12185721865861879</v>
      </c>
      <c r="V155">
        <v>153</v>
      </c>
      <c r="W155">
        <v>153</v>
      </c>
      <c r="Y155" s="27">
        <f t="shared" si="43"/>
        <v>0.57765151515151514</v>
      </c>
      <c r="Z155" s="27">
        <f t="shared" si="44"/>
        <v>0.57765151515151514</v>
      </c>
      <c r="AB155" s="27">
        <f t="shared" si="45"/>
        <v>0.19588909901940554</v>
      </c>
      <c r="AC155" s="27">
        <f t="shared" si="45"/>
        <v>0.19588909901940554</v>
      </c>
    </row>
    <row r="156" spans="1:29" x14ac:dyDescent="0.3">
      <c r="A156" s="1">
        <v>44054</v>
      </c>
      <c r="B156">
        <v>154</v>
      </c>
      <c r="C156">
        <v>154.03349299999999</v>
      </c>
      <c r="D156">
        <v>466.92999270000001</v>
      </c>
      <c r="G156" s="27">
        <f t="shared" si="36"/>
        <v>143.35454828958075</v>
      </c>
      <c r="H156" s="27">
        <f t="shared" si="37"/>
        <v>6.9328718724954483E-2</v>
      </c>
      <c r="I156" s="27"/>
      <c r="J156" s="27">
        <f t="shared" si="38"/>
        <v>468.46575951155035</v>
      </c>
      <c r="K156" s="27">
        <f t="shared" si="39"/>
        <v>3.2890729564614913E-3</v>
      </c>
      <c r="M156" s="11">
        <f t="shared" si="40"/>
        <v>10.678944710419245</v>
      </c>
      <c r="N156" s="11">
        <f t="shared" si="41"/>
        <v>-1.5357668115503316</v>
      </c>
      <c r="P156" s="11">
        <v>1.2544458560346925</v>
      </c>
      <c r="Q156" s="11">
        <v>4.1692810399190421</v>
      </c>
      <c r="S156" s="11">
        <f t="shared" si="46"/>
        <v>0.11456112436641196</v>
      </c>
      <c r="T156" s="11">
        <f t="shared" si="42"/>
        <v>0.14029719284343325</v>
      </c>
      <c r="V156">
        <v>154</v>
      </c>
      <c r="W156">
        <v>154</v>
      </c>
      <c r="Y156" s="27">
        <f t="shared" si="43"/>
        <v>0.58143939393939392</v>
      </c>
      <c r="Z156" s="27">
        <f t="shared" si="44"/>
        <v>0.58143939393939392</v>
      </c>
      <c r="AB156" s="27">
        <f t="shared" si="45"/>
        <v>0.20557717024248623</v>
      </c>
      <c r="AC156" s="27">
        <f t="shared" si="45"/>
        <v>0.20557717024248623</v>
      </c>
    </row>
    <row r="157" spans="1:29" x14ac:dyDescent="0.3">
      <c r="A157" s="1">
        <v>44055</v>
      </c>
      <c r="B157">
        <v>155</v>
      </c>
      <c r="C157">
        <v>158.1119995</v>
      </c>
      <c r="D157">
        <v>475.47000120000001</v>
      </c>
      <c r="G157" s="27">
        <f t="shared" si="36"/>
        <v>143.69731535605757</v>
      </c>
      <c r="H157" s="27">
        <f t="shared" si="37"/>
        <v>9.1167553313639696E-2</v>
      </c>
      <c r="I157" s="27"/>
      <c r="J157" s="27">
        <f t="shared" si="38"/>
        <v>469.26616520570769</v>
      </c>
      <c r="K157" s="27">
        <f t="shared" si="39"/>
        <v>1.3047796871800457E-2</v>
      </c>
      <c r="M157" s="11">
        <f t="shared" si="40"/>
        <v>14.414684143942424</v>
      </c>
      <c r="N157" s="11">
        <f t="shared" si="41"/>
        <v>6.2038359942923194</v>
      </c>
      <c r="P157" s="11">
        <v>1.7195962365383366</v>
      </c>
      <c r="Q157" s="11">
        <v>4.2557709464371101</v>
      </c>
      <c r="S157" s="11">
        <f t="shared" si="46"/>
        <v>0.15704055887816196</v>
      </c>
      <c r="T157" s="11">
        <f t="shared" si="42"/>
        <v>0.14320759657433915</v>
      </c>
      <c r="V157">
        <v>155</v>
      </c>
      <c r="W157">
        <v>155</v>
      </c>
      <c r="Y157" s="27">
        <f t="shared" si="43"/>
        <v>0.58522727272727271</v>
      </c>
      <c r="Z157" s="27">
        <f t="shared" si="44"/>
        <v>0.58522727272727271</v>
      </c>
      <c r="AB157" s="27">
        <f t="shared" si="45"/>
        <v>0.21528457564427503</v>
      </c>
      <c r="AC157" s="27">
        <f t="shared" si="45"/>
        <v>0.21528457564427503</v>
      </c>
    </row>
    <row r="158" spans="1:29" x14ac:dyDescent="0.3">
      <c r="A158" s="1">
        <v>44056</v>
      </c>
      <c r="B158">
        <v>156</v>
      </c>
      <c r="C158">
        <v>158.05099490000001</v>
      </c>
      <c r="D158">
        <v>481.32998659999998</v>
      </c>
      <c r="G158" s="27">
        <f t="shared" si="36"/>
        <v>144.0400824225344</v>
      </c>
      <c r="H158" s="27">
        <f t="shared" si="37"/>
        <v>8.8648049867262227E-2</v>
      </c>
      <c r="I158" s="27"/>
      <c r="J158" s="27">
        <f t="shared" si="38"/>
        <v>470.0665708998651</v>
      </c>
      <c r="K158" s="27">
        <f t="shared" si="39"/>
        <v>2.3400610836023249E-2</v>
      </c>
      <c r="M158" s="11">
        <f t="shared" si="40"/>
        <v>14.01091247746561</v>
      </c>
      <c r="N158" s="11">
        <f t="shared" si="41"/>
        <v>11.263415700134885</v>
      </c>
      <c r="P158" s="11">
        <v>1.7702019353992284</v>
      </c>
      <c r="Q158" s="11">
        <v>4.8765609671056609</v>
      </c>
      <c r="S158" s="11">
        <f t="shared" si="46"/>
        <v>0.16166207819919312</v>
      </c>
      <c r="T158" s="11">
        <f t="shared" si="42"/>
        <v>0.16409731266953997</v>
      </c>
      <c r="V158">
        <v>156</v>
      </c>
      <c r="W158">
        <v>156</v>
      </c>
      <c r="Y158" s="27">
        <f t="shared" si="43"/>
        <v>0.58901515151515149</v>
      </c>
      <c r="Z158" s="27">
        <f t="shared" si="44"/>
        <v>0.58901515151515149</v>
      </c>
      <c r="AB158" s="27">
        <f t="shared" si="45"/>
        <v>0.22501231108659453</v>
      </c>
      <c r="AC158" s="27">
        <f t="shared" si="45"/>
        <v>0.22501231108659453</v>
      </c>
    </row>
    <row r="159" spans="1:29" x14ac:dyDescent="0.3">
      <c r="A159" s="1">
        <v>44057</v>
      </c>
      <c r="B159">
        <v>157</v>
      </c>
      <c r="C159">
        <v>157.40100100000001</v>
      </c>
      <c r="D159">
        <v>482.67999270000001</v>
      </c>
      <c r="G159" s="27">
        <f t="shared" si="36"/>
        <v>144.38284948901119</v>
      </c>
      <c r="H159" s="27">
        <f t="shared" si="37"/>
        <v>8.2706916908290906E-2</v>
      </c>
      <c r="I159" s="27"/>
      <c r="J159" s="27">
        <f t="shared" si="38"/>
        <v>470.86697659402245</v>
      </c>
      <c r="K159" s="27">
        <f t="shared" si="39"/>
        <v>2.4473805180733291E-2</v>
      </c>
      <c r="M159" s="11">
        <f t="shared" si="40"/>
        <v>13.018151510988815</v>
      </c>
      <c r="N159" s="11">
        <f t="shared" si="41"/>
        <v>11.813016105977567</v>
      </c>
      <c r="P159" s="11">
        <v>1.8366667553333684</v>
      </c>
      <c r="Q159" s="11">
        <v>4.9792274046264993</v>
      </c>
      <c r="S159" s="11">
        <f t="shared" si="46"/>
        <v>0.16773191729654163</v>
      </c>
      <c r="T159" s="11">
        <f t="shared" si="42"/>
        <v>0.16755206010572832</v>
      </c>
      <c r="V159">
        <v>157</v>
      </c>
      <c r="W159">
        <v>157</v>
      </c>
      <c r="Y159" s="27">
        <f t="shared" si="43"/>
        <v>0.59280303030303028</v>
      </c>
      <c r="Z159" s="27">
        <f t="shared" si="44"/>
        <v>0.59280303030303028</v>
      </c>
      <c r="AB159" s="27">
        <f t="shared" si="45"/>
        <v>0.23476138640668015</v>
      </c>
      <c r="AC159" s="27">
        <f t="shared" si="45"/>
        <v>0.23476138640668015</v>
      </c>
    </row>
    <row r="160" spans="1:29" x14ac:dyDescent="0.3">
      <c r="A160" s="1">
        <v>44060</v>
      </c>
      <c r="B160">
        <v>158</v>
      </c>
      <c r="C160">
        <v>159.12049870000001</v>
      </c>
      <c r="D160">
        <v>482.35000609999997</v>
      </c>
      <c r="G160" s="27">
        <f t="shared" si="36"/>
        <v>144.72561655548802</v>
      </c>
      <c r="H160" s="27">
        <f t="shared" si="37"/>
        <v>9.0465290532124223E-2</v>
      </c>
      <c r="I160" s="27"/>
      <c r="J160" s="27">
        <f t="shared" si="38"/>
        <v>471.66738228817985</v>
      </c>
      <c r="K160" s="27">
        <f t="shared" si="39"/>
        <v>2.2147037787339466E-2</v>
      </c>
      <c r="M160" s="11">
        <f t="shared" si="40"/>
        <v>14.394882144511996</v>
      </c>
      <c r="N160" s="11">
        <f t="shared" si="41"/>
        <v>10.682623811820122</v>
      </c>
      <c r="P160" s="11">
        <v>1.9147244712006</v>
      </c>
      <c r="Q160" s="11">
        <v>5.2569941289092981</v>
      </c>
      <c r="S160" s="11">
        <f t="shared" si="46"/>
        <v>0.174860467047976</v>
      </c>
      <c r="T160" s="11">
        <f t="shared" si="42"/>
        <v>0.17689896939514102</v>
      </c>
      <c r="V160">
        <v>158</v>
      </c>
      <c r="W160">
        <v>158</v>
      </c>
      <c r="Y160" s="27">
        <f t="shared" si="43"/>
        <v>0.59659090909090906</v>
      </c>
      <c r="Z160" s="27">
        <f t="shared" si="44"/>
        <v>0.59659090909090906</v>
      </c>
      <c r="AB160" s="27">
        <f t="shared" si="45"/>
        <v>0.24453282622639816</v>
      </c>
      <c r="AC160" s="27">
        <f t="shared" si="45"/>
        <v>0.24453282622639816</v>
      </c>
    </row>
    <row r="161" spans="1:29" x14ac:dyDescent="0.3">
      <c r="A161" s="1">
        <v>44061</v>
      </c>
      <c r="B161">
        <v>159</v>
      </c>
      <c r="C161">
        <v>165.62449649999999</v>
      </c>
      <c r="D161">
        <v>491.86999509999998</v>
      </c>
      <c r="G161" s="27">
        <f t="shared" si="36"/>
        <v>145.06838362196484</v>
      </c>
      <c r="H161" s="27">
        <f t="shared" si="37"/>
        <v>0.12411275694374807</v>
      </c>
      <c r="I161" s="27"/>
      <c r="J161" s="27">
        <f t="shared" si="38"/>
        <v>472.4677879823372</v>
      </c>
      <c r="K161" s="27">
        <f t="shared" si="39"/>
        <v>3.9445803384933462E-2</v>
      </c>
      <c r="M161" s="11">
        <f t="shared" si="40"/>
        <v>20.556112878035151</v>
      </c>
      <c r="N161" s="11">
        <f t="shared" si="41"/>
        <v>19.402207117662783</v>
      </c>
      <c r="P161" s="11">
        <v>1.9812738484988017</v>
      </c>
      <c r="Q161" s="11">
        <v>5.3973962230666643</v>
      </c>
      <c r="S161" s="11">
        <f t="shared" si="46"/>
        <v>0.18093802826952282</v>
      </c>
      <c r="T161" s="11">
        <f t="shared" si="42"/>
        <v>0.18162352969487075</v>
      </c>
      <c r="V161">
        <v>159</v>
      </c>
      <c r="W161">
        <v>159</v>
      </c>
      <c r="Y161" s="27">
        <f t="shared" si="43"/>
        <v>0.60037878787878785</v>
      </c>
      <c r="Z161" s="27">
        <f t="shared" si="44"/>
        <v>0.60037878787878785</v>
      </c>
      <c r="AB161" s="27">
        <f t="shared" si="45"/>
        <v>0.25432767078908791</v>
      </c>
      <c r="AC161" s="27">
        <f t="shared" si="45"/>
        <v>0.25432767078908791</v>
      </c>
    </row>
    <row r="162" spans="1:29" x14ac:dyDescent="0.3">
      <c r="A162" s="1">
        <v>44062</v>
      </c>
      <c r="B162">
        <v>160</v>
      </c>
      <c r="C162">
        <v>163.02400209999999</v>
      </c>
      <c r="D162">
        <v>484.52999879999999</v>
      </c>
      <c r="G162" s="27">
        <f t="shared" si="36"/>
        <v>145.41115068844167</v>
      </c>
      <c r="H162" s="27">
        <f t="shared" si="37"/>
        <v>0.10803839425285662</v>
      </c>
      <c r="I162" s="27"/>
      <c r="J162" s="27">
        <f t="shared" si="38"/>
        <v>473.2681936764946</v>
      </c>
      <c r="K162" s="27">
        <f t="shared" si="39"/>
        <v>2.3242740700052982E-2</v>
      </c>
      <c r="M162" s="11">
        <f t="shared" si="40"/>
        <v>17.612851411558324</v>
      </c>
      <c r="N162" s="11">
        <f t="shared" si="41"/>
        <v>11.261805123505383</v>
      </c>
      <c r="P162" s="11">
        <v>2.0268382700615177</v>
      </c>
      <c r="Q162" s="11">
        <v>6.0753603522798016</v>
      </c>
      <c r="S162" s="11">
        <f t="shared" si="46"/>
        <v>0.18509915753645675</v>
      </c>
      <c r="T162" s="11">
        <f t="shared" si="42"/>
        <v>0.20443716669042106</v>
      </c>
      <c r="V162">
        <v>160</v>
      </c>
      <c r="W162">
        <v>160</v>
      </c>
      <c r="Y162" s="27">
        <f t="shared" si="43"/>
        <v>0.60416666666666663</v>
      </c>
      <c r="Z162" s="27">
        <f t="shared" si="44"/>
        <v>0.60416666666666663</v>
      </c>
      <c r="AB162" s="27">
        <f t="shared" si="45"/>
        <v>0.26414697682592353</v>
      </c>
      <c r="AC162" s="27">
        <f t="shared" si="45"/>
        <v>0.26414697682592353</v>
      </c>
    </row>
    <row r="163" spans="1:29" x14ac:dyDescent="0.3">
      <c r="A163" s="1">
        <v>44063</v>
      </c>
      <c r="B163">
        <v>161</v>
      </c>
      <c r="C163">
        <v>164.8684998</v>
      </c>
      <c r="D163">
        <v>497.89999390000003</v>
      </c>
      <c r="G163" s="27">
        <f t="shared" si="36"/>
        <v>145.75391775491846</v>
      </c>
      <c r="H163" s="27">
        <f t="shared" si="37"/>
        <v>0.11593835128159233</v>
      </c>
      <c r="I163" s="27"/>
      <c r="J163" s="27">
        <f t="shared" si="38"/>
        <v>474.06859937065201</v>
      </c>
      <c r="K163" s="27">
        <f t="shared" si="39"/>
        <v>4.7863817676877495E-2</v>
      </c>
      <c r="M163" s="11">
        <f t="shared" si="40"/>
        <v>19.114582045081534</v>
      </c>
      <c r="N163" s="11">
        <f t="shared" si="41"/>
        <v>23.831394529348017</v>
      </c>
      <c r="P163" s="11">
        <v>2.0850972837306188</v>
      </c>
      <c r="Q163" s="11">
        <v>6.1884135163118117</v>
      </c>
      <c r="S163" s="11">
        <f t="shared" si="46"/>
        <v>0.19041960885629897</v>
      </c>
      <c r="T163" s="11">
        <f t="shared" si="42"/>
        <v>0.20824142968058559</v>
      </c>
      <c r="V163">
        <v>161</v>
      </c>
      <c r="W163">
        <v>161</v>
      </c>
      <c r="Y163" s="27">
        <f t="shared" si="43"/>
        <v>0.60795454545454541</v>
      </c>
      <c r="Z163" s="27">
        <f t="shared" si="44"/>
        <v>0.60795454545454541</v>
      </c>
      <c r="AB163" s="27">
        <f t="shared" si="45"/>
        <v>0.27399181845380044</v>
      </c>
      <c r="AC163" s="27">
        <f t="shared" si="45"/>
        <v>0.27399181845380044</v>
      </c>
    </row>
    <row r="164" spans="1:29" x14ac:dyDescent="0.3">
      <c r="A164" s="1">
        <v>44064</v>
      </c>
      <c r="B164">
        <v>162</v>
      </c>
      <c r="C164">
        <v>164.23599239999999</v>
      </c>
      <c r="D164">
        <v>492.30999759999997</v>
      </c>
      <c r="G164" s="27">
        <f t="shared" si="36"/>
        <v>146.09668482139529</v>
      </c>
      <c r="H164" s="27">
        <f t="shared" si="37"/>
        <v>0.11044660377748418</v>
      </c>
      <c r="I164" s="27"/>
      <c r="J164" s="27">
        <f t="shared" si="38"/>
        <v>474.86900506480936</v>
      </c>
      <c r="K164" s="27">
        <f t="shared" si="39"/>
        <v>3.5426850196451538E-2</v>
      </c>
      <c r="M164" s="11">
        <f t="shared" si="40"/>
        <v>18.139307578604701</v>
      </c>
      <c r="N164" s="11">
        <f t="shared" si="41"/>
        <v>17.440992535190617</v>
      </c>
      <c r="P164" s="11">
        <v>2.1007035853592413</v>
      </c>
      <c r="Q164" s="11">
        <v>6.2038359942923194</v>
      </c>
      <c r="S164" s="11">
        <f t="shared" si="46"/>
        <v>0.19184484012728253</v>
      </c>
      <c r="T164" s="11">
        <f t="shared" si="42"/>
        <v>0.20876039934145471</v>
      </c>
      <c r="V164">
        <v>162</v>
      </c>
      <c r="W164">
        <v>162</v>
      </c>
      <c r="Y164" s="27">
        <f t="shared" si="43"/>
        <v>0.6117424242424242</v>
      </c>
      <c r="Z164" s="27">
        <f t="shared" si="44"/>
        <v>0.6117424242424242</v>
      </c>
      <c r="AB164" s="27">
        <f t="shared" si="45"/>
        <v>0.28386328810687322</v>
      </c>
      <c r="AC164" s="27">
        <f t="shared" si="45"/>
        <v>0.28386328810687322</v>
      </c>
    </row>
    <row r="165" spans="1:29" x14ac:dyDescent="0.3">
      <c r="A165" s="1">
        <v>44067</v>
      </c>
      <c r="B165">
        <v>163</v>
      </c>
      <c r="C165">
        <v>165.37300110000001</v>
      </c>
      <c r="D165">
        <v>488.80999759999997</v>
      </c>
      <c r="G165" s="27">
        <f t="shared" si="36"/>
        <v>146.43945188787211</v>
      </c>
      <c r="H165" s="27">
        <f t="shared" si="37"/>
        <v>0.11448996563035645</v>
      </c>
      <c r="I165" s="27"/>
      <c r="J165" s="27">
        <f t="shared" si="38"/>
        <v>475.66941075896676</v>
      </c>
      <c r="K165" s="27">
        <f t="shared" si="39"/>
        <v>2.688281112406039E-2</v>
      </c>
      <c r="M165" s="11">
        <f t="shared" si="40"/>
        <v>18.9335492121279</v>
      </c>
      <c r="N165" s="11">
        <f t="shared" si="41"/>
        <v>13.140586841033212</v>
      </c>
      <c r="P165" s="11">
        <v>2.1194982848697066</v>
      </c>
      <c r="Q165" s="11">
        <v>6.8525253931780412</v>
      </c>
      <c r="S165" s="11">
        <f t="shared" si="46"/>
        <v>0.19356124892857893</v>
      </c>
      <c r="T165" s="11">
        <f t="shared" si="42"/>
        <v>0.23058893544146439</v>
      </c>
      <c r="V165">
        <v>163</v>
      </c>
      <c r="W165">
        <v>163</v>
      </c>
      <c r="Y165" s="27">
        <f t="shared" si="43"/>
        <v>0.61553030303030298</v>
      </c>
      <c r="Z165" s="27">
        <f t="shared" si="44"/>
        <v>0.61553030303030298</v>
      </c>
      <c r="AB165" s="27">
        <f t="shared" si="45"/>
        <v>0.29376249750399525</v>
      </c>
      <c r="AC165" s="27">
        <f t="shared" si="45"/>
        <v>0.29376249750399525</v>
      </c>
    </row>
    <row r="166" spans="1:29" x14ac:dyDescent="0.3">
      <c r="A166" s="1">
        <v>44068</v>
      </c>
      <c r="B166">
        <v>164</v>
      </c>
      <c r="C166">
        <v>167.32449339999999</v>
      </c>
      <c r="D166">
        <v>490.57998659999998</v>
      </c>
      <c r="G166" s="27">
        <f t="shared" si="36"/>
        <v>146.78221895434893</v>
      </c>
      <c r="H166" s="27">
        <f t="shared" si="37"/>
        <v>0.12276908196903025</v>
      </c>
      <c r="I166" s="27"/>
      <c r="J166" s="27">
        <f t="shared" si="38"/>
        <v>476.46981645312417</v>
      </c>
      <c r="K166" s="27">
        <f t="shared" si="39"/>
        <v>2.8762221314137516E-2</v>
      </c>
      <c r="M166" s="11">
        <f t="shared" si="40"/>
        <v>20.54227444565106</v>
      </c>
      <c r="N166" s="11">
        <f t="shared" si="41"/>
        <v>14.110170146875816</v>
      </c>
      <c r="P166" s="11">
        <v>2.2332327211606042</v>
      </c>
      <c r="Q166" s="11">
        <v>8.2130508736237289</v>
      </c>
      <c r="S166" s="11">
        <f t="shared" si="46"/>
        <v>0.20394794265313054</v>
      </c>
      <c r="T166" s="11">
        <f t="shared" si="42"/>
        <v>0.27637090693029331</v>
      </c>
      <c r="V166">
        <v>164</v>
      </c>
      <c r="W166">
        <v>164</v>
      </c>
      <c r="Y166" s="27">
        <f t="shared" si="43"/>
        <v>0.61931818181818177</v>
      </c>
      <c r="Z166" s="27">
        <f t="shared" si="44"/>
        <v>0.61931818181818177</v>
      </c>
      <c r="AB166" s="27">
        <f t="shared" si="45"/>
        <v>0.30369057865445626</v>
      </c>
      <c r="AC166" s="27">
        <f t="shared" si="45"/>
        <v>0.30369057865445626</v>
      </c>
    </row>
    <row r="167" spans="1:29" x14ac:dyDescent="0.3">
      <c r="A167" s="1">
        <v>44069</v>
      </c>
      <c r="B167">
        <v>165</v>
      </c>
      <c r="C167">
        <v>172.09249879999999</v>
      </c>
      <c r="D167">
        <v>547.53002930000002</v>
      </c>
      <c r="G167" s="27">
        <f t="shared" si="36"/>
        <v>147.12498602082576</v>
      </c>
      <c r="H167" s="27">
        <f t="shared" si="37"/>
        <v>0.14508193531544114</v>
      </c>
      <c r="I167" s="27"/>
      <c r="J167" s="27">
        <f t="shared" si="38"/>
        <v>477.27022214728152</v>
      </c>
      <c r="K167" s="27">
        <f t="shared" si="39"/>
        <v>0.12832137671525243</v>
      </c>
      <c r="M167" s="11">
        <f t="shared" si="40"/>
        <v>24.967512779174228</v>
      </c>
      <c r="N167" s="11">
        <f t="shared" si="41"/>
        <v>70.259807152718508</v>
      </c>
      <c r="P167" s="11">
        <v>2.2353747502074555</v>
      </c>
      <c r="Q167" s="11">
        <v>8.3144940286725273</v>
      </c>
      <c r="S167" s="11">
        <f t="shared" si="46"/>
        <v>0.20414356150336013</v>
      </c>
      <c r="T167" s="11">
        <f t="shared" si="42"/>
        <v>0.27978449065138578</v>
      </c>
      <c r="V167">
        <v>165</v>
      </c>
      <c r="W167">
        <v>165</v>
      </c>
      <c r="Y167" s="27">
        <f t="shared" si="43"/>
        <v>0.62310606060606055</v>
      </c>
      <c r="Z167" s="27">
        <f t="shared" si="44"/>
        <v>0.62310606060606055</v>
      </c>
      <c r="AB167" s="27">
        <f t="shared" si="45"/>
        <v>0.3136486849045611</v>
      </c>
      <c r="AC167" s="27">
        <f t="shared" si="45"/>
        <v>0.3136486849045611</v>
      </c>
    </row>
    <row r="168" spans="1:29" x14ac:dyDescent="0.3">
      <c r="A168" s="1">
        <v>44070</v>
      </c>
      <c r="B168">
        <v>166</v>
      </c>
      <c r="C168">
        <v>170</v>
      </c>
      <c r="D168">
        <v>526.27001949999999</v>
      </c>
      <c r="G168" s="27">
        <f t="shared" si="36"/>
        <v>147.46775308730255</v>
      </c>
      <c r="H168" s="27">
        <f t="shared" si="37"/>
        <v>0.13254262889822027</v>
      </c>
      <c r="I168" s="27"/>
      <c r="J168" s="27">
        <f t="shared" si="38"/>
        <v>478.07062784143886</v>
      </c>
      <c r="K168" s="27">
        <f t="shared" si="39"/>
        <v>9.1586808810341369E-2</v>
      </c>
      <c r="M168" s="11">
        <f t="shared" si="40"/>
        <v>22.532246912697445</v>
      </c>
      <c r="N168" s="11">
        <f t="shared" si="41"/>
        <v>48.199391658561126</v>
      </c>
      <c r="P168" s="11">
        <v>2.3162477254651321</v>
      </c>
      <c r="Q168" s="11">
        <v>9.7196458664301986</v>
      </c>
      <c r="S168" s="11">
        <f t="shared" si="46"/>
        <v>0.21152921225249874</v>
      </c>
      <c r="T168" s="11">
        <f t="shared" si="42"/>
        <v>0.32706814854555732</v>
      </c>
      <c r="V168">
        <v>166</v>
      </c>
      <c r="W168">
        <v>166</v>
      </c>
      <c r="Y168" s="27">
        <f t="shared" si="43"/>
        <v>0.62689393939393945</v>
      </c>
      <c r="Z168" s="27">
        <f t="shared" si="44"/>
        <v>0.62689393939393945</v>
      </c>
      <c r="AB168" s="27">
        <f t="shared" si="45"/>
        <v>0.3236379920277585</v>
      </c>
      <c r="AC168" s="27">
        <f t="shared" si="45"/>
        <v>0.3236379920277585</v>
      </c>
    </row>
    <row r="169" spans="1:29" x14ac:dyDescent="0.3">
      <c r="A169" s="1">
        <v>44071</v>
      </c>
      <c r="B169">
        <v>167</v>
      </c>
      <c r="C169">
        <v>170.0899963</v>
      </c>
      <c r="D169">
        <v>523.89001459999997</v>
      </c>
      <c r="G169" s="27">
        <f t="shared" si="36"/>
        <v>147.81052015377938</v>
      </c>
      <c r="H169" s="27">
        <f t="shared" si="37"/>
        <v>0.13098639914674756</v>
      </c>
      <c r="I169" s="27"/>
      <c r="J169" s="27">
        <f t="shared" si="38"/>
        <v>478.87103353559627</v>
      </c>
      <c r="K169" s="27">
        <f t="shared" si="39"/>
        <v>8.5932122792560864E-2</v>
      </c>
      <c r="M169" s="11">
        <f t="shared" si="40"/>
        <v>22.279476146220617</v>
      </c>
      <c r="N169" s="11">
        <f t="shared" si="41"/>
        <v>45.018981064403704</v>
      </c>
      <c r="P169" s="11">
        <v>2.4274754089883288</v>
      </c>
      <c r="Q169" s="11">
        <v>9.7860141190137711</v>
      </c>
      <c r="S169" s="11">
        <f t="shared" si="46"/>
        <v>0.22168697906546231</v>
      </c>
      <c r="T169" s="11">
        <f t="shared" si="42"/>
        <v>0.32930145434630509</v>
      </c>
      <c r="V169">
        <v>167</v>
      </c>
      <c r="W169">
        <v>167</v>
      </c>
      <c r="Y169" s="27">
        <f t="shared" si="43"/>
        <v>0.63068181818181823</v>
      </c>
      <c r="Z169" s="27">
        <f t="shared" si="44"/>
        <v>0.63068181818181823</v>
      </c>
      <c r="AB169" s="27">
        <f t="shared" si="45"/>
        <v>0.33365969936120471</v>
      </c>
      <c r="AC169" s="27">
        <f t="shared" si="45"/>
        <v>0.33365969936120471</v>
      </c>
    </row>
    <row r="170" spans="1:29" x14ac:dyDescent="0.3">
      <c r="A170" s="1">
        <v>44074</v>
      </c>
      <c r="B170">
        <v>168</v>
      </c>
      <c r="C170">
        <v>172.54800420000001</v>
      </c>
      <c r="D170">
        <v>529.55999759999997</v>
      </c>
      <c r="G170" s="27">
        <f t="shared" si="36"/>
        <v>148.1532872202562</v>
      </c>
      <c r="H170" s="27">
        <f t="shared" si="37"/>
        <v>0.14137930538720078</v>
      </c>
      <c r="I170" s="27"/>
      <c r="J170" s="27">
        <f t="shared" si="38"/>
        <v>479.67143922975367</v>
      </c>
      <c r="K170" s="27">
        <f t="shared" si="39"/>
        <v>9.4207565896866199E-2</v>
      </c>
      <c r="M170" s="11">
        <f t="shared" si="40"/>
        <v>24.394716979743805</v>
      </c>
      <c r="N170" s="11">
        <f t="shared" si="41"/>
        <v>49.888558370246301</v>
      </c>
      <c r="P170" s="11">
        <v>2.4525279206710877</v>
      </c>
      <c r="Q170" s="11">
        <v>10.384134769807645</v>
      </c>
      <c r="S170" s="11">
        <f t="shared" si="46"/>
        <v>0.22397487685935494</v>
      </c>
      <c r="T170" s="11">
        <f t="shared" si="42"/>
        <v>0.34942834132864564</v>
      </c>
      <c r="V170">
        <v>168</v>
      </c>
      <c r="W170">
        <v>168</v>
      </c>
      <c r="Y170" s="27">
        <f t="shared" si="43"/>
        <v>0.63446969696969702</v>
      </c>
      <c r="Z170" s="27">
        <f t="shared" si="44"/>
        <v>0.63446969696969702</v>
      </c>
      <c r="AB170" s="27">
        <f t="shared" si="45"/>
        <v>0.34371503099184447</v>
      </c>
      <c r="AC170" s="27">
        <f t="shared" si="45"/>
        <v>0.34371503099184447</v>
      </c>
    </row>
    <row r="171" spans="1:29" x14ac:dyDescent="0.3">
      <c r="A171" s="1">
        <v>44075</v>
      </c>
      <c r="B171">
        <v>169</v>
      </c>
      <c r="C171">
        <v>174.95599369999999</v>
      </c>
      <c r="D171">
        <v>556.54998780000005</v>
      </c>
      <c r="G171" s="27">
        <f t="shared" si="36"/>
        <v>148.49605428673303</v>
      </c>
      <c r="H171" s="27">
        <f t="shared" si="37"/>
        <v>0.15123768470966631</v>
      </c>
      <c r="I171" s="27"/>
      <c r="J171" s="27">
        <f t="shared" si="38"/>
        <v>480.47184492391102</v>
      </c>
      <c r="K171" s="27">
        <f t="shared" si="39"/>
        <v>0.13669597438465531</v>
      </c>
      <c r="M171" s="11">
        <f t="shared" si="40"/>
        <v>26.459939413266966</v>
      </c>
      <c r="N171" s="11">
        <f t="shared" si="41"/>
        <v>76.078142876089032</v>
      </c>
      <c r="P171" s="11">
        <v>2.4945428248955892</v>
      </c>
      <c r="Q171" s="11">
        <v>10.641820391151612</v>
      </c>
      <c r="S171" s="11">
        <f t="shared" si="46"/>
        <v>0.22781184969078569</v>
      </c>
      <c r="T171" s="11">
        <f t="shared" si="42"/>
        <v>0.3580995172375202</v>
      </c>
      <c r="V171">
        <v>169</v>
      </c>
      <c r="W171">
        <v>169</v>
      </c>
      <c r="Y171" s="27">
        <f t="shared" si="43"/>
        <v>0.6382575757575758</v>
      </c>
      <c r="Z171" s="27">
        <f t="shared" si="44"/>
        <v>0.6382575757575758</v>
      </c>
      <c r="AB171" s="27">
        <f t="shared" si="45"/>
        <v>0.35380523699529354</v>
      </c>
      <c r="AC171" s="27">
        <f t="shared" si="45"/>
        <v>0.35380523699529354</v>
      </c>
    </row>
    <row r="172" spans="1:29" x14ac:dyDescent="0.3">
      <c r="A172" s="1">
        <v>44076</v>
      </c>
      <c r="B172">
        <v>170</v>
      </c>
      <c r="C172">
        <v>176.5724945</v>
      </c>
      <c r="D172">
        <v>552.8400269</v>
      </c>
      <c r="G172" s="27">
        <f t="shared" si="36"/>
        <v>148.83882135320982</v>
      </c>
      <c r="H172" s="27">
        <f t="shared" si="37"/>
        <v>0.15706677999494525</v>
      </c>
      <c r="I172" s="27"/>
      <c r="J172" s="27">
        <f t="shared" si="38"/>
        <v>481.27225061806843</v>
      </c>
      <c r="K172" s="27">
        <f t="shared" si="39"/>
        <v>0.12945476593516816</v>
      </c>
      <c r="M172" s="11">
        <f t="shared" si="40"/>
        <v>27.733673146790181</v>
      </c>
      <c r="N172" s="11">
        <f t="shared" si="41"/>
        <v>71.567776281931572</v>
      </c>
      <c r="P172" s="11">
        <v>2.6682524626574207</v>
      </c>
      <c r="Q172" s="11">
        <v>10.682623811820122</v>
      </c>
      <c r="S172" s="11">
        <f t="shared" si="46"/>
        <v>0.24367572402186499</v>
      </c>
      <c r="T172" s="11">
        <f t="shared" si="42"/>
        <v>0.35947256101254782</v>
      </c>
      <c r="V172">
        <v>170</v>
      </c>
      <c r="W172">
        <v>170</v>
      </c>
      <c r="Y172" s="27">
        <f t="shared" si="43"/>
        <v>0.64204545454545459</v>
      </c>
      <c r="Z172" s="27">
        <f t="shared" si="44"/>
        <v>0.64204545454545459</v>
      </c>
      <c r="AB172" s="27">
        <f t="shared" si="45"/>
        <v>0.3639315947310397</v>
      </c>
      <c r="AC172" s="27">
        <f t="shared" si="45"/>
        <v>0.3639315947310397</v>
      </c>
    </row>
    <row r="173" spans="1:29" x14ac:dyDescent="0.3">
      <c r="A173" s="1">
        <v>44077</v>
      </c>
      <c r="B173">
        <v>171</v>
      </c>
      <c r="C173">
        <v>168.3999939</v>
      </c>
      <c r="D173">
        <v>525.75</v>
      </c>
      <c r="G173" s="27">
        <f t="shared" si="36"/>
        <v>149.18158841968665</v>
      </c>
      <c r="H173" s="27">
        <f t="shared" si="37"/>
        <v>0.11412355211678753</v>
      </c>
      <c r="I173" s="27"/>
      <c r="J173" s="27">
        <f t="shared" si="38"/>
        <v>482.07265631222583</v>
      </c>
      <c r="K173" s="27">
        <f t="shared" si="39"/>
        <v>8.3076259986256146E-2</v>
      </c>
      <c r="M173" s="11">
        <f t="shared" si="40"/>
        <v>19.218405480313351</v>
      </c>
      <c r="N173" s="11">
        <f t="shared" si="41"/>
        <v>43.677343687774169</v>
      </c>
      <c r="P173" s="11">
        <v>2.6694685518360473</v>
      </c>
      <c r="Q173" s="11">
        <v>11.019246272272767</v>
      </c>
      <c r="S173" s="11">
        <f t="shared" si="46"/>
        <v>0.24378678225762948</v>
      </c>
      <c r="T173" s="11">
        <f t="shared" si="42"/>
        <v>0.37079997832919664</v>
      </c>
      <c r="V173">
        <v>171</v>
      </c>
      <c r="W173">
        <v>171</v>
      </c>
      <c r="Y173" s="27">
        <f t="shared" si="43"/>
        <v>0.64583333333333337</v>
      </c>
      <c r="Z173" s="27">
        <f t="shared" si="44"/>
        <v>0.64583333333333337</v>
      </c>
      <c r="AB173" s="27">
        <f t="shared" si="45"/>
        <v>0.37409541019772363</v>
      </c>
      <c r="AC173" s="27">
        <f t="shared" si="45"/>
        <v>0.37409541019772363</v>
      </c>
    </row>
    <row r="174" spans="1:29" x14ac:dyDescent="0.3">
      <c r="A174" s="1">
        <v>44078</v>
      </c>
      <c r="B174">
        <v>172</v>
      </c>
      <c r="C174">
        <v>164.7310028</v>
      </c>
      <c r="D174">
        <v>516.04998780000005</v>
      </c>
      <c r="G174" s="27">
        <f t="shared" si="36"/>
        <v>149.52435548616347</v>
      </c>
      <c r="H174" s="27">
        <f t="shared" si="37"/>
        <v>9.2311993828501887E-2</v>
      </c>
      <c r="I174" s="27"/>
      <c r="J174" s="27">
        <f t="shared" si="38"/>
        <v>482.87306200638318</v>
      </c>
      <c r="K174" s="27">
        <f t="shared" si="39"/>
        <v>6.4290139672428206E-2</v>
      </c>
      <c r="M174" s="11">
        <f t="shared" si="40"/>
        <v>15.206647313836527</v>
      </c>
      <c r="N174" s="11">
        <f t="shared" si="41"/>
        <v>33.176925793616874</v>
      </c>
      <c r="P174" s="11">
        <v>2.7192691513465377</v>
      </c>
      <c r="Q174" s="11">
        <v>11.261805123505383</v>
      </c>
      <c r="S174" s="11">
        <f t="shared" si="46"/>
        <v>0.24833477661433881</v>
      </c>
      <c r="T174" s="11">
        <f t="shared" si="42"/>
        <v>0.37896213520982847</v>
      </c>
      <c r="V174">
        <v>172</v>
      </c>
      <c r="W174">
        <v>172</v>
      </c>
      <c r="Y174" s="27">
        <f t="shared" si="43"/>
        <v>0.64962121212121215</v>
      </c>
      <c r="Z174" s="27">
        <f t="shared" si="44"/>
        <v>0.64962121212121215</v>
      </c>
      <c r="AB174" s="27">
        <f t="shared" si="45"/>
        <v>0.38429801945252862</v>
      </c>
      <c r="AC174" s="27">
        <f t="shared" si="45"/>
        <v>0.38429801945252862</v>
      </c>
    </row>
    <row r="175" spans="1:29" x14ac:dyDescent="0.3">
      <c r="A175" s="1">
        <v>44082</v>
      </c>
      <c r="B175">
        <v>173</v>
      </c>
      <c r="C175">
        <v>157.49200440000001</v>
      </c>
      <c r="D175">
        <v>507.01998900000001</v>
      </c>
      <c r="G175" s="27">
        <f t="shared" si="36"/>
        <v>149.8671225526403</v>
      </c>
      <c r="H175" s="27">
        <f t="shared" si="37"/>
        <v>4.8414406029108334E-2</v>
      </c>
      <c r="I175" s="27"/>
      <c r="J175" s="27">
        <f t="shared" si="38"/>
        <v>483.67346770054053</v>
      </c>
      <c r="K175" s="27">
        <f t="shared" si="39"/>
        <v>4.6046550049251574E-2</v>
      </c>
      <c r="M175" s="11">
        <f t="shared" si="40"/>
        <v>7.6248818473597169</v>
      </c>
      <c r="N175" s="11">
        <f t="shared" si="41"/>
        <v>23.346521299459482</v>
      </c>
      <c r="P175" s="11">
        <v>2.7355696035847075</v>
      </c>
      <c r="Q175" s="11">
        <v>11.263415700134885</v>
      </c>
      <c r="S175" s="11">
        <f t="shared" si="46"/>
        <v>0.24982340055701624</v>
      </c>
      <c r="T175" s="11">
        <f t="shared" si="42"/>
        <v>0.37901633145561164</v>
      </c>
      <c r="V175">
        <v>173</v>
      </c>
      <c r="W175">
        <v>173</v>
      </c>
      <c r="Y175" s="27">
        <f t="shared" si="43"/>
        <v>0.65340909090909094</v>
      </c>
      <c r="Z175" s="27">
        <f t="shared" si="44"/>
        <v>0.65340909090909094</v>
      </c>
      <c r="AB175" s="27">
        <f t="shared" si="45"/>
        <v>0.39454079009899856</v>
      </c>
      <c r="AC175" s="27">
        <f t="shared" si="45"/>
        <v>0.39454079009899856</v>
      </c>
    </row>
    <row r="176" spans="1:29" x14ac:dyDescent="0.3">
      <c r="A176" s="1">
        <v>44083</v>
      </c>
      <c r="B176">
        <v>174</v>
      </c>
      <c r="C176">
        <v>163.43049619999999</v>
      </c>
      <c r="D176">
        <v>500.19000240000003</v>
      </c>
      <c r="G176" s="27">
        <f t="shared" si="36"/>
        <v>150.20988961911712</v>
      </c>
      <c r="H176" s="27">
        <f t="shared" si="37"/>
        <v>8.0894367258752001E-2</v>
      </c>
      <c r="I176" s="27"/>
      <c r="J176" s="27">
        <f t="shared" si="38"/>
        <v>484.47387339469799</v>
      </c>
      <c r="K176" s="27">
        <f t="shared" si="39"/>
        <v>3.1420318138893767E-2</v>
      </c>
      <c r="M176" s="11">
        <f t="shared" si="40"/>
        <v>13.220606580882873</v>
      </c>
      <c r="N176" s="11">
        <f t="shared" si="41"/>
        <v>15.716129005302037</v>
      </c>
      <c r="P176" s="11">
        <v>2.8168170285646994</v>
      </c>
      <c r="Q176" s="11">
        <v>11.517900903512327</v>
      </c>
      <c r="S176" s="11">
        <f t="shared" si="46"/>
        <v>0.2572432475857318</v>
      </c>
      <c r="T176" s="11">
        <f t="shared" si="42"/>
        <v>0.38757981261991753</v>
      </c>
      <c r="V176">
        <v>174</v>
      </c>
      <c r="W176">
        <v>174</v>
      </c>
      <c r="Y176" s="27">
        <f t="shared" si="43"/>
        <v>0.65719696969696972</v>
      </c>
      <c r="Z176" s="27">
        <f t="shared" si="44"/>
        <v>0.65719696969696972</v>
      </c>
      <c r="AB176" s="27">
        <f t="shared" si="45"/>
        <v>0.40482512284792366</v>
      </c>
      <c r="AC176" s="27">
        <f t="shared" si="45"/>
        <v>0.40482512284792366</v>
      </c>
    </row>
    <row r="177" spans="1:29" x14ac:dyDescent="0.3">
      <c r="A177" s="1">
        <v>44084</v>
      </c>
      <c r="B177">
        <v>175</v>
      </c>
      <c r="C177">
        <v>158.75549319999999</v>
      </c>
      <c r="D177">
        <v>480.67001340000002</v>
      </c>
      <c r="G177" s="27">
        <f t="shared" si="36"/>
        <v>150.55265668559394</v>
      </c>
      <c r="H177" s="27">
        <f t="shared" si="37"/>
        <v>5.1669623198941028E-2</v>
      </c>
      <c r="I177" s="27"/>
      <c r="J177" s="27">
        <f t="shared" si="38"/>
        <v>485.27427908885534</v>
      </c>
      <c r="K177" s="27">
        <f t="shared" si="39"/>
        <v>9.5788494403618672E-3</v>
      </c>
      <c r="M177" s="11">
        <f t="shared" si="40"/>
        <v>8.2028365144060444</v>
      </c>
      <c r="N177" s="11">
        <f t="shared" si="41"/>
        <v>-4.6042656888553211</v>
      </c>
      <c r="P177" s="11">
        <v>2.8639832961806064</v>
      </c>
      <c r="Q177" s="11">
        <v>11.594962058122348</v>
      </c>
      <c r="S177" s="11">
        <f t="shared" si="46"/>
        <v>0.26155066398337984</v>
      </c>
      <c r="T177" s="11">
        <f t="shared" si="42"/>
        <v>0.39017293684578391</v>
      </c>
      <c r="V177">
        <v>175</v>
      </c>
      <c r="W177">
        <v>175</v>
      </c>
      <c r="Y177" s="27">
        <f t="shared" si="43"/>
        <v>0.66098484848484851</v>
      </c>
      <c r="Z177" s="27">
        <f t="shared" si="44"/>
        <v>0.66098484848484851</v>
      </c>
      <c r="AB177" s="27">
        <f t="shared" si="45"/>
        <v>0.41515245315627342</v>
      </c>
      <c r="AC177" s="27">
        <f t="shared" si="45"/>
        <v>0.41515245315627342</v>
      </c>
    </row>
    <row r="178" spans="1:29" x14ac:dyDescent="0.3">
      <c r="A178" s="1">
        <v>44085</v>
      </c>
      <c r="B178">
        <v>176</v>
      </c>
      <c r="C178">
        <v>155.81100459999999</v>
      </c>
      <c r="D178">
        <v>482.02999879999999</v>
      </c>
      <c r="G178" s="27">
        <f t="shared" si="36"/>
        <v>150.89542375207074</v>
      </c>
      <c r="H178" s="27">
        <f t="shared" si="37"/>
        <v>3.1548354755484641E-2</v>
      </c>
      <c r="I178" s="27"/>
      <c r="J178" s="27">
        <f t="shared" si="38"/>
        <v>486.07468478301269</v>
      </c>
      <c r="K178" s="27">
        <f t="shared" si="39"/>
        <v>8.3909424581080621E-3</v>
      </c>
      <c r="M178" s="11">
        <f t="shared" si="40"/>
        <v>4.9155808479292489</v>
      </c>
      <c r="N178" s="11">
        <f t="shared" si="41"/>
        <v>-4.0446859830126982</v>
      </c>
      <c r="P178" s="11">
        <v>3.1547001825915117</v>
      </c>
      <c r="Q178" s="11">
        <v>11.813016105977567</v>
      </c>
      <c r="S178" s="11">
        <f t="shared" si="46"/>
        <v>0.28810011864443036</v>
      </c>
      <c r="T178" s="11">
        <f t="shared" si="42"/>
        <v>0.39751050188621306</v>
      </c>
      <c r="V178">
        <v>176</v>
      </c>
      <c r="W178">
        <v>176</v>
      </c>
      <c r="Y178" s="27">
        <f t="shared" si="43"/>
        <v>0.66477272727272729</v>
      </c>
      <c r="Z178" s="27">
        <f t="shared" si="44"/>
        <v>0.66477272727272729</v>
      </c>
      <c r="AB178" s="27">
        <f t="shared" si="45"/>
        <v>0.425524252949535</v>
      </c>
      <c r="AC178" s="27">
        <f t="shared" si="45"/>
        <v>0.425524252949535</v>
      </c>
    </row>
    <row r="179" spans="1:29" x14ac:dyDescent="0.3">
      <c r="A179" s="1">
        <v>44088</v>
      </c>
      <c r="B179">
        <v>177</v>
      </c>
      <c r="C179">
        <v>155.14849849999999</v>
      </c>
      <c r="D179">
        <v>476.26000979999998</v>
      </c>
      <c r="G179" s="27">
        <f t="shared" si="36"/>
        <v>151.23819081854757</v>
      </c>
      <c r="H179" s="27">
        <f t="shared" si="37"/>
        <v>2.5203645019177694E-2</v>
      </c>
      <c r="I179" s="27"/>
      <c r="J179" s="27">
        <f t="shared" si="38"/>
        <v>486.87509047717009</v>
      </c>
      <c r="K179" s="27">
        <f t="shared" si="39"/>
        <v>2.2288414854792861E-2</v>
      </c>
      <c r="M179" s="11">
        <f t="shared" si="40"/>
        <v>3.9103076814524229</v>
      </c>
      <c r="N179" s="11">
        <f t="shared" si="41"/>
        <v>-10.615080677170113</v>
      </c>
      <c r="P179" s="11">
        <v>3.1986701524055974</v>
      </c>
      <c r="Q179" s="11">
        <v>12.144266756095931</v>
      </c>
      <c r="S179" s="11">
        <f t="shared" si="46"/>
        <v>0.29211563605877428</v>
      </c>
      <c r="T179" s="11">
        <f t="shared" si="42"/>
        <v>0.4086571566437609</v>
      </c>
      <c r="V179">
        <v>177</v>
      </c>
      <c r="W179">
        <v>177</v>
      </c>
      <c r="Y179" s="27">
        <f t="shared" si="43"/>
        <v>0.66856060606060608</v>
      </c>
      <c r="Z179" s="27">
        <f t="shared" si="44"/>
        <v>0.66856060606060608</v>
      </c>
      <c r="AB179" s="27">
        <f t="shared" si="45"/>
        <v>0.4359420324332271</v>
      </c>
      <c r="AC179" s="27">
        <f t="shared" si="45"/>
        <v>0.4359420324332271</v>
      </c>
    </row>
    <row r="180" spans="1:29" x14ac:dyDescent="0.3">
      <c r="A180" s="1">
        <v>44089</v>
      </c>
      <c r="B180">
        <v>178</v>
      </c>
      <c r="C180">
        <v>157.8065033</v>
      </c>
      <c r="D180">
        <v>495.98999020000002</v>
      </c>
      <c r="G180" s="27">
        <f t="shared" si="36"/>
        <v>151.58095788502439</v>
      </c>
      <c r="H180" s="27">
        <f t="shared" si="37"/>
        <v>3.9450499724592865E-2</v>
      </c>
      <c r="I180" s="27"/>
      <c r="J180" s="27">
        <f t="shared" si="38"/>
        <v>487.6754961713275</v>
      </c>
      <c r="K180" s="27">
        <f t="shared" si="39"/>
        <v>1.6763431103357228E-2</v>
      </c>
      <c r="M180" s="11">
        <f t="shared" si="40"/>
        <v>6.2255454149756133</v>
      </c>
      <c r="N180" s="11">
        <f t="shared" si="41"/>
        <v>8.3144940286725273</v>
      </c>
      <c r="P180" s="11">
        <v>3.3739007859287824</v>
      </c>
      <c r="Q180" s="11">
        <v>12.184540463964993</v>
      </c>
      <c r="S180" s="11">
        <f t="shared" si="46"/>
        <v>0.30811841394136119</v>
      </c>
      <c r="T180" s="11">
        <f t="shared" si="42"/>
        <v>0.41001237547053865</v>
      </c>
      <c r="V180">
        <v>178</v>
      </c>
      <c r="W180">
        <v>178</v>
      </c>
      <c r="Y180" s="27">
        <f t="shared" si="43"/>
        <v>0.67234848484848486</v>
      </c>
      <c r="Z180" s="27">
        <f t="shared" si="44"/>
        <v>0.67234848484848486</v>
      </c>
      <c r="AB180" s="27">
        <f t="shared" si="45"/>
        <v>0.44640734199980109</v>
      </c>
      <c r="AC180" s="27">
        <f t="shared" si="45"/>
        <v>0.44640734199980109</v>
      </c>
    </row>
    <row r="181" spans="1:29" x14ac:dyDescent="0.3">
      <c r="A181" s="1">
        <v>44090</v>
      </c>
      <c r="B181">
        <v>179</v>
      </c>
      <c r="C181">
        <v>153.90499879999999</v>
      </c>
      <c r="D181">
        <v>483.85998540000003</v>
      </c>
      <c r="G181" s="27">
        <f t="shared" si="36"/>
        <v>151.92372495150119</v>
      </c>
      <c r="H181" s="27">
        <f t="shared" si="37"/>
        <v>1.2873356056962602E-2</v>
      </c>
      <c r="I181" s="27"/>
      <c r="J181" s="27">
        <f t="shared" si="38"/>
        <v>488.47590186548484</v>
      </c>
      <c r="K181" s="27">
        <f t="shared" si="39"/>
        <v>9.5397772181324402E-3</v>
      </c>
      <c r="M181" s="11">
        <f t="shared" si="40"/>
        <v>1.9812738484988017</v>
      </c>
      <c r="N181" s="11">
        <f t="shared" si="41"/>
        <v>-4.6159164654848155</v>
      </c>
      <c r="P181" s="11">
        <v>3.4035140019419572</v>
      </c>
      <c r="Q181" s="11">
        <v>12.60695936126308</v>
      </c>
      <c r="S181" s="11">
        <f t="shared" si="46"/>
        <v>0.31082281390111594</v>
      </c>
      <c r="T181" s="11">
        <f t="shared" si="42"/>
        <v>0.42422686111626745</v>
      </c>
      <c r="V181">
        <v>179</v>
      </c>
      <c r="W181">
        <v>179</v>
      </c>
      <c r="Y181" s="27">
        <f t="shared" si="43"/>
        <v>0.67613636363636365</v>
      </c>
      <c r="Z181" s="27">
        <f t="shared" si="44"/>
        <v>0.67613636363636365</v>
      </c>
      <c r="AB181" s="27">
        <f t="shared" si="45"/>
        <v>0.45692177423763397</v>
      </c>
      <c r="AC181" s="27">
        <f t="shared" si="45"/>
        <v>0.45692177423763397</v>
      </c>
    </row>
    <row r="182" spans="1:29" x14ac:dyDescent="0.3">
      <c r="A182" s="1">
        <v>44091</v>
      </c>
      <c r="B182">
        <v>180</v>
      </c>
      <c r="C182">
        <v>150.43649289999999</v>
      </c>
      <c r="D182">
        <v>470.2000122</v>
      </c>
      <c r="G182" s="27">
        <f t="shared" si="36"/>
        <v>152.26649201797801</v>
      </c>
      <c r="H182" s="27">
        <f t="shared" si="37"/>
        <v>1.2164595722093037E-2</v>
      </c>
      <c r="I182" s="27"/>
      <c r="J182" s="27">
        <f t="shared" si="38"/>
        <v>489.27630755964225</v>
      </c>
      <c r="K182" s="27">
        <f t="shared" si="39"/>
        <v>4.0570597330244484E-2</v>
      </c>
      <c r="M182" s="11">
        <f t="shared" si="40"/>
        <v>-1.8299991179780193</v>
      </c>
      <c r="N182" s="11">
        <f t="shared" si="41"/>
        <v>-19.076295359642245</v>
      </c>
      <c r="P182" s="11">
        <v>3.4045461620878683</v>
      </c>
      <c r="Q182" s="11">
        <v>13.140586841033212</v>
      </c>
      <c r="S182" s="11">
        <f t="shared" si="46"/>
        <v>0.31091707498562027</v>
      </c>
      <c r="T182" s="11">
        <f t="shared" si="42"/>
        <v>0.44218353919074849</v>
      </c>
      <c r="V182">
        <v>180</v>
      </c>
      <c r="W182">
        <v>180</v>
      </c>
      <c r="Y182" s="27">
        <f t="shared" si="43"/>
        <v>0.67992424242424243</v>
      </c>
      <c r="Z182" s="27">
        <f t="shared" si="44"/>
        <v>0.67992424242424243</v>
      </c>
      <c r="AB182" s="27">
        <f t="shared" si="45"/>
        <v>0.46748696604935269</v>
      </c>
      <c r="AC182" s="27">
        <f t="shared" si="45"/>
        <v>0.46748696604935269</v>
      </c>
    </row>
    <row r="183" spans="1:29" x14ac:dyDescent="0.3">
      <c r="A183" s="1">
        <v>44092</v>
      </c>
      <c r="B183">
        <v>181</v>
      </c>
      <c r="C183">
        <v>147.74549870000001</v>
      </c>
      <c r="D183">
        <v>469.9599915</v>
      </c>
      <c r="G183" s="27">
        <f t="shared" si="36"/>
        <v>152.60925908445483</v>
      </c>
      <c r="H183" s="27">
        <f t="shared" si="37"/>
        <v>3.2919854934672338E-2</v>
      </c>
      <c r="I183" s="27"/>
      <c r="J183" s="27">
        <f t="shared" si="38"/>
        <v>490.07671325379965</v>
      </c>
      <c r="K183" s="27">
        <f t="shared" si="39"/>
        <v>4.2805179414511188E-2</v>
      </c>
      <c r="M183" s="11">
        <f t="shared" si="40"/>
        <v>-4.863760384454821</v>
      </c>
      <c r="N183" s="11">
        <f t="shared" si="41"/>
        <v>-20.116721753799652</v>
      </c>
      <c r="P183" s="11">
        <v>3.547275938418764</v>
      </c>
      <c r="Q183" s="11">
        <v>13.58292378733546</v>
      </c>
      <c r="S183" s="11">
        <f t="shared" si="46"/>
        <v>0.3239517417098744</v>
      </c>
      <c r="T183" s="11">
        <f t="shared" si="42"/>
        <v>0.45706827141746958</v>
      </c>
      <c r="V183">
        <v>181</v>
      </c>
      <c r="W183">
        <v>181</v>
      </c>
      <c r="Y183" s="27">
        <f t="shared" si="43"/>
        <v>0.68371212121212122</v>
      </c>
      <c r="Z183" s="27">
        <f t="shared" si="44"/>
        <v>0.68371212121212122</v>
      </c>
      <c r="AB183" s="27">
        <f t="shared" si="45"/>
        <v>0.47810460088730916</v>
      </c>
      <c r="AC183" s="27">
        <f t="shared" si="45"/>
        <v>0.47810460088730916</v>
      </c>
    </row>
    <row r="184" spans="1:29" x14ac:dyDescent="0.3">
      <c r="A184" s="1">
        <v>44095</v>
      </c>
      <c r="B184">
        <v>182</v>
      </c>
      <c r="C184">
        <v>148.02349849999999</v>
      </c>
      <c r="D184">
        <v>487.35000609999997</v>
      </c>
      <c r="G184" s="27">
        <f t="shared" si="36"/>
        <v>152.95202615093166</v>
      </c>
      <c r="H184" s="27">
        <f t="shared" si="37"/>
        <v>3.3295576046202355E-2</v>
      </c>
      <c r="I184" s="27"/>
      <c r="J184" s="27">
        <f t="shared" si="38"/>
        <v>490.877118947957</v>
      </c>
      <c r="K184" s="27">
        <f t="shared" si="39"/>
        <v>7.2373300580882627E-3</v>
      </c>
      <c r="M184" s="11">
        <f t="shared" si="40"/>
        <v>-4.9285276509316702</v>
      </c>
      <c r="N184" s="11">
        <f t="shared" si="41"/>
        <v>-3.527112847957028</v>
      </c>
      <c r="P184" s="11">
        <v>3.5803098843001635</v>
      </c>
      <c r="Q184" s="11">
        <v>13.77980652036473</v>
      </c>
      <c r="S184" s="11">
        <f t="shared" si="46"/>
        <v>0.32696853670682618</v>
      </c>
      <c r="T184" s="11">
        <f t="shared" si="42"/>
        <v>0.46369341721572105</v>
      </c>
      <c r="V184">
        <v>182</v>
      </c>
      <c r="W184">
        <v>182</v>
      </c>
      <c r="Y184" s="27">
        <f t="shared" si="43"/>
        <v>0.6875</v>
      </c>
      <c r="Z184" s="27">
        <f t="shared" si="44"/>
        <v>0.6875</v>
      </c>
      <c r="AB184" s="27">
        <f t="shared" si="45"/>
        <v>0.48877641111466941</v>
      </c>
      <c r="AC184" s="27">
        <f t="shared" si="45"/>
        <v>0.48877641111466941</v>
      </c>
    </row>
    <row r="185" spans="1:29" x14ac:dyDescent="0.3">
      <c r="A185" s="1">
        <v>44096</v>
      </c>
      <c r="B185">
        <v>183</v>
      </c>
      <c r="C185">
        <v>156.44949339999999</v>
      </c>
      <c r="D185">
        <v>491.17001340000002</v>
      </c>
      <c r="G185" s="27">
        <f t="shared" si="36"/>
        <v>153.29479321740848</v>
      </c>
      <c r="H185" s="27">
        <f t="shared" si="37"/>
        <v>2.0164336195872348E-2</v>
      </c>
      <c r="I185" s="27"/>
      <c r="J185" s="27">
        <f t="shared" si="38"/>
        <v>491.67752464211435</v>
      </c>
      <c r="K185" s="27">
        <f t="shared" si="39"/>
        <v>1.0332700048221899E-3</v>
      </c>
      <c r="M185" s="11">
        <f t="shared" si="40"/>
        <v>3.1547001825915117</v>
      </c>
      <c r="N185" s="11">
        <f t="shared" si="41"/>
        <v>-0.50751124211433307</v>
      </c>
      <c r="P185" s="11">
        <v>3.7569331689224157</v>
      </c>
      <c r="Q185" s="11">
        <v>14.068846678115449</v>
      </c>
      <c r="S185" s="11">
        <f t="shared" si="46"/>
        <v>0.34309849718162438</v>
      </c>
      <c r="T185" s="11">
        <f t="shared" si="42"/>
        <v>0.47341967993660383</v>
      </c>
      <c r="V185">
        <v>183</v>
      </c>
      <c r="W185">
        <v>183</v>
      </c>
      <c r="Y185" s="27">
        <f t="shared" si="43"/>
        <v>0.69128787878787878</v>
      </c>
      <c r="Z185" s="27">
        <f t="shared" si="44"/>
        <v>0.69128787878787878</v>
      </c>
      <c r="AB185" s="27">
        <f t="shared" si="45"/>
        <v>0.4995041805012857</v>
      </c>
      <c r="AC185" s="27">
        <f t="shared" si="45"/>
        <v>0.4995041805012857</v>
      </c>
    </row>
    <row r="186" spans="1:29" x14ac:dyDescent="0.3">
      <c r="A186" s="1">
        <v>44097</v>
      </c>
      <c r="B186">
        <v>184</v>
      </c>
      <c r="C186">
        <v>149.99299619999999</v>
      </c>
      <c r="D186">
        <v>470.60998540000003</v>
      </c>
      <c r="G186" s="27">
        <f t="shared" si="36"/>
        <v>153.63756028388531</v>
      </c>
      <c r="H186" s="27">
        <f t="shared" si="37"/>
        <v>2.4298228425450399E-2</v>
      </c>
      <c r="I186" s="27"/>
      <c r="J186" s="27">
        <f t="shared" si="38"/>
        <v>492.47793033627175</v>
      </c>
      <c r="K186" s="27">
        <f t="shared" si="39"/>
        <v>4.6467235321589771E-2</v>
      </c>
      <c r="M186" s="11">
        <f t="shared" si="40"/>
        <v>-3.6445640838853137</v>
      </c>
      <c r="N186" s="11">
        <f t="shared" si="41"/>
        <v>-21.867944936271726</v>
      </c>
      <c r="P186" s="11">
        <v>3.9103076814524229</v>
      </c>
      <c r="Q186" s="11">
        <v>14.110170146875816</v>
      </c>
      <c r="S186" s="11">
        <f t="shared" si="46"/>
        <v>0.35710528473651276</v>
      </c>
      <c r="T186" s="11">
        <f t="shared" si="42"/>
        <v>0.47481022344041746</v>
      </c>
      <c r="V186">
        <v>184</v>
      </c>
      <c r="W186">
        <v>184</v>
      </c>
      <c r="Y186" s="27">
        <f t="shared" si="43"/>
        <v>0.69507575757575757</v>
      </c>
      <c r="Z186" s="27">
        <f t="shared" si="44"/>
        <v>0.69507575757575757</v>
      </c>
      <c r="AB186" s="27">
        <f t="shared" si="45"/>
        <v>0.51028974686427775</v>
      </c>
      <c r="AC186" s="27">
        <f t="shared" si="45"/>
        <v>0.51028974686427775</v>
      </c>
    </row>
    <row r="187" spans="1:29" x14ac:dyDescent="0.3">
      <c r="A187" s="1">
        <v>44098</v>
      </c>
      <c r="B187">
        <v>185</v>
      </c>
      <c r="C187">
        <v>150.98950199999999</v>
      </c>
      <c r="D187">
        <v>473.07998659999998</v>
      </c>
      <c r="G187" s="27">
        <f t="shared" si="36"/>
        <v>153.9803273503621</v>
      </c>
      <c r="H187" s="27">
        <f t="shared" si="37"/>
        <v>1.9808167526521914E-2</v>
      </c>
      <c r="I187" s="27"/>
      <c r="J187" s="27">
        <f t="shared" si="38"/>
        <v>493.27833603042916</v>
      </c>
      <c r="K187" s="27">
        <f t="shared" si="39"/>
        <v>4.2695421498579147E-2</v>
      </c>
      <c r="M187" s="11">
        <f t="shared" si="40"/>
        <v>-2.9908253503621154</v>
      </c>
      <c r="N187" s="11">
        <f t="shared" si="41"/>
        <v>-20.198349430429175</v>
      </c>
      <c r="P187" s="11">
        <v>3.9893103213724004</v>
      </c>
      <c r="Q187" s="11">
        <v>14.573331881492891</v>
      </c>
      <c r="S187" s="11">
        <f t="shared" si="46"/>
        <v>0.36432012881575943</v>
      </c>
      <c r="T187" s="11">
        <f t="shared" si="42"/>
        <v>0.4903957142185903</v>
      </c>
      <c r="V187">
        <v>185</v>
      </c>
      <c r="W187">
        <v>185</v>
      </c>
      <c r="Y187" s="27">
        <f t="shared" si="43"/>
        <v>0.69886363636363635</v>
      </c>
      <c r="Z187" s="27">
        <f t="shared" si="44"/>
        <v>0.69886363636363635</v>
      </c>
      <c r="AB187" s="27">
        <f t="shared" si="45"/>
        <v>0.52113500486411635</v>
      </c>
      <c r="AC187" s="27">
        <f t="shared" si="45"/>
        <v>0.52113500486411635</v>
      </c>
    </row>
    <row r="188" spans="1:29" x14ac:dyDescent="0.3">
      <c r="A188" s="1">
        <v>44099</v>
      </c>
      <c r="B188">
        <v>186</v>
      </c>
      <c r="C188">
        <v>154.7565002</v>
      </c>
      <c r="D188">
        <v>482.88000490000002</v>
      </c>
      <c r="G188" s="27">
        <f t="shared" si="36"/>
        <v>154.32309441683893</v>
      </c>
      <c r="H188" s="27">
        <f t="shared" si="37"/>
        <v>2.8005659381089947E-3</v>
      </c>
      <c r="I188" s="27"/>
      <c r="J188" s="27">
        <f t="shared" si="38"/>
        <v>494.07874172458651</v>
      </c>
      <c r="K188" s="27">
        <f t="shared" si="39"/>
        <v>2.319155216813263E-2</v>
      </c>
      <c r="M188" s="11">
        <f t="shared" si="40"/>
        <v>0.43340578316107781</v>
      </c>
      <c r="N188" s="11">
        <f t="shared" si="41"/>
        <v>-11.19873682458649</v>
      </c>
      <c r="P188" s="11">
        <v>4.0314350188824193</v>
      </c>
      <c r="Q188" s="11">
        <v>14.585492338568088</v>
      </c>
      <c r="S188" s="11">
        <f t="shared" si="46"/>
        <v>0.36816712841891269</v>
      </c>
      <c r="T188" s="11">
        <f t="shared" si="42"/>
        <v>0.49080491618291172</v>
      </c>
      <c r="V188">
        <v>186</v>
      </c>
      <c r="W188">
        <v>186</v>
      </c>
      <c r="Y188" s="27">
        <f t="shared" si="43"/>
        <v>0.70265151515151514</v>
      </c>
      <c r="Z188" s="27">
        <f t="shared" si="44"/>
        <v>0.70265151515151514</v>
      </c>
      <c r="AB188" s="27">
        <f t="shared" si="45"/>
        <v>0.53204190896791481</v>
      </c>
      <c r="AC188" s="27">
        <f t="shared" si="45"/>
        <v>0.53204190896791481</v>
      </c>
    </row>
    <row r="189" spans="1:29" x14ac:dyDescent="0.3">
      <c r="A189" s="1">
        <v>44102</v>
      </c>
      <c r="B189">
        <v>187</v>
      </c>
      <c r="C189">
        <v>158.70249939999999</v>
      </c>
      <c r="D189">
        <v>490.64999390000003</v>
      </c>
      <c r="G189" s="27">
        <f t="shared" si="36"/>
        <v>154.66586148331572</v>
      </c>
      <c r="H189" s="27">
        <f t="shared" si="37"/>
        <v>2.5435251063754015E-2</v>
      </c>
      <c r="I189" s="27"/>
      <c r="J189" s="27">
        <f t="shared" si="38"/>
        <v>494.87914741874391</v>
      </c>
      <c r="K189" s="27">
        <f t="shared" si="39"/>
        <v>8.6194916362433184E-3</v>
      </c>
      <c r="M189" s="11">
        <f t="shared" si="40"/>
        <v>4.0366379166842705</v>
      </c>
      <c r="N189" s="11">
        <f t="shared" si="41"/>
        <v>-4.2291535187438853</v>
      </c>
      <c r="P189" s="11">
        <v>4.0366379166842705</v>
      </c>
      <c r="Q189" s="11">
        <v>14.912227285309029</v>
      </c>
      <c r="S189" s="11">
        <f t="shared" si="46"/>
        <v>0.36864227831818991</v>
      </c>
      <c r="T189" s="11">
        <f t="shared" si="42"/>
        <v>0.50179961656235461</v>
      </c>
      <c r="V189">
        <v>187</v>
      </c>
      <c r="W189">
        <v>187</v>
      </c>
      <c r="Y189" s="27">
        <f t="shared" si="43"/>
        <v>0.70643939393939392</v>
      </c>
      <c r="Z189" s="27">
        <f t="shared" si="44"/>
        <v>0.70643939393939392</v>
      </c>
      <c r="AB189" s="27">
        <f t="shared" si="45"/>
        <v>0.54301247659267216</v>
      </c>
      <c r="AC189" s="27">
        <f t="shared" si="45"/>
        <v>0.54301247659267216</v>
      </c>
    </row>
    <row r="190" spans="1:29" x14ac:dyDescent="0.3">
      <c r="A190" s="1">
        <v>44103</v>
      </c>
      <c r="B190">
        <v>188</v>
      </c>
      <c r="C190">
        <v>157.2440033</v>
      </c>
      <c r="D190">
        <v>493.48001099999999</v>
      </c>
      <c r="G190" s="27">
        <f t="shared" si="36"/>
        <v>155.00862854979255</v>
      </c>
      <c r="H190" s="27">
        <f t="shared" si="37"/>
        <v>1.4215961838256349E-2</v>
      </c>
      <c r="I190" s="27"/>
      <c r="J190" s="27">
        <f t="shared" si="38"/>
        <v>495.67955311290132</v>
      </c>
      <c r="K190" s="27">
        <f t="shared" si="39"/>
        <v>4.4572060952258645E-3</v>
      </c>
      <c r="M190" s="11">
        <f t="shared" si="40"/>
        <v>2.2353747502074555</v>
      </c>
      <c r="N190" s="11">
        <f t="shared" si="41"/>
        <v>-2.1995421129013266</v>
      </c>
      <c r="P190" s="11">
        <v>4.170897586008806</v>
      </c>
      <c r="Q190" s="11">
        <v>15.714651082607077</v>
      </c>
      <c r="S190" s="11">
        <f t="shared" si="46"/>
        <v>0.38090342024064855</v>
      </c>
      <c r="T190" s="11">
        <f t="shared" si="42"/>
        <v>0.5288013478329977</v>
      </c>
      <c r="V190">
        <v>188</v>
      </c>
      <c r="W190">
        <v>188</v>
      </c>
      <c r="Y190" s="27">
        <f t="shared" si="43"/>
        <v>0.71022727272727271</v>
      </c>
      <c r="Z190" s="27">
        <f t="shared" si="44"/>
        <v>0.71022727272727271</v>
      </c>
      <c r="AB190" s="27">
        <f t="shared" si="45"/>
        <v>0.55404879144233621</v>
      </c>
      <c r="AC190" s="27">
        <f t="shared" si="45"/>
        <v>0.55404879144233621</v>
      </c>
    </row>
    <row r="191" spans="1:29" x14ac:dyDescent="0.3">
      <c r="A191" s="1">
        <v>44104</v>
      </c>
      <c r="B191">
        <v>189</v>
      </c>
      <c r="C191">
        <v>157.43649289999999</v>
      </c>
      <c r="D191">
        <v>500.02999879999999</v>
      </c>
      <c r="G191" s="27">
        <f t="shared" si="36"/>
        <v>155.35139561626937</v>
      </c>
      <c r="H191" s="27">
        <f t="shared" si="37"/>
        <v>1.3244053175492319E-2</v>
      </c>
      <c r="I191" s="27"/>
      <c r="J191" s="27">
        <f t="shared" si="38"/>
        <v>496.47995880705867</v>
      </c>
      <c r="K191" s="27">
        <f t="shared" si="39"/>
        <v>7.0996540236803931E-3</v>
      </c>
      <c r="M191" s="11">
        <f t="shared" si="40"/>
        <v>2.0850972837306188</v>
      </c>
      <c r="N191" s="11">
        <f t="shared" si="41"/>
        <v>3.550039992941322</v>
      </c>
      <c r="P191" s="11">
        <v>4.3332933371078752</v>
      </c>
      <c r="Q191" s="11">
        <v>15.716129005302037</v>
      </c>
      <c r="S191" s="11">
        <f t="shared" si="46"/>
        <v>0.39573406418493595</v>
      </c>
      <c r="T191" s="11">
        <f t="shared" si="42"/>
        <v>0.52885108024569838</v>
      </c>
      <c r="V191">
        <v>189</v>
      </c>
      <c r="W191">
        <v>189</v>
      </c>
      <c r="Y191" s="27">
        <f t="shared" si="43"/>
        <v>0.71401515151515149</v>
      </c>
      <c r="Z191" s="27">
        <f t="shared" si="44"/>
        <v>0.71401515151515149</v>
      </c>
      <c r="AB191" s="27">
        <f t="shared" si="45"/>
        <v>0.56515300705380667</v>
      </c>
      <c r="AC191" s="27">
        <f t="shared" si="45"/>
        <v>0.56515300705380667</v>
      </c>
    </row>
    <row r="192" spans="1:29" x14ac:dyDescent="0.3">
      <c r="A192" s="1">
        <v>44105</v>
      </c>
      <c r="B192">
        <v>190</v>
      </c>
      <c r="C192">
        <v>161.06300350000001</v>
      </c>
      <c r="D192">
        <v>527.51000980000003</v>
      </c>
      <c r="G192" s="27">
        <f t="shared" si="36"/>
        <v>155.6941626827462</v>
      </c>
      <c r="H192" s="27">
        <f t="shared" si="37"/>
        <v>3.3333792991472502E-2</v>
      </c>
      <c r="I192" s="27"/>
      <c r="J192" s="27">
        <f t="shared" si="38"/>
        <v>497.28036450121601</v>
      </c>
      <c r="K192" s="27">
        <f t="shared" si="39"/>
        <v>5.7306297012724515E-2</v>
      </c>
      <c r="M192" s="11">
        <f t="shared" si="40"/>
        <v>5.3688408172538118</v>
      </c>
      <c r="N192" s="11">
        <f t="shared" si="41"/>
        <v>30.229645298784021</v>
      </c>
      <c r="P192" s="11">
        <v>4.4836331194519659</v>
      </c>
      <c r="Q192" s="11">
        <v>15.797634495643251</v>
      </c>
      <c r="S192" s="11">
        <f t="shared" si="46"/>
        <v>0.40946370777177271</v>
      </c>
      <c r="T192" s="11">
        <f t="shared" si="42"/>
        <v>0.53159375731321068</v>
      </c>
      <c r="V192">
        <v>190</v>
      </c>
      <c r="W192">
        <v>190</v>
      </c>
      <c r="Y192" s="27">
        <f t="shared" si="43"/>
        <v>0.71780303030303028</v>
      </c>
      <c r="Z192" s="27">
        <f t="shared" si="44"/>
        <v>0.71780303030303028</v>
      </c>
      <c r="AB192" s="27">
        <f t="shared" si="45"/>
        <v>0.57632735056837625</v>
      </c>
      <c r="AC192" s="27">
        <f t="shared" si="45"/>
        <v>0.57632735056837625</v>
      </c>
    </row>
    <row r="193" spans="1:29" x14ac:dyDescent="0.3">
      <c r="A193" s="1">
        <v>44106</v>
      </c>
      <c r="B193">
        <v>191</v>
      </c>
      <c r="C193">
        <v>156.25</v>
      </c>
      <c r="D193">
        <v>503.05999759999997</v>
      </c>
      <c r="G193" s="27">
        <f t="shared" si="36"/>
        <v>156.03692974922302</v>
      </c>
      <c r="H193" s="27">
        <f t="shared" si="37"/>
        <v>1.3636496049726702E-3</v>
      </c>
      <c r="I193" s="27"/>
      <c r="J193" s="27">
        <f t="shared" si="38"/>
        <v>498.08077019537347</v>
      </c>
      <c r="K193" s="27">
        <f t="shared" si="39"/>
        <v>9.8978798321898206E-3</v>
      </c>
      <c r="M193" s="11">
        <f t="shared" si="40"/>
        <v>0.21307025077697972</v>
      </c>
      <c r="N193" s="11">
        <f t="shared" si="41"/>
        <v>4.9792274046264993</v>
      </c>
      <c r="P193" s="11">
        <v>4.5266909382469862</v>
      </c>
      <c r="Q193" s="11">
        <v>16.554657750253284</v>
      </c>
      <c r="S193" s="11">
        <f t="shared" si="46"/>
        <v>0.41339592382573237</v>
      </c>
      <c r="T193" s="11">
        <f t="shared" si="42"/>
        <v>0.55706775067611602</v>
      </c>
      <c r="V193">
        <v>191</v>
      </c>
      <c r="W193">
        <v>191</v>
      </c>
      <c r="Y193" s="27">
        <f t="shared" si="43"/>
        <v>0.72159090909090906</v>
      </c>
      <c r="Z193" s="27">
        <f t="shared" si="44"/>
        <v>0.72159090909090906</v>
      </c>
      <c r="AB193" s="27">
        <f t="shared" si="45"/>
        <v>0.58757412674663412</v>
      </c>
      <c r="AC193" s="27">
        <f t="shared" si="45"/>
        <v>0.58757412674663412</v>
      </c>
    </row>
    <row r="194" spans="1:29" x14ac:dyDescent="0.3">
      <c r="A194" s="1">
        <v>44109</v>
      </c>
      <c r="B194">
        <v>192</v>
      </c>
      <c r="C194">
        <v>159.96000670000001</v>
      </c>
      <c r="D194">
        <v>520.65002440000001</v>
      </c>
      <c r="G194" s="27">
        <f t="shared" si="36"/>
        <v>156.37969681569984</v>
      </c>
      <c r="H194" s="27">
        <f t="shared" si="37"/>
        <v>2.2382531472475636E-2</v>
      </c>
      <c r="I194" s="27"/>
      <c r="J194" s="27">
        <f t="shared" si="38"/>
        <v>498.88117588953082</v>
      </c>
      <c r="K194" s="27">
        <f t="shared" si="39"/>
        <v>4.1810904619769731E-2</v>
      </c>
      <c r="M194" s="11">
        <f t="shared" si="40"/>
        <v>3.5803098843001635</v>
      </c>
      <c r="N194" s="11">
        <f t="shared" si="41"/>
        <v>21.768848510469184</v>
      </c>
      <c r="P194" s="11">
        <v>4.6767661041542681</v>
      </c>
      <c r="Q194" s="11">
        <v>16.9637339756502</v>
      </c>
      <c r="S194" s="11">
        <f t="shared" si="46"/>
        <v>0.42710140155767728</v>
      </c>
      <c r="T194" s="11">
        <f t="shared" si="42"/>
        <v>0.57083325257744333</v>
      </c>
      <c r="V194">
        <v>192</v>
      </c>
      <c r="W194">
        <v>192</v>
      </c>
      <c r="Y194" s="27">
        <f t="shared" si="43"/>
        <v>0.72537878787878785</v>
      </c>
      <c r="Z194" s="27">
        <f t="shared" si="44"/>
        <v>0.72537878787878785</v>
      </c>
      <c r="AB194" s="27">
        <f t="shared" si="45"/>
        <v>0.59889572224655097</v>
      </c>
      <c r="AC194" s="27">
        <f t="shared" si="45"/>
        <v>0.59889572224655097</v>
      </c>
    </row>
    <row r="195" spans="1:29" x14ac:dyDescent="0.3">
      <c r="A195" s="1">
        <v>44110</v>
      </c>
      <c r="B195">
        <v>193</v>
      </c>
      <c r="C195">
        <v>154.99800110000001</v>
      </c>
      <c r="D195">
        <v>505.86999509999998</v>
      </c>
      <c r="G195" s="27">
        <f t="shared" ref="G195:G254" si="47">$F$3*B195+$F$5</f>
        <v>156.72246388217667</v>
      </c>
      <c r="H195" s="27">
        <f t="shared" ref="H195:H254" si="48">ABS((C195-G195)/C195)</f>
        <v>1.1125709815212955E-2</v>
      </c>
      <c r="I195" s="27"/>
      <c r="J195" s="27">
        <f t="shared" ref="J195:J254" si="49">$F$24*B195+$F$26</f>
        <v>499.68158158368817</v>
      </c>
      <c r="K195" s="27">
        <f t="shared" ref="K195:K254" si="50">ABS((D195-J195)/D195)</f>
        <v>1.2233209275613374E-2</v>
      </c>
      <c r="M195" s="11">
        <f t="shared" ref="M195:M254" si="51">C195-G195</f>
        <v>-1.7244627821766585</v>
      </c>
      <c r="N195" s="11">
        <f t="shared" ref="N195:N254" si="52">D195-J195</f>
        <v>6.1884135163118117</v>
      </c>
      <c r="P195" s="11">
        <v>4.6819103302733396</v>
      </c>
      <c r="Q195" s="11">
        <v>17.440992535190617</v>
      </c>
      <c r="S195" s="11">
        <f t="shared" si="46"/>
        <v>0.42757119331900428</v>
      </c>
      <c r="T195" s="11">
        <f t="shared" si="42"/>
        <v>0.5868931045094492</v>
      </c>
      <c r="V195">
        <v>193</v>
      </c>
      <c r="W195">
        <v>193</v>
      </c>
      <c r="Y195" s="27">
        <f t="shared" si="43"/>
        <v>0.72916666666666663</v>
      </c>
      <c r="Z195" s="27">
        <f t="shared" si="44"/>
        <v>0.72916666666666663</v>
      </c>
      <c r="AB195" s="27">
        <f t="shared" si="45"/>
        <v>0.61029461018633246</v>
      </c>
      <c r="AC195" s="27">
        <f t="shared" si="45"/>
        <v>0.61029461018633246</v>
      </c>
    </row>
    <row r="196" spans="1:29" x14ac:dyDescent="0.3">
      <c r="A196" s="1">
        <v>44111</v>
      </c>
      <c r="B196">
        <v>194</v>
      </c>
      <c r="C196">
        <v>159.7845001</v>
      </c>
      <c r="D196">
        <v>534.6599731</v>
      </c>
      <c r="G196" s="27">
        <f t="shared" si="47"/>
        <v>157.06523094865346</v>
      </c>
      <c r="H196" s="27">
        <f t="shared" si="48"/>
        <v>1.7018353780527538E-2</v>
      </c>
      <c r="I196" s="27"/>
      <c r="J196" s="27">
        <f t="shared" si="49"/>
        <v>500.48198727784558</v>
      </c>
      <c r="K196" s="27">
        <f t="shared" si="50"/>
        <v>6.3924713914879042E-2</v>
      </c>
      <c r="M196" s="11">
        <f t="shared" si="51"/>
        <v>2.7192691513465377</v>
      </c>
      <c r="N196" s="11">
        <f t="shared" si="52"/>
        <v>34.177985822154426</v>
      </c>
      <c r="P196" s="11">
        <v>4.819084195041512</v>
      </c>
      <c r="Q196" s="11">
        <v>17.734344374738043</v>
      </c>
      <c r="S196" s="11">
        <f t="shared" si="46"/>
        <v>0.44009847148404402</v>
      </c>
      <c r="T196" s="11">
        <f t="shared" ref="T196:T259" si="53">STANDARDIZE(Q196,$F$32,$F$34)</f>
        <v>0.59676445623889729</v>
      </c>
      <c r="V196">
        <v>194</v>
      </c>
      <c r="W196">
        <v>194</v>
      </c>
      <c r="Y196" s="27">
        <f t="shared" ref="Y196:Y259" si="54">(V196-0.5)/264</f>
        <v>0.73295454545454541</v>
      </c>
      <c r="Z196" s="27">
        <f t="shared" ref="Z196:Z259" si="55">(W196-0.5)/264</f>
        <v>0.73295454545454541</v>
      </c>
      <c r="AB196" s="27">
        <f t="shared" ref="AB196:AC255" si="56">_xlfn.NORM.S.INV(Y196)</f>
        <v>0.62177335501573239</v>
      </c>
      <c r="AC196" s="27">
        <f t="shared" si="56"/>
        <v>0.62177335501573239</v>
      </c>
    </row>
    <row r="197" spans="1:29" x14ac:dyDescent="0.3">
      <c r="A197" s="1">
        <v>44112</v>
      </c>
      <c r="B197">
        <v>195</v>
      </c>
      <c r="C197">
        <v>159.5274963</v>
      </c>
      <c r="D197">
        <v>531.78997800000002</v>
      </c>
      <c r="G197" s="27">
        <f t="shared" si="47"/>
        <v>157.40799801513029</v>
      </c>
      <c r="H197" s="27">
        <f t="shared" si="48"/>
        <v>1.3286100102040571E-2</v>
      </c>
      <c r="I197" s="27"/>
      <c r="J197" s="27">
        <f t="shared" si="49"/>
        <v>501.28239297200298</v>
      </c>
      <c r="K197" s="27">
        <f t="shared" si="50"/>
        <v>5.7367732168877084E-2</v>
      </c>
      <c r="M197" s="11">
        <f t="shared" si="51"/>
        <v>2.1194982848697066</v>
      </c>
      <c r="N197" s="11">
        <f t="shared" si="52"/>
        <v>30.507585027997038</v>
      </c>
      <c r="P197" s="11">
        <v>4.9155808479292489</v>
      </c>
      <c r="Q197" s="11">
        <v>18.52668752104023</v>
      </c>
      <c r="S197" s="11">
        <f t="shared" ref="S197:S260" si="57">STANDARDIZE(P197,$F$11,$F$13)</f>
        <v>0.44891094035165913</v>
      </c>
      <c r="T197" s="11">
        <f t="shared" si="53"/>
        <v>0.62342697146168646</v>
      </c>
      <c r="V197">
        <v>195</v>
      </c>
      <c r="W197">
        <v>195</v>
      </c>
      <c r="Y197" s="27">
        <f t="shared" si="54"/>
        <v>0.7367424242424242</v>
      </c>
      <c r="Z197" s="27">
        <f t="shared" si="55"/>
        <v>0.7367424242424242</v>
      </c>
      <c r="AB197" s="27">
        <f t="shared" si="56"/>
        <v>0.6333346177218061</v>
      </c>
      <c r="AC197" s="27">
        <f t="shared" si="56"/>
        <v>0.6333346177218061</v>
      </c>
    </row>
    <row r="198" spans="1:29" x14ac:dyDescent="0.3">
      <c r="A198" s="1">
        <v>44113</v>
      </c>
      <c r="B198">
        <v>196</v>
      </c>
      <c r="C198">
        <v>164.33250430000001</v>
      </c>
      <c r="D198">
        <v>539.44000240000003</v>
      </c>
      <c r="G198" s="27">
        <f t="shared" si="47"/>
        <v>157.75076508160708</v>
      </c>
      <c r="H198" s="27">
        <f t="shared" si="48"/>
        <v>4.0051353482555827E-2</v>
      </c>
      <c r="I198" s="27"/>
      <c r="J198" s="27">
        <f t="shared" si="49"/>
        <v>502.08279866616033</v>
      </c>
      <c r="K198" s="27">
        <f t="shared" si="50"/>
        <v>6.9251823312389368E-2</v>
      </c>
      <c r="M198" s="11">
        <f t="shared" si="51"/>
        <v>6.5817392183929257</v>
      </c>
      <c r="N198" s="11">
        <f t="shared" si="52"/>
        <v>37.357203733839697</v>
      </c>
      <c r="P198" s="11">
        <v>5.3430017376774401</v>
      </c>
      <c r="Q198" s="11">
        <v>19.06508544441067</v>
      </c>
      <c r="S198" s="11">
        <f t="shared" si="57"/>
        <v>0.48794476351085564</v>
      </c>
      <c r="T198" s="11">
        <f t="shared" si="53"/>
        <v>0.64154417597689739</v>
      </c>
      <c r="V198">
        <v>196</v>
      </c>
      <c r="W198">
        <v>196</v>
      </c>
      <c r="Y198" s="27">
        <f t="shared" si="54"/>
        <v>0.74053030303030298</v>
      </c>
      <c r="Z198" s="27">
        <f t="shared" si="55"/>
        <v>0.74053030303030298</v>
      </c>
      <c r="AB198" s="27">
        <f t="shared" si="56"/>
        <v>0.64498116139770623</v>
      </c>
      <c r="AC198" s="27">
        <f t="shared" si="56"/>
        <v>0.64498116139770623</v>
      </c>
    </row>
    <row r="199" spans="1:29" x14ac:dyDescent="0.3">
      <c r="A199" s="1">
        <v>44116</v>
      </c>
      <c r="B199">
        <v>197</v>
      </c>
      <c r="C199">
        <v>172.1464996</v>
      </c>
      <c r="D199">
        <v>539.80999759999997</v>
      </c>
      <c r="G199" s="27">
        <f t="shared" si="47"/>
        <v>158.09353214808391</v>
      </c>
      <c r="H199" s="27">
        <f t="shared" si="48"/>
        <v>8.1633768241408319E-2</v>
      </c>
      <c r="I199" s="27"/>
      <c r="J199" s="27">
        <f t="shared" si="49"/>
        <v>502.88320436031773</v>
      </c>
      <c r="K199" s="27">
        <f t="shared" si="50"/>
        <v>6.840701988451324E-2</v>
      </c>
      <c r="M199" s="11">
        <f t="shared" si="51"/>
        <v>14.052967451916089</v>
      </c>
      <c r="N199" s="11">
        <f t="shared" si="52"/>
        <v>36.92679323968224</v>
      </c>
      <c r="P199" s="11">
        <v>5.3688408172538118</v>
      </c>
      <c r="Q199" s="11">
        <v>19.110598408679493</v>
      </c>
      <c r="S199" s="11">
        <f t="shared" si="57"/>
        <v>0.49030449390067044</v>
      </c>
      <c r="T199" s="11">
        <f t="shared" si="53"/>
        <v>0.64307569689471578</v>
      </c>
      <c r="V199">
        <v>197</v>
      </c>
      <c r="W199">
        <v>197</v>
      </c>
      <c r="Y199" s="27">
        <f t="shared" si="54"/>
        <v>0.74431818181818177</v>
      </c>
      <c r="Z199" s="27">
        <f t="shared" si="55"/>
        <v>0.74431818181818177</v>
      </c>
      <c r="AB199" s="27">
        <f t="shared" si="56"/>
        <v>0.65671585720597314</v>
      </c>
      <c r="AC199" s="27">
        <f t="shared" si="56"/>
        <v>0.65671585720597314</v>
      </c>
    </row>
    <row r="200" spans="1:29" x14ac:dyDescent="0.3">
      <c r="A200" s="1">
        <v>44117</v>
      </c>
      <c r="B200">
        <v>198</v>
      </c>
      <c r="C200">
        <v>172.1815033</v>
      </c>
      <c r="D200">
        <v>554.0900269</v>
      </c>
      <c r="G200" s="27">
        <f t="shared" si="47"/>
        <v>158.43629921456073</v>
      </c>
      <c r="H200" s="27">
        <f t="shared" si="48"/>
        <v>7.9829736771959453E-2</v>
      </c>
      <c r="I200" s="27"/>
      <c r="J200" s="27">
        <f t="shared" si="49"/>
        <v>503.68361005447514</v>
      </c>
      <c r="K200" s="27">
        <f t="shared" si="50"/>
        <v>9.0971528810104382E-2</v>
      </c>
      <c r="M200" s="11">
        <f t="shared" si="51"/>
        <v>13.745204085439269</v>
      </c>
      <c r="N200" s="11">
        <f t="shared" si="52"/>
        <v>50.406416845524859</v>
      </c>
      <c r="P200" s="11">
        <v>5.4324984876374174</v>
      </c>
      <c r="Q200" s="11">
        <v>19.402207117662783</v>
      </c>
      <c r="S200" s="11">
        <f t="shared" si="57"/>
        <v>0.49611797262405238</v>
      </c>
      <c r="T200" s="11">
        <f t="shared" si="53"/>
        <v>0.65288839191031645</v>
      </c>
      <c r="V200">
        <v>198</v>
      </c>
      <c r="W200">
        <v>198</v>
      </c>
      <c r="Y200" s="27">
        <f t="shared" si="54"/>
        <v>0.74810606060606055</v>
      </c>
      <c r="Z200" s="27">
        <f t="shared" si="55"/>
        <v>0.74810606060606055</v>
      </c>
      <c r="AB200" s="27">
        <f t="shared" si="56"/>
        <v>0.66854169077102288</v>
      </c>
      <c r="AC200" s="27">
        <f t="shared" si="56"/>
        <v>0.66854169077102288</v>
      </c>
    </row>
    <row r="201" spans="1:29" x14ac:dyDescent="0.3">
      <c r="A201" s="1">
        <v>44118</v>
      </c>
      <c r="B201">
        <v>199</v>
      </c>
      <c r="C201">
        <v>168.18550110000001</v>
      </c>
      <c r="D201">
        <v>541.45001219999995</v>
      </c>
      <c r="G201" s="27">
        <f t="shared" si="47"/>
        <v>158.77906628103756</v>
      </c>
      <c r="H201" s="27">
        <f t="shared" si="48"/>
        <v>5.5928928221758899E-2</v>
      </c>
      <c r="I201" s="27"/>
      <c r="J201" s="27">
        <f t="shared" si="49"/>
        <v>504.48401574863249</v>
      </c>
      <c r="K201" s="27">
        <f t="shared" si="50"/>
        <v>6.8272223877451896E-2</v>
      </c>
      <c r="M201" s="11">
        <f t="shared" si="51"/>
        <v>9.4064348189624525</v>
      </c>
      <c r="N201" s="11">
        <f t="shared" si="52"/>
        <v>36.965996451367459</v>
      </c>
      <c r="P201" s="11">
        <v>5.5493006870678698</v>
      </c>
      <c r="Q201" s="11">
        <v>19.421431796994227</v>
      </c>
      <c r="S201" s="11">
        <f t="shared" si="57"/>
        <v>0.50678482702103678</v>
      </c>
      <c r="T201" s="11">
        <f t="shared" si="53"/>
        <v>0.65353530645450109</v>
      </c>
      <c r="V201">
        <v>199</v>
      </c>
      <c r="W201">
        <v>199</v>
      </c>
      <c r="Y201" s="27">
        <f t="shared" si="54"/>
        <v>0.75189393939393945</v>
      </c>
      <c r="Z201" s="27">
        <f t="shared" si="55"/>
        <v>0.75189393939393945</v>
      </c>
      <c r="AB201" s="27">
        <f t="shared" si="56"/>
        <v>0.68046176903912514</v>
      </c>
      <c r="AC201" s="27">
        <f t="shared" si="56"/>
        <v>0.68046176903912514</v>
      </c>
    </row>
    <row r="202" spans="1:29" x14ac:dyDescent="0.3">
      <c r="A202" s="1">
        <v>44119</v>
      </c>
      <c r="B202">
        <v>200</v>
      </c>
      <c r="C202">
        <v>166.93249510000001</v>
      </c>
      <c r="D202">
        <v>541.94000240000003</v>
      </c>
      <c r="G202" s="27">
        <f t="shared" si="47"/>
        <v>159.12183334751438</v>
      </c>
      <c r="H202" s="27">
        <f t="shared" si="48"/>
        <v>4.6789342888613111E-2</v>
      </c>
      <c r="I202" s="27"/>
      <c r="J202" s="27">
        <f t="shared" si="49"/>
        <v>505.28442144278984</v>
      </c>
      <c r="K202" s="27">
        <f t="shared" si="50"/>
        <v>6.7637710438202908E-2</v>
      </c>
      <c r="M202" s="11">
        <f t="shared" si="51"/>
        <v>7.810661752485629</v>
      </c>
      <c r="N202" s="11">
        <f t="shared" si="52"/>
        <v>36.655580957210191</v>
      </c>
      <c r="P202" s="11">
        <v>6.2255454149756133</v>
      </c>
      <c r="Q202" s="11">
        <v>19.429382526207348</v>
      </c>
      <c r="S202" s="11">
        <f t="shared" si="57"/>
        <v>0.56854226039552835</v>
      </c>
      <c r="T202" s="11">
        <f t="shared" si="53"/>
        <v>0.65380285018181972</v>
      </c>
      <c r="V202">
        <v>200</v>
      </c>
      <c r="W202">
        <v>200</v>
      </c>
      <c r="Y202" s="27">
        <f t="shared" si="54"/>
        <v>0.75568181818181823</v>
      </c>
      <c r="Z202" s="27">
        <f t="shared" si="55"/>
        <v>0.75568181818181823</v>
      </c>
      <c r="AB202" s="27">
        <f t="shared" si="56"/>
        <v>0.69247932764822007</v>
      </c>
      <c r="AC202" s="27">
        <f t="shared" si="56"/>
        <v>0.69247932764822007</v>
      </c>
    </row>
    <row r="203" spans="1:29" x14ac:dyDescent="0.3">
      <c r="A203" s="1">
        <v>44120</v>
      </c>
      <c r="B203">
        <v>201</v>
      </c>
      <c r="C203">
        <v>163.63549800000001</v>
      </c>
      <c r="D203">
        <v>530.78997800000002</v>
      </c>
      <c r="G203" s="27">
        <f t="shared" si="47"/>
        <v>159.46460041399121</v>
      </c>
      <c r="H203" s="27">
        <f t="shared" si="48"/>
        <v>2.5488953417728503E-2</v>
      </c>
      <c r="I203" s="27"/>
      <c r="J203" s="27">
        <f t="shared" si="49"/>
        <v>506.08482713694724</v>
      </c>
      <c r="K203" s="27">
        <f t="shared" si="50"/>
        <v>4.6544117046333489E-2</v>
      </c>
      <c r="M203" s="11">
        <f t="shared" si="51"/>
        <v>4.170897586008806</v>
      </c>
      <c r="N203" s="11">
        <f t="shared" si="52"/>
        <v>24.705150863052779</v>
      </c>
      <c r="P203" s="11">
        <v>6.2465345205910552</v>
      </c>
      <c r="Q203" s="11">
        <v>19.519501112495618</v>
      </c>
      <c r="S203" s="11">
        <f t="shared" si="57"/>
        <v>0.57045907133414553</v>
      </c>
      <c r="T203" s="11">
        <f t="shared" si="53"/>
        <v>0.65683535975798113</v>
      </c>
      <c r="V203">
        <v>201</v>
      </c>
      <c r="W203">
        <v>201</v>
      </c>
      <c r="Y203" s="27">
        <f t="shared" si="54"/>
        <v>0.75946969696969702</v>
      </c>
      <c r="Z203" s="27">
        <f t="shared" si="55"/>
        <v>0.75946969696969702</v>
      </c>
      <c r="AB203" s="27">
        <f t="shared" si="56"/>
        <v>0.70459773885446608</v>
      </c>
      <c r="AC203" s="27">
        <f t="shared" si="56"/>
        <v>0.70459773885446608</v>
      </c>
    </row>
    <row r="204" spans="1:29" x14ac:dyDescent="0.3">
      <c r="A204" s="1">
        <v>44123</v>
      </c>
      <c r="B204">
        <v>202</v>
      </c>
      <c r="C204">
        <v>160.36050420000001</v>
      </c>
      <c r="D204">
        <v>530.71997069999998</v>
      </c>
      <c r="G204" s="27">
        <f t="shared" si="47"/>
        <v>159.80736748046803</v>
      </c>
      <c r="H204" s="27">
        <f t="shared" si="48"/>
        <v>3.4493326289502736E-3</v>
      </c>
      <c r="I204" s="27"/>
      <c r="J204" s="27">
        <f t="shared" si="49"/>
        <v>506.88523283110464</v>
      </c>
      <c r="K204" s="27">
        <f t="shared" si="50"/>
        <v>4.491019593149697E-2</v>
      </c>
      <c r="M204" s="11">
        <f t="shared" si="51"/>
        <v>0.55313671953197741</v>
      </c>
      <c r="N204" s="11">
        <f t="shared" si="52"/>
        <v>23.834737868895331</v>
      </c>
      <c r="P204" s="11">
        <v>6.5200367706310374</v>
      </c>
      <c r="Q204" s="11">
        <v>20.891015102836832</v>
      </c>
      <c r="S204" s="11">
        <f t="shared" si="57"/>
        <v>0.59543641501988009</v>
      </c>
      <c r="T204" s="11">
        <f t="shared" si="53"/>
        <v>0.70298709693953121</v>
      </c>
      <c r="V204">
        <v>202</v>
      </c>
      <c r="W204">
        <v>202</v>
      </c>
      <c r="Y204" s="27">
        <f t="shared" si="54"/>
        <v>0.7632575757575758</v>
      </c>
      <c r="Z204" s="27">
        <f t="shared" si="55"/>
        <v>0.7632575757575758</v>
      </c>
      <c r="AB204" s="27">
        <f t="shared" si="56"/>
        <v>0.71682052006751718</v>
      </c>
      <c r="AC204" s="27">
        <f t="shared" si="56"/>
        <v>0.71682052006751718</v>
      </c>
    </row>
    <row r="205" spans="1:29" x14ac:dyDescent="0.3">
      <c r="A205" s="1">
        <v>44124</v>
      </c>
      <c r="B205">
        <v>203</v>
      </c>
      <c r="C205">
        <v>160.8504944</v>
      </c>
      <c r="D205">
        <v>525.41998290000004</v>
      </c>
      <c r="G205" s="27">
        <f t="shared" si="47"/>
        <v>160.15013454694483</v>
      </c>
      <c r="H205" s="27">
        <f t="shared" si="48"/>
        <v>4.3541044475345772E-3</v>
      </c>
      <c r="I205" s="27"/>
      <c r="J205" s="27">
        <f t="shared" si="49"/>
        <v>507.68563852526199</v>
      </c>
      <c r="K205" s="27">
        <f t="shared" si="50"/>
        <v>3.3752702508296706E-2</v>
      </c>
      <c r="M205" s="11">
        <f t="shared" si="51"/>
        <v>0.70035985305517556</v>
      </c>
      <c r="N205" s="11">
        <f t="shared" si="52"/>
        <v>17.734344374738043</v>
      </c>
      <c r="P205" s="11">
        <v>6.5817392183929257</v>
      </c>
      <c r="Q205" s="11">
        <v>21.58912101833829</v>
      </c>
      <c r="S205" s="11">
        <f t="shared" si="57"/>
        <v>0.60107133481953245</v>
      </c>
      <c r="T205" s="11">
        <f t="shared" si="53"/>
        <v>0.72647850932322333</v>
      </c>
      <c r="V205">
        <v>203</v>
      </c>
      <c r="W205">
        <v>203</v>
      </c>
      <c r="Y205" s="27">
        <f t="shared" si="54"/>
        <v>0.76704545454545459</v>
      </c>
      <c r="Z205" s="27">
        <f t="shared" si="55"/>
        <v>0.76704545454545459</v>
      </c>
      <c r="AB205" s="27">
        <f t="shared" si="56"/>
        <v>0.72915134305229301</v>
      </c>
      <c r="AC205" s="27">
        <f t="shared" si="56"/>
        <v>0.72915134305229301</v>
      </c>
    </row>
    <row r="206" spans="1:29" x14ac:dyDescent="0.3">
      <c r="A206" s="1">
        <v>44125</v>
      </c>
      <c r="B206">
        <v>204</v>
      </c>
      <c r="C206">
        <v>159.246994</v>
      </c>
      <c r="D206">
        <v>489.0499878</v>
      </c>
      <c r="G206" s="27">
        <f t="shared" si="47"/>
        <v>160.49290161342165</v>
      </c>
      <c r="H206" s="27">
        <f t="shared" si="48"/>
        <v>7.8237433695084388E-3</v>
      </c>
      <c r="I206" s="27"/>
      <c r="J206" s="27">
        <f t="shared" si="49"/>
        <v>508.4860442194194</v>
      </c>
      <c r="K206" s="27">
        <f t="shared" si="50"/>
        <v>3.9742473988912348E-2</v>
      </c>
      <c r="M206" s="11">
        <f t="shared" si="51"/>
        <v>-1.2459076134216502</v>
      </c>
      <c r="N206" s="11">
        <f t="shared" si="52"/>
        <v>-19.436056419419401</v>
      </c>
      <c r="P206" s="11">
        <v>6.6312683541142405</v>
      </c>
      <c r="Q206" s="11">
        <v>21.768848510469184</v>
      </c>
      <c r="S206" s="11">
        <f t="shared" si="57"/>
        <v>0.60559453799313634</v>
      </c>
      <c r="T206" s="11">
        <f t="shared" si="53"/>
        <v>0.73252637762025796</v>
      </c>
      <c r="V206">
        <v>204</v>
      </c>
      <c r="W206">
        <v>204</v>
      </c>
      <c r="Y206" s="27">
        <f t="shared" si="54"/>
        <v>0.77083333333333337</v>
      </c>
      <c r="Z206" s="27">
        <f t="shared" si="55"/>
        <v>0.77083333333333337</v>
      </c>
      <c r="AB206" s="27">
        <f t="shared" si="56"/>
        <v>0.74159404386151673</v>
      </c>
      <c r="AC206" s="27">
        <f t="shared" si="56"/>
        <v>0.74159404386151673</v>
      </c>
    </row>
    <row r="207" spans="1:29" x14ac:dyDescent="0.3">
      <c r="A207" s="1">
        <v>44126</v>
      </c>
      <c r="B207">
        <v>205</v>
      </c>
      <c r="C207">
        <v>158.82000729999999</v>
      </c>
      <c r="D207">
        <v>485.23001099999999</v>
      </c>
      <c r="G207" s="27">
        <f t="shared" si="47"/>
        <v>160.83566867989848</v>
      </c>
      <c r="H207" s="27">
        <f t="shared" si="48"/>
        <v>1.2691482730453755E-2</v>
      </c>
      <c r="I207" s="27"/>
      <c r="J207" s="27">
        <f t="shared" si="49"/>
        <v>509.2864499135768</v>
      </c>
      <c r="K207" s="27">
        <f t="shared" si="50"/>
        <v>4.9577392923408466E-2</v>
      </c>
      <c r="M207" s="11">
        <f t="shared" si="51"/>
        <v>-2.0156613798984893</v>
      </c>
      <c r="N207" s="11">
        <f t="shared" si="52"/>
        <v>-24.056438913576812</v>
      </c>
      <c r="P207" s="11">
        <v>6.6420677535446799</v>
      </c>
      <c r="Q207" s="11">
        <v>22.309000032049937</v>
      </c>
      <c r="S207" s="11">
        <f t="shared" si="57"/>
        <v>0.60658078330239495</v>
      </c>
      <c r="T207" s="11">
        <f t="shared" si="53"/>
        <v>0.75070259108783421</v>
      </c>
      <c r="V207">
        <v>205</v>
      </c>
      <c r="W207">
        <v>205</v>
      </c>
      <c r="Y207" s="27">
        <f t="shared" si="54"/>
        <v>0.77462121212121215</v>
      </c>
      <c r="Z207" s="27">
        <f t="shared" si="55"/>
        <v>0.77462121212121215</v>
      </c>
      <c r="AB207" s="27">
        <f t="shared" si="56"/>
        <v>0.75415263357064855</v>
      </c>
      <c r="AC207" s="27">
        <f t="shared" si="56"/>
        <v>0.75415263357064855</v>
      </c>
    </row>
    <row r="208" spans="1:29" x14ac:dyDescent="0.3">
      <c r="A208" s="1">
        <v>44127</v>
      </c>
      <c r="B208">
        <v>206</v>
      </c>
      <c r="C208">
        <v>160.22000120000001</v>
      </c>
      <c r="D208">
        <v>488.27999879999999</v>
      </c>
      <c r="G208" s="27">
        <f t="shared" si="47"/>
        <v>161.17843574637527</v>
      </c>
      <c r="H208" s="27">
        <f t="shared" si="48"/>
        <v>5.9819906328602516E-3</v>
      </c>
      <c r="I208" s="27"/>
      <c r="J208" s="27">
        <f t="shared" si="49"/>
        <v>510.08685560773415</v>
      </c>
      <c r="K208" s="27">
        <f t="shared" si="50"/>
        <v>4.4660557183023745E-2</v>
      </c>
      <c r="M208" s="11">
        <f t="shared" si="51"/>
        <v>-0.95843454637525838</v>
      </c>
      <c r="N208" s="11">
        <f t="shared" si="52"/>
        <v>-21.806856807734164</v>
      </c>
      <c r="P208" s="11">
        <v>6.8723723529751481</v>
      </c>
      <c r="Q208" s="11">
        <v>23.057226401485877</v>
      </c>
      <c r="S208" s="11">
        <f t="shared" si="57"/>
        <v>0.62761314092116882</v>
      </c>
      <c r="T208" s="11">
        <f t="shared" si="53"/>
        <v>0.77588056739555078</v>
      </c>
      <c r="V208">
        <v>206</v>
      </c>
      <c r="W208">
        <v>206</v>
      </c>
      <c r="Y208" s="27">
        <f t="shared" si="54"/>
        <v>0.77840909090909094</v>
      </c>
      <c r="Z208" s="27">
        <f t="shared" si="55"/>
        <v>0.77840909090909094</v>
      </c>
      <c r="AB208" s="27">
        <f t="shared" si="56"/>
        <v>0.76683130989518566</v>
      </c>
      <c r="AC208" s="27">
        <f t="shared" si="56"/>
        <v>0.76683130989518566</v>
      </c>
    </row>
    <row r="209" spans="1:29" x14ac:dyDescent="0.3">
      <c r="A209" s="1">
        <v>44130</v>
      </c>
      <c r="B209">
        <v>207</v>
      </c>
      <c r="C209">
        <v>160.35200499999999</v>
      </c>
      <c r="D209">
        <v>488.23999020000002</v>
      </c>
      <c r="G209" s="27">
        <f t="shared" si="47"/>
        <v>161.5212028128521</v>
      </c>
      <c r="H209" s="27">
        <f t="shared" si="48"/>
        <v>7.2914449236359995E-3</v>
      </c>
      <c r="I209" s="27"/>
      <c r="J209" s="27">
        <f t="shared" si="49"/>
        <v>510.8872613018915</v>
      </c>
      <c r="K209" s="27">
        <f t="shared" si="50"/>
        <v>4.6385530797291658E-2</v>
      </c>
      <c r="M209" s="11">
        <f t="shared" si="51"/>
        <v>-1.1691978128521043</v>
      </c>
      <c r="N209" s="11">
        <f t="shared" si="52"/>
        <v>-22.647271101891477</v>
      </c>
      <c r="P209" s="11">
        <v>7.3741029864983147</v>
      </c>
      <c r="Q209" s="11">
        <v>23.217902735866119</v>
      </c>
      <c r="S209" s="11">
        <f t="shared" si="57"/>
        <v>0.67343323369677655</v>
      </c>
      <c r="T209" s="11">
        <f t="shared" si="53"/>
        <v>0.78128736018646272</v>
      </c>
      <c r="V209">
        <v>207</v>
      </c>
      <c r="W209">
        <v>207</v>
      </c>
      <c r="Y209" s="27">
        <f t="shared" si="54"/>
        <v>0.78219696969696972</v>
      </c>
      <c r="Z209" s="27">
        <f t="shared" si="55"/>
        <v>0.78219696969696972</v>
      </c>
      <c r="AB209" s="27">
        <f t="shared" si="56"/>
        <v>0.77963446977978135</v>
      </c>
      <c r="AC209" s="27">
        <f t="shared" si="56"/>
        <v>0.77963446977978135</v>
      </c>
    </row>
    <row r="210" spans="1:29" x14ac:dyDescent="0.3">
      <c r="A210" s="1">
        <v>44131</v>
      </c>
      <c r="B210">
        <v>208</v>
      </c>
      <c r="C210">
        <v>164.31649780000001</v>
      </c>
      <c r="D210">
        <v>488.92999270000001</v>
      </c>
      <c r="G210" s="27">
        <f t="shared" si="47"/>
        <v>161.86396987932892</v>
      </c>
      <c r="H210" s="27">
        <f t="shared" si="48"/>
        <v>1.4925634087310055E-2</v>
      </c>
      <c r="I210" s="27"/>
      <c r="J210" s="27">
        <f t="shared" si="49"/>
        <v>511.68766699604896</v>
      </c>
      <c r="K210" s="27">
        <f t="shared" si="50"/>
        <v>4.6545874942903548E-2</v>
      </c>
      <c r="M210" s="11">
        <f t="shared" si="51"/>
        <v>2.4525279206710877</v>
      </c>
      <c r="N210" s="11">
        <f t="shared" si="52"/>
        <v>-22.757674296048947</v>
      </c>
      <c r="P210" s="11">
        <v>7.4913350200215092</v>
      </c>
      <c r="Q210" s="11">
        <v>23.280193914522101</v>
      </c>
      <c r="S210" s="11">
        <f t="shared" si="57"/>
        <v>0.6841393423004839</v>
      </c>
      <c r="T210" s="11">
        <f t="shared" si="53"/>
        <v>0.78338347158328825</v>
      </c>
      <c r="V210">
        <v>208</v>
      </c>
      <c r="W210">
        <v>208</v>
      </c>
      <c r="Y210" s="27">
        <f t="shared" si="54"/>
        <v>0.78598484848484851</v>
      </c>
      <c r="Z210" s="27">
        <f t="shared" si="55"/>
        <v>0.78598484848484851</v>
      </c>
      <c r="AB210" s="27">
        <f t="shared" si="56"/>
        <v>0.79256672305942122</v>
      </c>
      <c r="AC210" s="27">
        <f t="shared" si="56"/>
        <v>0.79256672305942122</v>
      </c>
    </row>
    <row r="211" spans="1:29" x14ac:dyDescent="0.3">
      <c r="A211" s="1">
        <v>44132</v>
      </c>
      <c r="B211">
        <v>209</v>
      </c>
      <c r="C211">
        <v>158.13900760000001</v>
      </c>
      <c r="D211">
        <v>486.23999020000002</v>
      </c>
      <c r="G211" s="27">
        <f t="shared" si="47"/>
        <v>162.20673694580574</v>
      </c>
      <c r="H211" s="27">
        <f t="shared" si="48"/>
        <v>2.5722491923654455E-2</v>
      </c>
      <c r="I211" s="27"/>
      <c r="J211" s="27">
        <f t="shared" si="49"/>
        <v>512.48807269020631</v>
      </c>
      <c r="K211" s="27">
        <f t="shared" si="50"/>
        <v>5.3981743622958565E-2</v>
      </c>
      <c r="M211" s="11">
        <f t="shared" si="51"/>
        <v>-4.0677293458057306</v>
      </c>
      <c r="N211" s="11">
        <f t="shared" si="52"/>
        <v>-26.248082490206286</v>
      </c>
      <c r="P211" s="11">
        <v>7.6248818473597169</v>
      </c>
      <c r="Q211" s="11">
        <v>23.346521299459482</v>
      </c>
      <c r="S211" s="11">
        <f t="shared" si="57"/>
        <v>0.69633538457830146</v>
      </c>
      <c r="T211" s="11">
        <f t="shared" si="53"/>
        <v>0.78561540217905856</v>
      </c>
      <c r="V211">
        <v>209</v>
      </c>
      <c r="W211">
        <v>209</v>
      </c>
      <c r="Y211" s="27">
        <f t="shared" si="54"/>
        <v>0.78977272727272729</v>
      </c>
      <c r="Z211" s="27">
        <f t="shared" si="55"/>
        <v>0.78977272727272729</v>
      </c>
      <c r="AB211" s="27">
        <f t="shared" si="56"/>
        <v>0.80563290730518677</v>
      </c>
      <c r="AC211" s="27">
        <f t="shared" si="56"/>
        <v>0.80563290730518677</v>
      </c>
    </row>
    <row r="212" spans="1:29" x14ac:dyDescent="0.3">
      <c r="A212" s="1">
        <v>44133</v>
      </c>
      <c r="B212">
        <v>210</v>
      </c>
      <c r="C212">
        <v>160.55050660000001</v>
      </c>
      <c r="D212">
        <v>504.2099915</v>
      </c>
      <c r="G212" s="27">
        <f t="shared" si="47"/>
        <v>162.54950401228257</v>
      </c>
      <c r="H212" s="27">
        <f t="shared" si="48"/>
        <v>1.2450894454434333E-2</v>
      </c>
      <c r="I212" s="27"/>
      <c r="J212" s="27">
        <f t="shared" si="49"/>
        <v>513.28847838436366</v>
      </c>
      <c r="K212" s="27">
        <f t="shared" si="50"/>
        <v>1.8005368868942089E-2</v>
      </c>
      <c r="M212" s="11">
        <f t="shared" si="51"/>
        <v>-1.9989974122825629</v>
      </c>
      <c r="N212" s="11">
        <f t="shared" si="52"/>
        <v>-9.0784868843636559</v>
      </c>
      <c r="P212" s="11">
        <v>7.810661752485629</v>
      </c>
      <c r="Q212" s="11">
        <v>23.73747384170872</v>
      </c>
      <c r="S212" s="11">
        <f t="shared" si="57"/>
        <v>0.71330156507427445</v>
      </c>
      <c r="T212" s="11">
        <f t="shared" si="53"/>
        <v>0.79877103829171436</v>
      </c>
      <c r="V212">
        <v>210</v>
      </c>
      <c r="W212">
        <v>210</v>
      </c>
      <c r="Y212" s="27">
        <f t="shared" si="54"/>
        <v>0.79356060606060608</v>
      </c>
      <c r="Z212" s="27">
        <f t="shared" si="55"/>
        <v>0.79356060606060608</v>
      </c>
      <c r="AB212" s="27">
        <f t="shared" si="56"/>
        <v>0.81883810398122792</v>
      </c>
      <c r="AC212" s="27">
        <f t="shared" si="56"/>
        <v>0.81883810398122792</v>
      </c>
    </row>
    <row r="213" spans="1:29" x14ac:dyDescent="0.3">
      <c r="A213" s="1">
        <v>44134</v>
      </c>
      <c r="B213">
        <v>211</v>
      </c>
      <c r="C213">
        <v>151.80749510000001</v>
      </c>
      <c r="D213">
        <v>475.73999020000002</v>
      </c>
      <c r="G213" s="27">
        <f t="shared" si="47"/>
        <v>162.89227107875939</v>
      </c>
      <c r="H213" s="27">
        <f t="shared" si="48"/>
        <v>7.3018634366224924E-2</v>
      </c>
      <c r="I213" s="27"/>
      <c r="J213" s="27">
        <f t="shared" si="49"/>
        <v>514.088884078521</v>
      </c>
      <c r="K213" s="27">
        <f t="shared" si="50"/>
        <v>8.060893485619991E-2</v>
      </c>
      <c r="M213" s="11">
        <f t="shared" si="51"/>
        <v>-11.084775978759382</v>
      </c>
      <c r="N213" s="11">
        <f t="shared" si="52"/>
        <v>-38.348893878520983</v>
      </c>
      <c r="P213" s="11">
        <v>8.2028365144060444</v>
      </c>
      <c r="Q213" s="11">
        <v>23.831394529348017</v>
      </c>
      <c r="S213" s="11">
        <f t="shared" si="57"/>
        <v>0.74911656773668522</v>
      </c>
      <c r="T213" s="11">
        <f t="shared" si="53"/>
        <v>0.80193148938617309</v>
      </c>
      <c r="V213">
        <v>211</v>
      </c>
      <c r="W213">
        <v>211</v>
      </c>
      <c r="Y213" s="27">
        <f t="shared" si="54"/>
        <v>0.79734848484848486</v>
      </c>
      <c r="Z213" s="27">
        <f t="shared" si="55"/>
        <v>0.79734848484848486</v>
      </c>
      <c r="AB213" s="27">
        <f t="shared" si="56"/>
        <v>0.83218765605565126</v>
      </c>
      <c r="AC213" s="27">
        <f t="shared" si="56"/>
        <v>0.83218765605565126</v>
      </c>
    </row>
    <row r="214" spans="1:29" x14ac:dyDescent="0.3">
      <c r="A214" s="1">
        <v>44137</v>
      </c>
      <c r="B214">
        <v>212</v>
      </c>
      <c r="C214">
        <v>150.22399899999999</v>
      </c>
      <c r="D214">
        <v>484.11999509999998</v>
      </c>
      <c r="G214" s="27">
        <f t="shared" si="47"/>
        <v>163.23503814523619</v>
      </c>
      <c r="H214" s="27">
        <f t="shared" si="48"/>
        <v>8.6610922567946003E-2</v>
      </c>
      <c r="I214" s="27"/>
      <c r="J214" s="27">
        <f t="shared" si="49"/>
        <v>514.88928977267847</v>
      </c>
      <c r="K214" s="27">
        <f t="shared" si="50"/>
        <v>6.3557165545956779E-2</v>
      </c>
      <c r="M214" s="11">
        <f t="shared" si="51"/>
        <v>-13.011039145236197</v>
      </c>
      <c r="N214" s="11">
        <f t="shared" si="52"/>
        <v>-30.769294672678484</v>
      </c>
      <c r="P214" s="11">
        <v>9.4064348189624525</v>
      </c>
      <c r="Q214" s="11">
        <v>23.834737868895331</v>
      </c>
      <c r="S214" s="11">
        <f t="shared" si="57"/>
        <v>0.85903408581223306</v>
      </c>
      <c r="T214" s="11">
        <f t="shared" si="53"/>
        <v>0.80204399347230193</v>
      </c>
      <c r="V214">
        <v>212</v>
      </c>
      <c r="W214">
        <v>212</v>
      </c>
      <c r="Y214" s="27">
        <f t="shared" si="54"/>
        <v>0.80113636363636365</v>
      </c>
      <c r="Z214" s="27">
        <f t="shared" si="55"/>
        <v>0.80113636363636365</v>
      </c>
      <c r="AB214" s="27">
        <f t="shared" si="56"/>
        <v>0.84568718722657388</v>
      </c>
      <c r="AC214" s="27">
        <f t="shared" si="56"/>
        <v>0.84568718722657388</v>
      </c>
    </row>
    <row r="215" spans="1:29" x14ac:dyDescent="0.3">
      <c r="A215" s="1">
        <v>44138</v>
      </c>
      <c r="B215">
        <v>213</v>
      </c>
      <c r="C215">
        <v>152.42050169999999</v>
      </c>
      <c r="D215">
        <v>487.22000120000001</v>
      </c>
      <c r="G215" s="27">
        <f t="shared" si="47"/>
        <v>163.57780521171301</v>
      </c>
      <c r="H215" s="27">
        <f t="shared" si="48"/>
        <v>7.320080558239643E-2</v>
      </c>
      <c r="I215" s="27"/>
      <c r="J215" s="27">
        <f t="shared" si="49"/>
        <v>515.68969546683581</v>
      </c>
      <c r="K215" s="27">
        <f t="shared" si="50"/>
        <v>5.8432934191363819E-2</v>
      </c>
      <c r="M215" s="11">
        <f t="shared" si="51"/>
        <v>-11.157303511713025</v>
      </c>
      <c r="N215" s="11">
        <f t="shared" si="52"/>
        <v>-28.469694266835802</v>
      </c>
      <c r="P215" s="11">
        <v>10.089617175187442</v>
      </c>
      <c r="Q215" s="11">
        <v>23.917507409354982</v>
      </c>
      <c r="S215" s="11">
        <f t="shared" si="57"/>
        <v>0.92142509176910159</v>
      </c>
      <c r="T215" s="11">
        <f t="shared" si="53"/>
        <v>0.8048292060948733</v>
      </c>
      <c r="V215">
        <v>213</v>
      </c>
      <c r="W215">
        <v>213</v>
      </c>
      <c r="Y215" s="27">
        <f t="shared" si="54"/>
        <v>0.80492424242424243</v>
      </c>
      <c r="Z215" s="27">
        <f t="shared" si="55"/>
        <v>0.80492424242424243</v>
      </c>
      <c r="AB215" s="27">
        <f t="shared" si="56"/>
        <v>0.85934262294590202</v>
      </c>
      <c r="AC215" s="27">
        <f t="shared" si="56"/>
        <v>0.85934262294590202</v>
      </c>
    </row>
    <row r="216" spans="1:29" x14ac:dyDescent="0.3">
      <c r="A216" s="1">
        <v>44139</v>
      </c>
      <c r="B216">
        <v>214</v>
      </c>
      <c r="C216">
        <v>162.05799870000001</v>
      </c>
      <c r="D216">
        <v>496.9500122</v>
      </c>
      <c r="G216" s="27">
        <f t="shared" si="47"/>
        <v>163.92057227818984</v>
      </c>
      <c r="H216" s="27">
        <f t="shared" si="48"/>
        <v>1.1493252990479045E-2</v>
      </c>
      <c r="I216" s="27"/>
      <c r="J216" s="27">
        <f t="shared" si="49"/>
        <v>516.49010116099316</v>
      </c>
      <c r="K216" s="27">
        <f t="shared" si="50"/>
        <v>3.932002914033364E-2</v>
      </c>
      <c r="M216" s="11">
        <f t="shared" si="51"/>
        <v>-1.8625735781898243</v>
      </c>
      <c r="N216" s="11">
        <f t="shared" si="52"/>
        <v>-19.54008896099316</v>
      </c>
      <c r="P216" s="11">
        <v>10.177927171770165</v>
      </c>
      <c r="Q216" s="11">
        <v>24.705150863052779</v>
      </c>
      <c r="S216" s="11">
        <f t="shared" si="57"/>
        <v>0.92948992171185429</v>
      </c>
      <c r="T216" s="11">
        <f t="shared" si="53"/>
        <v>0.83133357566297761</v>
      </c>
      <c r="V216">
        <v>214</v>
      </c>
      <c r="W216">
        <v>214</v>
      </c>
      <c r="Y216" s="27">
        <f t="shared" si="54"/>
        <v>0.80871212121212122</v>
      </c>
      <c r="Z216" s="27">
        <f t="shared" si="55"/>
        <v>0.80871212121212122</v>
      </c>
      <c r="AB216" s="27">
        <f t="shared" si="56"/>
        <v>0.87316021344798889</v>
      </c>
      <c r="AC216" s="27">
        <f t="shared" si="56"/>
        <v>0.87316021344798889</v>
      </c>
    </row>
    <row r="217" spans="1:29" x14ac:dyDescent="0.3">
      <c r="A217" s="1">
        <v>44140</v>
      </c>
      <c r="B217">
        <v>215</v>
      </c>
      <c r="C217">
        <v>166.1000061</v>
      </c>
      <c r="D217">
        <v>513.76000980000003</v>
      </c>
      <c r="G217" s="27">
        <f t="shared" si="47"/>
        <v>164.26333934466663</v>
      </c>
      <c r="H217" s="27">
        <f t="shared" si="48"/>
        <v>1.1057595953534215E-2</v>
      </c>
      <c r="I217" s="27"/>
      <c r="J217" s="27">
        <f t="shared" si="49"/>
        <v>517.29050685515062</v>
      </c>
      <c r="K217" s="27">
        <f t="shared" si="50"/>
        <v>6.8718798423508401E-3</v>
      </c>
      <c r="M217" s="11">
        <f t="shared" si="51"/>
        <v>1.8366667553333684</v>
      </c>
      <c r="N217" s="11">
        <f t="shared" si="52"/>
        <v>-3.5304970551505903</v>
      </c>
      <c r="P217" s="11">
        <v>10.415161905293331</v>
      </c>
      <c r="Q217" s="11">
        <v>24.827378455420444</v>
      </c>
      <c r="S217" s="11">
        <f t="shared" si="57"/>
        <v>0.95115516750977935</v>
      </c>
      <c r="T217" s="11">
        <f t="shared" si="53"/>
        <v>0.83544656011593443</v>
      </c>
      <c r="V217">
        <v>215</v>
      </c>
      <c r="W217">
        <v>215</v>
      </c>
      <c r="Y217" s="27">
        <f t="shared" si="54"/>
        <v>0.8125</v>
      </c>
      <c r="Z217" s="27">
        <f t="shared" si="55"/>
        <v>0.8125</v>
      </c>
      <c r="AB217" s="27">
        <f t="shared" si="56"/>
        <v>0.88714655901887607</v>
      </c>
      <c r="AC217" s="27">
        <f t="shared" si="56"/>
        <v>0.88714655901887607</v>
      </c>
    </row>
    <row r="218" spans="1:29" x14ac:dyDescent="0.3">
      <c r="A218" s="1">
        <v>44141</v>
      </c>
      <c r="B218">
        <v>216</v>
      </c>
      <c r="C218">
        <v>165.5684967</v>
      </c>
      <c r="D218">
        <v>514.72998050000001</v>
      </c>
      <c r="G218" s="27">
        <f t="shared" si="47"/>
        <v>164.60610641114346</v>
      </c>
      <c r="H218" s="27">
        <f t="shared" si="48"/>
        <v>5.8126413420321868E-3</v>
      </c>
      <c r="I218" s="27"/>
      <c r="J218" s="27">
        <f t="shared" si="49"/>
        <v>518.09091254930797</v>
      </c>
      <c r="K218" s="27">
        <f t="shared" si="50"/>
        <v>6.5295051320756747E-3</v>
      </c>
      <c r="M218" s="11">
        <f t="shared" si="51"/>
        <v>0.96239028885653966</v>
      </c>
      <c r="N218" s="11">
        <f t="shared" si="52"/>
        <v>-3.3609320493079622</v>
      </c>
      <c r="P218" s="11">
        <v>10.428922974617876</v>
      </c>
      <c r="Q218" s="11">
        <v>25.008043889800604</v>
      </c>
      <c r="S218" s="11">
        <f t="shared" si="57"/>
        <v>0.9524118846225349</v>
      </c>
      <c r="T218" s="11">
        <f t="shared" si="53"/>
        <v>0.84152599036894216</v>
      </c>
      <c r="V218">
        <v>216</v>
      </c>
      <c r="W218">
        <v>216</v>
      </c>
      <c r="Y218" s="27">
        <f t="shared" si="54"/>
        <v>0.81628787878787878</v>
      </c>
      <c r="Z218" s="27">
        <f t="shared" si="55"/>
        <v>0.81628787878787878</v>
      </c>
      <c r="AB218" s="27">
        <f t="shared" si="56"/>
        <v>0.90130863777479686</v>
      </c>
      <c r="AC218" s="27">
        <f t="shared" si="56"/>
        <v>0.90130863777479686</v>
      </c>
    </row>
    <row r="219" spans="1:29" x14ac:dyDescent="0.3">
      <c r="A219" s="1">
        <v>44144</v>
      </c>
      <c r="B219">
        <v>217</v>
      </c>
      <c r="C219">
        <v>157.18699649999999</v>
      </c>
      <c r="D219">
        <v>470.5</v>
      </c>
      <c r="G219" s="27">
        <f t="shared" si="47"/>
        <v>164.94887347762028</v>
      </c>
      <c r="H219" s="27">
        <f t="shared" si="48"/>
        <v>4.9379892423991253E-2</v>
      </c>
      <c r="I219" s="27"/>
      <c r="J219" s="27">
        <f t="shared" si="49"/>
        <v>518.89131824346532</v>
      </c>
      <c r="K219" s="27">
        <f t="shared" si="50"/>
        <v>0.10285083579907614</v>
      </c>
      <c r="M219" s="11">
        <f t="shared" si="51"/>
        <v>-7.7618769776202896</v>
      </c>
      <c r="N219" s="11">
        <f t="shared" si="52"/>
        <v>-48.391318243465321</v>
      </c>
      <c r="P219" s="11">
        <v>10.570987340525164</v>
      </c>
      <c r="Q219" s="11">
        <v>26.017085247551336</v>
      </c>
      <c r="S219" s="11">
        <f t="shared" si="57"/>
        <v>0.96538578334637914</v>
      </c>
      <c r="T219" s="11">
        <f t="shared" si="53"/>
        <v>0.87548044644900036</v>
      </c>
      <c r="V219">
        <v>217</v>
      </c>
      <c r="W219">
        <v>217</v>
      </c>
      <c r="Y219" s="27">
        <f t="shared" si="54"/>
        <v>0.82007575757575757</v>
      </c>
      <c r="Z219" s="27">
        <f t="shared" si="55"/>
        <v>0.82007575757575757</v>
      </c>
      <c r="AB219" s="27">
        <f t="shared" si="56"/>
        <v>0.91565383625725416</v>
      </c>
      <c r="AC219" s="27">
        <f t="shared" si="56"/>
        <v>0.91565383625725416</v>
      </c>
    </row>
    <row r="220" spans="1:29" x14ac:dyDescent="0.3">
      <c r="A220" s="1">
        <v>44145</v>
      </c>
      <c r="B220">
        <v>218</v>
      </c>
      <c r="C220">
        <v>151.75100710000001</v>
      </c>
      <c r="D220">
        <v>480.23999020000002</v>
      </c>
      <c r="G220" s="27">
        <f t="shared" si="47"/>
        <v>165.29164054409711</v>
      </c>
      <c r="H220" s="27">
        <f t="shared" si="48"/>
        <v>8.9229282249007863E-2</v>
      </c>
      <c r="I220" s="27"/>
      <c r="J220" s="27">
        <f t="shared" si="49"/>
        <v>519.69172393762278</v>
      </c>
      <c r="K220" s="27">
        <f t="shared" si="50"/>
        <v>8.2150038611305043E-2</v>
      </c>
      <c r="M220" s="11">
        <f t="shared" si="51"/>
        <v>-13.540633444097097</v>
      </c>
      <c r="N220" s="11">
        <f t="shared" si="52"/>
        <v>-39.45173373762276</v>
      </c>
      <c r="P220" s="11">
        <v>10.678944710419245</v>
      </c>
      <c r="Q220" s="11">
        <v>27.58844828395803</v>
      </c>
      <c r="S220" s="11">
        <f t="shared" si="57"/>
        <v>0.97524489174807694</v>
      </c>
      <c r="T220" s="11">
        <f t="shared" si="53"/>
        <v>0.92835714649272494</v>
      </c>
      <c r="V220">
        <v>218</v>
      </c>
      <c r="W220">
        <v>218</v>
      </c>
      <c r="Y220" s="27">
        <f t="shared" si="54"/>
        <v>0.82386363636363635</v>
      </c>
      <c r="Z220" s="27">
        <f t="shared" si="55"/>
        <v>0.82386363636363635</v>
      </c>
      <c r="AB220" s="27">
        <f t="shared" si="56"/>
        <v>0.93018998319682389</v>
      </c>
      <c r="AC220" s="27">
        <f t="shared" si="56"/>
        <v>0.93018998319682389</v>
      </c>
    </row>
    <row r="221" spans="1:29" x14ac:dyDescent="0.3">
      <c r="A221" s="1">
        <v>44146</v>
      </c>
      <c r="B221">
        <v>219</v>
      </c>
      <c r="C221">
        <v>156.86950680000001</v>
      </c>
      <c r="D221">
        <v>490.76000979999998</v>
      </c>
      <c r="G221" s="27">
        <f t="shared" si="47"/>
        <v>165.63440761057393</v>
      </c>
      <c r="H221" s="27">
        <f t="shared" si="48"/>
        <v>5.5873834178293724E-2</v>
      </c>
      <c r="I221" s="27"/>
      <c r="J221" s="27">
        <f t="shared" si="49"/>
        <v>520.49212963178013</v>
      </c>
      <c r="K221" s="27">
        <f t="shared" si="50"/>
        <v>6.0583827610356682E-2</v>
      </c>
      <c r="M221" s="11">
        <f t="shared" si="51"/>
        <v>-8.7649008105739199</v>
      </c>
      <c r="N221" s="11">
        <f t="shared" si="52"/>
        <v>-29.732119831780153</v>
      </c>
      <c r="P221" s="11">
        <v>11.204152108141045</v>
      </c>
      <c r="Q221" s="11">
        <v>27.795871232725403</v>
      </c>
      <c r="S221" s="11">
        <f t="shared" si="57"/>
        <v>1.0232089786148941</v>
      </c>
      <c r="T221" s="11">
        <f t="shared" si="53"/>
        <v>0.93533697279005079</v>
      </c>
      <c r="V221">
        <v>219</v>
      </c>
      <c r="W221">
        <v>219</v>
      </c>
      <c r="Y221" s="27">
        <f t="shared" si="54"/>
        <v>0.82765151515151514</v>
      </c>
      <c r="Z221" s="27">
        <f t="shared" si="55"/>
        <v>0.82765151515151514</v>
      </c>
      <c r="AB221" s="27">
        <f t="shared" si="56"/>
        <v>0.94492538685057581</v>
      </c>
      <c r="AC221" s="27">
        <f t="shared" si="56"/>
        <v>0.94492538685057581</v>
      </c>
    </row>
    <row r="222" spans="1:29" x14ac:dyDescent="0.3">
      <c r="A222" s="1">
        <v>44147</v>
      </c>
      <c r="B222">
        <v>220</v>
      </c>
      <c r="C222">
        <v>155.51400760000001</v>
      </c>
      <c r="D222">
        <v>486.76998900000001</v>
      </c>
      <c r="G222" s="27">
        <f t="shared" si="47"/>
        <v>165.97717467705075</v>
      </c>
      <c r="H222" s="27">
        <f t="shared" si="48"/>
        <v>6.728118732534509E-2</v>
      </c>
      <c r="I222" s="27"/>
      <c r="J222" s="27">
        <f t="shared" si="49"/>
        <v>521.29253532593748</v>
      </c>
      <c r="K222" s="27">
        <f t="shared" si="50"/>
        <v>7.0921681915639773E-2</v>
      </c>
      <c r="M222" s="11">
        <f t="shared" si="51"/>
        <v>-10.463167077050741</v>
      </c>
      <c r="N222" s="11">
        <f t="shared" si="52"/>
        <v>-34.522546325937469</v>
      </c>
      <c r="P222" s="11">
        <v>11.406853708710628</v>
      </c>
      <c r="Q222" s="11">
        <v>27.865062876764455</v>
      </c>
      <c r="S222" s="11">
        <f t="shared" si="57"/>
        <v>1.0417205175230193</v>
      </c>
      <c r="T222" s="11">
        <f t="shared" si="53"/>
        <v>0.93766528631316348</v>
      </c>
      <c r="V222">
        <v>220</v>
      </c>
      <c r="W222">
        <v>220</v>
      </c>
      <c r="Y222" s="27">
        <f t="shared" si="54"/>
        <v>0.83143939393939392</v>
      </c>
      <c r="Z222" s="27">
        <f t="shared" si="55"/>
        <v>0.83143939393939392</v>
      </c>
      <c r="AB222" s="27">
        <f t="shared" si="56"/>
        <v>0.9598688763798453</v>
      </c>
      <c r="AC222" s="27">
        <f t="shared" si="56"/>
        <v>0.9598688763798453</v>
      </c>
    </row>
    <row r="223" spans="1:29" x14ac:dyDescent="0.3">
      <c r="A223" s="1">
        <v>44148</v>
      </c>
      <c r="B223">
        <v>221</v>
      </c>
      <c r="C223">
        <v>156.440506</v>
      </c>
      <c r="D223">
        <v>482.8399963</v>
      </c>
      <c r="G223" s="27">
        <f t="shared" si="47"/>
        <v>166.31994174352755</v>
      </c>
      <c r="H223" s="27">
        <f t="shared" si="48"/>
        <v>6.3151392156245975E-2</v>
      </c>
      <c r="I223" s="27"/>
      <c r="J223" s="27">
        <f t="shared" si="49"/>
        <v>522.09294102009494</v>
      </c>
      <c r="K223" s="27">
        <f t="shared" si="50"/>
        <v>8.1295967651582354E-2</v>
      </c>
      <c r="M223" s="11">
        <f t="shared" si="51"/>
        <v>-9.8794357435275515</v>
      </c>
      <c r="N223" s="11">
        <f t="shared" si="52"/>
        <v>-39.252944720094945</v>
      </c>
      <c r="P223" s="11">
        <v>11.981582342233793</v>
      </c>
      <c r="Q223" s="11">
        <v>28.048307230023454</v>
      </c>
      <c r="S223" s="11">
        <f t="shared" si="57"/>
        <v>1.0942070861104518</v>
      </c>
      <c r="T223" s="11">
        <f t="shared" si="53"/>
        <v>0.9438314977343889</v>
      </c>
      <c r="V223">
        <v>221</v>
      </c>
      <c r="W223">
        <v>221</v>
      </c>
      <c r="Y223" s="27">
        <f t="shared" si="54"/>
        <v>0.83522727272727271</v>
      </c>
      <c r="Z223" s="27">
        <f t="shared" si="55"/>
        <v>0.83522727272727271</v>
      </c>
      <c r="AB223" s="27">
        <f t="shared" si="56"/>
        <v>0.97502984780811075</v>
      </c>
      <c r="AC223" s="27">
        <f t="shared" si="56"/>
        <v>0.97502984780811075</v>
      </c>
    </row>
    <row r="224" spans="1:29" x14ac:dyDescent="0.3">
      <c r="A224" s="1">
        <v>44151</v>
      </c>
      <c r="B224">
        <v>222</v>
      </c>
      <c r="C224">
        <v>156.5529938</v>
      </c>
      <c r="D224">
        <v>479.10000609999997</v>
      </c>
      <c r="G224" s="27">
        <f t="shared" si="47"/>
        <v>166.66270881000437</v>
      </c>
      <c r="H224" s="27">
        <f t="shared" si="48"/>
        <v>6.4576951003056313E-2</v>
      </c>
      <c r="I224" s="27"/>
      <c r="J224" s="27">
        <f t="shared" si="49"/>
        <v>522.89334671425229</v>
      </c>
      <c r="K224" s="27">
        <f t="shared" si="50"/>
        <v>9.140751420719366E-2</v>
      </c>
      <c r="M224" s="11">
        <f t="shared" si="51"/>
        <v>-10.109715010004379</v>
      </c>
      <c r="N224" s="11">
        <f t="shared" si="52"/>
        <v>-43.793340614252315</v>
      </c>
      <c r="P224" s="11">
        <v>12.810254007001987</v>
      </c>
      <c r="Q224" s="11">
        <v>28.997779249577775</v>
      </c>
      <c r="S224" s="11">
        <f t="shared" si="57"/>
        <v>1.1698847705555311</v>
      </c>
      <c r="T224" s="11">
        <f t="shared" si="53"/>
        <v>0.97578143292739761</v>
      </c>
      <c r="V224">
        <v>222</v>
      </c>
      <c r="W224">
        <v>222</v>
      </c>
      <c r="Y224" s="27">
        <f t="shared" si="54"/>
        <v>0.83901515151515149</v>
      </c>
      <c r="Z224" s="27">
        <f t="shared" si="55"/>
        <v>0.83901515151515149</v>
      </c>
      <c r="AB224" s="27">
        <f t="shared" si="56"/>
        <v>0.99041831518501022</v>
      </c>
      <c r="AC224" s="27">
        <f t="shared" si="56"/>
        <v>0.99041831518501022</v>
      </c>
    </row>
    <row r="225" spans="1:29" x14ac:dyDescent="0.3">
      <c r="A225" s="1">
        <v>44152</v>
      </c>
      <c r="B225">
        <v>223</v>
      </c>
      <c r="C225">
        <v>156.78300479999999</v>
      </c>
      <c r="D225">
        <v>480.63000490000002</v>
      </c>
      <c r="G225" s="27">
        <f t="shared" si="47"/>
        <v>167.0054758764812</v>
      </c>
      <c r="H225" s="27">
        <f t="shared" si="48"/>
        <v>6.5201397878051223E-2</v>
      </c>
      <c r="I225" s="27"/>
      <c r="J225" s="27">
        <f t="shared" si="49"/>
        <v>523.69375240840964</v>
      </c>
      <c r="K225" s="27">
        <f t="shared" si="50"/>
        <v>8.9598541641963181E-2</v>
      </c>
      <c r="M225" s="11">
        <f t="shared" si="51"/>
        <v>-10.222471076481213</v>
      </c>
      <c r="N225" s="11">
        <f t="shared" si="52"/>
        <v>-43.06374750840962</v>
      </c>
      <c r="P225" s="11">
        <v>13.018151510988815</v>
      </c>
      <c r="Q225" s="11">
        <v>30.035208830698934</v>
      </c>
      <c r="S225" s="11">
        <f t="shared" si="57"/>
        <v>1.188870820607135</v>
      </c>
      <c r="T225" s="11">
        <f t="shared" si="53"/>
        <v>1.0106911587555369</v>
      </c>
      <c r="V225">
        <v>223</v>
      </c>
      <c r="W225">
        <v>223</v>
      </c>
      <c r="Y225" s="27">
        <f t="shared" si="54"/>
        <v>0.84280303030303028</v>
      </c>
      <c r="Z225" s="27">
        <f t="shared" si="55"/>
        <v>0.84280303030303028</v>
      </c>
      <c r="AB225" s="27">
        <f t="shared" si="56"/>
        <v>1.006044967685106</v>
      </c>
      <c r="AC225" s="27">
        <f t="shared" si="56"/>
        <v>1.006044967685106</v>
      </c>
    </row>
    <row r="226" spans="1:29" x14ac:dyDescent="0.3">
      <c r="A226" s="1">
        <v>44153</v>
      </c>
      <c r="B226">
        <v>224</v>
      </c>
      <c r="C226">
        <v>155.27299500000001</v>
      </c>
      <c r="D226">
        <v>481.7900085</v>
      </c>
      <c r="G226" s="27">
        <f t="shared" si="47"/>
        <v>167.348242942958</v>
      </c>
      <c r="H226" s="27">
        <f t="shared" si="48"/>
        <v>7.7767856174590991E-2</v>
      </c>
      <c r="I226" s="27"/>
      <c r="J226" s="27">
        <f t="shared" si="49"/>
        <v>524.49415810256698</v>
      </c>
      <c r="K226" s="27">
        <f t="shared" si="50"/>
        <v>8.8636436723795162E-2</v>
      </c>
      <c r="M226" s="11">
        <f t="shared" si="51"/>
        <v>-12.075247942957986</v>
      </c>
      <c r="N226" s="11">
        <f t="shared" si="52"/>
        <v>-42.704149602566986</v>
      </c>
      <c r="P226" s="11">
        <v>13.176387441664275</v>
      </c>
      <c r="Q226" s="11">
        <v>30.229645298784021</v>
      </c>
      <c r="S226" s="11">
        <f t="shared" si="57"/>
        <v>1.2033215727429409</v>
      </c>
      <c r="T226" s="11">
        <f t="shared" si="53"/>
        <v>1.0172339872186569</v>
      </c>
      <c r="V226">
        <v>224</v>
      </c>
      <c r="W226">
        <v>224</v>
      </c>
      <c r="Y226" s="27">
        <f t="shared" si="54"/>
        <v>0.84659090909090906</v>
      </c>
      <c r="Z226" s="27">
        <f t="shared" si="55"/>
        <v>0.84659090909090906</v>
      </c>
      <c r="AB226" s="27">
        <f t="shared" si="56"/>
        <v>1.0219212334923036</v>
      </c>
      <c r="AC226" s="27">
        <f t="shared" si="56"/>
        <v>1.0219212334923036</v>
      </c>
    </row>
    <row r="227" spans="1:29" x14ac:dyDescent="0.3">
      <c r="A227" s="1">
        <v>44154</v>
      </c>
      <c r="B227">
        <v>225</v>
      </c>
      <c r="C227">
        <v>155.85099790000001</v>
      </c>
      <c r="D227">
        <v>484.67001340000002</v>
      </c>
      <c r="G227" s="27">
        <f t="shared" si="47"/>
        <v>167.69101000943482</v>
      </c>
      <c r="H227" s="27">
        <f t="shared" si="48"/>
        <v>7.5970075706745341E-2</v>
      </c>
      <c r="I227" s="27"/>
      <c r="J227" s="27">
        <f t="shared" si="49"/>
        <v>525.29456379672445</v>
      </c>
      <c r="K227" s="27">
        <f t="shared" si="50"/>
        <v>8.3818988741927461E-2</v>
      </c>
      <c r="M227" s="11">
        <f t="shared" si="51"/>
        <v>-11.840012109434809</v>
      </c>
      <c r="N227" s="11">
        <f t="shared" si="52"/>
        <v>-40.62455039672443</v>
      </c>
      <c r="P227" s="11">
        <v>13.220606580882873</v>
      </c>
      <c r="Q227" s="11">
        <v>30.507585027997038</v>
      </c>
      <c r="S227" s="11">
        <f t="shared" si="57"/>
        <v>1.2073598453260324</v>
      </c>
      <c r="T227" s="11">
        <f t="shared" si="53"/>
        <v>1.02658671816073</v>
      </c>
      <c r="V227">
        <v>225</v>
      </c>
      <c r="W227">
        <v>225</v>
      </c>
      <c r="Y227" s="27">
        <f t="shared" si="54"/>
        <v>0.85037878787878785</v>
      </c>
      <c r="Z227" s="27">
        <f t="shared" si="55"/>
        <v>0.85037878787878785</v>
      </c>
      <c r="AB227" s="27">
        <f t="shared" si="56"/>
        <v>1.0380593514671341</v>
      </c>
      <c r="AC227" s="27">
        <f t="shared" si="56"/>
        <v>1.0380593514671341</v>
      </c>
    </row>
    <row r="228" spans="1:29" x14ac:dyDescent="0.3">
      <c r="A228" s="1">
        <v>44155</v>
      </c>
      <c r="B228">
        <v>226</v>
      </c>
      <c r="C228">
        <v>154.97000120000001</v>
      </c>
      <c r="D228">
        <v>488.23999020000002</v>
      </c>
      <c r="G228" s="27">
        <f t="shared" si="47"/>
        <v>168.03377707591164</v>
      </c>
      <c r="H228" s="27">
        <f t="shared" si="48"/>
        <v>8.4298740238453518E-2</v>
      </c>
      <c r="I228" s="27"/>
      <c r="J228" s="27">
        <f t="shared" si="49"/>
        <v>526.09496949088179</v>
      </c>
      <c r="K228" s="27">
        <f t="shared" si="50"/>
        <v>7.7533549178089772E-2</v>
      </c>
      <c r="M228" s="11">
        <f t="shared" si="51"/>
        <v>-13.063775875911631</v>
      </c>
      <c r="N228" s="11">
        <f t="shared" si="52"/>
        <v>-37.854979290881772</v>
      </c>
      <c r="P228" s="11">
        <v>13.601522673478797</v>
      </c>
      <c r="Q228" s="11">
        <v>31.338163043735165</v>
      </c>
      <c r="S228" s="11">
        <f t="shared" si="57"/>
        <v>1.242146660274738</v>
      </c>
      <c r="T228" s="11">
        <f t="shared" si="53"/>
        <v>1.0545358448638289</v>
      </c>
      <c r="V228">
        <v>226</v>
      </c>
      <c r="W228">
        <v>226</v>
      </c>
      <c r="Y228" s="27">
        <f t="shared" si="54"/>
        <v>0.85416666666666663</v>
      </c>
      <c r="Z228" s="27">
        <f t="shared" si="55"/>
        <v>0.85416666666666663</v>
      </c>
      <c r="AB228" s="27">
        <f t="shared" si="56"/>
        <v>1.054472451770053</v>
      </c>
      <c r="AC228" s="27">
        <f t="shared" si="56"/>
        <v>1.054472451770053</v>
      </c>
    </row>
    <row r="229" spans="1:29" x14ac:dyDescent="0.3">
      <c r="A229" s="1">
        <v>44158</v>
      </c>
      <c r="B229">
        <v>227</v>
      </c>
      <c r="C229">
        <v>154.91949460000001</v>
      </c>
      <c r="D229">
        <v>476.61999509999998</v>
      </c>
      <c r="G229" s="27">
        <f t="shared" si="47"/>
        <v>168.37654414238847</v>
      </c>
      <c r="H229" s="27">
        <f t="shared" si="48"/>
        <v>8.6864791142873127E-2</v>
      </c>
      <c r="I229" s="27"/>
      <c r="J229" s="27">
        <f t="shared" si="49"/>
        <v>526.89537518503914</v>
      </c>
      <c r="K229" s="27">
        <f t="shared" si="50"/>
        <v>0.10548315345958334</v>
      </c>
      <c r="M229" s="11">
        <f t="shared" si="51"/>
        <v>-13.457049542388461</v>
      </c>
      <c r="N229" s="11">
        <f t="shared" si="52"/>
        <v>-50.27538008503916</v>
      </c>
      <c r="P229" s="11">
        <v>13.745204085439269</v>
      </c>
      <c r="Q229" s="11">
        <v>32.256280526882847</v>
      </c>
      <c r="S229" s="11">
        <f t="shared" si="57"/>
        <v>1.2552682342554409</v>
      </c>
      <c r="T229" s="11">
        <f t="shared" si="53"/>
        <v>1.0854306932448332</v>
      </c>
      <c r="V229">
        <v>227</v>
      </c>
      <c r="W229">
        <v>227</v>
      </c>
      <c r="Y229" s="27">
        <f t="shared" si="54"/>
        <v>0.85795454545454541</v>
      </c>
      <c r="Z229" s="27">
        <f t="shared" si="55"/>
        <v>0.85795454545454541</v>
      </c>
      <c r="AB229" s="27">
        <f t="shared" si="56"/>
        <v>1.0711746468263743</v>
      </c>
      <c r="AC229" s="27">
        <f t="shared" si="56"/>
        <v>1.0711746468263743</v>
      </c>
    </row>
    <row r="230" spans="1:29" x14ac:dyDescent="0.3">
      <c r="A230" s="1">
        <v>44159</v>
      </c>
      <c r="B230">
        <v>228</v>
      </c>
      <c r="C230">
        <v>155.9029999</v>
      </c>
      <c r="D230">
        <v>482.88000490000002</v>
      </c>
      <c r="G230" s="27">
        <f t="shared" si="47"/>
        <v>168.71931120886529</v>
      </c>
      <c r="H230" s="27">
        <f t="shared" si="48"/>
        <v>8.2206957640879208E-2</v>
      </c>
      <c r="I230" s="27"/>
      <c r="J230" s="27">
        <f t="shared" si="49"/>
        <v>527.69578087919649</v>
      </c>
      <c r="K230" s="27">
        <f t="shared" si="50"/>
        <v>9.2809342951521476E-2</v>
      </c>
      <c r="M230" s="11">
        <f t="shared" si="51"/>
        <v>-12.816311308865295</v>
      </c>
      <c r="N230" s="11">
        <f t="shared" si="52"/>
        <v>-44.815775979196474</v>
      </c>
      <c r="P230" s="11">
        <v>14.01091247746561</v>
      </c>
      <c r="Q230" s="11">
        <v>32.559927506653025</v>
      </c>
      <c r="S230" s="11">
        <f t="shared" si="57"/>
        <v>1.2795338109622343</v>
      </c>
      <c r="T230" s="11">
        <f t="shared" si="53"/>
        <v>1.0956484786301928</v>
      </c>
      <c r="V230">
        <v>228</v>
      </c>
      <c r="W230">
        <v>228</v>
      </c>
      <c r="Y230" s="27">
        <f t="shared" si="54"/>
        <v>0.8617424242424242</v>
      </c>
      <c r="Z230" s="27">
        <f t="shared" si="55"/>
        <v>0.8617424242424242</v>
      </c>
      <c r="AB230" s="27">
        <f t="shared" si="56"/>
        <v>1.0881811342761096</v>
      </c>
      <c r="AC230" s="27">
        <f t="shared" si="56"/>
        <v>1.0881811342761096</v>
      </c>
    </row>
    <row r="231" spans="1:29" x14ac:dyDescent="0.3">
      <c r="A231" s="1">
        <v>44160</v>
      </c>
      <c r="B231">
        <v>229</v>
      </c>
      <c r="C231">
        <v>159.2534943</v>
      </c>
      <c r="D231">
        <v>485</v>
      </c>
      <c r="G231" s="27">
        <f t="shared" si="47"/>
        <v>169.06207827534212</v>
      </c>
      <c r="H231" s="27">
        <f t="shared" si="48"/>
        <v>6.1591012608268506E-2</v>
      </c>
      <c r="I231" s="27"/>
      <c r="J231" s="27">
        <f t="shared" si="49"/>
        <v>528.49618657335395</v>
      </c>
      <c r="K231" s="27">
        <f t="shared" si="50"/>
        <v>8.9682858914131858E-2</v>
      </c>
      <c r="M231" s="11">
        <f t="shared" si="51"/>
        <v>-9.8085839753421169</v>
      </c>
      <c r="N231" s="11">
        <f t="shared" si="52"/>
        <v>-43.496186573353953</v>
      </c>
      <c r="P231" s="11">
        <v>14.052967451916089</v>
      </c>
      <c r="Q231" s="11">
        <v>33.176925793616874</v>
      </c>
      <c r="S231" s="11">
        <f t="shared" si="57"/>
        <v>1.2833744431705281</v>
      </c>
      <c r="T231" s="11">
        <f t="shared" si="53"/>
        <v>1.1164106020805979</v>
      </c>
      <c r="V231">
        <v>229</v>
      </c>
      <c r="W231">
        <v>229</v>
      </c>
      <c r="Y231" s="27">
        <f t="shared" si="54"/>
        <v>0.86553030303030298</v>
      </c>
      <c r="Z231" s="27">
        <f t="shared" si="55"/>
        <v>0.86553030303030298</v>
      </c>
      <c r="AB231" s="27">
        <f t="shared" si="56"/>
        <v>1.1055083138661328</v>
      </c>
      <c r="AC231" s="27">
        <f t="shared" si="56"/>
        <v>1.1055083138661328</v>
      </c>
    </row>
    <row r="232" spans="1:29" x14ac:dyDescent="0.3">
      <c r="A232" s="1">
        <v>44162</v>
      </c>
      <c r="B232">
        <v>230</v>
      </c>
      <c r="C232">
        <v>159.76699830000001</v>
      </c>
      <c r="D232">
        <v>491.35998540000003</v>
      </c>
      <c r="G232" s="27">
        <f t="shared" si="47"/>
        <v>169.40484534181891</v>
      </c>
      <c r="H232" s="27">
        <f t="shared" si="48"/>
        <v>6.0324392048235038E-2</v>
      </c>
      <c r="I232" s="27"/>
      <c r="J232" s="27">
        <f t="shared" si="49"/>
        <v>529.2965922675113</v>
      </c>
      <c r="K232" s="27">
        <f t="shared" si="50"/>
        <v>7.7207359155687716E-2</v>
      </c>
      <c r="M232" s="11">
        <f t="shared" si="51"/>
        <v>-9.6378470418189011</v>
      </c>
      <c r="N232" s="11">
        <f t="shared" si="52"/>
        <v>-37.936606867511273</v>
      </c>
      <c r="P232" s="11">
        <v>14.296551809280174</v>
      </c>
      <c r="Q232" s="11">
        <v>33.640332000810361</v>
      </c>
      <c r="S232" s="11">
        <f t="shared" si="57"/>
        <v>1.3056195625779996</v>
      </c>
      <c r="T232" s="11">
        <f t="shared" si="53"/>
        <v>1.1320043194129104</v>
      </c>
      <c r="V232">
        <v>230</v>
      </c>
      <c r="W232">
        <v>230</v>
      </c>
      <c r="Y232" s="27">
        <f t="shared" si="54"/>
        <v>0.86931818181818177</v>
      </c>
      <c r="Z232" s="27">
        <f t="shared" si="55"/>
        <v>0.86931818181818177</v>
      </c>
      <c r="AB232" s="27">
        <f t="shared" si="56"/>
        <v>1.123173920626966</v>
      </c>
      <c r="AC232" s="27">
        <f t="shared" si="56"/>
        <v>1.123173920626966</v>
      </c>
    </row>
    <row r="233" spans="1:29" x14ac:dyDescent="0.3">
      <c r="A233" s="1">
        <v>44165</v>
      </c>
      <c r="B233">
        <v>231</v>
      </c>
      <c r="C233">
        <v>158.40199279999999</v>
      </c>
      <c r="D233">
        <v>490.7000122</v>
      </c>
      <c r="G233" s="27">
        <f t="shared" si="47"/>
        <v>169.74761240829574</v>
      </c>
      <c r="H233" s="27">
        <f t="shared" si="48"/>
        <v>7.1625485309524145E-2</v>
      </c>
      <c r="I233" s="27"/>
      <c r="J233" s="27">
        <f t="shared" si="49"/>
        <v>530.09699796166865</v>
      </c>
      <c r="K233" s="27">
        <f t="shared" si="50"/>
        <v>8.0287313597235413E-2</v>
      </c>
      <c r="M233" s="11">
        <f t="shared" si="51"/>
        <v>-11.345619608295749</v>
      </c>
      <c r="N233" s="11">
        <f t="shared" si="52"/>
        <v>-39.396985761668645</v>
      </c>
      <c r="P233" s="11">
        <v>14.394882144511996</v>
      </c>
      <c r="Q233" s="11">
        <v>33.748584537892611</v>
      </c>
      <c r="S233" s="11">
        <f t="shared" si="57"/>
        <v>1.3145994908142744</v>
      </c>
      <c r="T233" s="11">
        <f t="shared" si="53"/>
        <v>1.1356470402862229</v>
      </c>
      <c r="V233">
        <v>231</v>
      </c>
      <c r="W233">
        <v>231</v>
      </c>
      <c r="Y233" s="27">
        <f t="shared" si="54"/>
        <v>0.87310606060606055</v>
      </c>
      <c r="Z233" s="27">
        <f t="shared" si="55"/>
        <v>0.87310606060606055</v>
      </c>
      <c r="AB233" s="27">
        <f t="shared" si="56"/>
        <v>1.1411971771506357</v>
      </c>
      <c r="AC233" s="27">
        <f t="shared" si="56"/>
        <v>1.1411971771506357</v>
      </c>
    </row>
    <row r="234" spans="1:29" x14ac:dyDescent="0.3">
      <c r="A234" s="1">
        <v>44166</v>
      </c>
      <c r="B234">
        <v>232</v>
      </c>
      <c r="C234">
        <v>161.00399780000001</v>
      </c>
      <c r="D234">
        <v>504.57998659999998</v>
      </c>
      <c r="G234" s="27">
        <f t="shared" si="47"/>
        <v>170.09037947477256</v>
      </c>
      <c r="H234" s="27">
        <f t="shared" si="48"/>
        <v>5.6435751900146623E-2</v>
      </c>
      <c r="I234" s="27"/>
      <c r="J234" s="27">
        <f t="shared" si="49"/>
        <v>530.89740365582611</v>
      </c>
      <c r="K234" s="27">
        <f t="shared" si="50"/>
        <v>5.2157076687008912E-2</v>
      </c>
      <c r="M234" s="11">
        <f t="shared" si="51"/>
        <v>-9.0863816747725537</v>
      </c>
      <c r="N234" s="11">
        <f t="shared" si="52"/>
        <v>-26.317417055826127</v>
      </c>
      <c r="P234" s="11">
        <v>14.396223576896062</v>
      </c>
      <c r="Q234" s="11">
        <v>34.177985822154426</v>
      </c>
      <c r="S234" s="11">
        <f t="shared" si="57"/>
        <v>1.3147219959040244</v>
      </c>
      <c r="T234" s="11">
        <f t="shared" si="53"/>
        <v>1.150096484736834</v>
      </c>
      <c r="V234">
        <v>232</v>
      </c>
      <c r="W234">
        <v>232</v>
      </c>
      <c r="Y234" s="27">
        <f t="shared" si="54"/>
        <v>0.87689393939393945</v>
      </c>
      <c r="Z234" s="27">
        <f t="shared" si="55"/>
        <v>0.87689393939393945</v>
      </c>
      <c r="AB234" s="27">
        <f t="shared" si="56"/>
        <v>1.1595989683734451</v>
      </c>
      <c r="AC234" s="27">
        <f t="shared" si="56"/>
        <v>1.1595989683734451</v>
      </c>
    </row>
    <row r="235" spans="1:29" x14ac:dyDescent="0.3">
      <c r="A235" s="1">
        <v>44167</v>
      </c>
      <c r="B235">
        <v>233</v>
      </c>
      <c r="C235">
        <v>160.17649840000001</v>
      </c>
      <c r="D235">
        <v>503.38000490000002</v>
      </c>
      <c r="G235" s="27">
        <f t="shared" si="47"/>
        <v>170.43314654124936</v>
      </c>
      <c r="H235" s="27">
        <f t="shared" si="48"/>
        <v>6.4033414662592866E-2</v>
      </c>
      <c r="I235" s="27"/>
      <c r="J235" s="27">
        <f t="shared" si="49"/>
        <v>531.69780934998346</v>
      </c>
      <c r="K235" s="27">
        <f t="shared" si="50"/>
        <v>5.6255322369447261E-2</v>
      </c>
      <c r="M235" s="11">
        <f t="shared" si="51"/>
        <v>-10.256648141249343</v>
      </c>
      <c r="N235" s="11">
        <f t="shared" si="52"/>
        <v>-28.317804449983441</v>
      </c>
      <c r="P235" s="11">
        <v>14.414684143942424</v>
      </c>
      <c r="Q235" s="11">
        <v>34.956669753393953</v>
      </c>
      <c r="S235" s="11">
        <f t="shared" si="57"/>
        <v>1.3164078903626006</v>
      </c>
      <c r="T235" s="11">
        <f t="shared" si="53"/>
        <v>1.1762993644705813</v>
      </c>
      <c r="V235">
        <v>233</v>
      </c>
      <c r="W235">
        <v>233</v>
      </c>
      <c r="Y235" s="27">
        <f t="shared" si="54"/>
        <v>0.88068181818181823</v>
      </c>
      <c r="Z235" s="27">
        <f t="shared" si="55"/>
        <v>0.88068181818181823</v>
      </c>
      <c r="AB235" s="27">
        <f t="shared" si="56"/>
        <v>1.1784020429997195</v>
      </c>
      <c r="AC235" s="27">
        <f t="shared" si="56"/>
        <v>1.1784020429997195</v>
      </c>
    </row>
    <row r="236" spans="1:29" x14ac:dyDescent="0.3">
      <c r="A236" s="1">
        <v>44168</v>
      </c>
      <c r="B236">
        <v>234</v>
      </c>
      <c r="C236">
        <v>159.33650209999999</v>
      </c>
      <c r="D236">
        <v>497.51998900000001</v>
      </c>
      <c r="G236" s="27">
        <f t="shared" si="47"/>
        <v>170.77591360772618</v>
      </c>
      <c r="H236" s="27">
        <f t="shared" si="48"/>
        <v>7.1794041898489702E-2</v>
      </c>
      <c r="I236" s="27"/>
      <c r="J236" s="27">
        <f t="shared" si="49"/>
        <v>532.49821504414081</v>
      </c>
      <c r="K236" s="27">
        <f t="shared" si="50"/>
        <v>7.0305167264627821E-2</v>
      </c>
      <c r="M236" s="11">
        <f t="shared" si="51"/>
        <v>-11.439411507726192</v>
      </c>
      <c r="N236" s="11">
        <f t="shared" si="52"/>
        <v>-34.978226044140797</v>
      </c>
      <c r="P236" s="11">
        <v>15.206647313836527</v>
      </c>
      <c r="Q236" s="11">
        <v>35.537115115197594</v>
      </c>
      <c r="S236" s="11">
        <f t="shared" si="57"/>
        <v>1.388733204973347</v>
      </c>
      <c r="T236" s="11">
        <f t="shared" si="53"/>
        <v>1.195831474222919</v>
      </c>
      <c r="V236">
        <v>234</v>
      </c>
      <c r="W236">
        <v>234</v>
      </c>
      <c r="Y236" s="27">
        <f t="shared" si="54"/>
        <v>0.88446969696969702</v>
      </c>
      <c r="Z236" s="27">
        <f t="shared" si="55"/>
        <v>0.88446969696969702</v>
      </c>
      <c r="AB236" s="27">
        <f t="shared" si="56"/>
        <v>1.1976312466210002</v>
      </c>
      <c r="AC236" s="27">
        <f t="shared" si="56"/>
        <v>1.1976312466210002</v>
      </c>
    </row>
    <row r="237" spans="1:29" x14ac:dyDescent="0.3">
      <c r="A237" s="1">
        <v>44169</v>
      </c>
      <c r="B237">
        <v>235</v>
      </c>
      <c r="C237">
        <v>158.12899780000001</v>
      </c>
      <c r="D237">
        <v>498.30999759999997</v>
      </c>
      <c r="G237" s="27">
        <f t="shared" si="47"/>
        <v>171.11868067420301</v>
      </c>
      <c r="H237" s="27">
        <f t="shared" si="48"/>
        <v>8.2146115228227914E-2</v>
      </c>
      <c r="I237" s="27"/>
      <c r="J237" s="27">
        <f t="shared" si="49"/>
        <v>533.29862073829827</v>
      </c>
      <c r="K237" s="27">
        <f t="shared" si="50"/>
        <v>7.021457186653543E-2</v>
      </c>
      <c r="M237" s="11">
        <f t="shared" si="51"/>
        <v>-12.989682874202998</v>
      </c>
      <c r="N237" s="11">
        <f t="shared" si="52"/>
        <v>-34.988623138298294</v>
      </c>
      <c r="P237" s="11">
        <v>15.220625072339686</v>
      </c>
      <c r="Q237" s="11">
        <v>35.988697024180908</v>
      </c>
      <c r="S237" s="11">
        <f t="shared" si="57"/>
        <v>1.3900097110278258</v>
      </c>
      <c r="T237" s="11">
        <f t="shared" si="53"/>
        <v>1.2110273014081421</v>
      </c>
      <c r="V237">
        <v>235</v>
      </c>
      <c r="W237">
        <v>235</v>
      </c>
      <c r="Y237" s="27">
        <f t="shared" si="54"/>
        <v>0.8882575757575758</v>
      </c>
      <c r="Z237" s="27">
        <f t="shared" si="55"/>
        <v>0.8882575757575758</v>
      </c>
      <c r="AB237" s="27">
        <f t="shared" si="56"/>
        <v>1.2173137927450093</v>
      </c>
      <c r="AC237" s="27">
        <f t="shared" si="56"/>
        <v>1.2173137927450093</v>
      </c>
    </row>
    <row r="238" spans="1:29" x14ac:dyDescent="0.3">
      <c r="A238" s="1">
        <v>44172</v>
      </c>
      <c r="B238">
        <v>236</v>
      </c>
      <c r="C238">
        <v>157.8999939</v>
      </c>
      <c r="D238">
        <v>515.78002930000002</v>
      </c>
      <c r="G238" s="27">
        <f t="shared" si="47"/>
        <v>171.46144774067983</v>
      </c>
      <c r="H238" s="27">
        <f t="shared" si="48"/>
        <v>8.5886348097444928E-2</v>
      </c>
      <c r="I238" s="27"/>
      <c r="J238" s="27">
        <f t="shared" si="49"/>
        <v>534.09902643245562</v>
      </c>
      <c r="K238" s="27">
        <f t="shared" si="50"/>
        <v>3.5517073348724927E-2</v>
      </c>
      <c r="M238" s="11">
        <f t="shared" si="51"/>
        <v>-13.561453840679832</v>
      </c>
      <c r="N238" s="11">
        <f t="shared" si="52"/>
        <v>-18.318997132455593</v>
      </c>
      <c r="P238" s="11">
        <v>15.300784842803353</v>
      </c>
      <c r="Q238" s="11">
        <v>36.655580957210191</v>
      </c>
      <c r="S238" s="11">
        <f t="shared" si="57"/>
        <v>1.3973302289992424</v>
      </c>
      <c r="T238" s="11">
        <f t="shared" si="53"/>
        <v>1.2334680874478883</v>
      </c>
      <c r="V238">
        <v>236</v>
      </c>
      <c r="W238">
        <v>236</v>
      </c>
      <c r="Y238" s="27">
        <f t="shared" si="54"/>
        <v>0.89204545454545459</v>
      </c>
      <c r="Z238" s="27">
        <f t="shared" si="55"/>
        <v>0.89204545454545459</v>
      </c>
      <c r="AB238" s="27">
        <f t="shared" si="56"/>
        <v>1.2374795794240139</v>
      </c>
      <c r="AC238" s="27">
        <f t="shared" si="56"/>
        <v>1.2374795794240139</v>
      </c>
    </row>
    <row r="239" spans="1:29" x14ac:dyDescent="0.3">
      <c r="A239" s="1">
        <v>44173</v>
      </c>
      <c r="B239">
        <v>237</v>
      </c>
      <c r="C239">
        <v>158.86450199999999</v>
      </c>
      <c r="D239">
        <v>512.6599731</v>
      </c>
      <c r="G239" s="27">
        <f t="shared" si="47"/>
        <v>171.80421480715665</v>
      </c>
      <c r="H239" s="27">
        <f t="shared" si="48"/>
        <v>8.1451253390494166E-2</v>
      </c>
      <c r="I239" s="27"/>
      <c r="J239" s="27">
        <f t="shared" si="49"/>
        <v>534.89943212661296</v>
      </c>
      <c r="K239" s="27">
        <f t="shared" si="50"/>
        <v>4.3380525481896574E-2</v>
      </c>
      <c r="M239" s="11">
        <f t="shared" si="51"/>
        <v>-12.939712807156667</v>
      </c>
      <c r="N239" s="11">
        <f t="shared" si="52"/>
        <v>-22.239459026612963</v>
      </c>
      <c r="P239" s="11">
        <v>15.703986943372911</v>
      </c>
      <c r="Q239" s="11">
        <v>36.845848665079245</v>
      </c>
      <c r="S239" s="11">
        <f t="shared" si="57"/>
        <v>1.4341522933122919</v>
      </c>
      <c r="T239" s="11">
        <f t="shared" si="53"/>
        <v>1.2398706362439993</v>
      </c>
      <c r="V239">
        <v>237</v>
      </c>
      <c r="W239">
        <v>237</v>
      </c>
      <c r="Y239" s="27">
        <f t="shared" si="54"/>
        <v>0.89583333333333337</v>
      </c>
      <c r="Z239" s="27">
        <f t="shared" si="55"/>
        <v>0.89583333333333337</v>
      </c>
      <c r="AB239" s="27">
        <f t="shared" si="56"/>
        <v>1.2581615610630965</v>
      </c>
      <c r="AC239" s="27">
        <f t="shared" si="56"/>
        <v>1.2581615610630965</v>
      </c>
    </row>
    <row r="240" spans="1:29" x14ac:dyDescent="0.3">
      <c r="A240" s="1">
        <v>44174</v>
      </c>
      <c r="B240">
        <v>238</v>
      </c>
      <c r="C240">
        <v>155.21000670000001</v>
      </c>
      <c r="D240">
        <v>493.60000609999997</v>
      </c>
      <c r="G240" s="27">
        <f t="shared" si="47"/>
        <v>172.14698187363348</v>
      </c>
      <c r="H240" s="27">
        <f t="shared" si="48"/>
        <v>0.10912295884614165</v>
      </c>
      <c r="I240" s="27"/>
      <c r="J240" s="27">
        <f t="shared" si="49"/>
        <v>535.69983782077043</v>
      </c>
      <c r="K240" s="27">
        <f t="shared" si="50"/>
        <v>8.5291392221420098E-2</v>
      </c>
      <c r="M240" s="11">
        <f t="shared" si="51"/>
        <v>-16.936975173633471</v>
      </c>
      <c r="N240" s="11">
        <f t="shared" si="52"/>
        <v>-42.099831720770453</v>
      </c>
      <c r="P240" s="11">
        <v>16.43968934109472</v>
      </c>
      <c r="Q240" s="11">
        <v>36.92679323968224</v>
      </c>
      <c r="S240" s="11">
        <f t="shared" si="57"/>
        <v>1.5013396441864815</v>
      </c>
      <c r="T240" s="11">
        <f t="shared" si="53"/>
        <v>1.2425944383777423</v>
      </c>
      <c r="V240">
        <v>238</v>
      </c>
      <c r="W240">
        <v>238</v>
      </c>
      <c r="Y240" s="27">
        <f t="shared" si="54"/>
        <v>0.89962121212121215</v>
      </c>
      <c r="Z240" s="27">
        <f t="shared" si="55"/>
        <v>0.89962121212121215</v>
      </c>
      <c r="AB240" s="27">
        <f t="shared" si="56"/>
        <v>1.2793961874320574</v>
      </c>
      <c r="AC240" s="27">
        <f t="shared" si="56"/>
        <v>1.2793961874320574</v>
      </c>
    </row>
    <row r="241" spans="1:29" x14ac:dyDescent="0.3">
      <c r="A241" s="1">
        <v>44175</v>
      </c>
      <c r="B241">
        <v>239</v>
      </c>
      <c r="C241">
        <v>155.07449339999999</v>
      </c>
      <c r="D241">
        <v>501.0899963</v>
      </c>
      <c r="G241" s="27">
        <f t="shared" si="47"/>
        <v>172.4897489401103</v>
      </c>
      <c r="H241" s="27">
        <f t="shared" si="48"/>
        <v>0.11230251447727967</v>
      </c>
      <c r="I241" s="27"/>
      <c r="J241" s="27">
        <f t="shared" si="49"/>
        <v>536.50024351492777</v>
      </c>
      <c r="K241" s="27">
        <f t="shared" si="50"/>
        <v>7.0666442108989633E-2</v>
      </c>
      <c r="M241" s="11">
        <f t="shared" si="51"/>
        <v>-17.415255540110309</v>
      </c>
      <c r="N241" s="11">
        <f t="shared" si="52"/>
        <v>-35.410247214927779</v>
      </c>
      <c r="P241" s="11">
        <v>17.278814675756962</v>
      </c>
      <c r="Q241" s="11">
        <v>36.965996451367459</v>
      </c>
      <c r="S241" s="11">
        <f t="shared" si="57"/>
        <v>1.5779720005060431</v>
      </c>
      <c r="T241" s="11">
        <f t="shared" si="53"/>
        <v>1.2439136347804847</v>
      </c>
      <c r="V241">
        <v>239</v>
      </c>
      <c r="W241">
        <v>239</v>
      </c>
      <c r="Y241" s="27">
        <f t="shared" si="54"/>
        <v>0.90340909090909094</v>
      </c>
      <c r="Z241" s="27">
        <f t="shared" si="55"/>
        <v>0.90340909090909094</v>
      </c>
      <c r="AB241" s="27">
        <f t="shared" si="56"/>
        <v>1.3012239250892597</v>
      </c>
      <c r="AC241" s="27">
        <f t="shared" si="56"/>
        <v>1.3012239250892597</v>
      </c>
    </row>
    <row r="242" spans="1:29" x14ac:dyDescent="0.3">
      <c r="A242" s="1">
        <v>44176</v>
      </c>
      <c r="B242">
        <v>240</v>
      </c>
      <c r="C242">
        <v>155.82099909999999</v>
      </c>
      <c r="D242">
        <v>503.22000120000001</v>
      </c>
      <c r="G242" s="27">
        <f t="shared" si="47"/>
        <v>172.8325160065871</v>
      </c>
      <c r="H242" s="27">
        <f t="shared" si="48"/>
        <v>0.10917345547033593</v>
      </c>
      <c r="I242" s="27"/>
      <c r="J242" s="27">
        <f t="shared" si="49"/>
        <v>537.30064920908512</v>
      </c>
      <c r="K242" s="27">
        <f t="shared" si="50"/>
        <v>6.7725145915931276E-2</v>
      </c>
      <c r="M242" s="11">
        <f t="shared" si="51"/>
        <v>-17.011516906587104</v>
      </c>
      <c r="N242" s="11">
        <f t="shared" si="52"/>
        <v>-34.08064800908511</v>
      </c>
      <c r="P242" s="11">
        <v>17.612851411558324</v>
      </c>
      <c r="Q242" s="11">
        <v>37.357203733839697</v>
      </c>
      <c r="S242" s="11">
        <f t="shared" si="57"/>
        <v>1.6084776009263391</v>
      </c>
      <c r="T242" s="11">
        <f t="shared" si="53"/>
        <v>1.2570778429557692</v>
      </c>
      <c r="V242">
        <v>240</v>
      </c>
      <c r="W242">
        <v>240</v>
      </c>
      <c r="Y242" s="27">
        <f t="shared" si="54"/>
        <v>0.90719696969696972</v>
      </c>
      <c r="Z242" s="27">
        <f t="shared" si="55"/>
        <v>0.90719696969696972</v>
      </c>
      <c r="AB242" s="27">
        <f t="shared" si="56"/>
        <v>1.3236898806152013</v>
      </c>
      <c r="AC242" s="27">
        <f t="shared" si="56"/>
        <v>1.3236898806152013</v>
      </c>
    </row>
    <row r="243" spans="1:29" x14ac:dyDescent="0.3">
      <c r="A243" s="1">
        <v>44179</v>
      </c>
      <c r="B243">
        <v>241</v>
      </c>
      <c r="C243">
        <v>157.84849550000001</v>
      </c>
      <c r="D243">
        <v>522.41998290000004</v>
      </c>
      <c r="G243" s="27">
        <f t="shared" si="47"/>
        <v>173.17528307306392</v>
      </c>
      <c r="H243" s="27">
        <f t="shared" si="48"/>
        <v>9.7098090954334818E-2</v>
      </c>
      <c r="I243" s="27"/>
      <c r="J243" s="27">
        <f t="shared" si="49"/>
        <v>538.10105490324247</v>
      </c>
      <c r="K243" s="27">
        <f t="shared" si="50"/>
        <v>3.0016217825733622E-2</v>
      </c>
      <c r="M243" s="11">
        <f t="shared" si="51"/>
        <v>-15.32678757306391</v>
      </c>
      <c r="N243" s="11">
        <f t="shared" si="52"/>
        <v>-15.681072003242434</v>
      </c>
      <c r="P243" s="11">
        <v>17.700789939955627</v>
      </c>
      <c r="Q243" s="11">
        <v>38.131127489125163</v>
      </c>
      <c r="S243" s="11">
        <f t="shared" si="57"/>
        <v>1.6165085068756539</v>
      </c>
      <c r="T243" s="11">
        <f t="shared" si="53"/>
        <v>1.2831205417572644</v>
      </c>
      <c r="V243">
        <v>241</v>
      </c>
      <c r="W243">
        <v>241</v>
      </c>
      <c r="Y243" s="27">
        <f t="shared" si="54"/>
        <v>0.91098484848484851</v>
      </c>
      <c r="Z243" s="27">
        <f t="shared" si="55"/>
        <v>0.91098484848484851</v>
      </c>
      <c r="AB243" s="27">
        <f t="shared" si="56"/>
        <v>1.3468445506202606</v>
      </c>
      <c r="AC243" s="27">
        <f t="shared" si="56"/>
        <v>1.3468445506202606</v>
      </c>
    </row>
    <row r="244" spans="1:29" x14ac:dyDescent="0.3">
      <c r="A244" s="1">
        <v>44180</v>
      </c>
      <c r="B244">
        <v>242</v>
      </c>
      <c r="C244">
        <v>158.2559967</v>
      </c>
      <c r="D244">
        <v>519.78002930000002</v>
      </c>
      <c r="G244" s="27">
        <f t="shared" si="47"/>
        <v>173.51805013954072</v>
      </c>
      <c r="H244" s="27">
        <f t="shared" si="48"/>
        <v>9.6439021318556598E-2</v>
      </c>
      <c r="I244" s="27"/>
      <c r="J244" s="27">
        <f t="shared" si="49"/>
        <v>538.90146059739993</v>
      </c>
      <c r="K244" s="27">
        <f t="shared" si="50"/>
        <v>3.6787545152804718E-2</v>
      </c>
      <c r="M244" s="11">
        <f t="shared" si="51"/>
        <v>-15.262053439540722</v>
      </c>
      <c r="N244" s="11">
        <f t="shared" si="52"/>
        <v>-19.121431297399909</v>
      </c>
      <c r="P244" s="11">
        <v>18.139307578604701</v>
      </c>
      <c r="Q244" s="11">
        <v>39.585614524856339</v>
      </c>
      <c r="S244" s="11">
        <f t="shared" si="57"/>
        <v>1.6565557305134613</v>
      </c>
      <c r="T244" s="11">
        <f t="shared" si="53"/>
        <v>1.3320643395455296</v>
      </c>
      <c r="V244">
        <v>242</v>
      </c>
      <c r="W244">
        <v>242</v>
      </c>
      <c r="Y244" s="27">
        <f t="shared" si="54"/>
        <v>0.91477272727272729</v>
      </c>
      <c r="Z244" s="27">
        <f t="shared" si="55"/>
        <v>0.91477272727272729</v>
      </c>
      <c r="AB244" s="27">
        <f t="shared" si="56"/>
        <v>1.370744730967556</v>
      </c>
      <c r="AC244" s="27">
        <f t="shared" si="56"/>
        <v>1.370744730967556</v>
      </c>
    </row>
    <row r="245" spans="1:29" x14ac:dyDescent="0.3">
      <c r="A245" s="1">
        <v>44181</v>
      </c>
      <c r="B245">
        <v>243</v>
      </c>
      <c r="C245">
        <v>162.04800420000001</v>
      </c>
      <c r="D245">
        <v>524.83001709999996</v>
      </c>
      <c r="G245" s="27">
        <f t="shared" si="47"/>
        <v>173.86081720601754</v>
      </c>
      <c r="H245" s="27">
        <f t="shared" si="48"/>
        <v>7.2896997802195301E-2</v>
      </c>
      <c r="I245" s="27"/>
      <c r="J245" s="27">
        <f t="shared" si="49"/>
        <v>539.70186629155728</v>
      </c>
      <c r="K245" s="27">
        <f t="shared" si="50"/>
        <v>2.8336506501158577E-2</v>
      </c>
      <c r="M245" s="11">
        <f t="shared" si="51"/>
        <v>-11.812813006017535</v>
      </c>
      <c r="N245" s="11">
        <f t="shared" si="52"/>
        <v>-14.871849191557317</v>
      </c>
      <c r="P245" s="11">
        <v>18.268015376326531</v>
      </c>
      <c r="Q245" s="11">
        <v>43.015444170921796</v>
      </c>
      <c r="S245" s="11">
        <f t="shared" si="57"/>
        <v>1.6683098528223717</v>
      </c>
      <c r="T245" s="11">
        <f t="shared" si="53"/>
        <v>1.4474788358740145</v>
      </c>
      <c r="V245">
        <v>243</v>
      </c>
      <c r="W245">
        <v>243</v>
      </c>
      <c r="Y245" s="27">
        <f t="shared" si="54"/>
        <v>0.91856060606060608</v>
      </c>
      <c r="Z245" s="27">
        <f t="shared" si="55"/>
        <v>0.91856060606060608</v>
      </c>
      <c r="AB245" s="27">
        <f t="shared" si="56"/>
        <v>1.3954546278100075</v>
      </c>
      <c r="AC245" s="27">
        <f t="shared" si="56"/>
        <v>1.3954546278100075</v>
      </c>
    </row>
    <row r="246" spans="1:29" x14ac:dyDescent="0.3">
      <c r="A246" s="1">
        <v>44182</v>
      </c>
      <c r="B246">
        <v>244</v>
      </c>
      <c r="C246">
        <v>161.80400090000001</v>
      </c>
      <c r="D246">
        <v>532.90002440000001</v>
      </c>
      <c r="G246" s="27">
        <f t="shared" si="47"/>
        <v>174.20358427249437</v>
      </c>
      <c r="H246" s="27">
        <f t="shared" si="48"/>
        <v>7.6633354574203005E-2</v>
      </c>
      <c r="I246" s="27"/>
      <c r="J246" s="27">
        <f t="shared" si="49"/>
        <v>540.50227198571463</v>
      </c>
      <c r="K246" s="27">
        <f t="shared" si="50"/>
        <v>1.4265804536740459E-2</v>
      </c>
      <c r="M246" s="11">
        <f t="shared" si="51"/>
        <v>-12.399583372494362</v>
      </c>
      <c r="N246" s="11">
        <f t="shared" si="52"/>
        <v>-7.6022475857146219</v>
      </c>
      <c r="P246" s="11">
        <v>18.409400438816505</v>
      </c>
      <c r="Q246" s="11">
        <v>43.677343687774169</v>
      </c>
      <c r="S246" s="11">
        <f t="shared" si="57"/>
        <v>1.6812217147808195</v>
      </c>
      <c r="T246" s="11">
        <f t="shared" si="53"/>
        <v>1.4697518952503652</v>
      </c>
      <c r="V246">
        <v>244</v>
      </c>
      <c r="W246">
        <v>244</v>
      </c>
      <c r="Y246" s="27">
        <f t="shared" si="54"/>
        <v>0.92234848484848486</v>
      </c>
      <c r="Z246" s="27">
        <f t="shared" si="55"/>
        <v>0.92234848484848486</v>
      </c>
      <c r="AB246" s="27">
        <f t="shared" si="56"/>
        <v>1.4210472270165813</v>
      </c>
      <c r="AC246" s="27">
        <f t="shared" si="56"/>
        <v>1.4210472270165813</v>
      </c>
    </row>
    <row r="247" spans="1:29" x14ac:dyDescent="0.3">
      <c r="A247" s="1">
        <v>44183</v>
      </c>
      <c r="B247">
        <v>245</v>
      </c>
      <c r="C247">
        <v>160.08250430000001</v>
      </c>
      <c r="D247">
        <v>534.45001219999995</v>
      </c>
      <c r="G247" s="27">
        <f t="shared" si="47"/>
        <v>174.54635133897119</v>
      </c>
      <c r="H247" s="27">
        <f t="shared" si="48"/>
        <v>9.0352453581469747E-2</v>
      </c>
      <c r="I247" s="27"/>
      <c r="J247" s="27">
        <f t="shared" si="49"/>
        <v>541.30267767987198</v>
      </c>
      <c r="K247" s="27">
        <f t="shared" si="50"/>
        <v>1.2821901624931856E-2</v>
      </c>
      <c r="M247" s="11">
        <f t="shared" si="51"/>
        <v>-14.463847038971181</v>
      </c>
      <c r="N247" s="11">
        <f t="shared" si="52"/>
        <v>-6.8526654798720301</v>
      </c>
      <c r="P247" s="11">
        <v>18.701462707571523</v>
      </c>
      <c r="Q247" s="11">
        <v>44.704386542384213</v>
      </c>
      <c r="S247" s="11">
        <f t="shared" si="57"/>
        <v>1.7078940352581209</v>
      </c>
      <c r="T247" s="11">
        <f t="shared" si="53"/>
        <v>1.5043121055245303</v>
      </c>
      <c r="V247">
        <v>245</v>
      </c>
      <c r="W247">
        <v>245</v>
      </c>
      <c r="Y247" s="27">
        <f t="shared" si="54"/>
        <v>0.92613636363636365</v>
      </c>
      <c r="Z247" s="27">
        <f t="shared" si="55"/>
        <v>0.92613636363636365</v>
      </c>
      <c r="AB247" s="27">
        <f t="shared" si="56"/>
        <v>1.4476059980540619</v>
      </c>
      <c r="AC247" s="27">
        <f t="shared" si="56"/>
        <v>1.4476059980540619</v>
      </c>
    </row>
    <row r="248" spans="1:29" x14ac:dyDescent="0.3">
      <c r="A248" s="1">
        <v>44186</v>
      </c>
      <c r="B248">
        <v>246</v>
      </c>
      <c r="C248">
        <v>160.3090057</v>
      </c>
      <c r="D248">
        <v>528.9099731</v>
      </c>
      <c r="G248" s="27">
        <f t="shared" si="47"/>
        <v>174.88911840544802</v>
      </c>
      <c r="H248" s="27">
        <f t="shared" si="48"/>
        <v>9.0950053877403694E-2</v>
      </c>
      <c r="I248" s="27"/>
      <c r="J248" s="27">
        <f t="shared" si="49"/>
        <v>542.10308337402944</v>
      </c>
      <c r="K248" s="27">
        <f t="shared" si="50"/>
        <v>2.4943962006810261E-2</v>
      </c>
      <c r="M248" s="11">
        <f t="shared" si="51"/>
        <v>-14.580112705448016</v>
      </c>
      <c r="N248" s="11">
        <f t="shared" si="52"/>
        <v>-13.193110274029436</v>
      </c>
      <c r="P248" s="11">
        <v>18.923752909849696</v>
      </c>
      <c r="Q248" s="11">
        <v>45.018981064403704</v>
      </c>
      <c r="S248" s="11">
        <f t="shared" si="57"/>
        <v>1.7281944853621392</v>
      </c>
      <c r="T248" s="11">
        <f t="shared" si="53"/>
        <v>1.5148982780326115</v>
      </c>
      <c r="V248">
        <v>246</v>
      </c>
      <c r="W248">
        <v>246</v>
      </c>
      <c r="Y248" s="27">
        <f t="shared" si="54"/>
        <v>0.92992424242424243</v>
      </c>
      <c r="Z248" s="27">
        <f t="shared" si="55"/>
        <v>0.92992424242424243</v>
      </c>
      <c r="AB248" s="27">
        <f t="shared" si="56"/>
        <v>1.4752270359807207</v>
      </c>
      <c r="AC248" s="27">
        <f t="shared" si="56"/>
        <v>1.4752270359807207</v>
      </c>
    </row>
    <row r="249" spans="1:29" x14ac:dyDescent="0.3">
      <c r="A249" s="1">
        <v>44187</v>
      </c>
      <c r="B249">
        <v>247</v>
      </c>
      <c r="C249">
        <v>160.32600400000001</v>
      </c>
      <c r="D249">
        <v>527.33001709999996</v>
      </c>
      <c r="G249" s="27">
        <f t="shared" si="47"/>
        <v>175.23188547192484</v>
      </c>
      <c r="H249" s="27">
        <f t="shared" si="48"/>
        <v>9.297232576148301E-2</v>
      </c>
      <c r="I249" s="27"/>
      <c r="J249" s="27">
        <f t="shared" si="49"/>
        <v>542.90348906818679</v>
      </c>
      <c r="K249" s="27">
        <f t="shared" si="50"/>
        <v>2.9532686293550315E-2</v>
      </c>
      <c r="M249" s="11">
        <f t="shared" si="51"/>
        <v>-14.905881471924829</v>
      </c>
      <c r="N249" s="11">
        <f t="shared" si="52"/>
        <v>-15.573471968186823</v>
      </c>
      <c r="P249" s="11">
        <v>18.927357505862886</v>
      </c>
      <c r="Q249" s="11">
        <v>45.176283559236595</v>
      </c>
      <c r="S249" s="11">
        <f t="shared" si="57"/>
        <v>1.7285236718074299</v>
      </c>
      <c r="T249" s="11">
        <f t="shared" si="53"/>
        <v>1.520191540405913</v>
      </c>
      <c r="V249">
        <v>247</v>
      </c>
      <c r="W249">
        <v>247</v>
      </c>
      <c r="Y249" s="27">
        <f t="shared" si="54"/>
        <v>0.93371212121212122</v>
      </c>
      <c r="Z249" s="27">
        <f t="shared" si="55"/>
        <v>0.93371212121212122</v>
      </c>
      <c r="AB249" s="27">
        <f t="shared" si="56"/>
        <v>1.5040217849000663</v>
      </c>
      <c r="AC249" s="27">
        <f t="shared" si="56"/>
        <v>1.5040217849000663</v>
      </c>
    </row>
    <row r="250" spans="1:29" x14ac:dyDescent="0.3">
      <c r="A250" s="1">
        <v>44188</v>
      </c>
      <c r="B250">
        <v>248</v>
      </c>
      <c r="C250">
        <v>159.26350400000001</v>
      </c>
      <c r="D250">
        <v>514.47998050000001</v>
      </c>
      <c r="G250" s="27">
        <f t="shared" si="47"/>
        <v>175.57465253840166</v>
      </c>
      <c r="H250" s="27">
        <f t="shared" si="48"/>
        <v>0.10241610996077075</v>
      </c>
      <c r="I250" s="27"/>
      <c r="J250" s="27">
        <f t="shared" si="49"/>
        <v>543.70389476234413</v>
      </c>
      <c r="K250" s="27">
        <f t="shared" si="50"/>
        <v>5.6802821042604444E-2</v>
      </c>
      <c r="M250" s="11">
        <f t="shared" si="51"/>
        <v>-16.311148538401653</v>
      </c>
      <c r="N250" s="11">
        <f t="shared" si="52"/>
        <v>-29.223914262344124</v>
      </c>
      <c r="P250" s="11">
        <v>18.9335492121279</v>
      </c>
      <c r="Q250" s="11">
        <v>46.154786136541588</v>
      </c>
      <c r="S250" s="11">
        <f t="shared" si="57"/>
        <v>1.7290891237382999</v>
      </c>
      <c r="T250" s="11">
        <f t="shared" si="53"/>
        <v>1.5531183600353755</v>
      </c>
      <c r="V250">
        <v>248</v>
      </c>
      <c r="W250">
        <v>248</v>
      </c>
      <c r="Y250" s="27">
        <f t="shared" si="54"/>
        <v>0.9375</v>
      </c>
      <c r="Z250" s="27">
        <f t="shared" si="55"/>
        <v>0.9375</v>
      </c>
      <c r="AB250" s="27">
        <f t="shared" si="56"/>
        <v>1.5341205443525465</v>
      </c>
      <c r="AC250" s="27">
        <f t="shared" si="56"/>
        <v>1.5341205443525465</v>
      </c>
    </row>
    <row r="251" spans="1:29" x14ac:dyDescent="0.3">
      <c r="A251" s="1">
        <v>44189</v>
      </c>
      <c r="B251">
        <v>249</v>
      </c>
      <c r="C251">
        <v>158.6345062</v>
      </c>
      <c r="D251">
        <v>513.96997069999998</v>
      </c>
      <c r="G251" s="27">
        <f t="shared" si="47"/>
        <v>175.91741960487846</v>
      </c>
      <c r="H251" s="27">
        <f t="shared" si="48"/>
        <v>0.10894800771207278</v>
      </c>
      <c r="I251" s="27"/>
      <c r="J251" s="27">
        <f t="shared" si="49"/>
        <v>544.5043004565016</v>
      </c>
      <c r="K251" s="27">
        <f t="shared" si="50"/>
        <v>5.9408781635463009E-2</v>
      </c>
      <c r="M251" s="11">
        <f t="shared" si="51"/>
        <v>-17.282913404878457</v>
      </c>
      <c r="N251" s="11">
        <f t="shared" si="52"/>
        <v>-30.53432975650162</v>
      </c>
      <c r="P251" s="11">
        <v>19.043557006432422</v>
      </c>
      <c r="Q251" s="11">
        <v>46.750735294967797</v>
      </c>
      <c r="S251" s="11">
        <f t="shared" si="57"/>
        <v>1.7391354852803054</v>
      </c>
      <c r="T251" s="11">
        <f t="shared" si="53"/>
        <v>1.5731721758381654</v>
      </c>
      <c r="V251">
        <v>249</v>
      </c>
      <c r="W251">
        <v>249</v>
      </c>
      <c r="Y251" s="27">
        <f t="shared" si="54"/>
        <v>0.94128787878787878</v>
      </c>
      <c r="Z251" s="27">
        <f t="shared" si="55"/>
        <v>0.94128787878787878</v>
      </c>
      <c r="AB251" s="27">
        <f t="shared" si="56"/>
        <v>1.5656770469488706</v>
      </c>
      <c r="AC251" s="27">
        <f t="shared" si="56"/>
        <v>1.5656770469488706</v>
      </c>
    </row>
    <row r="252" spans="1:29" x14ac:dyDescent="0.3">
      <c r="A252" s="1">
        <v>44193</v>
      </c>
      <c r="B252">
        <v>250</v>
      </c>
      <c r="C252">
        <v>164.19799800000001</v>
      </c>
      <c r="D252">
        <v>519.11999509999998</v>
      </c>
      <c r="G252" s="27">
        <f t="shared" si="47"/>
        <v>176.26018667135529</v>
      </c>
      <c r="H252" s="27">
        <f t="shared" si="48"/>
        <v>7.3461240808522357E-2</v>
      </c>
      <c r="I252" s="27"/>
      <c r="J252" s="27">
        <f t="shared" si="49"/>
        <v>545.30470615065894</v>
      </c>
      <c r="K252" s="27">
        <f t="shared" si="50"/>
        <v>5.0440575007354327E-2</v>
      </c>
      <c r="M252" s="11">
        <f t="shared" si="51"/>
        <v>-12.062188671355273</v>
      </c>
      <c r="N252" s="11">
        <f t="shared" si="52"/>
        <v>-26.184711050658962</v>
      </c>
      <c r="P252" s="11">
        <v>19.114582045081534</v>
      </c>
      <c r="Q252" s="11">
        <v>48.199391658561126</v>
      </c>
      <c r="S252" s="11">
        <f t="shared" si="57"/>
        <v>1.7456217821951281</v>
      </c>
      <c r="T252" s="11">
        <f t="shared" si="53"/>
        <v>1.6219197702701449</v>
      </c>
      <c r="V252">
        <v>250</v>
      </c>
      <c r="W252">
        <v>250</v>
      </c>
      <c r="Y252" s="27">
        <f t="shared" si="54"/>
        <v>0.94507575757575757</v>
      </c>
      <c r="Z252" s="27">
        <f t="shared" si="55"/>
        <v>0.94507575757575757</v>
      </c>
      <c r="AB252" s="27">
        <f t="shared" si="56"/>
        <v>1.5988745281050747</v>
      </c>
      <c r="AC252" s="27">
        <f t="shared" si="56"/>
        <v>1.5988745281050747</v>
      </c>
    </row>
    <row r="253" spans="1:29" x14ac:dyDescent="0.3">
      <c r="A253" s="1">
        <v>44194</v>
      </c>
      <c r="B253">
        <v>251</v>
      </c>
      <c r="C253">
        <v>166.1000061</v>
      </c>
      <c r="D253">
        <v>530.86999509999998</v>
      </c>
      <c r="G253" s="27">
        <f t="shared" si="47"/>
        <v>176.60295373783208</v>
      </c>
      <c r="H253" s="27">
        <f t="shared" si="48"/>
        <v>6.3232674606338135E-2</v>
      </c>
      <c r="I253" s="27"/>
      <c r="J253" s="27">
        <f t="shared" si="49"/>
        <v>546.10511184481629</v>
      </c>
      <c r="K253" s="27">
        <f t="shared" si="50"/>
        <v>2.869839487150987E-2</v>
      </c>
      <c r="M253" s="11">
        <f t="shared" si="51"/>
        <v>-10.502947637832079</v>
      </c>
      <c r="N253" s="11">
        <f t="shared" si="52"/>
        <v>-15.23511674481631</v>
      </c>
      <c r="P253" s="11">
        <v>19.218405480313351</v>
      </c>
      <c r="Q253" s="11">
        <v>49.888558370246301</v>
      </c>
      <c r="S253" s="11">
        <f t="shared" si="57"/>
        <v>1.7551033627819042</v>
      </c>
      <c r="T253" s="11">
        <f t="shared" si="53"/>
        <v>1.6787605890168222</v>
      </c>
      <c r="V253">
        <v>251</v>
      </c>
      <c r="W253">
        <v>251</v>
      </c>
      <c r="Y253" s="27">
        <f t="shared" si="54"/>
        <v>0.94886363636363635</v>
      </c>
      <c r="Z253" s="27">
        <f t="shared" si="55"/>
        <v>0.94886363636363635</v>
      </c>
      <c r="AB253" s="27">
        <f t="shared" si="56"/>
        <v>1.6339339161209507</v>
      </c>
      <c r="AC253" s="27">
        <f t="shared" si="56"/>
        <v>1.6339339161209507</v>
      </c>
    </row>
    <row r="254" spans="1:29" x14ac:dyDescent="0.3">
      <c r="A254" s="1">
        <v>44195</v>
      </c>
      <c r="B254">
        <v>252</v>
      </c>
      <c r="C254">
        <v>164.29249569999999</v>
      </c>
      <c r="D254">
        <v>524.5900269</v>
      </c>
      <c r="G254" s="27">
        <f t="shared" si="47"/>
        <v>176.94572080430891</v>
      </c>
      <c r="H254" s="27">
        <f t="shared" si="48"/>
        <v>7.7016451971207822E-2</v>
      </c>
      <c r="I254" s="27"/>
      <c r="J254" s="27">
        <f t="shared" si="49"/>
        <v>546.90551753897375</v>
      </c>
      <c r="K254" s="27">
        <f t="shared" si="50"/>
        <v>4.2538915142638897E-2</v>
      </c>
      <c r="M254" s="11">
        <f t="shared" si="51"/>
        <v>-12.653225104308916</v>
      </c>
      <c r="N254" s="11">
        <f t="shared" si="52"/>
        <v>-22.315490638973756</v>
      </c>
      <c r="P254" s="11">
        <v>20.54227444565106</v>
      </c>
      <c r="Q254" s="11">
        <v>50.406416845524859</v>
      </c>
      <c r="S254" s="11">
        <f t="shared" si="57"/>
        <v>1.8760044893257766</v>
      </c>
      <c r="T254" s="11">
        <f t="shared" si="53"/>
        <v>1.69618663673971</v>
      </c>
      <c r="V254">
        <v>252</v>
      </c>
      <c r="W254">
        <v>252</v>
      </c>
      <c r="Y254" s="27">
        <f t="shared" si="54"/>
        <v>0.95265151515151514</v>
      </c>
      <c r="Z254" s="27">
        <f t="shared" si="55"/>
        <v>0.95265151515151514</v>
      </c>
      <c r="AB254" s="27">
        <f t="shared" si="56"/>
        <v>1.6711251043350637</v>
      </c>
      <c r="AC254" s="27">
        <f>_xlfn.NORM.S.INV(Z254)</f>
        <v>1.6711251043350637</v>
      </c>
    </row>
    <row r="255" spans="1:29" x14ac:dyDescent="0.3">
      <c r="A255" s="1">
        <v>44196</v>
      </c>
      <c r="B255">
        <v>253</v>
      </c>
      <c r="C255">
        <v>176.68851379675164</v>
      </c>
      <c r="D255" s="10">
        <v>541.8817289269374</v>
      </c>
      <c r="G255" s="27">
        <f t="shared" ref="G255:G264" si="58">$F$3*B255+$F$5</f>
        <v>177.28848787078573</v>
      </c>
      <c r="H255" s="27">
        <f t="shared" ref="H255:H264" si="59">ABS((C255-G255)/C255)</f>
        <v>3.3956597468710178E-3</v>
      </c>
      <c r="J255" s="27">
        <f t="shared" ref="J255:J264" si="60">$F$24*B255+$F$26</f>
        <v>547.7059232331311</v>
      </c>
      <c r="K255" s="27">
        <f t="shared" ref="K255:K264" si="61">ABS((D255-J255)/D255)</f>
        <v>1.0748091318242227E-2</v>
      </c>
      <c r="M255" s="11">
        <f t="shared" ref="M255:M264" si="62">C255-G255</f>
        <v>-0.59997407403409397</v>
      </c>
      <c r="N255" s="11">
        <f t="shared" ref="N255:N264" si="63">D255-J255</f>
        <v>-5.8241943061937036</v>
      </c>
      <c r="P255" s="11">
        <v>20.556112878035151</v>
      </c>
      <c r="Q255" s="11">
        <v>53.523975948226791</v>
      </c>
      <c r="S255" s="11">
        <f t="shared" si="57"/>
        <v>1.8772682715494282</v>
      </c>
      <c r="T255" s="11">
        <f t="shared" si="53"/>
        <v>1.8010931629356643</v>
      </c>
      <c r="V255">
        <v>253</v>
      </c>
      <c r="W255">
        <v>253</v>
      </c>
      <c r="Y255" s="27">
        <f t="shared" si="54"/>
        <v>0.95643939393939392</v>
      </c>
      <c r="Z255" s="27">
        <f t="shared" si="55"/>
        <v>0.95643939393939392</v>
      </c>
      <c r="AB255" s="27">
        <f t="shared" si="56"/>
        <v>1.71078282037223</v>
      </c>
      <c r="AC255" s="27">
        <f t="shared" ref="AC255:AC264" si="64">_xlfn.NORM.S.INV(Z255)</f>
        <v>1.71078282037223</v>
      </c>
    </row>
    <row r="256" spans="1:29" x14ac:dyDescent="0.3">
      <c r="A256" s="1">
        <v>44197</v>
      </c>
      <c r="B256">
        <v>254</v>
      </c>
      <c r="C256">
        <v>177.02183763431179</v>
      </c>
      <c r="D256" s="10">
        <v>542.60460398967621</v>
      </c>
      <c r="G256" s="27">
        <f t="shared" si="58"/>
        <v>177.63125493726255</v>
      </c>
      <c r="H256" s="27">
        <f t="shared" si="59"/>
        <v>3.44261087273132E-3</v>
      </c>
      <c r="J256" s="27">
        <f t="shared" si="60"/>
        <v>548.50632892728845</v>
      </c>
      <c r="K256" s="27">
        <f t="shared" si="61"/>
        <v>1.0876658425339369E-2</v>
      </c>
      <c r="M256" s="11">
        <f t="shared" si="62"/>
        <v>-0.60941730295076013</v>
      </c>
      <c r="N256" s="11">
        <f t="shared" si="63"/>
        <v>-5.9017249376122436</v>
      </c>
      <c r="P256" s="11">
        <v>21.971719974048341</v>
      </c>
      <c r="Q256" s="11">
        <v>57.703581254069434</v>
      </c>
      <c r="S256" s="11">
        <f t="shared" si="57"/>
        <v>2.0065472992573068</v>
      </c>
      <c r="T256" s="11">
        <f t="shared" si="53"/>
        <v>1.9417377695210276</v>
      </c>
      <c r="V256">
        <v>254</v>
      </c>
      <c r="W256">
        <v>254</v>
      </c>
      <c r="Y256" s="27">
        <f t="shared" si="54"/>
        <v>0.96022727272727271</v>
      </c>
      <c r="Z256" s="27">
        <f t="shared" si="55"/>
        <v>0.96022727272727271</v>
      </c>
      <c r="AB256" s="27">
        <f t="shared" ref="AB256:AB264" si="65">_xlfn.NORM.S.INV(Y256)</f>
        <v>1.7533295587879703</v>
      </c>
      <c r="AC256" s="27">
        <f t="shared" si="64"/>
        <v>1.7533295587879703</v>
      </c>
    </row>
    <row r="257" spans="1:29" x14ac:dyDescent="0.3">
      <c r="A257" s="1">
        <v>44198</v>
      </c>
      <c r="B257">
        <v>255</v>
      </c>
      <c r="C257">
        <v>177.35516147187195</v>
      </c>
      <c r="D257" s="10">
        <v>543.3274790524149</v>
      </c>
      <c r="G257" s="27">
        <f t="shared" si="58"/>
        <v>177.97402200373938</v>
      </c>
      <c r="H257" s="27">
        <f t="shared" si="59"/>
        <v>3.4893855173511591E-3</v>
      </c>
      <c r="J257" s="27">
        <f t="shared" si="60"/>
        <v>549.30673462144591</v>
      </c>
      <c r="K257" s="27">
        <f t="shared" si="61"/>
        <v>1.1004883425846736E-2</v>
      </c>
      <c r="M257" s="11">
        <f t="shared" si="62"/>
        <v>-0.61886053186742629</v>
      </c>
      <c r="N257" s="11">
        <f t="shared" si="63"/>
        <v>-5.979255569031011</v>
      </c>
      <c r="P257" s="11">
        <v>22.279476146220617</v>
      </c>
      <c r="Q257" s="11">
        <v>70.001958477439985</v>
      </c>
      <c r="S257" s="11">
        <f t="shared" si="57"/>
        <v>2.0346528511590893</v>
      </c>
      <c r="T257" s="11">
        <f t="shared" si="53"/>
        <v>2.355580776132538</v>
      </c>
      <c r="V257">
        <v>255</v>
      </c>
      <c r="W257">
        <v>255</v>
      </c>
      <c r="Y257" s="27">
        <f t="shared" si="54"/>
        <v>0.96401515151515149</v>
      </c>
      <c r="Z257" s="27">
        <f t="shared" si="55"/>
        <v>0.96401515151515149</v>
      </c>
      <c r="AB257" s="27">
        <f t="shared" si="65"/>
        <v>1.7993097479558042</v>
      </c>
      <c r="AC257" s="27">
        <f t="shared" si="64"/>
        <v>1.7993097479558042</v>
      </c>
    </row>
    <row r="258" spans="1:29" x14ac:dyDescent="0.3">
      <c r="A258" s="1">
        <v>44199</v>
      </c>
      <c r="B258">
        <v>256</v>
      </c>
      <c r="C258">
        <v>177.68848530943211</v>
      </c>
      <c r="D258" s="10">
        <v>544.0503541151536</v>
      </c>
      <c r="G258" s="27">
        <f t="shared" si="58"/>
        <v>178.3167890702162</v>
      </c>
      <c r="H258" s="27">
        <f t="shared" si="59"/>
        <v>3.5359846739080772E-3</v>
      </c>
      <c r="J258" s="27">
        <f t="shared" si="60"/>
        <v>550.10714031560326</v>
      </c>
      <c r="K258" s="27">
        <f t="shared" si="61"/>
        <v>1.1132767683426021E-2</v>
      </c>
      <c r="M258" s="11">
        <f t="shared" si="62"/>
        <v>-0.62830376078409245</v>
      </c>
      <c r="N258" s="11">
        <f t="shared" si="63"/>
        <v>-6.0567862004496646</v>
      </c>
      <c r="P258" s="11">
        <v>22.532246912697445</v>
      </c>
      <c r="Q258" s="11">
        <v>70.259807152718508</v>
      </c>
      <c r="S258" s="11">
        <f t="shared" si="57"/>
        <v>2.0577369110053074</v>
      </c>
      <c r="T258" s="11">
        <f t="shared" si="53"/>
        <v>2.3642574388409545</v>
      </c>
      <c r="V258">
        <v>256</v>
      </c>
      <c r="W258">
        <v>256</v>
      </c>
      <c r="Y258" s="27">
        <f t="shared" si="54"/>
        <v>0.96780303030303028</v>
      </c>
      <c r="Z258" s="27">
        <f t="shared" si="55"/>
        <v>0.96780303030303028</v>
      </c>
      <c r="AB258" s="27">
        <f t="shared" si="65"/>
        <v>1.849442527578278</v>
      </c>
      <c r="AC258" s="27">
        <f t="shared" si="64"/>
        <v>1.849442527578278</v>
      </c>
    </row>
    <row r="259" spans="1:29" x14ac:dyDescent="0.3">
      <c r="A259" s="1">
        <v>44200</v>
      </c>
      <c r="B259">
        <v>257</v>
      </c>
      <c r="C259">
        <v>178.02180914699227</v>
      </c>
      <c r="D259" s="10">
        <v>544.7732291778924</v>
      </c>
      <c r="G259" s="27">
        <f t="shared" si="58"/>
        <v>178.65955613669303</v>
      </c>
      <c r="H259" s="27">
        <f t="shared" si="59"/>
        <v>3.582409328141206E-3</v>
      </c>
      <c r="J259" s="27">
        <f t="shared" si="60"/>
        <v>550.90754600976061</v>
      </c>
      <c r="K259" s="27">
        <f t="shared" si="61"/>
        <v>1.1260312554501609E-2</v>
      </c>
      <c r="M259" s="11">
        <f t="shared" si="62"/>
        <v>-0.6377469897007586</v>
      </c>
      <c r="N259" s="11">
        <f t="shared" si="63"/>
        <v>-6.1343168318682046</v>
      </c>
      <c r="P259" s="11">
        <v>23.660594439386074</v>
      </c>
      <c r="Q259" s="11">
        <v>71.567776281931572</v>
      </c>
      <c r="S259" s="11">
        <f t="shared" si="57"/>
        <v>2.1607822203836777</v>
      </c>
      <c r="T259" s="11">
        <f t="shared" si="53"/>
        <v>2.4082708779441195</v>
      </c>
      <c r="V259">
        <v>257</v>
      </c>
      <c r="W259">
        <v>257</v>
      </c>
      <c r="Y259" s="27">
        <f t="shared" si="54"/>
        <v>0.97159090909090906</v>
      </c>
      <c r="Z259" s="27">
        <f t="shared" si="55"/>
        <v>0.97159090909090906</v>
      </c>
      <c r="AB259" s="27">
        <f t="shared" si="65"/>
        <v>1.904706898156731</v>
      </c>
      <c r="AC259" s="27">
        <f t="shared" si="64"/>
        <v>1.904706898156731</v>
      </c>
    </row>
    <row r="260" spans="1:29" x14ac:dyDescent="0.3">
      <c r="A260" s="1">
        <v>44201</v>
      </c>
      <c r="B260">
        <v>258</v>
      </c>
      <c r="C260">
        <v>178.35513298455243</v>
      </c>
      <c r="D260" s="10">
        <v>545.4961042406311</v>
      </c>
      <c r="G260" s="27">
        <f t="shared" si="58"/>
        <v>179.00232320316982</v>
      </c>
      <c r="H260" s="27">
        <f t="shared" si="59"/>
        <v>3.6286604584206184E-3</v>
      </c>
      <c r="J260" s="27">
        <f t="shared" si="60"/>
        <v>551.70795170391796</v>
      </c>
      <c r="K260" s="27">
        <f t="shared" si="61"/>
        <v>1.1387519388308348E-2</v>
      </c>
      <c r="M260" s="11">
        <f t="shared" si="62"/>
        <v>-0.64719021861739634</v>
      </c>
      <c r="N260" s="11">
        <f t="shared" si="63"/>
        <v>-6.2118474632868583</v>
      </c>
      <c r="P260" s="11">
        <v>24.186327172909245</v>
      </c>
      <c r="Q260" s="11">
        <v>72.422359271597315</v>
      </c>
      <c r="S260" s="11">
        <f t="shared" si="57"/>
        <v>2.2087942830637077</v>
      </c>
      <c r="T260" s="11">
        <f t="shared" ref="T260:T264" si="66">STANDARDIZE(Q260,$F$32,$F$34)</f>
        <v>2.4370277771202371</v>
      </c>
      <c r="V260">
        <v>258</v>
      </c>
      <c r="W260">
        <v>258</v>
      </c>
      <c r="Y260" s="27">
        <f t="shared" ref="Y260:Y264" si="67">(V260-0.5)/264</f>
        <v>0.97537878787878785</v>
      </c>
      <c r="Z260" s="27">
        <f t="shared" ref="Z260:Z264" si="68">(W260-0.5)/264</f>
        <v>0.97537878787878785</v>
      </c>
      <c r="AB260" s="27">
        <f t="shared" si="65"/>
        <v>1.9664866386707567</v>
      </c>
      <c r="AC260" s="27">
        <f t="shared" si="64"/>
        <v>1.9664866386707567</v>
      </c>
    </row>
    <row r="261" spans="1:29" x14ac:dyDescent="0.3">
      <c r="A261" s="1">
        <v>44202</v>
      </c>
      <c r="B261">
        <v>259</v>
      </c>
      <c r="C261">
        <v>178.68845682211258</v>
      </c>
      <c r="D261" s="10">
        <v>546.21897930336991</v>
      </c>
      <c r="G261" s="27">
        <f t="shared" si="58"/>
        <v>179.34509026964665</v>
      </c>
      <c r="H261" s="27">
        <f t="shared" si="59"/>
        <v>3.6747390358166914E-3</v>
      </c>
      <c r="J261" s="27">
        <f t="shared" si="60"/>
        <v>552.50835739807542</v>
      </c>
      <c r="K261" s="27">
        <f t="shared" si="61"/>
        <v>1.1514389526938047E-2</v>
      </c>
      <c r="M261" s="11">
        <f t="shared" si="62"/>
        <v>-0.6566334475340625</v>
      </c>
      <c r="N261" s="11">
        <f t="shared" si="63"/>
        <v>-6.289378094705512</v>
      </c>
      <c r="P261" s="11">
        <v>24.394716979743805</v>
      </c>
      <c r="Q261" s="11">
        <v>73.331557583282517</v>
      </c>
      <c r="S261" s="11">
        <f t="shared" ref="S261:S264" si="69">STANDARDIZE(P261,$F$11,$F$13)</f>
        <v>2.2278252922241433</v>
      </c>
      <c r="T261" s="11">
        <f t="shared" si="66"/>
        <v>2.4676224934864663</v>
      </c>
      <c r="V261">
        <v>259</v>
      </c>
      <c r="W261">
        <v>259</v>
      </c>
      <c r="Y261" s="27">
        <f t="shared" si="67"/>
        <v>0.97916666666666663</v>
      </c>
      <c r="Z261" s="27">
        <f t="shared" si="68"/>
        <v>0.97916666666666663</v>
      </c>
      <c r="AB261" s="27">
        <f t="shared" si="65"/>
        <v>2.0368341317013874</v>
      </c>
      <c r="AC261" s="27">
        <f t="shared" si="64"/>
        <v>2.0368341317013874</v>
      </c>
    </row>
    <row r="262" spans="1:29" x14ac:dyDescent="0.3">
      <c r="A262" s="1">
        <v>44203</v>
      </c>
      <c r="B262">
        <v>260</v>
      </c>
      <c r="C262">
        <v>179.02178065967274</v>
      </c>
      <c r="D262" s="10">
        <v>546.9418543661086</v>
      </c>
      <c r="G262" s="27">
        <f t="shared" si="58"/>
        <v>179.68785733612344</v>
      </c>
      <c r="H262" s="27">
        <f t="shared" si="59"/>
        <v>3.720646024166956E-3</v>
      </c>
      <c r="J262" s="27">
        <f t="shared" si="60"/>
        <v>553.30876309223277</v>
      </c>
      <c r="K262" s="27">
        <f t="shared" si="61"/>
        <v>1.164092430538754E-2</v>
      </c>
      <c r="M262" s="11">
        <f t="shared" si="62"/>
        <v>-0.66607667645070023</v>
      </c>
      <c r="N262" s="11">
        <f t="shared" si="63"/>
        <v>-6.3669087261241657</v>
      </c>
      <c r="P262" s="11">
        <v>24.967512779174228</v>
      </c>
      <c r="Q262" s="11">
        <v>73.842760065754703</v>
      </c>
      <c r="S262" s="11">
        <f t="shared" si="69"/>
        <v>2.2801353464998479</v>
      </c>
      <c r="T262" s="11">
        <f t="shared" si="66"/>
        <v>2.4848245656372159</v>
      </c>
      <c r="V262">
        <v>260</v>
      </c>
      <c r="W262">
        <v>260</v>
      </c>
      <c r="Y262" s="27">
        <f t="shared" si="67"/>
        <v>0.98295454545454541</v>
      </c>
      <c r="Z262" s="27">
        <f t="shared" si="68"/>
        <v>0.98295454545454541</v>
      </c>
      <c r="AB262" s="27">
        <f t="shared" si="65"/>
        <v>2.118994768287743</v>
      </c>
      <c r="AC262" s="27">
        <f t="shared" si="64"/>
        <v>2.118994768287743</v>
      </c>
    </row>
    <row r="263" spans="1:29" x14ac:dyDescent="0.3">
      <c r="A263" s="1">
        <v>44204</v>
      </c>
      <c r="B263">
        <v>261</v>
      </c>
      <c r="C263">
        <v>179.3551044972329</v>
      </c>
      <c r="D263" s="10">
        <v>547.66472942884729</v>
      </c>
      <c r="G263" s="27">
        <f t="shared" si="58"/>
        <v>180.03062440260027</v>
      </c>
      <c r="H263" s="27">
        <f t="shared" si="59"/>
        <v>3.7663823801445716E-3</v>
      </c>
      <c r="J263" s="27">
        <f t="shared" si="60"/>
        <v>554.10916878639011</v>
      </c>
      <c r="K263" s="27">
        <f t="shared" si="61"/>
        <v>1.1767125051605286E-2</v>
      </c>
      <c r="M263" s="11">
        <f t="shared" si="62"/>
        <v>-0.67551990536736639</v>
      </c>
      <c r="N263" s="11">
        <f t="shared" si="63"/>
        <v>-6.4444393575428194</v>
      </c>
      <c r="P263" s="11">
        <v>26.459939413266966</v>
      </c>
      <c r="Q263" s="11">
        <v>76.078142876089032</v>
      </c>
      <c r="S263" s="11">
        <f t="shared" si="69"/>
        <v>2.4164298485013078</v>
      </c>
      <c r="T263" s="11">
        <f t="shared" si="66"/>
        <v>2.5600456721583664</v>
      </c>
      <c r="V263">
        <v>261</v>
      </c>
      <c r="W263">
        <v>261</v>
      </c>
      <c r="Y263" s="27">
        <f t="shared" si="67"/>
        <v>0.9867424242424242</v>
      </c>
      <c r="Z263" s="27">
        <f t="shared" si="68"/>
        <v>0.9867424242424242</v>
      </c>
      <c r="AB263" s="27">
        <f t="shared" si="65"/>
        <v>2.2185823485627703</v>
      </c>
      <c r="AC263" s="27">
        <f t="shared" si="64"/>
        <v>2.2185823485627703</v>
      </c>
    </row>
    <row r="264" spans="1:29" x14ac:dyDescent="0.3">
      <c r="A264" s="1">
        <v>44205</v>
      </c>
      <c r="B264">
        <v>262</v>
      </c>
      <c r="C264" s="10">
        <v>179.68842833479306</v>
      </c>
      <c r="D264" s="10">
        <v>548.38760449158599</v>
      </c>
      <c r="G264" s="27">
        <f t="shared" si="58"/>
        <v>180.37339146907709</v>
      </c>
      <c r="H264" s="27">
        <f t="shared" si="59"/>
        <v>3.8119490533236699E-3</v>
      </c>
      <c r="J264" s="27">
        <f t="shared" si="60"/>
        <v>554.90957448054746</v>
      </c>
      <c r="K264" s="27">
        <f t="shared" si="61"/>
        <v>1.1892993086537828E-2</v>
      </c>
      <c r="M264" s="11">
        <f t="shared" si="62"/>
        <v>-0.68496313428403255</v>
      </c>
      <c r="N264" s="11">
        <f t="shared" si="63"/>
        <v>-6.5219699889614731</v>
      </c>
      <c r="P264" s="11">
        <v>27.733673146790181</v>
      </c>
      <c r="Q264" s="11">
        <v>97.873146259912119</v>
      </c>
      <c r="S264" s="11">
        <f t="shared" si="69"/>
        <v>2.5327524206983276</v>
      </c>
      <c r="T264" s="11">
        <f t="shared" si="66"/>
        <v>3.2934521668241246</v>
      </c>
      <c r="V264">
        <v>262</v>
      </c>
      <c r="W264">
        <v>262</v>
      </c>
      <c r="Y264" s="27">
        <f t="shared" si="67"/>
        <v>0.99053030303030298</v>
      </c>
      <c r="Z264" s="27">
        <f t="shared" si="68"/>
        <v>0.99053030303030298</v>
      </c>
      <c r="AB264" s="27">
        <f t="shared" si="65"/>
        <v>2.3467217229055333</v>
      </c>
      <c r="AC264" s="27">
        <f t="shared" si="64"/>
        <v>2.3467217229055333</v>
      </c>
    </row>
    <row r="265" spans="1:29" x14ac:dyDescent="0.3">
      <c r="A265" s="10"/>
      <c r="B265" s="10"/>
      <c r="C265" s="10"/>
      <c r="D265" s="10"/>
    </row>
    <row r="266" spans="1:29" x14ac:dyDescent="0.3">
      <c r="A266" s="10"/>
      <c r="B266" s="10"/>
      <c r="C266" s="10"/>
      <c r="D266" s="10"/>
    </row>
    <row r="267" spans="1:29" x14ac:dyDescent="0.3">
      <c r="A267" s="10"/>
      <c r="B267" s="10"/>
      <c r="C267" s="10"/>
      <c r="D267" s="10"/>
    </row>
    <row r="268" spans="1:29" x14ac:dyDescent="0.3">
      <c r="A268" s="10"/>
      <c r="B268" s="10"/>
      <c r="C268" s="10"/>
      <c r="D268" s="10"/>
    </row>
    <row r="269" spans="1:29" x14ac:dyDescent="0.3">
      <c r="A269" s="10"/>
      <c r="B269" s="10"/>
      <c r="C269" s="10"/>
      <c r="D269" s="10"/>
    </row>
    <row r="270" spans="1:29" x14ac:dyDescent="0.3">
      <c r="A270" s="10"/>
      <c r="B270" s="10"/>
      <c r="C270" s="10"/>
      <c r="D270" s="10"/>
    </row>
    <row r="271" spans="1:29" x14ac:dyDescent="0.3">
      <c r="A271" s="10"/>
      <c r="B271" s="10"/>
      <c r="C271" s="10"/>
      <c r="D271" s="10"/>
    </row>
    <row r="272" spans="1:29" x14ac:dyDescent="0.3">
      <c r="A272" s="10"/>
      <c r="B272" s="10"/>
      <c r="C272" s="10"/>
      <c r="D272" s="10"/>
    </row>
    <row r="273" spans="1:4" x14ac:dyDescent="0.3">
      <c r="A273" s="10"/>
      <c r="B273" s="10"/>
      <c r="C273" s="10"/>
      <c r="D273" s="10"/>
    </row>
    <row r="274" spans="1:4" x14ac:dyDescent="0.3">
      <c r="A274" s="10"/>
      <c r="B274" s="10"/>
      <c r="C274" s="10"/>
      <c r="D274" s="10"/>
    </row>
    <row r="275" spans="1:4" x14ac:dyDescent="0.3">
      <c r="A275" s="10"/>
      <c r="B275" s="10"/>
      <c r="C275" s="10"/>
      <c r="D275" s="10"/>
    </row>
    <row r="276" spans="1:4" x14ac:dyDescent="0.3">
      <c r="A276" s="10"/>
      <c r="B276" s="10"/>
      <c r="C276" s="10"/>
      <c r="D276" s="10"/>
    </row>
    <row r="277" spans="1:4" x14ac:dyDescent="0.3">
      <c r="A277" s="10"/>
      <c r="B277" s="10"/>
      <c r="C277" s="10"/>
      <c r="D277" s="10"/>
    </row>
    <row r="278" spans="1:4" x14ac:dyDescent="0.3">
      <c r="A278" s="10"/>
      <c r="B278" s="10"/>
      <c r="C278" s="10"/>
      <c r="D278" s="10"/>
    </row>
    <row r="279" spans="1:4" x14ac:dyDescent="0.3">
      <c r="A279" s="10"/>
      <c r="B279" s="10"/>
      <c r="C279" s="10"/>
      <c r="D279" s="10"/>
    </row>
    <row r="280" spans="1:4" x14ac:dyDescent="0.3">
      <c r="A280" s="10"/>
      <c r="B280" s="10"/>
      <c r="C280" s="10"/>
      <c r="D280" s="10"/>
    </row>
    <row r="281" spans="1:4" x14ac:dyDescent="0.3">
      <c r="A281" s="10"/>
      <c r="B281" s="10"/>
      <c r="C281" s="10"/>
      <c r="D281" s="10"/>
    </row>
    <row r="282" spans="1:4" x14ac:dyDescent="0.3">
      <c r="A282" s="10"/>
      <c r="B282" s="10"/>
      <c r="C282" s="10"/>
      <c r="D282" s="10"/>
    </row>
    <row r="283" spans="1:4" x14ac:dyDescent="0.3">
      <c r="A283" s="10"/>
      <c r="B283" s="10"/>
      <c r="C283" s="10"/>
      <c r="D283" s="10"/>
    </row>
    <row r="284" spans="1:4" x14ac:dyDescent="0.3">
      <c r="A284" s="10"/>
      <c r="B284" s="10"/>
      <c r="C284" s="10"/>
      <c r="D284" s="10"/>
    </row>
    <row r="285" spans="1:4" x14ac:dyDescent="0.3">
      <c r="A285" s="10"/>
      <c r="B285" s="10"/>
      <c r="C285" s="10"/>
      <c r="D285" s="10"/>
    </row>
    <row r="286" spans="1:4" x14ac:dyDescent="0.3">
      <c r="A286" s="10"/>
      <c r="B286" s="10"/>
      <c r="C286" s="10"/>
      <c r="D286" s="10"/>
    </row>
    <row r="287" spans="1:4" x14ac:dyDescent="0.3">
      <c r="A287" s="10"/>
      <c r="B287" s="10"/>
      <c r="C287" s="10"/>
      <c r="D287" s="10"/>
    </row>
    <row r="288" spans="1:4" x14ac:dyDescent="0.3">
      <c r="A288" s="10"/>
      <c r="B288" s="10"/>
      <c r="C288" s="10"/>
      <c r="D288" s="10"/>
    </row>
    <row r="289" spans="1:4" x14ac:dyDescent="0.3">
      <c r="A289" s="10"/>
      <c r="B289" s="10"/>
      <c r="C289" s="10"/>
      <c r="D289" s="10"/>
    </row>
    <row r="290" spans="1:4" x14ac:dyDescent="0.3">
      <c r="A290" s="10"/>
      <c r="B290" s="10"/>
      <c r="C290" s="10"/>
      <c r="D290" s="10"/>
    </row>
    <row r="291" spans="1:4" x14ac:dyDescent="0.3">
      <c r="A291" s="10"/>
      <c r="B291" s="10"/>
      <c r="C291" s="10"/>
      <c r="D291" s="10"/>
    </row>
    <row r="292" spans="1:4" x14ac:dyDescent="0.3">
      <c r="A292" s="10"/>
      <c r="B292" s="10"/>
      <c r="C292" s="10"/>
      <c r="D292" s="10"/>
    </row>
    <row r="293" spans="1:4" x14ac:dyDescent="0.3">
      <c r="A293" s="10"/>
      <c r="B293" s="10"/>
      <c r="C293" s="10"/>
      <c r="D293" s="10"/>
    </row>
    <row r="294" spans="1:4" x14ac:dyDescent="0.3">
      <c r="A294" s="10"/>
      <c r="B294" s="10"/>
      <c r="C294" s="10"/>
      <c r="D294" s="10"/>
    </row>
    <row r="295" spans="1:4" x14ac:dyDescent="0.3">
      <c r="A295" s="10"/>
      <c r="B295" s="10"/>
      <c r="C295" s="10"/>
      <c r="D295" s="10"/>
    </row>
    <row r="296" spans="1:4" x14ac:dyDescent="0.3">
      <c r="A296" s="10"/>
      <c r="B296" s="10"/>
      <c r="C296" s="10"/>
      <c r="D296" s="10"/>
    </row>
    <row r="297" spans="1:4" x14ac:dyDescent="0.3">
      <c r="A297" s="10"/>
      <c r="B297" s="10"/>
      <c r="C297" s="10"/>
      <c r="D297" s="10"/>
    </row>
    <row r="298" spans="1:4" x14ac:dyDescent="0.3">
      <c r="A298" s="10"/>
      <c r="B298" s="10"/>
      <c r="C298" s="10"/>
      <c r="D298" s="10"/>
    </row>
    <row r="299" spans="1:4" x14ac:dyDescent="0.3">
      <c r="A299" s="10"/>
      <c r="B299" s="10"/>
      <c r="C299" s="10"/>
      <c r="D299" s="10"/>
    </row>
    <row r="300" spans="1:4" x14ac:dyDescent="0.3">
      <c r="A300" s="10"/>
      <c r="B300" s="10"/>
      <c r="C300" s="10"/>
      <c r="D300" s="10"/>
    </row>
    <row r="301" spans="1:4" x14ac:dyDescent="0.3">
      <c r="A301" s="10"/>
      <c r="B301" s="10"/>
      <c r="C301" s="10"/>
      <c r="D301" s="10"/>
    </row>
    <row r="302" spans="1:4" x14ac:dyDescent="0.3">
      <c r="A302" s="10"/>
      <c r="B302" s="10"/>
      <c r="C302" s="10"/>
      <c r="D302" s="10"/>
    </row>
    <row r="303" spans="1:4" x14ac:dyDescent="0.3">
      <c r="A303" s="10"/>
      <c r="B303" s="10"/>
      <c r="C303" s="10"/>
      <c r="D303" s="10"/>
    </row>
    <row r="304" spans="1:4" x14ac:dyDescent="0.3">
      <c r="A304" s="10"/>
      <c r="B304" s="10"/>
      <c r="C304" s="10"/>
      <c r="D304" s="10"/>
    </row>
    <row r="305" spans="1:4" x14ac:dyDescent="0.3">
      <c r="A305" s="10"/>
      <c r="B305" s="10"/>
      <c r="C305" s="10"/>
      <c r="D305" s="10"/>
    </row>
    <row r="306" spans="1:4" x14ac:dyDescent="0.3">
      <c r="A306" s="10"/>
      <c r="B306" s="10"/>
      <c r="C306" s="10"/>
      <c r="D306" s="10"/>
    </row>
    <row r="307" spans="1:4" x14ac:dyDescent="0.3">
      <c r="A307" s="10"/>
      <c r="B307" s="10"/>
      <c r="C307" s="10"/>
      <c r="D307" s="10"/>
    </row>
    <row r="308" spans="1:4" x14ac:dyDescent="0.3">
      <c r="A308" s="10"/>
      <c r="B308" s="10"/>
      <c r="C308" s="10"/>
      <c r="D308" s="10"/>
    </row>
    <row r="309" spans="1:4" x14ac:dyDescent="0.3">
      <c r="A309" s="10"/>
      <c r="B309" s="10"/>
      <c r="C309" s="10"/>
      <c r="D309" s="10"/>
    </row>
    <row r="310" spans="1:4" x14ac:dyDescent="0.3">
      <c r="A310" s="10"/>
      <c r="B310" s="10"/>
      <c r="C310" s="10"/>
      <c r="D310" s="10"/>
    </row>
    <row r="311" spans="1:4" x14ac:dyDescent="0.3">
      <c r="A311" s="10"/>
      <c r="B311" s="10"/>
      <c r="C311" s="10"/>
      <c r="D311" s="10"/>
    </row>
    <row r="312" spans="1:4" x14ac:dyDescent="0.3">
      <c r="A312" s="10"/>
      <c r="B312" s="10"/>
      <c r="C312" s="10"/>
      <c r="D312" s="10"/>
    </row>
    <row r="313" spans="1:4" x14ac:dyDescent="0.3">
      <c r="A313" s="10"/>
      <c r="B313" s="10"/>
      <c r="C313" s="10"/>
      <c r="D313" s="10"/>
    </row>
    <row r="314" spans="1:4" x14ac:dyDescent="0.3">
      <c r="A314" s="10"/>
      <c r="B314" s="10"/>
      <c r="C314" s="10"/>
      <c r="D314" s="10"/>
    </row>
    <row r="315" spans="1:4" x14ac:dyDescent="0.3">
      <c r="A315" s="10"/>
      <c r="B315" s="10"/>
      <c r="C315" s="10"/>
      <c r="D315" s="10"/>
    </row>
    <row r="316" spans="1:4" x14ac:dyDescent="0.3">
      <c r="A316" s="10"/>
      <c r="B316" s="10"/>
      <c r="C316" s="10"/>
      <c r="D316" s="10"/>
    </row>
    <row r="317" spans="1:4" x14ac:dyDescent="0.3">
      <c r="A317" s="10"/>
      <c r="B317" s="10"/>
      <c r="C317" s="10"/>
      <c r="D317" s="10"/>
    </row>
    <row r="318" spans="1:4" x14ac:dyDescent="0.3">
      <c r="A318" s="10"/>
      <c r="B318" s="10"/>
      <c r="C318" s="10"/>
      <c r="D318" s="10"/>
    </row>
    <row r="319" spans="1:4" x14ac:dyDescent="0.3">
      <c r="A319" s="10"/>
      <c r="B319" s="10"/>
      <c r="C319" s="10"/>
      <c r="D319" s="10"/>
    </row>
    <row r="320" spans="1:4" x14ac:dyDescent="0.3">
      <c r="A320" s="10"/>
      <c r="B320" s="10"/>
      <c r="C320" s="10"/>
      <c r="D320" s="10"/>
    </row>
    <row r="321" spans="1:4" x14ac:dyDescent="0.3">
      <c r="A321" s="10"/>
      <c r="B321" s="10"/>
      <c r="C321" s="10"/>
      <c r="D321" s="10"/>
    </row>
    <row r="322" spans="1:4" x14ac:dyDescent="0.3">
      <c r="A322" s="10"/>
      <c r="B322" s="10"/>
      <c r="C322" s="10"/>
      <c r="D322" s="10"/>
    </row>
    <row r="323" spans="1:4" x14ac:dyDescent="0.3">
      <c r="A323" s="10"/>
      <c r="B323" s="10"/>
      <c r="C323" s="10"/>
      <c r="D323" s="10"/>
    </row>
    <row r="324" spans="1:4" x14ac:dyDescent="0.3">
      <c r="A324" s="10"/>
      <c r="B324" s="10"/>
      <c r="C324" s="10"/>
      <c r="D324" s="10"/>
    </row>
    <row r="325" spans="1:4" x14ac:dyDescent="0.3">
      <c r="A325" s="10"/>
      <c r="B325" s="10"/>
      <c r="C325" s="10"/>
      <c r="D325" s="10"/>
    </row>
    <row r="326" spans="1:4" x14ac:dyDescent="0.3">
      <c r="A326" s="10"/>
      <c r="B326" s="10"/>
      <c r="C326" s="10"/>
      <c r="D326" s="10"/>
    </row>
    <row r="327" spans="1:4" x14ac:dyDescent="0.3">
      <c r="A327" s="10"/>
      <c r="B327" s="10"/>
      <c r="C327" s="10"/>
      <c r="D327" s="10"/>
    </row>
    <row r="328" spans="1:4" x14ac:dyDescent="0.3">
      <c r="A328" s="10"/>
      <c r="B328" s="10"/>
      <c r="C328" s="10"/>
      <c r="D328" s="10"/>
    </row>
    <row r="329" spans="1:4" x14ac:dyDescent="0.3">
      <c r="A329" s="10"/>
      <c r="B329" s="10"/>
      <c r="C329" s="10"/>
      <c r="D329" s="10"/>
    </row>
    <row r="330" spans="1:4" x14ac:dyDescent="0.3">
      <c r="A330" s="10"/>
      <c r="B330" s="10"/>
      <c r="C330" s="10"/>
      <c r="D330" s="10"/>
    </row>
    <row r="331" spans="1:4" x14ac:dyDescent="0.3">
      <c r="A331" s="10"/>
      <c r="B331" s="10"/>
      <c r="C331" s="10"/>
      <c r="D331" s="10"/>
    </row>
    <row r="332" spans="1:4" x14ac:dyDescent="0.3">
      <c r="A332" s="10"/>
      <c r="B332" s="10"/>
      <c r="C332" s="10"/>
      <c r="D332" s="10"/>
    </row>
    <row r="333" spans="1:4" x14ac:dyDescent="0.3">
      <c r="A333" s="10"/>
      <c r="B333" s="10"/>
      <c r="C333" s="10"/>
      <c r="D333" s="10"/>
    </row>
    <row r="334" spans="1:4" x14ac:dyDescent="0.3">
      <c r="A334" s="10"/>
      <c r="B334" s="10"/>
      <c r="C334" s="10"/>
      <c r="D334" s="10"/>
    </row>
    <row r="335" spans="1:4" x14ac:dyDescent="0.3">
      <c r="A335" s="10"/>
      <c r="B335" s="10"/>
      <c r="C335" s="10"/>
      <c r="D335" s="10"/>
    </row>
    <row r="336" spans="1:4" x14ac:dyDescent="0.3">
      <c r="A336" s="10"/>
      <c r="B336" s="10"/>
      <c r="C336" s="10"/>
      <c r="D336" s="10"/>
    </row>
    <row r="337" spans="1:4" x14ac:dyDescent="0.3">
      <c r="A337" s="10"/>
      <c r="B337" s="10"/>
      <c r="C337" s="10"/>
      <c r="D337" s="10"/>
    </row>
    <row r="338" spans="1:4" x14ac:dyDescent="0.3">
      <c r="A338" s="10"/>
      <c r="B338" s="10"/>
      <c r="C338" s="10"/>
      <c r="D338" s="10"/>
    </row>
    <row r="339" spans="1:4" x14ac:dyDescent="0.3">
      <c r="A339" s="10"/>
      <c r="B339" s="10"/>
      <c r="C339" s="10"/>
      <c r="D339" s="10"/>
    </row>
    <row r="340" spans="1:4" x14ac:dyDescent="0.3">
      <c r="A340" s="10"/>
      <c r="B340" s="10"/>
      <c r="C340" s="10"/>
      <c r="D340" s="10"/>
    </row>
    <row r="341" spans="1:4" x14ac:dyDescent="0.3">
      <c r="A341" s="10"/>
      <c r="B341" s="10"/>
      <c r="C341" s="10"/>
      <c r="D341" s="10"/>
    </row>
    <row r="342" spans="1:4" x14ac:dyDescent="0.3">
      <c r="A342" s="10"/>
      <c r="B342" s="10"/>
      <c r="C342" s="10"/>
      <c r="D342" s="10"/>
    </row>
    <row r="343" spans="1:4" x14ac:dyDescent="0.3">
      <c r="A343" s="10"/>
      <c r="B343" s="10"/>
      <c r="C343" s="10"/>
      <c r="D343" s="10"/>
    </row>
    <row r="344" spans="1:4" x14ac:dyDescent="0.3">
      <c r="A344" s="10"/>
      <c r="B344" s="10"/>
      <c r="C344" s="10"/>
      <c r="D344" s="10"/>
    </row>
    <row r="345" spans="1:4" x14ac:dyDescent="0.3">
      <c r="A345" s="10"/>
      <c r="B345" s="10"/>
      <c r="C345" s="10"/>
      <c r="D345" s="10"/>
    </row>
    <row r="346" spans="1:4" x14ac:dyDescent="0.3">
      <c r="A346" s="10"/>
      <c r="B346" s="10"/>
      <c r="C346" s="10"/>
      <c r="D346" s="10"/>
    </row>
    <row r="347" spans="1:4" x14ac:dyDescent="0.3">
      <c r="A347" s="10"/>
      <c r="B347" s="10"/>
      <c r="C347" s="10"/>
      <c r="D347" s="10"/>
    </row>
    <row r="348" spans="1:4" x14ac:dyDescent="0.3">
      <c r="A348" s="10"/>
      <c r="B348" s="10"/>
      <c r="C348" s="10"/>
      <c r="D348" s="10"/>
    </row>
    <row r="349" spans="1:4" x14ac:dyDescent="0.3">
      <c r="A349" s="10"/>
      <c r="B349" s="10"/>
      <c r="C349" s="10"/>
      <c r="D349" s="10"/>
    </row>
    <row r="350" spans="1:4" x14ac:dyDescent="0.3">
      <c r="A350" s="10"/>
      <c r="B350" s="10"/>
      <c r="C350" s="10"/>
      <c r="D350" s="10"/>
    </row>
    <row r="351" spans="1:4" x14ac:dyDescent="0.3">
      <c r="A351" s="10"/>
      <c r="B351" s="10"/>
      <c r="C351" s="10"/>
      <c r="D351" s="10"/>
    </row>
    <row r="352" spans="1:4" x14ac:dyDescent="0.3">
      <c r="A352" s="10"/>
      <c r="B352" s="10"/>
      <c r="C352" s="10"/>
      <c r="D352" s="10"/>
    </row>
    <row r="353" spans="1:4" x14ac:dyDescent="0.3">
      <c r="A353" s="10"/>
      <c r="B353" s="10"/>
      <c r="C353" s="10"/>
      <c r="D353" s="10"/>
    </row>
    <row r="354" spans="1:4" x14ac:dyDescent="0.3">
      <c r="A354" s="10"/>
      <c r="B354" s="10"/>
      <c r="C354" s="10"/>
      <c r="D354" s="10"/>
    </row>
    <row r="355" spans="1:4" x14ac:dyDescent="0.3">
      <c r="A355" s="10"/>
      <c r="B355" s="10"/>
      <c r="C355" s="10"/>
      <c r="D355" s="10"/>
    </row>
    <row r="356" spans="1:4" x14ac:dyDescent="0.3">
      <c r="A356" s="10"/>
      <c r="B356" s="10"/>
      <c r="C356" s="10"/>
      <c r="D356" s="10"/>
    </row>
    <row r="357" spans="1:4" x14ac:dyDescent="0.3">
      <c r="A357" s="10"/>
      <c r="B357" s="10"/>
      <c r="C357" s="10"/>
      <c r="D357" s="10"/>
    </row>
    <row r="358" spans="1:4" x14ac:dyDescent="0.3">
      <c r="A358" s="10"/>
      <c r="B358" s="10"/>
      <c r="C358" s="10"/>
      <c r="D358" s="10"/>
    </row>
    <row r="359" spans="1:4" x14ac:dyDescent="0.3">
      <c r="A359" s="10"/>
      <c r="B359" s="10"/>
      <c r="C359" s="10"/>
      <c r="D359" s="10"/>
    </row>
    <row r="360" spans="1:4" x14ac:dyDescent="0.3">
      <c r="A360" s="10"/>
      <c r="B360" s="10"/>
      <c r="C360" s="10"/>
      <c r="D360" s="10"/>
    </row>
    <row r="361" spans="1:4" x14ac:dyDescent="0.3">
      <c r="A361" s="10"/>
      <c r="B361" s="10"/>
      <c r="C361" s="10"/>
      <c r="D361" s="10"/>
    </row>
    <row r="362" spans="1:4" x14ac:dyDescent="0.3">
      <c r="A362" s="10"/>
      <c r="B362" s="10"/>
      <c r="C362" s="10"/>
      <c r="D362" s="10"/>
    </row>
    <row r="363" spans="1:4" x14ac:dyDescent="0.3">
      <c r="A363" s="10"/>
      <c r="B363" s="10"/>
      <c r="C363" s="10"/>
      <c r="D363" s="10"/>
    </row>
    <row r="364" spans="1:4" x14ac:dyDescent="0.3">
      <c r="A364" s="10"/>
      <c r="B364" s="10"/>
      <c r="C364" s="10"/>
      <c r="D364" s="10"/>
    </row>
    <row r="365" spans="1:4" x14ac:dyDescent="0.3">
      <c r="A365" s="10"/>
      <c r="B365" s="10"/>
      <c r="C365" s="10"/>
      <c r="D365" s="10"/>
    </row>
    <row r="366" spans="1:4" x14ac:dyDescent="0.3">
      <c r="A366" s="10"/>
      <c r="B366" s="10"/>
      <c r="C366" s="10"/>
      <c r="D366" s="10"/>
    </row>
    <row r="367" spans="1:4" x14ac:dyDescent="0.3">
      <c r="A367" s="10"/>
      <c r="B367" s="10"/>
      <c r="C367" s="10"/>
      <c r="D367" s="10"/>
    </row>
    <row r="368" spans="1:4" x14ac:dyDescent="0.3">
      <c r="A368" s="10"/>
      <c r="B368" s="10"/>
      <c r="C368" s="10"/>
      <c r="D368" s="10"/>
    </row>
    <row r="369" spans="1:4" x14ac:dyDescent="0.3">
      <c r="A369" s="10"/>
      <c r="B369" s="10"/>
      <c r="C369" s="10"/>
      <c r="D369" s="10"/>
    </row>
    <row r="370" spans="1:4" x14ac:dyDescent="0.3">
      <c r="A370" s="10"/>
      <c r="B370" s="10"/>
      <c r="C370" s="10"/>
      <c r="D370" s="10"/>
    </row>
    <row r="371" spans="1:4" x14ac:dyDescent="0.3">
      <c r="A371" s="10"/>
      <c r="B371" s="10"/>
      <c r="C371" s="10"/>
      <c r="D371" s="10"/>
    </row>
    <row r="372" spans="1:4" x14ac:dyDescent="0.3">
      <c r="A372" s="10"/>
      <c r="B372" s="10"/>
      <c r="C372" s="10"/>
      <c r="D372" s="10"/>
    </row>
    <row r="373" spans="1:4" x14ac:dyDescent="0.3">
      <c r="A373" s="10"/>
      <c r="B373" s="10"/>
      <c r="C373" s="10"/>
      <c r="D373" s="10"/>
    </row>
    <row r="374" spans="1:4" x14ac:dyDescent="0.3">
      <c r="A374" s="10"/>
      <c r="B374" s="10"/>
      <c r="C374" s="10"/>
      <c r="D374" s="10"/>
    </row>
    <row r="375" spans="1:4" x14ac:dyDescent="0.3">
      <c r="A375" s="10"/>
      <c r="B375" s="10"/>
      <c r="C375" s="10"/>
      <c r="D375" s="10"/>
    </row>
    <row r="376" spans="1:4" x14ac:dyDescent="0.3">
      <c r="A376" s="10"/>
      <c r="B376" s="10"/>
      <c r="C376" s="10"/>
      <c r="D376" s="10"/>
    </row>
    <row r="377" spans="1:4" x14ac:dyDescent="0.3">
      <c r="A377" s="10"/>
      <c r="B377" s="10"/>
      <c r="C377" s="10"/>
      <c r="D377" s="10"/>
    </row>
    <row r="378" spans="1:4" x14ac:dyDescent="0.3">
      <c r="A378" s="10"/>
      <c r="B378" s="10"/>
      <c r="C378" s="10"/>
      <c r="D378" s="10"/>
    </row>
    <row r="379" spans="1:4" x14ac:dyDescent="0.3">
      <c r="A379" s="10"/>
      <c r="B379" s="10"/>
      <c r="C379" s="10"/>
      <c r="D379" s="10"/>
    </row>
    <row r="380" spans="1:4" x14ac:dyDescent="0.3">
      <c r="A380" s="10"/>
      <c r="B380" s="10"/>
      <c r="C380" s="10"/>
      <c r="D380" s="10"/>
    </row>
    <row r="381" spans="1:4" x14ac:dyDescent="0.3">
      <c r="A381" s="10"/>
      <c r="B381" s="10"/>
      <c r="C381" s="10"/>
      <c r="D381" s="10"/>
    </row>
    <row r="382" spans="1:4" x14ac:dyDescent="0.3">
      <c r="A382" s="10"/>
      <c r="B382" s="10"/>
      <c r="C382" s="10"/>
      <c r="D382" s="10"/>
    </row>
    <row r="383" spans="1:4" x14ac:dyDescent="0.3">
      <c r="A383" s="10"/>
      <c r="B383" s="10"/>
      <c r="C383" s="10"/>
      <c r="D383" s="10"/>
    </row>
    <row r="384" spans="1:4" x14ac:dyDescent="0.3">
      <c r="A384" s="10"/>
      <c r="B384" s="10"/>
      <c r="C384" s="10"/>
      <c r="D384" s="10"/>
    </row>
    <row r="385" spans="1:4" x14ac:dyDescent="0.3">
      <c r="A385" s="10"/>
      <c r="B385" s="10"/>
      <c r="C385" s="10"/>
      <c r="D385" s="10"/>
    </row>
    <row r="386" spans="1:4" x14ac:dyDescent="0.3">
      <c r="A386" s="10"/>
      <c r="B386" s="10"/>
      <c r="C386" s="10"/>
      <c r="D386" s="10"/>
    </row>
    <row r="387" spans="1:4" x14ac:dyDescent="0.3">
      <c r="A387" s="10"/>
      <c r="B387" s="10"/>
      <c r="C387" s="10"/>
      <c r="D387" s="10"/>
    </row>
    <row r="388" spans="1:4" x14ac:dyDescent="0.3">
      <c r="A388" s="10"/>
      <c r="B388" s="10"/>
      <c r="C388" s="10"/>
      <c r="D388" s="10"/>
    </row>
    <row r="389" spans="1:4" x14ac:dyDescent="0.3">
      <c r="A389" s="10"/>
      <c r="B389" s="10"/>
      <c r="C389" s="10"/>
      <c r="D389" s="10"/>
    </row>
    <row r="390" spans="1:4" x14ac:dyDescent="0.3">
      <c r="A390" s="10"/>
      <c r="B390" s="10"/>
      <c r="C390" s="10"/>
      <c r="D390" s="10"/>
    </row>
    <row r="391" spans="1:4" x14ac:dyDescent="0.3">
      <c r="A391" s="10"/>
      <c r="B391" s="10"/>
      <c r="C391" s="10"/>
      <c r="D391" s="10"/>
    </row>
    <row r="392" spans="1:4" x14ac:dyDescent="0.3">
      <c r="A392" s="10"/>
      <c r="B392" s="10"/>
      <c r="C392" s="10"/>
      <c r="D392" s="10"/>
    </row>
    <row r="393" spans="1:4" x14ac:dyDescent="0.3">
      <c r="A393" s="10"/>
      <c r="B393" s="10"/>
      <c r="C393" s="10"/>
      <c r="D393" s="10"/>
    </row>
    <row r="394" spans="1:4" x14ac:dyDescent="0.3">
      <c r="A394" s="10"/>
      <c r="B394" s="10"/>
      <c r="C394" s="10"/>
      <c r="D394" s="10"/>
    </row>
    <row r="395" spans="1:4" x14ac:dyDescent="0.3">
      <c r="A395" s="10"/>
      <c r="B395" s="10"/>
      <c r="C395" s="10"/>
      <c r="D395" s="10"/>
    </row>
    <row r="396" spans="1:4" x14ac:dyDescent="0.3">
      <c r="A396" s="10"/>
      <c r="B396" s="10"/>
      <c r="C396" s="10"/>
      <c r="D396" s="10"/>
    </row>
    <row r="397" spans="1:4" x14ac:dyDescent="0.3">
      <c r="A397" s="10"/>
      <c r="B397" s="10"/>
      <c r="C397" s="10"/>
      <c r="D397" s="10"/>
    </row>
    <row r="398" spans="1:4" x14ac:dyDescent="0.3">
      <c r="A398" s="10"/>
      <c r="B398" s="10"/>
      <c r="C398" s="10"/>
      <c r="D398" s="10"/>
    </row>
    <row r="399" spans="1:4" x14ac:dyDescent="0.3">
      <c r="A399" s="10"/>
      <c r="B399" s="10"/>
      <c r="C399" s="10"/>
      <c r="D399" s="10"/>
    </row>
    <row r="400" spans="1:4" x14ac:dyDescent="0.3">
      <c r="A400" s="10"/>
      <c r="B400" s="10"/>
      <c r="C400" s="10"/>
      <c r="D400" s="10"/>
    </row>
    <row r="401" spans="1:4" x14ac:dyDescent="0.3">
      <c r="A401" s="10"/>
      <c r="B401" s="10"/>
      <c r="C401" s="10"/>
      <c r="D401" s="10"/>
    </row>
    <row r="402" spans="1:4" x14ac:dyDescent="0.3">
      <c r="A402" s="10"/>
      <c r="B402" s="10"/>
      <c r="C402" s="10"/>
      <c r="D402" s="10"/>
    </row>
    <row r="403" spans="1:4" x14ac:dyDescent="0.3">
      <c r="A403" s="10"/>
      <c r="B403" s="10"/>
      <c r="C403" s="10"/>
      <c r="D403" s="10"/>
    </row>
    <row r="404" spans="1:4" x14ac:dyDescent="0.3">
      <c r="A404" s="10"/>
      <c r="B404" s="10"/>
      <c r="C404" s="10"/>
      <c r="D404" s="10"/>
    </row>
    <row r="405" spans="1:4" x14ac:dyDescent="0.3">
      <c r="A405" s="10"/>
      <c r="B405" s="10"/>
      <c r="C405" s="10"/>
      <c r="D405" s="10"/>
    </row>
    <row r="406" spans="1:4" x14ac:dyDescent="0.3">
      <c r="A406" s="10"/>
      <c r="B406" s="10"/>
      <c r="C406" s="10"/>
      <c r="D406" s="10"/>
    </row>
    <row r="407" spans="1:4" x14ac:dyDescent="0.3">
      <c r="A407" s="10"/>
      <c r="B407" s="10"/>
      <c r="C407" s="10"/>
      <c r="D407" s="10"/>
    </row>
    <row r="408" spans="1:4" x14ac:dyDescent="0.3">
      <c r="A408" s="10"/>
      <c r="B408" s="10"/>
      <c r="C408" s="10"/>
      <c r="D408" s="10"/>
    </row>
    <row r="409" spans="1:4" x14ac:dyDescent="0.3">
      <c r="A409" s="10"/>
      <c r="B409" s="10"/>
      <c r="C409" s="10"/>
      <c r="D409" s="10"/>
    </row>
    <row r="410" spans="1:4" x14ac:dyDescent="0.3">
      <c r="A410" s="10"/>
      <c r="B410" s="10"/>
      <c r="C410" s="10"/>
      <c r="D410" s="10"/>
    </row>
    <row r="411" spans="1:4" x14ac:dyDescent="0.3">
      <c r="A411" s="10"/>
      <c r="B411" s="10"/>
      <c r="C411" s="10"/>
      <c r="D411" s="10"/>
    </row>
    <row r="412" spans="1:4" x14ac:dyDescent="0.3">
      <c r="A412" s="10"/>
      <c r="B412" s="10"/>
      <c r="C412" s="10"/>
      <c r="D412" s="10"/>
    </row>
    <row r="413" spans="1:4" x14ac:dyDescent="0.3">
      <c r="A413" s="10"/>
      <c r="B413" s="10"/>
      <c r="C413" s="10"/>
      <c r="D413" s="10"/>
    </row>
    <row r="414" spans="1:4" x14ac:dyDescent="0.3">
      <c r="A414" s="10"/>
      <c r="B414" s="10"/>
      <c r="C414" s="10"/>
      <c r="D414" s="10"/>
    </row>
    <row r="415" spans="1:4" x14ac:dyDescent="0.3">
      <c r="A415" s="10"/>
      <c r="B415" s="10"/>
      <c r="C415" s="10"/>
      <c r="D415" s="10"/>
    </row>
    <row r="416" spans="1:4" x14ac:dyDescent="0.3">
      <c r="A416" s="10"/>
      <c r="B416" s="10"/>
      <c r="C416" s="10"/>
      <c r="D416" s="10"/>
    </row>
    <row r="417" spans="1:4" x14ac:dyDescent="0.3">
      <c r="A417" s="10"/>
      <c r="B417" s="10"/>
      <c r="C417" s="10"/>
      <c r="D417" s="10"/>
    </row>
    <row r="418" spans="1:4" x14ac:dyDescent="0.3">
      <c r="A418" s="10"/>
      <c r="B418" s="10"/>
      <c r="C418" s="10"/>
      <c r="D418" s="10"/>
    </row>
    <row r="419" spans="1:4" x14ac:dyDescent="0.3">
      <c r="A419" s="10"/>
      <c r="B419" s="10"/>
      <c r="C419" s="10"/>
      <c r="D419" s="10"/>
    </row>
    <row r="420" spans="1:4" x14ac:dyDescent="0.3">
      <c r="A420" s="10"/>
      <c r="B420" s="10"/>
      <c r="C420" s="10"/>
      <c r="D420" s="10"/>
    </row>
    <row r="421" spans="1:4" x14ac:dyDescent="0.3">
      <c r="A421" s="10"/>
      <c r="B421" s="10"/>
      <c r="C421" s="10"/>
      <c r="D421" s="10"/>
    </row>
    <row r="422" spans="1:4" x14ac:dyDescent="0.3">
      <c r="A422" s="10"/>
      <c r="B422" s="10"/>
      <c r="C422" s="10"/>
      <c r="D422" s="10"/>
    </row>
    <row r="423" spans="1:4" x14ac:dyDescent="0.3">
      <c r="A423" s="10"/>
      <c r="B423" s="10"/>
      <c r="C423" s="10"/>
      <c r="D423" s="10"/>
    </row>
    <row r="424" spans="1:4" x14ac:dyDescent="0.3">
      <c r="A424" s="10"/>
      <c r="B424" s="10"/>
      <c r="C424" s="10"/>
      <c r="D424" s="10"/>
    </row>
    <row r="425" spans="1:4" x14ac:dyDescent="0.3">
      <c r="A425" s="10"/>
      <c r="B425" s="10"/>
      <c r="C425" s="10"/>
      <c r="D425" s="10"/>
    </row>
    <row r="426" spans="1:4" x14ac:dyDescent="0.3">
      <c r="A426" s="10"/>
      <c r="B426" s="10"/>
      <c r="C426" s="10"/>
      <c r="D426" s="10"/>
    </row>
    <row r="427" spans="1:4" x14ac:dyDescent="0.3">
      <c r="A427" s="10"/>
      <c r="B427" s="10"/>
      <c r="C427" s="10"/>
      <c r="D427" s="10"/>
    </row>
    <row r="428" spans="1:4" x14ac:dyDescent="0.3">
      <c r="A428" s="10"/>
      <c r="B428" s="10"/>
      <c r="C428" s="10"/>
      <c r="D428" s="10"/>
    </row>
    <row r="429" spans="1:4" x14ac:dyDescent="0.3">
      <c r="A429" s="10"/>
      <c r="B429" s="10"/>
      <c r="C429" s="10"/>
      <c r="D429" s="10"/>
    </row>
    <row r="430" spans="1:4" x14ac:dyDescent="0.3">
      <c r="A430" s="10"/>
      <c r="B430" s="10"/>
      <c r="C430" s="10"/>
      <c r="D430" s="10"/>
    </row>
    <row r="431" spans="1:4" x14ac:dyDescent="0.3">
      <c r="A431" s="10"/>
      <c r="B431" s="10"/>
      <c r="C431" s="10"/>
      <c r="D431" s="10"/>
    </row>
    <row r="432" spans="1:4" x14ac:dyDescent="0.3">
      <c r="A432" s="10"/>
      <c r="B432" s="10"/>
      <c r="C432" s="10"/>
      <c r="D432" s="10"/>
    </row>
    <row r="433" spans="1:4" x14ac:dyDescent="0.3">
      <c r="A433" s="10"/>
      <c r="B433" s="10"/>
      <c r="C433" s="10"/>
      <c r="D433" s="10"/>
    </row>
  </sheetData>
  <mergeCells count="10">
    <mergeCell ref="AX2:BD2"/>
    <mergeCell ref="E23:F23"/>
    <mergeCell ref="AG23:AH23"/>
    <mergeCell ref="AM23:AN23"/>
    <mergeCell ref="A1:D1"/>
    <mergeCell ref="G1:H1"/>
    <mergeCell ref="J1:K1"/>
    <mergeCell ref="M1:N1"/>
    <mergeCell ref="E2:F2"/>
    <mergeCell ref="AJ2:AP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ALY6050_MOD3Project_Data_2022Fa</vt:lpstr>
      <vt:lpstr>Part 1</vt:lpstr>
      <vt:lpstr>Part 2</vt:lpstr>
      <vt:lpstr>Part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shah</dc:creator>
  <cp:lastModifiedBy>hardik shah</cp:lastModifiedBy>
  <dcterms:created xsi:type="dcterms:W3CDTF">2022-11-30T18:33:35Z</dcterms:created>
  <dcterms:modified xsi:type="dcterms:W3CDTF">2022-11-30T18:39:59Z</dcterms:modified>
</cp:coreProperties>
</file>