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esktop\mod 6 6050\"/>
    </mc:Choice>
  </mc:AlternateContent>
  <xr:revisionPtr revIDLastSave="0" documentId="13_ncr:1_{1E2A9BF1-D3DD-4E53-9186-607E7BAEAD51}" xr6:coauthVersionLast="47" xr6:coauthVersionMax="47" xr10:uidLastSave="{00000000-0000-0000-0000-000000000000}"/>
  <bookViews>
    <workbookView xWindow="-108" yWindow="-108" windowWidth="23256" windowHeight="12456" xr2:uid="{7AEC5213-303D-0540-92AB-43C9CF7CF98F}"/>
  </bookViews>
  <sheets>
    <sheet name="Part 1" sheetId="1" r:id="rId1"/>
    <sheet name="Answer Report 1" sheetId="3" r:id="rId2"/>
    <sheet name="Sensitivity Report 1" sheetId="4" r:id="rId3"/>
    <sheet name="Limits Report 1" sheetId="5" r:id="rId4"/>
    <sheet name="Part 2" sheetId="2" r:id="rId5"/>
    <sheet name="Answer Report 2" sheetId="6" r:id="rId6"/>
    <sheet name="Sensitivity Report 2" sheetId="7" r:id="rId7"/>
    <sheet name="Limits Report 2" sheetId="8" r:id="rId8"/>
  </sheets>
  <definedNames>
    <definedName name="solver_adj" localSheetId="0" hidden="1">'Part 1'!$X$6:$Z$11</definedName>
    <definedName name="solver_adj" localSheetId="4" hidden="1">'Part 2'!$M$36:$M$41</definedName>
    <definedName name="solver_cvg" localSheetId="0" hidden="1">0.0001</definedName>
    <definedName name="solver_cvg" localSheetId="4" hidden="1">0.0001</definedName>
    <definedName name="solver_drv" localSheetId="0" hidden="1">1</definedName>
    <definedName name="solver_drv" localSheetId="4" hidden="1">2</definedName>
    <definedName name="solver_eng" localSheetId="0" hidden="1">1</definedName>
    <definedName name="solver_eng" localSheetId="4" hidden="1">1</definedName>
    <definedName name="solver_est" localSheetId="0" hidden="1">1</definedName>
    <definedName name="solver_est" localSheetId="4" hidden="1">1</definedName>
    <definedName name="solver_itr" localSheetId="0" hidden="1">2147483647</definedName>
    <definedName name="solver_itr" localSheetId="4" hidden="1">2147483647</definedName>
    <definedName name="solver_lhs1" localSheetId="0" hidden="1">'Part 1'!$AA$6:$AA$11</definedName>
    <definedName name="solver_lhs1" localSheetId="4" hidden="1">'Part 2'!$M$54</definedName>
    <definedName name="solver_lhs2" localSheetId="0" hidden="1">'Part 1'!$X$12:$Z$12</definedName>
    <definedName name="solver_lhs2" localSheetId="4" hidden="1">'Part 2'!$M$56</definedName>
    <definedName name="solver_lin" localSheetId="0" hidden="1">2</definedName>
    <definedName name="solver_lin" localSheetId="4" hidden="1">2</definedName>
    <definedName name="solver_mip" localSheetId="0" hidden="1">2147483647</definedName>
    <definedName name="solver_mip" localSheetId="4" hidden="1">2147483647</definedName>
    <definedName name="solver_mni" localSheetId="0" hidden="1">30</definedName>
    <definedName name="solver_mni" localSheetId="4" hidden="1">30</definedName>
    <definedName name="solver_mrt" localSheetId="0" hidden="1">0.075</definedName>
    <definedName name="solver_mrt" localSheetId="4" hidden="1">0.075</definedName>
    <definedName name="solver_msl" localSheetId="0" hidden="1">2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0" hidden="1">2147483647</definedName>
    <definedName name="solver_nod" localSheetId="4" hidden="1">2147483647</definedName>
    <definedName name="solver_num" localSheetId="0" hidden="1">2</definedName>
    <definedName name="solver_num" localSheetId="4" hidden="1">2</definedName>
    <definedName name="solver_nwt" localSheetId="0" hidden="1">1</definedName>
    <definedName name="solver_nwt" localSheetId="4" hidden="1">1</definedName>
    <definedName name="solver_opt" localSheetId="0" hidden="1">'Part 1'!$AE$6</definedName>
    <definedName name="solver_opt" localSheetId="4" hidden="1">'Part 2'!$M$59</definedName>
    <definedName name="solver_pre" localSheetId="0" hidden="1">0.000001</definedName>
    <definedName name="solver_pre" localSheetId="4" hidden="1">0.000001</definedName>
    <definedName name="solver_rbv" localSheetId="0" hidden="1">1</definedName>
    <definedName name="solver_rbv" localSheetId="4" hidden="1">2</definedName>
    <definedName name="solver_rel1" localSheetId="0" hidden="1">3</definedName>
    <definedName name="solver_rel1" localSheetId="4" hidden="1">2</definedName>
    <definedName name="solver_rel2" localSheetId="0" hidden="1">1</definedName>
    <definedName name="solver_rel2" localSheetId="4" hidden="1">3</definedName>
    <definedName name="solver_rhs1" localSheetId="0" hidden="1">'Part 1'!$AC$6:$AC$11</definedName>
    <definedName name="solver_rhs1" localSheetId="4" hidden="1">'Part 2'!$O$54</definedName>
    <definedName name="solver_rhs2" localSheetId="0" hidden="1">'Part 1'!$X$14:$Z$14</definedName>
    <definedName name="solver_rhs2" localSheetId="4" hidden="1">'Part 2'!$O$56</definedName>
    <definedName name="solver_rlx" localSheetId="0" hidden="1">2</definedName>
    <definedName name="solver_rlx" localSheetId="4" hidden="1">2</definedName>
    <definedName name="solver_rsd" localSheetId="0" hidden="1">0</definedName>
    <definedName name="solver_rsd" localSheetId="4" hidden="1">0</definedName>
    <definedName name="solver_scl" localSheetId="0" hidden="1">1</definedName>
    <definedName name="solver_scl" localSheetId="4" hidden="1">2</definedName>
    <definedName name="solver_sho" localSheetId="3" hidden="1">2</definedName>
    <definedName name="solver_sho" localSheetId="7" hidden="1">2</definedName>
    <definedName name="solver_sho" localSheetId="0" hidden="1">2</definedName>
    <definedName name="solver_sho" localSheetId="4" hidden="1">2</definedName>
    <definedName name="solver_ssz" localSheetId="0" hidden="1">100</definedName>
    <definedName name="solver_ssz" localSheetId="4" hidden="1">100</definedName>
    <definedName name="solver_tim" localSheetId="0" hidden="1">2147483647</definedName>
    <definedName name="solver_tim" localSheetId="4" hidden="1">2147483647</definedName>
    <definedName name="solver_tol" localSheetId="0" hidden="1">0.01</definedName>
    <definedName name="solver_tol" localSheetId="4" hidden="1">0.01</definedName>
    <definedName name="solver_typ" localSheetId="0" hidden="1">2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2" l="1" a="1"/>
  <c r="M30" i="2" s="1"/>
  <c r="M59" i="2" a="1"/>
  <c r="M59" i="2" s="1"/>
  <c r="P18" i="2"/>
  <c r="T6" i="1"/>
  <c r="AE6" i="1"/>
  <c r="AA11" i="1"/>
  <c r="Y23" i="1" l="1"/>
  <c r="AA7" i="1"/>
  <c r="AA8" i="1"/>
  <c r="AA9" i="1"/>
  <c r="AA10" i="1"/>
  <c r="AA6" i="1"/>
  <c r="P6" i="1"/>
  <c r="X12" i="1"/>
  <c r="Y12" i="1"/>
  <c r="Z12" i="1"/>
  <c r="AB14" i="1"/>
  <c r="AC12" i="1"/>
  <c r="M56" i="2"/>
  <c r="M60" i="2" l="1"/>
  <c r="M58" i="2"/>
  <c r="M49" i="2"/>
  <c r="P49" i="2" s="1"/>
  <c r="M50" i="2"/>
  <c r="P50" i="2" s="1"/>
  <c r="M51" i="2"/>
  <c r="N51" i="2" s="1"/>
  <c r="M52" i="2"/>
  <c r="M53" i="2"/>
  <c r="P53" i="2" s="1"/>
  <c r="M48" i="2"/>
  <c r="M42" i="2"/>
  <c r="N50" i="2" l="1"/>
  <c r="M54" i="2"/>
  <c r="P48" i="2"/>
  <c r="P52" i="2"/>
  <c r="N52" i="2"/>
  <c r="N49" i="2"/>
  <c r="N53" i="2"/>
  <c r="P51" i="2"/>
  <c r="N48" i="2"/>
  <c r="P54" i="2" l="1"/>
  <c r="M26" i="2" l="1"/>
  <c r="M31" i="2"/>
  <c r="M18" i="2"/>
  <c r="N18" i="2" s="1"/>
  <c r="M29" i="2"/>
  <c r="M23" i="2" l="1"/>
  <c r="N23" i="2" s="1"/>
  <c r="M19" i="2"/>
  <c r="P19" i="2" s="1"/>
  <c r="M20" i="2"/>
  <c r="P20" i="2" s="1"/>
  <c r="M21" i="2"/>
  <c r="P21" i="2" s="1"/>
  <c r="M22" i="2"/>
  <c r="P22" i="2" s="1"/>
  <c r="M24" i="2" l="1"/>
  <c r="P23" i="2"/>
  <c r="P24" i="2" s="1"/>
  <c r="N22" i="2"/>
  <c r="N21" i="2"/>
  <c r="N20" i="2"/>
  <c r="N19" i="2"/>
  <c r="P44" i="1" l="1"/>
  <c r="U43" i="1" l="1"/>
  <c r="T43" i="1"/>
  <c r="S43" i="1"/>
  <c r="R43" i="1"/>
  <c r="Q43" i="1"/>
  <c r="P43" i="1"/>
  <c r="O43" i="1"/>
  <c r="N43" i="1"/>
  <c r="M43" i="1"/>
  <c r="V42" i="1"/>
  <c r="V41" i="1"/>
  <c r="V40" i="1"/>
  <c r="V39" i="1"/>
  <c r="V38" i="1"/>
  <c r="V37" i="1"/>
  <c r="V36" i="1"/>
  <c r="V35" i="1"/>
  <c r="V34" i="1"/>
  <c r="O45" i="1" l="1"/>
  <c r="X34" i="1"/>
  <c r="X39" i="1"/>
  <c r="X37" i="1"/>
  <c r="N45" i="1"/>
  <c r="X35" i="1"/>
  <c r="X36" i="1"/>
  <c r="X38" i="1"/>
  <c r="M45" i="1"/>
  <c r="X44" i="1" l="1"/>
  <c r="N30" i="1" l="1"/>
  <c r="O30" i="1"/>
  <c r="P30" i="1"/>
  <c r="Q30" i="1"/>
  <c r="R30" i="1"/>
  <c r="S30" i="1"/>
  <c r="T30" i="1"/>
  <c r="U30" i="1"/>
  <c r="M30" i="1"/>
  <c r="V29" i="1"/>
  <c r="V27" i="1"/>
  <c r="V28" i="1"/>
  <c r="V22" i="1"/>
  <c r="V23" i="1"/>
  <c r="V24" i="1"/>
  <c r="V25" i="1"/>
  <c r="V26" i="1"/>
  <c r="V21" i="1"/>
  <c r="R12" i="1"/>
  <c r="Q14" i="1" l="1"/>
  <c r="O12" i="1"/>
  <c r="N12" i="1"/>
  <c r="M12" i="1"/>
  <c r="P11" i="1"/>
  <c r="P10" i="1"/>
  <c r="P9" i="1"/>
  <c r="P8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<sst xmlns="http://schemas.openxmlformats.org/spreadsheetml/2006/main" count="1068" uniqueCount="334">
  <si>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</si>
  <si>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</si>
  <si>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</si>
  <si>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</si>
  <si>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</si>
  <si>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</si>
  <si>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</si>
  <si>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</si>
  <si>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</si>
  <si>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</si>
  <si>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</si>
  <si>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</si>
  <si>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</si>
  <si>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</si>
  <si>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</si>
  <si>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</si>
  <si>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</si>
  <si>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</si>
  <si>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</si>
  <si>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</si>
  <si>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</si>
  <si>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</si>
  <si>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</si>
  <si>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</si>
  <si>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</si>
  <si>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</si>
  <si>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</si>
  <si>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</si>
  <si>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Shipping directly from plant to waste disposal site</t>
  </si>
  <si>
    <t>Shipped From:</t>
  </si>
  <si>
    <t>Supply</t>
  </si>
  <si>
    <t>&gt;=</t>
  </si>
  <si>
    <t>Shipped To:</t>
  </si>
  <si>
    <t>&lt;=</t>
  </si>
  <si>
    <t>Capacity</t>
  </si>
  <si>
    <t>Total Capacity</t>
  </si>
  <si>
    <t>Total Supply</t>
  </si>
  <si>
    <t xml:space="preserve">Part 1 A: </t>
  </si>
  <si>
    <t>Part 1 B:</t>
  </si>
  <si>
    <t>Summation</t>
  </si>
  <si>
    <t>Shipping from plant to disposal sire with stops in between</t>
  </si>
  <si>
    <t>Total garbage from plants</t>
  </si>
  <si>
    <t>No.of barrels disposed</t>
  </si>
  <si>
    <t>Total Cost:</t>
  </si>
  <si>
    <t>Total Cost</t>
  </si>
  <si>
    <t>Microsoft Excel 16.0 Answer Report</t>
  </si>
  <si>
    <t>Worksheet: [ALY6050_MOD6_Project_2022FallB (1).xlsx]Part 1</t>
  </si>
  <si>
    <t>Report Created: 12/14/2022 6:23:02 PM</t>
  </si>
  <si>
    <t>Result: Solver found a solution.  All Constraints and optimality conditions are satisfied.</t>
  </si>
  <si>
    <t>Solver Engine</t>
  </si>
  <si>
    <t>Engine: Simplex LP</t>
  </si>
  <si>
    <t>Solution Time: 0.844 Seconds.</t>
  </si>
  <si>
    <t>Iterations: 21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</si>
  <si>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</si>
  <si>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</si>
  <si>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</si>
  <si>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</si>
  <si>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</si>
  <si>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</si>
  <si>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</si>
  <si>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</si>
  <si>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</si>
  <si>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</si>
  <si>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</si>
  <si>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</si>
  <si>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</si>
  <si>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</si>
  <si>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</si>
  <si>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$Y$23</t>
  </si>
  <si>
    <t>Morrisville Total Cost:</t>
  </si>
  <si>
    <t>$M$34</t>
  </si>
  <si>
    <t>Denvr Orangeburg</t>
  </si>
  <si>
    <t>Contin</t>
  </si>
  <si>
    <t>$N$34</t>
  </si>
  <si>
    <t>Denvr Florence</t>
  </si>
  <si>
    <t>$O$34</t>
  </si>
  <si>
    <t>Denvr Macon</t>
  </si>
  <si>
    <t>$P$34</t>
  </si>
  <si>
    <t>Denvr Denver</t>
  </si>
  <si>
    <t>$Q$34</t>
  </si>
  <si>
    <t>Denvr Morganton</t>
  </si>
  <si>
    <t>$R$34</t>
  </si>
  <si>
    <t>Denvr Morrisville</t>
  </si>
  <si>
    <t>$S$34</t>
  </si>
  <si>
    <t>Denvr Pineville</t>
  </si>
  <si>
    <t>$T$34</t>
  </si>
  <si>
    <t>Denvr Rockhill</t>
  </si>
  <si>
    <t>$U$34</t>
  </si>
  <si>
    <t>Denvr Statesville</t>
  </si>
  <si>
    <t>$M$35</t>
  </si>
  <si>
    <t>Morgantn Orangeburg</t>
  </si>
  <si>
    <t>$N$35</t>
  </si>
  <si>
    <t>Morgantn Florence</t>
  </si>
  <si>
    <t>$O$35</t>
  </si>
  <si>
    <t>Morgantn Macon</t>
  </si>
  <si>
    <t>$P$35</t>
  </si>
  <si>
    <t>Morgantn Denver</t>
  </si>
  <si>
    <t>$Q$35</t>
  </si>
  <si>
    <t>Morgantn Morganton</t>
  </si>
  <si>
    <t>$R$35</t>
  </si>
  <si>
    <t>Morgantn Morrisville</t>
  </si>
  <si>
    <t>$S$35</t>
  </si>
  <si>
    <t>Morgantn Pineville</t>
  </si>
  <si>
    <t>$T$35</t>
  </si>
  <si>
    <t>Morgantn Rockhill</t>
  </si>
  <si>
    <t>$U$35</t>
  </si>
  <si>
    <t>Morgantn Statesville</t>
  </si>
  <si>
    <t>$M$36</t>
  </si>
  <si>
    <t>Morrsvlle Orangeburg</t>
  </si>
  <si>
    <t>$N$36</t>
  </si>
  <si>
    <t>Morrsvlle Florence</t>
  </si>
  <si>
    <t>$O$36</t>
  </si>
  <si>
    <t>Morrsvlle Macon</t>
  </si>
  <si>
    <t>$P$36</t>
  </si>
  <si>
    <t>Morrsvlle Denver</t>
  </si>
  <si>
    <t>$Q$36</t>
  </si>
  <si>
    <t>Morrsvlle Morganton</t>
  </si>
  <si>
    <t>$R$36</t>
  </si>
  <si>
    <t>Morrsvlle Morrisville</t>
  </si>
  <si>
    <t>$S$36</t>
  </si>
  <si>
    <t>Morrsvlle Pineville</t>
  </si>
  <si>
    <t>$T$36</t>
  </si>
  <si>
    <t>Morrsvlle Rockhill</t>
  </si>
  <si>
    <t>$U$36</t>
  </si>
  <si>
    <t>Morrsvlle Statesville</t>
  </si>
  <si>
    <t>$M$37</t>
  </si>
  <si>
    <t>Pinevlle Orangeburg</t>
  </si>
  <si>
    <t>$N$37</t>
  </si>
  <si>
    <t>Pinevlle Florence</t>
  </si>
  <si>
    <t>$O$37</t>
  </si>
  <si>
    <t>Pinevlle Macon</t>
  </si>
  <si>
    <t>$P$37</t>
  </si>
  <si>
    <t>Pinevlle Denver</t>
  </si>
  <si>
    <t>$Q$37</t>
  </si>
  <si>
    <t>Pinevlle Morganton</t>
  </si>
  <si>
    <t>$R$37</t>
  </si>
  <si>
    <t>Pinevlle Morrisville</t>
  </si>
  <si>
    <t>$S$37</t>
  </si>
  <si>
    <t>Pinevlle Pineville</t>
  </si>
  <si>
    <t>$T$37</t>
  </si>
  <si>
    <t>Pinevlle Rockhill</t>
  </si>
  <si>
    <t>$U$37</t>
  </si>
  <si>
    <t>Pinevlle Statesville</t>
  </si>
  <si>
    <t>$M$38</t>
  </si>
  <si>
    <t>Rockhll Orangeburg</t>
  </si>
  <si>
    <t>$N$38</t>
  </si>
  <si>
    <t>Rockhll Florence</t>
  </si>
  <si>
    <t>$O$38</t>
  </si>
  <si>
    <t>Rockhll Macon</t>
  </si>
  <si>
    <t>$P$38</t>
  </si>
  <si>
    <t>Rockhll Denver</t>
  </si>
  <si>
    <t>$Q$38</t>
  </si>
  <si>
    <t>Rockhll Morganton</t>
  </si>
  <si>
    <t>$R$38</t>
  </si>
  <si>
    <t>Rockhll Morrisville</t>
  </si>
  <si>
    <t>$S$38</t>
  </si>
  <si>
    <t>Rockhll Pineville</t>
  </si>
  <si>
    <t>$T$38</t>
  </si>
  <si>
    <t>Rockhll Rockhill</t>
  </si>
  <si>
    <t>$U$38</t>
  </si>
  <si>
    <t>Rockhll Statesville</t>
  </si>
  <si>
    <t>$M$39</t>
  </si>
  <si>
    <t>Statesvlle Orangeburg</t>
  </si>
  <si>
    <t>$N$39</t>
  </si>
  <si>
    <t>Statesvlle Florence</t>
  </si>
  <si>
    <t>$O$39</t>
  </si>
  <si>
    <t>Statesvlle Macon</t>
  </si>
  <si>
    <t>$P$39</t>
  </si>
  <si>
    <t>Statesvlle Denver</t>
  </si>
  <si>
    <t>$Q$39</t>
  </si>
  <si>
    <t>Statesvlle Morganton</t>
  </si>
  <si>
    <t>$R$39</t>
  </si>
  <si>
    <t>Statesvlle Morrisville</t>
  </si>
  <si>
    <t>$S$39</t>
  </si>
  <si>
    <t>Statesvlle Pineville</t>
  </si>
  <si>
    <t>$T$39</t>
  </si>
  <si>
    <t>Statesvlle Rockhill</t>
  </si>
  <si>
    <t>$U$39</t>
  </si>
  <si>
    <t>Statesvlle Statesville</t>
  </si>
  <si>
    <t>$M$40</t>
  </si>
  <si>
    <t>Orngeburg Orangeburg</t>
  </si>
  <si>
    <t>$N$40</t>
  </si>
  <si>
    <t>Orngeburg Florence</t>
  </si>
  <si>
    <t>$O$40</t>
  </si>
  <si>
    <t>Orngeburg Macon</t>
  </si>
  <si>
    <t>$P$40</t>
  </si>
  <si>
    <t>Orngeburg Denver</t>
  </si>
  <si>
    <t>$Q$40</t>
  </si>
  <si>
    <t>Orngeburg Morganton</t>
  </si>
  <si>
    <t>$R$40</t>
  </si>
  <si>
    <t>Orngeburg Morrisville</t>
  </si>
  <si>
    <t>$S$40</t>
  </si>
  <si>
    <t>Orngeburg Pineville</t>
  </si>
  <si>
    <t>$T$40</t>
  </si>
  <si>
    <t>Orngeburg Rockhill</t>
  </si>
  <si>
    <t>$U$40</t>
  </si>
  <si>
    <t>Orngeburg Statesville</t>
  </si>
  <si>
    <t>$M$41</t>
  </si>
  <si>
    <t>Florence Orangeburg</t>
  </si>
  <si>
    <t>$N$41</t>
  </si>
  <si>
    <t>Florence Florence</t>
  </si>
  <si>
    <t>$O$41</t>
  </si>
  <si>
    <t>Florence Macon</t>
  </si>
  <si>
    <t>$P$41</t>
  </si>
  <si>
    <t>Florence Denver</t>
  </si>
  <si>
    <t>$Q$41</t>
  </si>
  <si>
    <t>Florence Morganton</t>
  </si>
  <si>
    <t>$R$41</t>
  </si>
  <si>
    <t>Florence Morrisville</t>
  </si>
  <si>
    <t>$S$41</t>
  </si>
  <si>
    <t>Florence Pineville</t>
  </si>
  <si>
    <t>$T$41</t>
  </si>
  <si>
    <t>Florence Rockhill</t>
  </si>
  <si>
    <t>$U$41</t>
  </si>
  <si>
    <t>Florence Statesville</t>
  </si>
  <si>
    <t>$M$42</t>
  </si>
  <si>
    <t>Macon Orangeburg</t>
  </si>
  <si>
    <t>$N$42</t>
  </si>
  <si>
    <t>Macon Florence</t>
  </si>
  <si>
    <t>$O$42</t>
  </si>
  <si>
    <t>Macon Macon</t>
  </si>
  <si>
    <t>$P$42</t>
  </si>
  <si>
    <t>Macon Denver</t>
  </si>
  <si>
    <t>$Q$42</t>
  </si>
  <si>
    <t>Macon Morganton</t>
  </si>
  <si>
    <t>$R$42</t>
  </si>
  <si>
    <t>Macon Morrisville</t>
  </si>
  <si>
    <t>$S$42</t>
  </si>
  <si>
    <t>Macon Pineville</t>
  </si>
  <si>
    <t>$T$42</t>
  </si>
  <si>
    <t>Macon Rockhill</t>
  </si>
  <si>
    <t>$U$42</t>
  </si>
  <si>
    <t>Macon Statesville</t>
  </si>
  <si>
    <t>$M$45</t>
  </si>
  <si>
    <t>No.of barrels disposed Orangeburg</t>
  </si>
  <si>
    <t>$M$45&lt;=$M$44</t>
  </si>
  <si>
    <t>Binding</t>
  </si>
  <si>
    <t>$N$45</t>
  </si>
  <si>
    <t>No.of barrels disposed Florence</t>
  </si>
  <si>
    <t>$N$45&lt;=$N$44</t>
  </si>
  <si>
    <t>$O$45</t>
  </si>
  <si>
    <t>No.of barrels disposed Macon</t>
  </si>
  <si>
    <t>$O$45&lt;=$O$44</t>
  </si>
  <si>
    <t>Not Binding</t>
  </si>
  <si>
    <t>$X$34</t>
  </si>
  <si>
    <t>Denvr Total garbage from plants</t>
  </si>
  <si>
    <t>$X$34&gt;=$W$34</t>
  </si>
  <si>
    <t>$X$35</t>
  </si>
  <si>
    <t>Morgantn Total garbage from plants</t>
  </si>
  <si>
    <t>$X$35&gt;=$W$35</t>
  </si>
  <si>
    <t>$X$36</t>
  </si>
  <si>
    <t>Morrsvlle Total garbage from plants</t>
  </si>
  <si>
    <t>$X$36&gt;=$W$36</t>
  </si>
  <si>
    <t>$X$37</t>
  </si>
  <si>
    <t>Pinevlle Total garbage from plants</t>
  </si>
  <si>
    <t>$X$37&gt;=$W$37</t>
  </si>
  <si>
    <t>$X$38</t>
  </si>
  <si>
    <t>Rockhll Total garbage from plants</t>
  </si>
  <si>
    <t>$X$38&gt;=$W$38</t>
  </si>
  <si>
    <t>$X$39</t>
  </si>
  <si>
    <t>Statesvlle Total garbage from plants</t>
  </si>
  <si>
    <t>$X$39&gt;=$W$39</t>
  </si>
  <si>
    <t>Microsoft Excel 16.0 Sensitivity Report</t>
  </si>
  <si>
    <t>Report Created: 12/14/2022 6:23:06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</si>
  <si>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</si>
  <si>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</si>
  <si>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</si>
  <si>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</si>
  <si>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</si>
  <si>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</si>
  <si>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</si>
  <si>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</si>
  <si>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</si>
  <si>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</si>
  <si>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</si>
  <si>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</si>
  <si>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</si>
  <si>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</si>
  <si>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12/14/2022 6:23:10 PM</t>
  </si>
  <si>
    <t>Variable</t>
  </si>
  <si>
    <t>Lower</t>
  </si>
  <si>
    <t>Limit</t>
  </si>
  <si>
    <t>Result</t>
  </si>
  <si>
    <t>Upper</t>
  </si>
  <si>
    <t>Part 2 A:</t>
  </si>
  <si>
    <t>Stocks</t>
  </si>
  <si>
    <t>Allocation</t>
  </si>
  <si>
    <t>Investment</t>
  </si>
  <si>
    <t>Total =</t>
  </si>
  <si>
    <t xml:space="preserve"> =</t>
  </si>
  <si>
    <t>Return</t>
  </si>
  <si>
    <t>Portfolio</t>
  </si>
  <si>
    <t xml:space="preserve">Portfolio Mean = </t>
  </si>
  <si>
    <t>Portfolio Variance =</t>
  </si>
  <si>
    <t>Portfolio SD =</t>
  </si>
  <si>
    <t>Part 2 B:</t>
  </si>
  <si>
    <t xml:space="preserve">Total = </t>
  </si>
  <si>
    <t xml:space="preserve">  =</t>
  </si>
  <si>
    <t xml:space="preserve">Portfolio </t>
  </si>
  <si>
    <t>Expected Portfolio 'r'</t>
  </si>
  <si>
    <t>Minimized Risk 'e'</t>
  </si>
  <si>
    <t>Increased Capacity</t>
  </si>
  <si>
    <t>Worksheet: [ALY6050_MOD6_Project_2022FallB (1).xlsx]Part 2</t>
  </si>
  <si>
    <t>Report Created: 12/16/2022 6:10:17 PM</t>
  </si>
  <si>
    <t>Engine: GRG Nonlinear</t>
  </si>
  <si>
    <t>Solution Time: 0.172 Seconds.</t>
  </si>
  <si>
    <t>Iterations: 0 Subproblems: 0</t>
  </si>
  <si>
    <t>Max Time Unlimited,  Iterations Unlimited, Precision 0.000001</t>
  </si>
  <si>
    <t xml:space="preserve"> Convergence 0.0001, Population Size 100, Random Seed 0, Derivatives Central</t>
  </si>
  <si>
    <t>$M$59</t>
  </si>
  <si>
    <t>Portfolio Variance = Return</t>
  </si>
  <si>
    <t>Bonds Return</t>
  </si>
  <si>
    <t>High tech stocks Return</t>
  </si>
  <si>
    <t>Foreign stocks Return</t>
  </si>
  <si>
    <t>Call options Return</t>
  </si>
  <si>
    <t>Put options Return</t>
  </si>
  <si>
    <t>Gold Return</t>
  </si>
  <si>
    <t>$M$54</t>
  </si>
  <si>
    <t>Total = Return</t>
  </si>
  <si>
    <t>$M$54=$O$54</t>
  </si>
  <si>
    <t>$M$56</t>
  </si>
  <si>
    <t>Portfolio  Return</t>
  </si>
  <si>
    <t>$M$56&gt;=$O$56</t>
  </si>
  <si>
    <t>Report Created: 12/16/2022 6:10:18 PM</t>
  </si>
  <si>
    <t>Gradient</t>
  </si>
  <si>
    <t>Lagrange</t>
  </si>
  <si>
    <t>Multiplier</t>
  </si>
  <si>
    <t>Report Created: 12/16/2022 6:10:19 PM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</si>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</sst>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[$$-409]#,##0.00"/>
    <numFmt numFmtId="166" formatCode="0.000"/>
    <numFmt numFmtId="167" formatCode="0.00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  <font>
      <b/>
      <u/>
      <sz val="14"/>
      <color theme="1"/>
      <name val="Palatino Linotype"/>
      <family val="1"/>
    </font>
    <font>
      <b/>
      <sz val="12"/>
      <color indexed="18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FF0000"/>
      <name val="Palatino Linotype"/>
      <family val="1"/>
    </font>
    <font>
      <sz val="14"/>
      <color rgb="FFFF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2" borderId="11" xfId="0" applyNumberFormat="1" applyFont="1" applyFill="1" applyBorder="1" applyAlignment="1">
      <alignment horizontal="center" vertical="center"/>
    </xf>
    <xf numFmtId="164" fontId="9" fillId="2" borderId="11" xfId="0" applyNumberFormat="1" applyFont="1" applyFill="1" applyBorder="1" applyAlignment="1">
      <alignment horizontal="center" vertical="center"/>
    </xf>
    <xf numFmtId="0" fontId="12" fillId="0" borderId="0" xfId="0" applyFont="1"/>
    <xf numFmtId="44" fontId="13" fillId="0" borderId="0" xfId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1" fontId="15" fillId="0" borderId="18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14" fillId="3" borderId="18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165" fontId="14" fillId="4" borderId="0" xfId="0" applyNumberFormat="1" applyFont="1" applyFill="1" applyAlignment="1">
      <alignment horizontal="center" vertical="center"/>
    </xf>
    <xf numFmtId="0" fontId="0" fillId="0" borderId="23" xfId="0" applyBorder="1"/>
    <xf numFmtId="0" fontId="17" fillId="0" borderId="22" xfId="0" applyFont="1" applyBorder="1" applyAlignment="1">
      <alignment horizontal="center"/>
    </xf>
    <xf numFmtId="0" fontId="0" fillId="0" borderId="24" xfId="0" applyBorder="1"/>
    <xf numFmtId="1" fontId="0" fillId="0" borderId="24" xfId="0" applyNumberFormat="1" applyBorder="1"/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164" fontId="9" fillId="2" borderId="18" xfId="0" applyNumberFormat="1" applyFont="1" applyFill="1" applyBorder="1" applyAlignment="1">
      <alignment horizontal="center" vertical="center"/>
    </xf>
    <xf numFmtId="9" fontId="9" fillId="2" borderId="18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2" fontId="18" fillId="0" borderId="18" xfId="0" applyNumberFormat="1" applyFon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44" fontId="0" fillId="0" borderId="18" xfId="2" applyFon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11" fillId="0" borderId="18" xfId="3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166" fontId="18" fillId="0" borderId="18" xfId="0" applyNumberFormat="1" applyFont="1" applyBorder="1" applyAlignment="1">
      <alignment vertical="center"/>
    </xf>
    <xf numFmtId="9" fontId="0" fillId="0" borderId="18" xfId="3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4" fontId="18" fillId="2" borderId="18" xfId="0" applyNumberFormat="1" applyFont="1" applyFill="1" applyBorder="1" applyAlignment="1">
      <alignment horizontal="center" vertical="center"/>
    </xf>
    <xf numFmtId="9" fontId="18" fillId="2" borderId="18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166" fontId="0" fillId="0" borderId="24" xfId="0" applyNumberFormat="1" applyBorder="1"/>
    <xf numFmtId="166" fontId="0" fillId="0" borderId="23" xfId="0" applyNumberFormat="1" applyBorder="1"/>
    <xf numFmtId="9" fontId="0" fillId="0" borderId="23" xfId="0" applyNumberFormat="1" applyBorder="1"/>
    <xf numFmtId="0" fontId="20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14" fillId="0" borderId="19" xfId="0" applyFont="1" applyBorder="1" applyAlignment="1"/>
    <xf numFmtId="0" fontId="15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6" fontId="6" fillId="0" borderId="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19" xfId="0" applyFont="1" applyBorder="1" applyAlignment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6" fontId="15" fillId="0" borderId="18" xfId="0" applyNumberFormat="1" applyFont="1" applyBorder="1" applyAlignment="1">
      <alignment horizontal="center" vertical="center"/>
    </xf>
    <xf numFmtId="6" fontId="15" fillId="3" borderId="18" xfId="0" applyNumberFormat="1" applyFont="1" applyFill="1" applyBorder="1" applyAlignment="1"/>
    <xf numFmtId="0" fontId="14" fillId="4" borderId="0" xfId="0" applyFont="1" applyFill="1" applyAlignment="1"/>
    <xf numFmtId="0" fontId="8" fillId="0" borderId="7" xfId="0" applyFont="1" applyBorder="1" applyAlignment="1">
      <alignment horizontal="center" vertical="center"/>
    </xf>
    <xf numFmtId="0" fontId="15" fillId="3" borderId="18" xfId="0" applyFont="1" applyFill="1" applyBorder="1" applyAlignment="1"/>
    <xf numFmtId="0" fontId="15" fillId="0" borderId="18" xfId="0" applyFont="1" applyBorder="1" applyAlignment="1"/>
    <xf numFmtId="0" fontId="15" fillId="0" borderId="0" xfId="0" applyFont="1" applyAlignment="1">
      <alignment horizontal="center" vertical="center"/>
    </xf>
    <xf numFmtId="1" fontId="15" fillId="0" borderId="18" xfId="0" applyNumberFormat="1" applyFont="1" applyBorder="1" applyAlignment="1">
      <alignment horizontal="center" vertical="center"/>
    </xf>
    <xf numFmtId="1" fontId="15" fillId="3" borderId="18" xfId="0" applyNumberFormat="1" applyFont="1" applyFill="1" applyBorder="1" applyAlignment="1">
      <alignment horizontal="center" vertical="center"/>
    </xf>
    <xf numFmtId="1" fontId="15" fillId="0" borderId="18" xfId="1" applyNumberFormat="1" applyFont="1" applyFill="1" applyBorder="1" applyAlignment="1">
      <alignment horizontal="center" vertical="center"/>
    </xf>
    <xf numFmtId="0" fontId="15" fillId="0" borderId="18" xfId="1" applyNumberFormat="1" applyFont="1" applyFill="1" applyBorder="1" applyAlignment="1">
      <alignment horizontal="center" vertical="center"/>
    </xf>
    <xf numFmtId="1" fontId="15" fillId="3" borderId="18" xfId="1" applyNumberFormat="1" applyFont="1" applyFill="1" applyBorder="1" applyAlignment="1">
      <alignment horizontal="center" vertical="center"/>
    </xf>
    <xf numFmtId="0" fontId="0" fillId="0" borderId="18" xfId="0" applyBorder="1" applyAlignment="1"/>
    <xf numFmtId="0" fontId="15" fillId="5" borderId="18" xfId="0" applyFont="1" applyFill="1" applyBorder="1" applyAlignment="1">
      <alignment horizontal="center" vertical="center"/>
    </xf>
    <xf numFmtId="1" fontId="15" fillId="5" borderId="1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0" xfId="0" applyFill="1" applyAlignment="1"/>
    <xf numFmtId="0" fontId="12" fillId="0" borderId="0" xfId="0" applyFont="1" applyAlignment="1"/>
    <xf numFmtId="0" fontId="1" fillId="0" borderId="0" xfId="0" applyFont="1" applyAlignment="1"/>
    <xf numFmtId="2" fontId="0" fillId="0" borderId="18" xfId="0" applyNumberFormat="1" applyBorder="1" applyAlignment="1"/>
    <xf numFmtId="0" fontId="12" fillId="0" borderId="18" xfId="0" applyFont="1" applyBorder="1" applyAlignment="1"/>
  </cellXfs>
  <cellStyles count="4">
    <cellStyle name="Currency" xfId="2" builtinId="4"/>
    <cellStyle name="Currency 2" xfId="1" xr:uid="{CDA0265E-D360-4CC4-80C3-CE0779118880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Expected</a:t>
            </a:r>
            <a:r>
              <a:rPr lang="en-US" baseline="0"/>
              <a:t> Portfolio vs Minimized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'Part 2'!$R$36:$R$41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</c:numCache>
            </c:numRef>
          </c:xVal>
          <c:yVal>
            <c:numRef>
              <c:f>'Part 2'!$S$36:$S$41</c:f>
              <c:numCache>
                <c:formatCode>General</c:formatCode>
                <c:ptCount val="6"/>
                <c:pt idx="0">
                  <c:v>8.8000000000000003E-4</c:v>
                </c:pt>
                <c:pt idx="1">
                  <c:v>1.4300000000000001E-3</c:v>
                </c:pt>
                <c:pt idx="2">
                  <c:v>2.48E-3</c:v>
                </c:pt>
                <c:pt idx="3">
                  <c:v>4.0400000000000002E-3</c:v>
                </c:pt>
                <c:pt idx="4">
                  <c:v>7.26E-3</c:v>
                </c:pt>
                <c:pt idx="5">
                  <c:v>1.865E-2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A-4870-9188-1530B4D5E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7616"/>
        <c:axId val="191022192"/>
      </c:scatterChart>
      <c:valAx>
        <c:axId val="19101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22192"/>
        <c:crosses val="autoZero"/>
        <c:crossBetween val="midCat"/>
      </c:valAx>
      <c:valAx>
        <c:axId val="1910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43</xdr:row>
      <xdr:rowOff>16330</xdr:rowOff>
    </xdr:from>
    <xdr:to>
      <xdr:col>20</xdr:col>
      <xdr:colOff>718457</xdr:colOff>
      <xdr:row>57</xdr:row>
      <xdr:rowOff>16330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3E9C9-0B3E-37CC-1B03-11E453F3D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AE48"/>
  <sheetViews>
    <sheetView tabSelected="1" topLeftCell="H1" zoomScale="40" zoomScaleNormal="40" workbookViewId="0">
      <selection activeCell="U13" sqref="U13"/>
    </sheetView>
  </sheetViews>
  <sheetFormatPr defaultColWidth="11" defaultRowHeight="15.6" x14ac:dyDescent="0.3"/>
  <cols>
    <col min="1" max="2" width="11" style="69"/>
    <col min="3" max="3" width="26.3984375" style="69" bestFit="1" customWidth="1"/>
    <col min="4" max="4" width="17.3984375" style="69" bestFit="1" customWidth="1"/>
    <col min="5" max="5" width="14.59765625" style="69" bestFit="1" customWidth="1"/>
    <col min="6" max="6" width="14.59765625" style="69" customWidth="1"/>
    <col min="7" max="7" width="11.59765625" style="69" bestFit="1" customWidth="1"/>
    <col min="8" max="8" width="14.59765625" style="69" bestFit="1" customWidth="1"/>
    <col min="9" max="9" width="29.59765625" style="69" bestFit="1" customWidth="1"/>
    <col min="10" max="10" width="18" style="69" customWidth="1"/>
    <col min="11" max="11" width="13.59765625" style="69" bestFit="1" customWidth="1"/>
    <col min="12" max="12" width="77.8984375" style="69" bestFit="1" customWidth="1"/>
    <col min="13" max="13" width="16.59765625" style="69" bestFit="1" customWidth="1"/>
    <col min="14" max="14" width="13.3984375" style="69" bestFit="1" customWidth="1"/>
    <col min="15" max="15" width="10.8984375" style="69" bestFit="1" customWidth="1"/>
    <col min="16" max="16" width="20.59765625" style="69" bestFit="1" customWidth="1"/>
    <col min="17" max="17" width="16.09765625" style="69" bestFit="1" customWidth="1"/>
    <col min="18" max="18" width="15.8984375" style="69" bestFit="1" customWidth="1"/>
    <col min="19" max="19" width="13.09765625" style="69" bestFit="1" customWidth="1"/>
    <col min="20" max="20" width="15.8984375" style="69" bestFit="1" customWidth="1"/>
    <col min="21" max="21" width="15.59765625" style="69" bestFit="1" customWidth="1"/>
    <col min="22" max="22" width="16.3984375" style="69" bestFit="1" customWidth="1"/>
    <col min="23" max="23" width="17.3984375" style="69" bestFit="1" customWidth="1"/>
    <col min="24" max="24" width="35.8984375" style="69" bestFit="1" customWidth="1"/>
    <col min="25" max="25" width="16.59765625" style="69" bestFit="1" customWidth="1"/>
    <col min="26" max="26" width="10.8984375" style="69" bestFit="1" customWidth="1"/>
    <col min="27" max="27" width="20.59765625" style="69" bestFit="1" customWidth="1"/>
    <col min="28" max="28" width="14.3984375" style="69" bestFit="1" customWidth="1"/>
    <col min="29" max="29" width="10.3984375" style="69" bestFit="1" customWidth="1"/>
    <col min="30" max="30" width="11" style="69"/>
    <col min="31" max="31" width="15.8984375" style="69" bestFit="1" customWidth="1"/>
    <col min="32" max="16384" width="11" style="69"/>
  </cols>
  <sheetData>
    <row r="1" spans="3:31" ht="20.399999999999999" thickBot="1" x14ac:dyDescent="0.5">
      <c r="K1" s="70" t="s">
        <v>37</v>
      </c>
      <c r="L1" s="61" t="s">
        <v>28</v>
      </c>
      <c r="M1" s="61"/>
      <c r="N1" s="6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3:31" ht="20.399999999999999" thickBot="1" x14ac:dyDescent="0.5"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3:31" ht="20.399999999999999" thickBot="1" x14ac:dyDescent="0.5">
      <c r="C3" s="72"/>
      <c r="D3" s="73" t="s">
        <v>0</v>
      </c>
      <c r="E3" s="74"/>
      <c r="F3" s="75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56" t="s">
        <v>301</v>
      </c>
      <c r="Y3" s="71"/>
      <c r="Z3" s="71"/>
    </row>
    <row r="4" spans="3:31" ht="21" thickTop="1" thickBot="1" x14ac:dyDescent="0.5">
      <c r="C4" s="76" t="s">
        <v>1</v>
      </c>
      <c r="D4" s="77" t="s">
        <v>2</v>
      </c>
      <c r="E4" s="77" t="s">
        <v>3</v>
      </c>
      <c r="F4" s="77" t="s">
        <v>4</v>
      </c>
      <c r="H4" s="78" t="s">
        <v>1</v>
      </c>
      <c r="I4" s="79" t="s">
        <v>11</v>
      </c>
      <c r="K4" s="13"/>
      <c r="L4" s="13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3:31" ht="20.399999999999999" thickBot="1" x14ac:dyDescent="0.5">
      <c r="C5" s="80" t="s">
        <v>5</v>
      </c>
      <c r="D5" s="81">
        <v>8</v>
      </c>
      <c r="E5" s="81">
        <v>12</v>
      </c>
      <c r="F5" s="81">
        <v>17</v>
      </c>
      <c r="H5" s="82" t="s">
        <v>5</v>
      </c>
      <c r="I5" s="83">
        <v>60</v>
      </c>
      <c r="K5" s="13"/>
      <c r="L5" s="14"/>
      <c r="M5" s="14" t="s">
        <v>2</v>
      </c>
      <c r="N5" s="14" t="s">
        <v>3</v>
      </c>
      <c r="O5" s="14" t="s">
        <v>4</v>
      </c>
      <c r="P5" s="16" t="s">
        <v>29</v>
      </c>
      <c r="Q5" s="15"/>
      <c r="R5" s="16" t="s">
        <v>30</v>
      </c>
      <c r="S5" s="71"/>
      <c r="T5" s="22" t="s">
        <v>44</v>
      </c>
      <c r="V5" s="71"/>
      <c r="W5" s="14"/>
      <c r="X5" s="14" t="s">
        <v>2</v>
      </c>
      <c r="Y5" s="14" t="s">
        <v>3</v>
      </c>
      <c r="Z5" s="14" t="s">
        <v>4</v>
      </c>
      <c r="AA5" s="16" t="s">
        <v>29</v>
      </c>
      <c r="AB5" s="15"/>
      <c r="AC5" s="16" t="s">
        <v>30</v>
      </c>
      <c r="AE5" s="22" t="s">
        <v>44</v>
      </c>
    </row>
    <row r="6" spans="3:31" ht="20.399999999999999" thickBot="1" x14ac:dyDescent="0.5">
      <c r="C6" s="80" t="s">
        <v>6</v>
      </c>
      <c r="D6" s="84">
        <v>12</v>
      </c>
      <c r="E6" s="84">
        <v>9</v>
      </c>
      <c r="F6" s="84">
        <v>10</v>
      </c>
      <c r="H6" s="82" t="s">
        <v>6</v>
      </c>
      <c r="I6" s="83">
        <v>30</v>
      </c>
      <c r="K6" s="85"/>
      <c r="L6" s="14" t="s">
        <v>5</v>
      </c>
      <c r="M6" s="17">
        <v>60</v>
      </c>
      <c r="N6" s="17">
        <v>0</v>
      </c>
      <c r="O6" s="17">
        <v>0</v>
      </c>
      <c r="P6" s="17">
        <f>SUM(M6:O6)</f>
        <v>60</v>
      </c>
      <c r="Q6" s="15" t="s">
        <v>31</v>
      </c>
      <c r="R6" s="86">
        <v>60</v>
      </c>
      <c r="S6" s="71"/>
      <c r="T6" s="23">
        <f>SUMPRODUCT(D5:F10,M6:O11)</f>
        <v>3402</v>
      </c>
      <c r="U6" s="71"/>
      <c r="V6" s="71"/>
      <c r="W6" s="14" t="s">
        <v>5</v>
      </c>
      <c r="X6" s="17">
        <v>60</v>
      </c>
      <c r="Y6" s="17">
        <v>0</v>
      </c>
      <c r="Z6" s="17">
        <v>0</v>
      </c>
      <c r="AA6" s="17">
        <f>SUM(X6:Z6)</f>
        <v>60</v>
      </c>
      <c r="AB6" s="15" t="s">
        <v>31</v>
      </c>
      <c r="AC6" s="86">
        <v>60</v>
      </c>
      <c r="AE6" s="23">
        <f>SUMPRODUCT(D5:F10,X6:Z11)</f>
        <v>3372</v>
      </c>
    </row>
    <row r="7" spans="3:31" ht="20.399999999999999" thickBot="1" x14ac:dyDescent="0.5">
      <c r="C7" s="80" t="s">
        <v>7</v>
      </c>
      <c r="D7" s="84">
        <v>16</v>
      </c>
      <c r="E7" s="84">
        <v>20</v>
      </c>
      <c r="F7" s="84">
        <v>12</v>
      </c>
      <c r="H7" s="82" t="s">
        <v>7</v>
      </c>
      <c r="I7" s="83">
        <v>50</v>
      </c>
      <c r="K7" s="85"/>
      <c r="L7" s="14" t="s">
        <v>6</v>
      </c>
      <c r="M7" s="17">
        <v>0</v>
      </c>
      <c r="N7" s="17">
        <v>0</v>
      </c>
      <c r="O7" s="17">
        <v>30</v>
      </c>
      <c r="P7" s="15">
        <f t="shared" ref="P7:P11" si="0">SUM(M7:O7)</f>
        <v>30</v>
      </c>
      <c r="Q7" s="15" t="s">
        <v>31</v>
      </c>
      <c r="R7" s="86">
        <v>30</v>
      </c>
      <c r="S7" s="71"/>
      <c r="T7" s="71"/>
      <c r="U7" s="71"/>
      <c r="V7" s="71"/>
      <c r="W7" s="14" t="s">
        <v>6</v>
      </c>
      <c r="X7" s="17">
        <v>0</v>
      </c>
      <c r="Y7" s="17">
        <v>30</v>
      </c>
      <c r="Z7" s="17">
        <v>0</v>
      </c>
      <c r="AA7" s="17">
        <f t="shared" ref="AA7:AA10" si="1">SUM(X7:Z7)</f>
        <v>30</v>
      </c>
      <c r="AB7" s="15" t="s">
        <v>31</v>
      </c>
      <c r="AC7" s="86">
        <v>30</v>
      </c>
    </row>
    <row r="8" spans="3:31" ht="20.399999999999999" thickBot="1" x14ac:dyDescent="0.5">
      <c r="C8" s="80" t="s">
        <v>8</v>
      </c>
      <c r="D8" s="84">
        <v>13</v>
      </c>
      <c r="E8" s="84">
        <v>14</v>
      </c>
      <c r="F8" s="84">
        <v>19</v>
      </c>
      <c r="H8" s="82" t="s">
        <v>8</v>
      </c>
      <c r="I8" s="83">
        <v>40</v>
      </c>
      <c r="K8" s="85"/>
      <c r="L8" s="14" t="s">
        <v>7</v>
      </c>
      <c r="M8" s="17">
        <v>0</v>
      </c>
      <c r="N8" s="17">
        <v>0</v>
      </c>
      <c r="O8" s="17">
        <v>50</v>
      </c>
      <c r="P8" s="15">
        <f t="shared" si="0"/>
        <v>50</v>
      </c>
      <c r="Q8" s="15" t="s">
        <v>31</v>
      </c>
      <c r="R8" s="86">
        <v>50</v>
      </c>
      <c r="S8" s="71"/>
      <c r="T8" s="71"/>
      <c r="U8" s="71"/>
      <c r="V8" s="71"/>
      <c r="W8" s="14" t="s">
        <v>7</v>
      </c>
      <c r="X8" s="17">
        <v>0</v>
      </c>
      <c r="Y8" s="17">
        <v>0</v>
      </c>
      <c r="Z8" s="17">
        <v>50</v>
      </c>
      <c r="AA8" s="17">
        <f t="shared" si="1"/>
        <v>50</v>
      </c>
      <c r="AB8" s="15" t="s">
        <v>31</v>
      </c>
      <c r="AC8" s="86">
        <v>50</v>
      </c>
    </row>
    <row r="9" spans="3:31" ht="20.399999999999999" thickBot="1" x14ac:dyDescent="0.5">
      <c r="C9" s="80" t="s">
        <v>9</v>
      </c>
      <c r="D9" s="84">
        <v>12</v>
      </c>
      <c r="E9" s="84">
        <v>15</v>
      </c>
      <c r="F9" s="84">
        <v>14</v>
      </c>
      <c r="H9" s="82" t="s">
        <v>9</v>
      </c>
      <c r="I9" s="83">
        <v>38</v>
      </c>
      <c r="K9" s="85"/>
      <c r="L9" s="14" t="s">
        <v>8</v>
      </c>
      <c r="M9" s="17">
        <v>0</v>
      </c>
      <c r="N9" s="17">
        <v>40</v>
      </c>
      <c r="O9" s="17">
        <v>0</v>
      </c>
      <c r="P9" s="15">
        <f t="shared" si="0"/>
        <v>40</v>
      </c>
      <c r="Q9" s="15" t="s">
        <v>31</v>
      </c>
      <c r="R9" s="86">
        <v>40</v>
      </c>
      <c r="S9" s="71"/>
      <c r="T9" s="71"/>
      <c r="U9" s="71"/>
      <c r="V9" s="71"/>
      <c r="W9" s="14" t="s">
        <v>8</v>
      </c>
      <c r="X9" s="17">
        <v>0</v>
      </c>
      <c r="Y9" s="17">
        <v>40</v>
      </c>
      <c r="Z9" s="17">
        <v>0</v>
      </c>
      <c r="AA9" s="17">
        <f t="shared" si="1"/>
        <v>40</v>
      </c>
      <c r="AB9" s="15" t="s">
        <v>31</v>
      </c>
      <c r="AC9" s="86">
        <v>40</v>
      </c>
    </row>
    <row r="10" spans="3:31" ht="20.399999999999999" thickBot="1" x14ac:dyDescent="0.5">
      <c r="C10" s="80" t="s">
        <v>10</v>
      </c>
      <c r="D10" s="84">
        <v>18</v>
      </c>
      <c r="E10" s="84">
        <v>19</v>
      </c>
      <c r="F10" s="84">
        <v>20</v>
      </c>
      <c r="H10" s="87" t="s">
        <v>10</v>
      </c>
      <c r="I10" s="88">
        <v>50</v>
      </c>
      <c r="K10" s="85"/>
      <c r="L10" s="14" t="s">
        <v>9</v>
      </c>
      <c r="M10" s="17">
        <v>10</v>
      </c>
      <c r="N10" s="17">
        <v>0</v>
      </c>
      <c r="O10" s="17">
        <v>28</v>
      </c>
      <c r="P10" s="15">
        <f t="shared" si="0"/>
        <v>38</v>
      </c>
      <c r="Q10" s="15" t="s">
        <v>31</v>
      </c>
      <c r="R10" s="86">
        <v>38</v>
      </c>
      <c r="S10" s="71"/>
      <c r="T10" s="71"/>
      <c r="U10" s="71"/>
      <c r="V10" s="71"/>
      <c r="W10" s="14" t="s">
        <v>9</v>
      </c>
      <c r="X10" s="17">
        <v>0</v>
      </c>
      <c r="Y10" s="17">
        <v>0</v>
      </c>
      <c r="Z10" s="17">
        <v>38</v>
      </c>
      <c r="AA10" s="17">
        <f t="shared" si="1"/>
        <v>38</v>
      </c>
      <c r="AB10" s="15" t="s">
        <v>31</v>
      </c>
      <c r="AC10" s="86">
        <v>38</v>
      </c>
    </row>
    <row r="11" spans="3:31" ht="19.8" x14ac:dyDescent="0.45">
      <c r="C11" s="62" t="s">
        <v>12</v>
      </c>
      <c r="D11" s="62"/>
      <c r="E11" s="62"/>
      <c r="F11" s="62"/>
      <c r="K11" s="85"/>
      <c r="L11" s="14" t="s">
        <v>10</v>
      </c>
      <c r="M11" s="17">
        <v>0</v>
      </c>
      <c r="N11" s="17">
        <v>50</v>
      </c>
      <c r="O11" s="17">
        <v>0</v>
      </c>
      <c r="P11" s="15">
        <f t="shared" si="0"/>
        <v>50</v>
      </c>
      <c r="Q11" s="15" t="s">
        <v>31</v>
      </c>
      <c r="R11" s="86">
        <v>50</v>
      </c>
      <c r="S11" s="71"/>
      <c r="T11" s="71"/>
      <c r="U11" s="71"/>
      <c r="V11" s="71"/>
      <c r="W11" s="14" t="s">
        <v>10</v>
      </c>
      <c r="X11" s="17">
        <v>20</v>
      </c>
      <c r="Y11" s="17">
        <v>30</v>
      </c>
      <c r="Z11" s="17">
        <v>0</v>
      </c>
      <c r="AA11" s="17">
        <f>SUM(X11:Z11)</f>
        <v>50</v>
      </c>
      <c r="AB11" s="15" t="s">
        <v>31</v>
      </c>
      <c r="AC11" s="86">
        <v>50</v>
      </c>
    </row>
    <row r="12" spans="3:31" ht="19.8" x14ac:dyDescent="0.45">
      <c r="K12" s="71"/>
      <c r="L12" s="16" t="s">
        <v>32</v>
      </c>
      <c r="M12" s="60">
        <f>SUM(M6:M11)</f>
        <v>70</v>
      </c>
      <c r="N12" s="60">
        <f>SUM(N6:N11)</f>
        <v>90</v>
      </c>
      <c r="O12" s="60">
        <f>SUM(O6:O11)</f>
        <v>108</v>
      </c>
      <c r="P12" s="15"/>
      <c r="Q12" s="15" t="s">
        <v>36</v>
      </c>
      <c r="R12" s="30">
        <f>SUM(R6:R11)</f>
        <v>268</v>
      </c>
      <c r="S12" s="71"/>
      <c r="T12" s="71"/>
      <c r="U12" s="71"/>
      <c r="V12" s="71"/>
      <c r="W12" s="16" t="s">
        <v>32</v>
      </c>
      <c r="X12" s="60">
        <f>SUM(X6:X11)</f>
        <v>80</v>
      </c>
      <c r="Y12" s="60">
        <f>SUM(Y6:Y11)</f>
        <v>100</v>
      </c>
      <c r="Z12" s="60">
        <f>SUM(Z6:Z11)</f>
        <v>88</v>
      </c>
      <c r="AA12" s="15"/>
      <c r="AB12" s="15" t="s">
        <v>36</v>
      </c>
      <c r="AC12" s="30">
        <f>SUM(AC6:AC11)</f>
        <v>268</v>
      </c>
    </row>
    <row r="13" spans="3:31" ht="19.8" x14ac:dyDescent="0.45">
      <c r="K13" s="71"/>
      <c r="L13" s="15"/>
      <c r="M13" s="15" t="s">
        <v>33</v>
      </c>
      <c r="N13" s="15" t="s">
        <v>33</v>
      </c>
      <c r="O13" s="15" t="s">
        <v>33</v>
      </c>
      <c r="P13" s="15"/>
      <c r="Q13" s="15"/>
      <c r="R13" s="15"/>
      <c r="S13" s="71"/>
      <c r="T13" s="71"/>
      <c r="U13" s="71"/>
      <c r="V13" s="71"/>
      <c r="W13" s="15"/>
      <c r="X13" s="15" t="s">
        <v>33</v>
      </c>
      <c r="Y13" s="15" t="s">
        <v>33</v>
      </c>
      <c r="Z13" s="15" t="s">
        <v>33</v>
      </c>
      <c r="AA13" s="15"/>
      <c r="AB13" s="15"/>
      <c r="AC13" s="15"/>
    </row>
    <row r="14" spans="3:31" ht="20.399999999999999" thickBot="1" x14ac:dyDescent="0.5">
      <c r="K14" s="71"/>
      <c r="L14" s="16" t="s">
        <v>34</v>
      </c>
      <c r="M14" s="15">
        <v>70</v>
      </c>
      <c r="N14" s="15">
        <v>90</v>
      </c>
      <c r="O14" s="15">
        <v>110</v>
      </c>
      <c r="P14" s="15" t="s">
        <v>35</v>
      </c>
      <c r="Q14" s="30">
        <f>SUM(M14:O14)</f>
        <v>270</v>
      </c>
      <c r="R14" s="15"/>
      <c r="S14" s="71"/>
      <c r="T14" s="71"/>
      <c r="U14" s="71"/>
      <c r="V14" s="71"/>
      <c r="W14" s="16" t="s">
        <v>34</v>
      </c>
      <c r="X14" s="15">
        <v>80</v>
      </c>
      <c r="Y14" s="15">
        <v>100</v>
      </c>
      <c r="Z14" s="15">
        <v>120</v>
      </c>
      <c r="AA14" s="15" t="s">
        <v>35</v>
      </c>
      <c r="AB14" s="30">
        <f>SUM(X14:Z14)</f>
        <v>300</v>
      </c>
      <c r="AC14" s="15"/>
    </row>
    <row r="15" spans="3:31" ht="18.75" customHeight="1" thickBot="1" x14ac:dyDescent="0.5">
      <c r="C15" s="72"/>
      <c r="D15" s="89" t="s">
        <v>13</v>
      </c>
      <c r="E15" s="90"/>
      <c r="F15" s="90"/>
      <c r="G15" s="90"/>
      <c r="H15" s="90"/>
      <c r="I15" s="9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3:31" ht="21" thickTop="1" thickBot="1" x14ac:dyDescent="0.5">
      <c r="C16" s="76" t="s">
        <v>1</v>
      </c>
      <c r="D16" s="92" t="s">
        <v>5</v>
      </c>
      <c r="E16" s="92" t="s">
        <v>6</v>
      </c>
      <c r="F16" s="92" t="s">
        <v>7</v>
      </c>
      <c r="G16" s="92" t="s">
        <v>8</v>
      </c>
      <c r="H16" s="92" t="s">
        <v>9</v>
      </c>
      <c r="I16" s="92" t="s">
        <v>10</v>
      </c>
      <c r="K16" s="18" t="s">
        <v>38</v>
      </c>
      <c r="L16" s="19" t="s">
        <v>40</v>
      </c>
      <c r="M16" s="19"/>
      <c r="N16" s="19"/>
      <c r="O16" s="93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3:26" ht="20.399999999999999" thickBot="1" x14ac:dyDescent="0.5">
      <c r="C17" s="80" t="s">
        <v>5</v>
      </c>
      <c r="D17" s="84" t="s">
        <v>14</v>
      </c>
      <c r="E17" s="81">
        <v>3</v>
      </c>
      <c r="F17" s="81">
        <v>5</v>
      </c>
      <c r="G17" s="81">
        <v>4</v>
      </c>
      <c r="H17" s="81">
        <v>6</v>
      </c>
      <c r="I17" s="81">
        <v>7</v>
      </c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3:26" ht="20.399999999999999" thickBot="1" x14ac:dyDescent="0.5">
      <c r="C18" s="80" t="s">
        <v>6</v>
      </c>
      <c r="D18" s="84">
        <v>3</v>
      </c>
      <c r="E18" s="84" t="s">
        <v>14</v>
      </c>
      <c r="F18" s="84">
        <v>8</v>
      </c>
      <c r="G18" s="84">
        <v>6</v>
      </c>
      <c r="H18" s="84">
        <v>6</v>
      </c>
      <c r="I18" s="84">
        <v>5</v>
      </c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3:26" ht="20.399999999999999" thickBot="1" x14ac:dyDescent="0.5">
      <c r="C19" s="80" t="s">
        <v>7</v>
      </c>
      <c r="D19" s="84">
        <v>5</v>
      </c>
      <c r="E19" s="84">
        <v>8</v>
      </c>
      <c r="F19" s="84" t="s">
        <v>14</v>
      </c>
      <c r="G19" s="84">
        <v>3</v>
      </c>
      <c r="H19" s="84">
        <v>4</v>
      </c>
      <c r="I19" s="84">
        <v>5</v>
      </c>
      <c r="K19" s="71"/>
      <c r="L19" s="94"/>
      <c r="M19" s="95" t="s">
        <v>13</v>
      </c>
      <c r="N19" s="95"/>
      <c r="O19" s="95"/>
      <c r="P19" s="95"/>
      <c r="Q19" s="95"/>
      <c r="R19" s="95"/>
      <c r="S19" s="95"/>
      <c r="T19" s="95"/>
      <c r="U19" s="95"/>
      <c r="V19" s="71"/>
      <c r="W19" s="71"/>
      <c r="X19" s="71"/>
      <c r="Y19" s="71"/>
      <c r="Z19" s="71"/>
    </row>
    <row r="20" spans="3:26" ht="46.2" customHeight="1" thickBot="1" x14ac:dyDescent="0.5">
      <c r="C20" s="80" t="s">
        <v>8</v>
      </c>
      <c r="D20" s="84">
        <v>4</v>
      </c>
      <c r="E20" s="84">
        <v>6</v>
      </c>
      <c r="F20" s="84">
        <v>3</v>
      </c>
      <c r="G20" s="84" t="s">
        <v>14</v>
      </c>
      <c r="H20" s="84">
        <v>7</v>
      </c>
      <c r="I20" s="84">
        <v>8</v>
      </c>
      <c r="K20" s="71"/>
      <c r="L20" s="96" t="s">
        <v>1</v>
      </c>
      <c r="M20" s="14" t="s">
        <v>2</v>
      </c>
      <c r="N20" s="14" t="s">
        <v>3</v>
      </c>
      <c r="O20" s="14" t="s">
        <v>4</v>
      </c>
      <c r="P20" s="14" t="s">
        <v>5</v>
      </c>
      <c r="Q20" s="14" t="s">
        <v>6</v>
      </c>
      <c r="R20" s="14" t="s">
        <v>7</v>
      </c>
      <c r="S20" s="14" t="s">
        <v>8</v>
      </c>
      <c r="T20" s="14" t="s">
        <v>9</v>
      </c>
      <c r="U20" s="14" t="s">
        <v>10</v>
      </c>
      <c r="V20" s="20" t="s">
        <v>39</v>
      </c>
      <c r="W20" s="14" t="s">
        <v>30</v>
      </c>
      <c r="X20" s="71"/>
      <c r="Y20" s="71"/>
      <c r="Z20" s="71"/>
    </row>
    <row r="21" spans="3:26" ht="20.399999999999999" thickBot="1" x14ac:dyDescent="0.5">
      <c r="C21" s="80" t="s">
        <v>9</v>
      </c>
      <c r="D21" s="84">
        <v>6</v>
      </c>
      <c r="E21" s="84">
        <v>6</v>
      </c>
      <c r="F21" s="84">
        <v>4</v>
      </c>
      <c r="G21" s="84">
        <v>7</v>
      </c>
      <c r="H21" s="84" t="s">
        <v>14</v>
      </c>
      <c r="I21" s="84">
        <v>6</v>
      </c>
      <c r="K21" s="71"/>
      <c r="L21" s="14" t="s">
        <v>5</v>
      </c>
      <c r="M21" s="97">
        <v>8</v>
      </c>
      <c r="N21" s="97">
        <v>12</v>
      </c>
      <c r="O21" s="97">
        <v>17</v>
      </c>
      <c r="P21" s="86">
        <v>0</v>
      </c>
      <c r="Q21" s="97">
        <v>3</v>
      </c>
      <c r="R21" s="97">
        <v>5</v>
      </c>
      <c r="S21" s="97">
        <v>4</v>
      </c>
      <c r="T21" s="97">
        <v>6</v>
      </c>
      <c r="U21" s="97">
        <v>7</v>
      </c>
      <c r="V21" s="98">
        <f>SUM(M21:U21)</f>
        <v>62</v>
      </c>
      <c r="W21" s="97">
        <v>60</v>
      </c>
      <c r="X21" s="71"/>
      <c r="Y21" s="71"/>
      <c r="Z21" s="71"/>
    </row>
    <row r="22" spans="3:26" ht="21.9" customHeight="1" thickBot="1" x14ac:dyDescent="0.5">
      <c r="C22" s="80" t="s">
        <v>10</v>
      </c>
      <c r="D22" s="84">
        <v>7</v>
      </c>
      <c r="E22" s="84">
        <v>5</v>
      </c>
      <c r="F22" s="84">
        <v>5</v>
      </c>
      <c r="G22" s="84">
        <v>8</v>
      </c>
      <c r="H22" s="84">
        <v>6</v>
      </c>
      <c r="I22" s="84" t="s">
        <v>14</v>
      </c>
      <c r="K22" s="71"/>
      <c r="L22" s="14" t="s">
        <v>6</v>
      </c>
      <c r="M22" s="86">
        <v>12</v>
      </c>
      <c r="N22" s="86">
        <v>9</v>
      </c>
      <c r="O22" s="86">
        <v>10</v>
      </c>
      <c r="P22" s="86">
        <v>3</v>
      </c>
      <c r="Q22" s="86">
        <v>0</v>
      </c>
      <c r="R22" s="86">
        <v>8</v>
      </c>
      <c r="S22" s="86">
        <v>6</v>
      </c>
      <c r="T22" s="86">
        <v>6</v>
      </c>
      <c r="U22" s="86">
        <v>5</v>
      </c>
      <c r="V22" s="98">
        <f t="shared" ref="V22:V29" si="2">SUM(M22:U22)</f>
        <v>59</v>
      </c>
      <c r="W22" s="86">
        <v>30</v>
      </c>
      <c r="X22" s="71"/>
      <c r="Y22" s="99" t="s">
        <v>43</v>
      </c>
    </row>
    <row r="23" spans="3:26" ht="19.8" x14ac:dyDescent="0.45">
      <c r="C23" s="100" t="s">
        <v>27</v>
      </c>
      <c r="D23" s="100"/>
      <c r="E23" s="100"/>
      <c r="F23" s="100"/>
      <c r="G23" s="100"/>
      <c r="H23" s="100"/>
      <c r="I23" s="100"/>
      <c r="K23" s="71"/>
      <c r="L23" s="14" t="s">
        <v>7</v>
      </c>
      <c r="M23" s="86">
        <v>16</v>
      </c>
      <c r="N23" s="86">
        <v>20</v>
      </c>
      <c r="O23" s="86">
        <v>12</v>
      </c>
      <c r="P23" s="86">
        <v>5</v>
      </c>
      <c r="Q23" s="86">
        <v>8</v>
      </c>
      <c r="R23" s="86">
        <v>0</v>
      </c>
      <c r="S23" s="86">
        <v>3</v>
      </c>
      <c r="T23" s="86">
        <v>4</v>
      </c>
      <c r="U23" s="86">
        <v>5</v>
      </c>
      <c r="V23" s="98">
        <f t="shared" si="2"/>
        <v>73</v>
      </c>
      <c r="W23" s="86">
        <v>50</v>
      </c>
      <c r="X23" s="71"/>
      <c r="Y23" s="21">
        <f>SUMPRODUCT(M21:U29,M34:U42)</f>
        <v>3102</v>
      </c>
      <c r="Z23" s="71"/>
    </row>
    <row r="24" spans="3:26" ht="19.8" x14ac:dyDescent="0.45">
      <c r="K24" s="71"/>
      <c r="L24" s="14" t="s">
        <v>8</v>
      </c>
      <c r="M24" s="86">
        <v>13</v>
      </c>
      <c r="N24" s="86">
        <v>14</v>
      </c>
      <c r="O24" s="86">
        <v>19</v>
      </c>
      <c r="P24" s="86">
        <v>4</v>
      </c>
      <c r="Q24" s="86">
        <v>6</v>
      </c>
      <c r="R24" s="86">
        <v>3</v>
      </c>
      <c r="S24" s="86">
        <v>0</v>
      </c>
      <c r="T24" s="86">
        <v>7</v>
      </c>
      <c r="U24" s="86">
        <v>8</v>
      </c>
      <c r="V24" s="98">
        <f t="shared" si="2"/>
        <v>74</v>
      </c>
      <c r="W24" s="86">
        <v>40</v>
      </c>
      <c r="X24" s="71"/>
      <c r="Y24" s="71"/>
      <c r="Z24" s="71"/>
    </row>
    <row r="25" spans="3:26" ht="20.399999999999999" thickBot="1" x14ac:dyDescent="0.5">
      <c r="H25" s="84"/>
      <c r="K25" s="71"/>
      <c r="L25" s="14" t="s">
        <v>9</v>
      </c>
      <c r="M25" s="86">
        <v>12</v>
      </c>
      <c r="N25" s="86">
        <v>15</v>
      </c>
      <c r="O25" s="86">
        <v>14</v>
      </c>
      <c r="P25" s="86">
        <v>6</v>
      </c>
      <c r="Q25" s="86">
        <v>6</v>
      </c>
      <c r="R25" s="86">
        <v>4</v>
      </c>
      <c r="S25" s="86">
        <v>7</v>
      </c>
      <c r="T25" s="86">
        <v>0</v>
      </c>
      <c r="U25" s="86">
        <v>6</v>
      </c>
      <c r="V25" s="98">
        <f t="shared" si="2"/>
        <v>70</v>
      </c>
      <c r="W25" s="86">
        <v>38</v>
      </c>
      <c r="X25" s="71"/>
      <c r="Y25" s="71"/>
      <c r="Z25" s="71"/>
    </row>
    <row r="26" spans="3:26" ht="20.399999999999999" thickBot="1" x14ac:dyDescent="0.5">
      <c r="C26" s="72"/>
      <c r="D26" s="89" t="s">
        <v>0</v>
      </c>
      <c r="E26" s="90"/>
      <c r="F26" s="91"/>
      <c r="K26" s="71"/>
      <c r="L26" s="14" t="s">
        <v>10</v>
      </c>
      <c r="M26" s="86">
        <v>18</v>
      </c>
      <c r="N26" s="86">
        <v>19</v>
      </c>
      <c r="O26" s="86">
        <v>20</v>
      </c>
      <c r="P26" s="86">
        <v>7</v>
      </c>
      <c r="Q26" s="86">
        <v>5</v>
      </c>
      <c r="R26" s="86">
        <v>5</v>
      </c>
      <c r="S26" s="86">
        <v>8</v>
      </c>
      <c r="T26" s="86">
        <v>6</v>
      </c>
      <c r="U26" s="86">
        <v>0</v>
      </c>
      <c r="V26" s="98">
        <f t="shared" si="2"/>
        <v>88</v>
      </c>
      <c r="W26" s="86">
        <v>50</v>
      </c>
      <c r="X26" s="71"/>
      <c r="Y26" s="71"/>
      <c r="Z26" s="71"/>
    </row>
    <row r="27" spans="3:26" ht="37.5" customHeight="1" thickTop="1" thickBot="1" x14ac:dyDescent="0.5">
      <c r="C27" s="76" t="s">
        <v>16</v>
      </c>
      <c r="D27" s="92" t="s">
        <v>2</v>
      </c>
      <c r="E27" s="92" t="s">
        <v>3</v>
      </c>
      <c r="F27" s="92" t="s">
        <v>4</v>
      </c>
      <c r="K27" s="71"/>
      <c r="L27" s="14" t="s">
        <v>2</v>
      </c>
      <c r="M27" s="86">
        <v>0</v>
      </c>
      <c r="N27" s="97">
        <v>12</v>
      </c>
      <c r="O27" s="97">
        <v>10</v>
      </c>
      <c r="P27" s="97">
        <v>8</v>
      </c>
      <c r="Q27" s="86">
        <v>12</v>
      </c>
      <c r="R27" s="86">
        <v>16</v>
      </c>
      <c r="S27" s="86">
        <v>13</v>
      </c>
      <c r="T27" s="86">
        <v>12</v>
      </c>
      <c r="U27" s="86">
        <v>18</v>
      </c>
      <c r="V27" s="98">
        <f t="shared" si="2"/>
        <v>101</v>
      </c>
      <c r="W27" s="86">
        <v>0</v>
      </c>
      <c r="X27" s="71"/>
      <c r="Y27" s="71"/>
      <c r="Z27" s="71"/>
    </row>
    <row r="28" spans="3:26" ht="36.75" customHeight="1" thickBot="1" x14ac:dyDescent="0.5">
      <c r="C28" s="80" t="s">
        <v>2</v>
      </c>
      <c r="D28" s="84" t="s">
        <v>14</v>
      </c>
      <c r="E28" s="81">
        <v>12</v>
      </c>
      <c r="F28" s="81">
        <v>10</v>
      </c>
      <c r="K28" s="71"/>
      <c r="L28" s="14" t="s">
        <v>3</v>
      </c>
      <c r="M28" s="86">
        <v>12</v>
      </c>
      <c r="N28" s="86">
        <v>0</v>
      </c>
      <c r="O28" s="86">
        <v>11</v>
      </c>
      <c r="P28" s="97">
        <v>12</v>
      </c>
      <c r="Q28" s="86">
        <v>9</v>
      </c>
      <c r="R28" s="86">
        <v>20</v>
      </c>
      <c r="S28" s="86">
        <v>14</v>
      </c>
      <c r="T28" s="86">
        <v>15</v>
      </c>
      <c r="U28" s="86">
        <v>19</v>
      </c>
      <c r="V28" s="98">
        <f t="shared" si="2"/>
        <v>112</v>
      </c>
      <c r="W28" s="86">
        <v>0</v>
      </c>
      <c r="X28" s="71"/>
      <c r="Y28" s="71"/>
      <c r="Z28" s="71"/>
    </row>
    <row r="29" spans="3:26" ht="20.399999999999999" thickBot="1" x14ac:dyDescent="0.5">
      <c r="C29" s="80" t="s">
        <v>3</v>
      </c>
      <c r="D29" s="84">
        <v>12</v>
      </c>
      <c r="E29" s="84" t="s">
        <v>15</v>
      </c>
      <c r="F29" s="84">
        <v>11</v>
      </c>
      <c r="K29" s="71"/>
      <c r="L29" s="14" t="s">
        <v>4</v>
      </c>
      <c r="M29" s="86">
        <v>10</v>
      </c>
      <c r="N29" s="86">
        <v>11</v>
      </c>
      <c r="O29" s="86">
        <v>0</v>
      </c>
      <c r="P29" s="97">
        <v>17</v>
      </c>
      <c r="Q29" s="86">
        <v>10</v>
      </c>
      <c r="R29" s="86">
        <v>12</v>
      </c>
      <c r="S29" s="86">
        <v>19</v>
      </c>
      <c r="T29" s="86">
        <v>14</v>
      </c>
      <c r="U29" s="86">
        <v>20</v>
      </c>
      <c r="V29" s="98">
        <f t="shared" si="2"/>
        <v>113</v>
      </c>
      <c r="W29" s="86">
        <v>0</v>
      </c>
      <c r="X29" s="71"/>
      <c r="Y29" s="71"/>
      <c r="Z29" s="71"/>
    </row>
    <row r="30" spans="3:26" ht="20.399999999999999" thickBot="1" x14ac:dyDescent="0.5">
      <c r="C30" s="80" t="s">
        <v>4</v>
      </c>
      <c r="D30" s="84">
        <v>10</v>
      </c>
      <c r="E30" s="84">
        <v>11</v>
      </c>
      <c r="F30" s="84" t="s">
        <v>15</v>
      </c>
      <c r="K30" s="71"/>
      <c r="L30" s="20" t="s">
        <v>39</v>
      </c>
      <c r="M30" s="98">
        <f>SUM(M21:M29)</f>
        <v>101</v>
      </c>
      <c r="N30" s="98">
        <f t="shared" ref="N30:U30" si="3">SUM(N21:N29)</f>
        <v>112</v>
      </c>
      <c r="O30" s="98">
        <f t="shared" si="3"/>
        <v>113</v>
      </c>
      <c r="P30" s="98">
        <f t="shared" si="3"/>
        <v>62</v>
      </c>
      <c r="Q30" s="98">
        <f t="shared" si="3"/>
        <v>59</v>
      </c>
      <c r="R30" s="98">
        <f t="shared" si="3"/>
        <v>73</v>
      </c>
      <c r="S30" s="98">
        <f t="shared" si="3"/>
        <v>74</v>
      </c>
      <c r="T30" s="98">
        <f t="shared" si="3"/>
        <v>70</v>
      </c>
      <c r="U30" s="98">
        <f t="shared" si="3"/>
        <v>88</v>
      </c>
      <c r="V30" s="101"/>
      <c r="W30" s="102"/>
      <c r="X30" s="71"/>
      <c r="Y30" s="71"/>
      <c r="Z30" s="71"/>
    </row>
    <row r="31" spans="3:26" ht="19.8" x14ac:dyDescent="0.45">
      <c r="C31" s="62" t="s">
        <v>17</v>
      </c>
      <c r="D31" s="62"/>
      <c r="E31" s="62"/>
      <c r="F31" s="62"/>
      <c r="K31" s="71"/>
      <c r="L31" s="94"/>
      <c r="M31" s="103"/>
      <c r="N31" s="103"/>
      <c r="O31" s="103"/>
      <c r="P31" s="103"/>
      <c r="Q31" s="103"/>
      <c r="R31" s="103"/>
      <c r="S31" s="71"/>
      <c r="T31" s="71"/>
      <c r="U31" s="71"/>
      <c r="V31" s="71"/>
      <c r="W31" s="71"/>
      <c r="X31" s="71"/>
      <c r="Y31" s="71"/>
      <c r="Z31" s="71"/>
    </row>
    <row r="32" spans="3:26" ht="19.8" x14ac:dyDescent="0.45">
      <c r="K32" s="71"/>
      <c r="L32" s="71"/>
      <c r="M32" s="71"/>
      <c r="N32" s="71"/>
      <c r="O32" s="71"/>
      <c r="P32" s="103"/>
      <c r="Q32" s="103"/>
      <c r="R32" s="103"/>
      <c r="S32" s="71"/>
      <c r="T32" s="71"/>
      <c r="U32" s="71"/>
      <c r="V32" s="71"/>
      <c r="W32" s="71"/>
      <c r="X32" s="71"/>
      <c r="Y32" s="71"/>
      <c r="Z32" s="71"/>
    </row>
    <row r="33" spans="11:26" ht="48.6" customHeight="1" x14ac:dyDescent="0.45">
      <c r="K33" s="71"/>
      <c r="L33" s="14"/>
      <c r="M33" s="14" t="s">
        <v>2</v>
      </c>
      <c r="N33" s="14" t="s">
        <v>3</v>
      </c>
      <c r="O33" s="14" t="s">
        <v>4</v>
      </c>
      <c r="P33" s="14" t="s">
        <v>5</v>
      </c>
      <c r="Q33" s="14" t="s">
        <v>6</v>
      </c>
      <c r="R33" s="14" t="s">
        <v>7</v>
      </c>
      <c r="S33" s="14" t="s">
        <v>8</v>
      </c>
      <c r="T33" s="14" t="s">
        <v>9</v>
      </c>
      <c r="U33" s="14" t="s">
        <v>10</v>
      </c>
      <c r="V33" s="20" t="s">
        <v>39</v>
      </c>
      <c r="W33" s="14" t="s">
        <v>30</v>
      </c>
      <c r="X33" s="14" t="s">
        <v>41</v>
      </c>
      <c r="Y33" s="71"/>
      <c r="Z33" s="71"/>
    </row>
    <row r="34" spans="11:26" ht="19.8" x14ac:dyDescent="0.45">
      <c r="K34" s="71"/>
      <c r="L34" s="14" t="s">
        <v>5</v>
      </c>
      <c r="M34" s="86">
        <v>80</v>
      </c>
      <c r="N34" s="86">
        <v>0</v>
      </c>
      <c r="O34" s="86">
        <v>0</v>
      </c>
      <c r="P34" s="86">
        <v>0</v>
      </c>
      <c r="Q34" s="104">
        <v>0</v>
      </c>
      <c r="R34" s="86">
        <v>0</v>
      </c>
      <c r="S34" s="86">
        <v>0</v>
      </c>
      <c r="T34" s="86">
        <v>0</v>
      </c>
      <c r="U34" s="86">
        <v>0</v>
      </c>
      <c r="V34" s="105">
        <f t="shared" ref="V34:V42" si="4">SUM(M34:U34)</f>
        <v>80</v>
      </c>
      <c r="W34" s="97">
        <v>60</v>
      </c>
      <c r="X34" s="106">
        <f>V34-P43</f>
        <v>60</v>
      </c>
      <c r="Y34" s="71"/>
      <c r="Z34" s="71"/>
    </row>
    <row r="35" spans="11:26" ht="19.8" x14ac:dyDescent="0.45">
      <c r="K35" s="71"/>
      <c r="L35" s="14" t="s">
        <v>6</v>
      </c>
      <c r="M35" s="86">
        <v>0</v>
      </c>
      <c r="N35" s="104">
        <v>80</v>
      </c>
      <c r="O35" s="104">
        <v>0</v>
      </c>
      <c r="P35" s="86">
        <v>0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105">
        <f t="shared" si="4"/>
        <v>80</v>
      </c>
      <c r="W35" s="86">
        <v>30</v>
      </c>
      <c r="X35" s="107">
        <f>V35-Q43</f>
        <v>30</v>
      </c>
      <c r="Y35" s="71"/>
      <c r="Z35" s="71"/>
    </row>
    <row r="36" spans="11:26" ht="19.8" x14ac:dyDescent="0.45">
      <c r="K36" s="71"/>
      <c r="L36" s="14" t="s">
        <v>7</v>
      </c>
      <c r="M36" s="86">
        <v>0</v>
      </c>
      <c r="N36" s="86">
        <v>0</v>
      </c>
      <c r="O36" s="104">
        <v>50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105">
        <f t="shared" si="4"/>
        <v>50</v>
      </c>
      <c r="W36" s="86">
        <v>50</v>
      </c>
      <c r="X36" s="106">
        <f>V36-R43</f>
        <v>50</v>
      </c>
      <c r="Y36" s="71"/>
      <c r="Z36" s="71"/>
    </row>
    <row r="37" spans="11:26" ht="19.8" x14ac:dyDescent="0.45">
      <c r="K37" s="71"/>
      <c r="L37" s="14" t="s">
        <v>8</v>
      </c>
      <c r="M37" s="86">
        <v>0</v>
      </c>
      <c r="N37" s="86">
        <v>20</v>
      </c>
      <c r="O37" s="86">
        <v>0</v>
      </c>
      <c r="P37" s="86">
        <v>20</v>
      </c>
      <c r="Q37" s="104">
        <v>0</v>
      </c>
      <c r="R37" s="86">
        <v>0</v>
      </c>
      <c r="S37" s="104">
        <v>0</v>
      </c>
      <c r="T37" s="86">
        <v>0</v>
      </c>
      <c r="U37" s="86">
        <v>0</v>
      </c>
      <c r="V37" s="105">
        <f t="shared" si="4"/>
        <v>40</v>
      </c>
      <c r="W37" s="86">
        <v>40</v>
      </c>
      <c r="X37" s="106">
        <f>V37-S43</f>
        <v>40</v>
      </c>
      <c r="Y37" s="71"/>
      <c r="Z37" s="71"/>
    </row>
    <row r="38" spans="11:26" ht="19.8" x14ac:dyDescent="0.45">
      <c r="K38" s="71"/>
      <c r="L38" s="14" t="s">
        <v>9</v>
      </c>
      <c r="M38" s="86">
        <v>0</v>
      </c>
      <c r="N38" s="86">
        <v>0</v>
      </c>
      <c r="O38" s="86">
        <v>38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105">
        <f t="shared" si="4"/>
        <v>38</v>
      </c>
      <c r="W38" s="86">
        <v>38</v>
      </c>
      <c r="X38" s="106">
        <f>V38-T43</f>
        <v>38</v>
      </c>
      <c r="Y38" s="71"/>
      <c r="Z38" s="71"/>
    </row>
    <row r="39" spans="11:26" ht="19.8" x14ac:dyDescent="0.45">
      <c r="K39" s="71"/>
      <c r="L39" s="14" t="s">
        <v>10</v>
      </c>
      <c r="M39" s="86">
        <v>0</v>
      </c>
      <c r="N39" s="104">
        <v>0</v>
      </c>
      <c r="O39" s="104">
        <v>0</v>
      </c>
      <c r="P39" s="104">
        <v>0</v>
      </c>
      <c r="Q39" s="104">
        <v>50</v>
      </c>
      <c r="R39" s="86">
        <v>0</v>
      </c>
      <c r="S39" s="86">
        <v>0</v>
      </c>
      <c r="T39" s="86">
        <v>0</v>
      </c>
      <c r="U39" s="86">
        <v>0</v>
      </c>
      <c r="V39" s="105">
        <f t="shared" si="4"/>
        <v>50</v>
      </c>
      <c r="W39" s="86">
        <v>50</v>
      </c>
      <c r="X39" s="107">
        <f>V39-U43</f>
        <v>50</v>
      </c>
      <c r="Y39" s="71"/>
      <c r="Z39" s="71"/>
    </row>
    <row r="40" spans="11:26" ht="19.8" x14ac:dyDescent="0.45">
      <c r="K40" s="71"/>
      <c r="L40" s="14" t="s">
        <v>2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</v>
      </c>
      <c r="S40" s="86">
        <v>0</v>
      </c>
      <c r="T40" s="86">
        <v>0</v>
      </c>
      <c r="U40" s="86">
        <v>0</v>
      </c>
      <c r="V40" s="105">
        <f t="shared" si="4"/>
        <v>0</v>
      </c>
      <c r="W40" s="107">
        <v>0</v>
      </c>
      <c r="X40" s="107"/>
      <c r="Y40" s="71"/>
      <c r="Z40" s="71"/>
    </row>
    <row r="41" spans="11:26" ht="19.8" x14ac:dyDescent="0.45">
      <c r="K41" s="71"/>
      <c r="L41" s="14" t="s">
        <v>3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105">
        <f t="shared" si="4"/>
        <v>0</v>
      </c>
      <c r="W41" s="107">
        <v>0</v>
      </c>
      <c r="X41" s="107"/>
      <c r="Y41" s="71"/>
      <c r="Z41" s="71"/>
    </row>
    <row r="42" spans="11:26" ht="19.8" x14ac:dyDescent="0.45">
      <c r="K42" s="71"/>
      <c r="L42" s="14" t="s">
        <v>4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105">
        <f t="shared" si="4"/>
        <v>0</v>
      </c>
      <c r="W42" s="107">
        <v>0</v>
      </c>
      <c r="X42" s="107"/>
      <c r="Y42" s="71"/>
      <c r="Z42" s="71"/>
    </row>
    <row r="43" spans="11:26" ht="19.8" x14ac:dyDescent="0.45">
      <c r="K43" s="71"/>
      <c r="L43" s="20" t="s">
        <v>39</v>
      </c>
      <c r="M43" s="105">
        <f t="shared" ref="M43:U43" si="5">SUM(M34:M42)</f>
        <v>80</v>
      </c>
      <c r="N43" s="105">
        <f t="shared" si="5"/>
        <v>100</v>
      </c>
      <c r="O43" s="105">
        <f t="shared" si="5"/>
        <v>88</v>
      </c>
      <c r="P43" s="105">
        <f t="shared" si="5"/>
        <v>20</v>
      </c>
      <c r="Q43" s="105">
        <f t="shared" si="5"/>
        <v>50</v>
      </c>
      <c r="R43" s="105">
        <f t="shared" si="5"/>
        <v>0</v>
      </c>
      <c r="S43" s="105">
        <f t="shared" si="5"/>
        <v>0</v>
      </c>
      <c r="T43" s="105">
        <f t="shared" si="5"/>
        <v>0</v>
      </c>
      <c r="U43" s="105">
        <f t="shared" si="5"/>
        <v>0</v>
      </c>
      <c r="V43" s="108"/>
      <c r="W43" s="107"/>
      <c r="X43" s="109"/>
      <c r="Y43" s="71"/>
      <c r="Z43" s="71"/>
    </row>
    <row r="44" spans="11:26" ht="19.8" x14ac:dyDescent="0.45">
      <c r="K44" s="71"/>
      <c r="L44" s="14" t="s">
        <v>34</v>
      </c>
      <c r="M44" s="86">
        <v>80</v>
      </c>
      <c r="N44" s="86">
        <v>100</v>
      </c>
      <c r="O44" s="86">
        <v>120</v>
      </c>
      <c r="P44" s="110">
        <f>SUM(M44:O44)</f>
        <v>300</v>
      </c>
      <c r="Q44" s="86"/>
      <c r="R44" s="86"/>
      <c r="S44" s="86"/>
      <c r="T44" s="86"/>
      <c r="U44" s="86"/>
      <c r="V44" s="107"/>
      <c r="W44" s="107"/>
      <c r="X44" s="111">
        <f>SUM(X34:X39)</f>
        <v>268</v>
      </c>
      <c r="Y44" s="71"/>
      <c r="Z44" s="71"/>
    </row>
    <row r="45" spans="11:26" ht="19.8" x14ac:dyDescent="0.45">
      <c r="K45" s="71"/>
      <c r="L45" s="14" t="s">
        <v>42</v>
      </c>
      <c r="M45" s="107">
        <f>M43-V40</f>
        <v>80</v>
      </c>
      <c r="N45" s="107">
        <f>N43-V41</f>
        <v>100</v>
      </c>
      <c r="O45" s="106">
        <f>O43-V42</f>
        <v>88</v>
      </c>
      <c r="P45" s="107"/>
      <c r="Q45" s="107"/>
      <c r="R45" s="107"/>
      <c r="S45" s="107"/>
      <c r="T45" s="107"/>
      <c r="U45" s="107"/>
      <c r="V45" s="107"/>
      <c r="W45" s="107"/>
      <c r="X45" s="107"/>
      <c r="Y45" s="71"/>
      <c r="Z45" s="71"/>
    </row>
    <row r="46" spans="11:26" ht="19.8" x14ac:dyDescent="0.45"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1:26" x14ac:dyDescent="0.3">
      <c r="L47" s="112"/>
      <c r="M47" s="12"/>
    </row>
    <row r="48" spans="11:26" ht="17.399999999999999" x14ac:dyDescent="0.3">
      <c r="L48" s="113"/>
      <c r="M48" s="114"/>
      <c r="N48" s="114"/>
      <c r="O48" s="114"/>
    </row>
  </sheetData>
  <mergeCells count="8">
    <mergeCell ref="M19:U19"/>
    <mergeCell ref="L1:N1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2897-18EC-4780-B6E9-CB5A8D0B4414}">
  <dimension ref="A1:G114"/>
  <sheetViews>
    <sheetView showGridLines="0" topLeftCell="A27" workbookViewId="0">
      <selection activeCell="M54" sqref="M54"/>
    </sheetView>
  </sheetViews>
  <sheetFormatPr defaultRowHeight="15.6" x14ac:dyDescent="0.3"/>
  <cols>
    <col min="1" max="1" width="2.19921875" customWidth="1"/>
    <col min="2" max="2" width="6.59765625" bestFit="1" customWidth="1"/>
    <col min="3" max="3" width="31.796875" bestFit="1" customWidth="1"/>
    <col min="4" max="4" width="12.796875" bestFit="1" customWidth="1"/>
    <col min="5" max="5" width="14.3984375" bestFit="1" customWidth="1"/>
    <col min="6" max="6" width="10.796875" bestFit="1" customWidth="1"/>
    <col min="7" max="7" width="5.09765625" bestFit="1" customWidth="1"/>
  </cols>
  <sheetData>
    <row r="1" spans="1:5" x14ac:dyDescent="0.3">
      <c r="A1" s="11" t="s">
        <v>45</v>
      </c>
    </row>
    <row r="2" spans="1:5" x14ac:dyDescent="0.3">
      <c r="A2" s="11" t="s">
        <v>46</v>
      </c>
    </row>
    <row r="3" spans="1:5" x14ac:dyDescent="0.3">
      <c r="A3" s="11" t="s">
        <v>47</v>
      </c>
    </row>
    <row r="4" spans="1:5" x14ac:dyDescent="0.3">
      <c r="A4" s="11" t="s">
        <v>48</v>
      </c>
    </row>
    <row r="5" spans="1:5" x14ac:dyDescent="0.3">
      <c r="A5" s="11" t="s">
        <v>49</v>
      </c>
    </row>
    <row r="6" spans="1:5" x14ac:dyDescent="0.3">
      <c r="A6" s="11"/>
      <c r="B6" t="s">
        <v>50</v>
      </c>
    </row>
    <row r="7" spans="1:5" x14ac:dyDescent="0.3">
      <c r="A7" s="11"/>
      <c r="B7" t="s">
        <v>51</v>
      </c>
    </row>
    <row r="8" spans="1:5" x14ac:dyDescent="0.3">
      <c r="A8" s="11"/>
      <c r="B8" t="s">
        <v>52</v>
      </c>
    </row>
    <row r="9" spans="1:5" x14ac:dyDescent="0.3">
      <c r="A9" s="11" t="s">
        <v>53</v>
      </c>
    </row>
    <row r="10" spans="1:5" x14ac:dyDescent="0.3">
      <c r="B10" t="s">
        <v>54</v>
      </c>
    </row>
    <row r="11" spans="1:5" x14ac:dyDescent="0.3">
      <c r="B11" t="s">
        <v>55</v>
      </c>
    </row>
    <row r="14" spans="1:5" ht="16.2" thickBot="1" x14ac:dyDescent="0.35">
      <c r="A14" t="s">
        <v>56</v>
      </c>
    </row>
    <row r="15" spans="1:5" ht="16.2" thickBot="1" x14ac:dyDescent="0.35">
      <c r="B15" s="25" t="s">
        <v>57</v>
      </c>
      <c r="C15" s="25" t="s">
        <v>58</v>
      </c>
      <c r="D15" s="25" t="s">
        <v>59</v>
      </c>
      <c r="E15" s="25" t="s">
        <v>60</v>
      </c>
    </row>
    <row r="16" spans="1:5" ht="16.2" thickBot="1" x14ac:dyDescent="0.35">
      <c r="B16" s="24" t="s">
        <v>68</v>
      </c>
      <c r="C16" s="24" t="s">
        <v>69</v>
      </c>
      <c r="D16" s="24">
        <v>4052</v>
      </c>
      <c r="E16" s="24">
        <v>3102</v>
      </c>
    </row>
    <row r="19" spans="1:6" ht="16.2" thickBot="1" x14ac:dyDescent="0.35">
      <c r="A19" t="s">
        <v>61</v>
      </c>
    </row>
    <row r="20" spans="1:6" ht="16.2" thickBot="1" x14ac:dyDescent="0.35">
      <c r="B20" s="25" t="s">
        <v>57</v>
      </c>
      <c r="C20" s="25" t="s">
        <v>58</v>
      </c>
      <c r="D20" s="25" t="s">
        <v>59</v>
      </c>
      <c r="E20" s="25" t="s">
        <v>60</v>
      </c>
      <c r="F20" s="25" t="s">
        <v>62</v>
      </c>
    </row>
    <row r="21" spans="1:6" x14ac:dyDescent="0.3">
      <c r="B21" s="26" t="s">
        <v>70</v>
      </c>
      <c r="C21" s="26" t="s">
        <v>71</v>
      </c>
      <c r="D21" s="26">
        <v>0</v>
      </c>
      <c r="E21" s="26">
        <v>80</v>
      </c>
      <c r="F21" s="26" t="s">
        <v>72</v>
      </c>
    </row>
    <row r="22" spans="1:6" x14ac:dyDescent="0.3">
      <c r="B22" s="26" t="s">
        <v>73</v>
      </c>
      <c r="C22" s="26" t="s">
        <v>74</v>
      </c>
      <c r="D22" s="26">
        <v>10</v>
      </c>
      <c r="E22" s="26">
        <v>0</v>
      </c>
      <c r="F22" s="26" t="s">
        <v>72</v>
      </c>
    </row>
    <row r="23" spans="1:6" x14ac:dyDescent="0.3">
      <c r="B23" s="26" t="s">
        <v>75</v>
      </c>
      <c r="C23" s="26" t="s">
        <v>76</v>
      </c>
      <c r="D23" s="26">
        <v>50</v>
      </c>
      <c r="E23" s="26">
        <v>0</v>
      </c>
      <c r="F23" s="26" t="s">
        <v>72</v>
      </c>
    </row>
    <row r="24" spans="1:6" x14ac:dyDescent="0.3">
      <c r="B24" s="26" t="s">
        <v>77</v>
      </c>
      <c r="C24" s="26" t="s">
        <v>78</v>
      </c>
      <c r="D24" s="26">
        <v>0</v>
      </c>
      <c r="E24" s="26">
        <v>0</v>
      </c>
      <c r="F24" s="26" t="s">
        <v>72</v>
      </c>
    </row>
    <row r="25" spans="1:6" x14ac:dyDescent="0.3">
      <c r="B25" s="26" t="s">
        <v>79</v>
      </c>
      <c r="C25" s="26" t="s">
        <v>80</v>
      </c>
      <c r="D25" s="27">
        <v>0</v>
      </c>
      <c r="E25" s="27">
        <v>0</v>
      </c>
      <c r="F25" s="26" t="s">
        <v>72</v>
      </c>
    </row>
    <row r="26" spans="1:6" x14ac:dyDescent="0.3">
      <c r="B26" s="26" t="s">
        <v>81</v>
      </c>
      <c r="C26" s="26" t="s">
        <v>82</v>
      </c>
      <c r="D26" s="26">
        <v>0</v>
      </c>
      <c r="E26" s="26">
        <v>0</v>
      </c>
      <c r="F26" s="26" t="s">
        <v>72</v>
      </c>
    </row>
    <row r="27" spans="1:6" x14ac:dyDescent="0.3">
      <c r="B27" s="26" t="s">
        <v>83</v>
      </c>
      <c r="C27" s="26" t="s">
        <v>84</v>
      </c>
      <c r="D27" s="26">
        <v>0</v>
      </c>
      <c r="E27" s="26">
        <v>0</v>
      </c>
      <c r="F27" s="26" t="s">
        <v>72</v>
      </c>
    </row>
    <row r="28" spans="1:6" x14ac:dyDescent="0.3">
      <c r="B28" s="26" t="s">
        <v>85</v>
      </c>
      <c r="C28" s="26" t="s">
        <v>86</v>
      </c>
      <c r="D28" s="26">
        <v>0</v>
      </c>
      <c r="E28" s="26">
        <v>0</v>
      </c>
      <c r="F28" s="26" t="s">
        <v>72</v>
      </c>
    </row>
    <row r="29" spans="1:6" x14ac:dyDescent="0.3">
      <c r="B29" s="26" t="s">
        <v>87</v>
      </c>
      <c r="C29" s="26" t="s">
        <v>88</v>
      </c>
      <c r="D29" s="26">
        <v>0</v>
      </c>
      <c r="E29" s="26">
        <v>0</v>
      </c>
      <c r="F29" s="26" t="s">
        <v>72</v>
      </c>
    </row>
    <row r="30" spans="1:6" x14ac:dyDescent="0.3">
      <c r="B30" s="26" t="s">
        <v>89</v>
      </c>
      <c r="C30" s="26" t="s">
        <v>90</v>
      </c>
      <c r="D30" s="26">
        <v>0</v>
      </c>
      <c r="E30" s="26">
        <v>0</v>
      </c>
      <c r="F30" s="26" t="s">
        <v>72</v>
      </c>
    </row>
    <row r="31" spans="1:6" x14ac:dyDescent="0.3">
      <c r="B31" s="26" t="s">
        <v>91</v>
      </c>
      <c r="C31" s="26" t="s">
        <v>92</v>
      </c>
      <c r="D31" s="27">
        <v>30</v>
      </c>
      <c r="E31" s="27">
        <v>80</v>
      </c>
      <c r="F31" s="26" t="s">
        <v>72</v>
      </c>
    </row>
    <row r="32" spans="1:6" x14ac:dyDescent="0.3">
      <c r="B32" s="26" t="s">
        <v>93</v>
      </c>
      <c r="C32" s="26" t="s">
        <v>94</v>
      </c>
      <c r="D32" s="27">
        <v>0</v>
      </c>
      <c r="E32" s="27">
        <v>0</v>
      </c>
      <c r="F32" s="26" t="s">
        <v>72</v>
      </c>
    </row>
    <row r="33" spans="2:6" x14ac:dyDescent="0.3">
      <c r="B33" s="26" t="s">
        <v>95</v>
      </c>
      <c r="C33" s="26" t="s">
        <v>96</v>
      </c>
      <c r="D33" s="26">
        <v>0</v>
      </c>
      <c r="E33" s="26">
        <v>0</v>
      </c>
      <c r="F33" s="26" t="s">
        <v>72</v>
      </c>
    </row>
    <row r="34" spans="2:6" x14ac:dyDescent="0.3">
      <c r="B34" s="26" t="s">
        <v>97</v>
      </c>
      <c r="C34" s="26" t="s">
        <v>98</v>
      </c>
      <c r="D34" s="26">
        <v>0</v>
      </c>
      <c r="E34" s="26">
        <v>0</v>
      </c>
      <c r="F34" s="26" t="s">
        <v>72</v>
      </c>
    </row>
    <row r="35" spans="2:6" x14ac:dyDescent="0.3">
      <c r="B35" s="26" t="s">
        <v>99</v>
      </c>
      <c r="C35" s="26" t="s">
        <v>100</v>
      </c>
      <c r="D35" s="26">
        <v>0</v>
      </c>
      <c r="E35" s="26">
        <v>0</v>
      </c>
      <c r="F35" s="26" t="s">
        <v>72</v>
      </c>
    </row>
    <row r="36" spans="2:6" x14ac:dyDescent="0.3">
      <c r="B36" s="26" t="s">
        <v>101</v>
      </c>
      <c r="C36" s="26" t="s">
        <v>102</v>
      </c>
      <c r="D36" s="26">
        <v>0</v>
      </c>
      <c r="E36" s="26">
        <v>0</v>
      </c>
      <c r="F36" s="26" t="s">
        <v>72</v>
      </c>
    </row>
    <row r="37" spans="2:6" x14ac:dyDescent="0.3">
      <c r="B37" s="26" t="s">
        <v>103</v>
      </c>
      <c r="C37" s="26" t="s">
        <v>104</v>
      </c>
      <c r="D37" s="26">
        <v>0</v>
      </c>
      <c r="E37" s="26">
        <v>0</v>
      </c>
      <c r="F37" s="26" t="s">
        <v>72</v>
      </c>
    </row>
    <row r="38" spans="2:6" x14ac:dyDescent="0.3">
      <c r="B38" s="26" t="s">
        <v>105</v>
      </c>
      <c r="C38" s="26" t="s">
        <v>106</v>
      </c>
      <c r="D38" s="26">
        <v>0</v>
      </c>
      <c r="E38" s="26">
        <v>0</v>
      </c>
      <c r="F38" s="26" t="s">
        <v>72</v>
      </c>
    </row>
    <row r="39" spans="2:6" x14ac:dyDescent="0.3">
      <c r="B39" s="26" t="s">
        <v>107</v>
      </c>
      <c r="C39" s="26" t="s">
        <v>108</v>
      </c>
      <c r="D39" s="26">
        <v>50</v>
      </c>
      <c r="E39" s="26">
        <v>0</v>
      </c>
      <c r="F39" s="26" t="s">
        <v>72</v>
      </c>
    </row>
    <row r="40" spans="2:6" x14ac:dyDescent="0.3">
      <c r="B40" s="26" t="s">
        <v>109</v>
      </c>
      <c r="C40" s="26" t="s">
        <v>110</v>
      </c>
      <c r="D40" s="26">
        <v>0</v>
      </c>
      <c r="E40" s="26">
        <v>0</v>
      </c>
      <c r="F40" s="26" t="s">
        <v>72</v>
      </c>
    </row>
    <row r="41" spans="2:6" x14ac:dyDescent="0.3">
      <c r="B41" s="26" t="s">
        <v>111</v>
      </c>
      <c r="C41" s="26" t="s">
        <v>112</v>
      </c>
      <c r="D41" s="27">
        <v>0</v>
      </c>
      <c r="E41" s="27">
        <v>50</v>
      </c>
      <c r="F41" s="26" t="s">
        <v>72</v>
      </c>
    </row>
    <row r="42" spans="2:6" x14ac:dyDescent="0.3">
      <c r="B42" s="26" t="s">
        <v>113</v>
      </c>
      <c r="C42" s="26" t="s">
        <v>114</v>
      </c>
      <c r="D42" s="26">
        <v>0</v>
      </c>
      <c r="E42" s="26">
        <v>0</v>
      </c>
      <c r="F42" s="26" t="s">
        <v>72</v>
      </c>
    </row>
    <row r="43" spans="2:6" x14ac:dyDescent="0.3">
      <c r="B43" s="26" t="s">
        <v>115</v>
      </c>
      <c r="C43" s="26" t="s">
        <v>116</v>
      </c>
      <c r="D43" s="26">
        <v>0</v>
      </c>
      <c r="E43" s="26">
        <v>0</v>
      </c>
      <c r="F43" s="26" t="s">
        <v>72</v>
      </c>
    </row>
    <row r="44" spans="2:6" x14ac:dyDescent="0.3">
      <c r="B44" s="26" t="s">
        <v>117</v>
      </c>
      <c r="C44" s="26" t="s">
        <v>118</v>
      </c>
      <c r="D44" s="26">
        <v>0</v>
      </c>
      <c r="E44" s="26">
        <v>0</v>
      </c>
      <c r="F44" s="26" t="s">
        <v>72</v>
      </c>
    </row>
    <row r="45" spans="2:6" x14ac:dyDescent="0.3">
      <c r="B45" s="26" t="s">
        <v>119</v>
      </c>
      <c r="C45" s="26" t="s">
        <v>120</v>
      </c>
      <c r="D45" s="26">
        <v>0</v>
      </c>
      <c r="E45" s="26">
        <v>0</v>
      </c>
      <c r="F45" s="26" t="s">
        <v>72</v>
      </c>
    </row>
    <row r="46" spans="2:6" x14ac:dyDescent="0.3">
      <c r="B46" s="26" t="s">
        <v>121</v>
      </c>
      <c r="C46" s="26" t="s">
        <v>122</v>
      </c>
      <c r="D46" s="26">
        <v>0</v>
      </c>
      <c r="E46" s="26">
        <v>0</v>
      </c>
      <c r="F46" s="26" t="s">
        <v>72</v>
      </c>
    </row>
    <row r="47" spans="2:6" x14ac:dyDescent="0.3">
      <c r="B47" s="26" t="s">
        <v>123</v>
      </c>
      <c r="C47" s="26" t="s">
        <v>124</v>
      </c>
      <c r="D47" s="26">
        <v>0</v>
      </c>
      <c r="E47" s="26">
        <v>0</v>
      </c>
      <c r="F47" s="26" t="s">
        <v>72</v>
      </c>
    </row>
    <row r="48" spans="2:6" x14ac:dyDescent="0.3">
      <c r="B48" s="26" t="s">
        <v>125</v>
      </c>
      <c r="C48" s="26" t="s">
        <v>126</v>
      </c>
      <c r="D48" s="26">
        <v>0</v>
      </c>
      <c r="E48" s="26">
        <v>0</v>
      </c>
      <c r="F48" s="26" t="s">
        <v>72</v>
      </c>
    </row>
    <row r="49" spans="2:6" x14ac:dyDescent="0.3">
      <c r="B49" s="26" t="s">
        <v>127</v>
      </c>
      <c r="C49" s="26" t="s">
        <v>128</v>
      </c>
      <c r="D49" s="26">
        <v>40</v>
      </c>
      <c r="E49" s="26">
        <v>20</v>
      </c>
      <c r="F49" s="26" t="s">
        <v>72</v>
      </c>
    </row>
    <row r="50" spans="2:6" x14ac:dyDescent="0.3">
      <c r="B50" s="26" t="s">
        <v>129</v>
      </c>
      <c r="C50" s="26" t="s">
        <v>130</v>
      </c>
      <c r="D50" s="26">
        <v>0</v>
      </c>
      <c r="E50" s="26">
        <v>0</v>
      </c>
      <c r="F50" s="26" t="s">
        <v>72</v>
      </c>
    </row>
    <row r="51" spans="2:6" x14ac:dyDescent="0.3">
      <c r="B51" s="26" t="s">
        <v>131</v>
      </c>
      <c r="C51" s="26" t="s">
        <v>132</v>
      </c>
      <c r="D51" s="26">
        <v>0</v>
      </c>
      <c r="E51" s="26">
        <v>20</v>
      </c>
      <c r="F51" s="26" t="s">
        <v>72</v>
      </c>
    </row>
    <row r="52" spans="2:6" x14ac:dyDescent="0.3">
      <c r="B52" s="26" t="s">
        <v>133</v>
      </c>
      <c r="C52" s="26" t="s">
        <v>134</v>
      </c>
      <c r="D52" s="27">
        <v>0</v>
      </c>
      <c r="E52" s="27">
        <v>0</v>
      </c>
      <c r="F52" s="26" t="s">
        <v>72</v>
      </c>
    </row>
    <row r="53" spans="2:6" x14ac:dyDescent="0.3">
      <c r="B53" s="26" t="s">
        <v>135</v>
      </c>
      <c r="C53" s="26" t="s">
        <v>136</v>
      </c>
      <c r="D53" s="26">
        <v>0</v>
      </c>
      <c r="E53" s="26">
        <v>0</v>
      </c>
      <c r="F53" s="26" t="s">
        <v>72</v>
      </c>
    </row>
    <row r="54" spans="2:6" x14ac:dyDescent="0.3">
      <c r="B54" s="26" t="s">
        <v>137</v>
      </c>
      <c r="C54" s="26" t="s">
        <v>138</v>
      </c>
      <c r="D54" s="27">
        <v>0</v>
      </c>
      <c r="E54" s="27">
        <v>0</v>
      </c>
      <c r="F54" s="26" t="s">
        <v>72</v>
      </c>
    </row>
    <row r="55" spans="2:6" x14ac:dyDescent="0.3">
      <c r="B55" s="26" t="s">
        <v>139</v>
      </c>
      <c r="C55" s="26" t="s">
        <v>140</v>
      </c>
      <c r="D55" s="26">
        <v>0</v>
      </c>
      <c r="E55" s="26">
        <v>0</v>
      </c>
      <c r="F55" s="26" t="s">
        <v>72</v>
      </c>
    </row>
    <row r="56" spans="2:6" x14ac:dyDescent="0.3">
      <c r="B56" s="26" t="s">
        <v>141</v>
      </c>
      <c r="C56" s="26" t="s">
        <v>142</v>
      </c>
      <c r="D56" s="26">
        <v>0</v>
      </c>
      <c r="E56" s="26">
        <v>0</v>
      </c>
      <c r="F56" s="26" t="s">
        <v>72</v>
      </c>
    </row>
    <row r="57" spans="2:6" x14ac:dyDescent="0.3">
      <c r="B57" s="26" t="s">
        <v>143</v>
      </c>
      <c r="C57" s="26" t="s">
        <v>144</v>
      </c>
      <c r="D57" s="26">
        <v>0</v>
      </c>
      <c r="E57" s="26">
        <v>0</v>
      </c>
      <c r="F57" s="26" t="s">
        <v>72</v>
      </c>
    </row>
    <row r="58" spans="2:6" x14ac:dyDescent="0.3">
      <c r="B58" s="26" t="s">
        <v>145</v>
      </c>
      <c r="C58" s="26" t="s">
        <v>146</v>
      </c>
      <c r="D58" s="26">
        <v>0</v>
      </c>
      <c r="E58" s="26">
        <v>0</v>
      </c>
      <c r="F58" s="26" t="s">
        <v>72</v>
      </c>
    </row>
    <row r="59" spans="2:6" x14ac:dyDescent="0.3">
      <c r="B59" s="26" t="s">
        <v>147</v>
      </c>
      <c r="C59" s="26" t="s">
        <v>148</v>
      </c>
      <c r="D59" s="26">
        <v>38</v>
      </c>
      <c r="E59" s="26">
        <v>38</v>
      </c>
      <c r="F59" s="26" t="s">
        <v>72</v>
      </c>
    </row>
    <row r="60" spans="2:6" x14ac:dyDescent="0.3">
      <c r="B60" s="26" t="s">
        <v>149</v>
      </c>
      <c r="C60" s="26" t="s">
        <v>150</v>
      </c>
      <c r="D60" s="26">
        <v>0</v>
      </c>
      <c r="E60" s="26">
        <v>0</v>
      </c>
      <c r="F60" s="26" t="s">
        <v>72</v>
      </c>
    </row>
    <row r="61" spans="2:6" x14ac:dyDescent="0.3">
      <c r="B61" s="26" t="s">
        <v>151</v>
      </c>
      <c r="C61" s="26" t="s">
        <v>152</v>
      </c>
      <c r="D61" s="26">
        <v>0</v>
      </c>
      <c r="E61" s="26">
        <v>0</v>
      </c>
      <c r="F61" s="26" t="s">
        <v>72</v>
      </c>
    </row>
    <row r="62" spans="2:6" x14ac:dyDescent="0.3">
      <c r="B62" s="26" t="s">
        <v>153</v>
      </c>
      <c r="C62" s="26" t="s">
        <v>154</v>
      </c>
      <c r="D62" s="26">
        <v>0</v>
      </c>
      <c r="E62" s="26">
        <v>0</v>
      </c>
      <c r="F62" s="26" t="s">
        <v>72</v>
      </c>
    </row>
    <row r="63" spans="2:6" x14ac:dyDescent="0.3">
      <c r="B63" s="26" t="s">
        <v>155</v>
      </c>
      <c r="C63" s="26" t="s">
        <v>156</v>
      </c>
      <c r="D63" s="26">
        <v>0</v>
      </c>
      <c r="E63" s="26">
        <v>0</v>
      </c>
      <c r="F63" s="26" t="s">
        <v>72</v>
      </c>
    </row>
    <row r="64" spans="2:6" x14ac:dyDescent="0.3">
      <c r="B64" s="26" t="s">
        <v>157</v>
      </c>
      <c r="C64" s="26" t="s">
        <v>158</v>
      </c>
      <c r="D64" s="26">
        <v>0</v>
      </c>
      <c r="E64" s="26">
        <v>0</v>
      </c>
      <c r="F64" s="26" t="s">
        <v>72</v>
      </c>
    </row>
    <row r="65" spans="2:6" x14ac:dyDescent="0.3">
      <c r="B65" s="26" t="s">
        <v>159</v>
      </c>
      <c r="C65" s="26" t="s">
        <v>160</v>
      </c>
      <c r="D65" s="26">
        <v>0</v>
      </c>
      <c r="E65" s="26">
        <v>0</v>
      </c>
      <c r="F65" s="26" t="s">
        <v>72</v>
      </c>
    </row>
    <row r="66" spans="2:6" x14ac:dyDescent="0.3">
      <c r="B66" s="26" t="s">
        <v>161</v>
      </c>
      <c r="C66" s="26" t="s">
        <v>162</v>
      </c>
      <c r="D66" s="26">
        <v>30</v>
      </c>
      <c r="E66" s="26">
        <v>0</v>
      </c>
      <c r="F66" s="26" t="s">
        <v>72</v>
      </c>
    </row>
    <row r="67" spans="2:6" x14ac:dyDescent="0.3">
      <c r="B67" s="26" t="s">
        <v>163</v>
      </c>
      <c r="C67" s="26" t="s">
        <v>164</v>
      </c>
      <c r="D67" s="27">
        <v>20</v>
      </c>
      <c r="E67" s="27">
        <v>0</v>
      </c>
      <c r="F67" s="26" t="s">
        <v>72</v>
      </c>
    </row>
    <row r="68" spans="2:6" x14ac:dyDescent="0.3">
      <c r="B68" s="26" t="s">
        <v>165</v>
      </c>
      <c r="C68" s="26" t="s">
        <v>166</v>
      </c>
      <c r="D68" s="27">
        <v>0</v>
      </c>
      <c r="E68" s="27">
        <v>0</v>
      </c>
      <c r="F68" s="26" t="s">
        <v>72</v>
      </c>
    </row>
    <row r="69" spans="2:6" x14ac:dyDescent="0.3">
      <c r="B69" s="26" t="s">
        <v>167</v>
      </c>
      <c r="C69" s="26" t="s">
        <v>168</v>
      </c>
      <c r="D69" s="27">
        <v>0</v>
      </c>
      <c r="E69" s="27">
        <v>0</v>
      </c>
      <c r="F69" s="26" t="s">
        <v>72</v>
      </c>
    </row>
    <row r="70" spans="2:6" x14ac:dyDescent="0.3">
      <c r="B70" s="26" t="s">
        <v>169</v>
      </c>
      <c r="C70" s="26" t="s">
        <v>170</v>
      </c>
      <c r="D70" s="27">
        <v>0</v>
      </c>
      <c r="E70" s="27">
        <v>50</v>
      </c>
      <c r="F70" s="26" t="s">
        <v>72</v>
      </c>
    </row>
    <row r="71" spans="2:6" x14ac:dyDescent="0.3">
      <c r="B71" s="26" t="s">
        <v>171</v>
      </c>
      <c r="C71" s="26" t="s">
        <v>172</v>
      </c>
      <c r="D71" s="26">
        <v>0</v>
      </c>
      <c r="E71" s="26">
        <v>0</v>
      </c>
      <c r="F71" s="26" t="s">
        <v>72</v>
      </c>
    </row>
    <row r="72" spans="2:6" x14ac:dyDescent="0.3">
      <c r="B72" s="26" t="s">
        <v>173</v>
      </c>
      <c r="C72" s="26" t="s">
        <v>174</v>
      </c>
      <c r="D72" s="26">
        <v>0</v>
      </c>
      <c r="E72" s="26">
        <v>0</v>
      </c>
      <c r="F72" s="26" t="s">
        <v>72</v>
      </c>
    </row>
    <row r="73" spans="2:6" x14ac:dyDescent="0.3">
      <c r="B73" s="26" t="s">
        <v>175</v>
      </c>
      <c r="C73" s="26" t="s">
        <v>176</v>
      </c>
      <c r="D73" s="26">
        <v>0</v>
      </c>
      <c r="E73" s="26">
        <v>0</v>
      </c>
      <c r="F73" s="26" t="s">
        <v>72</v>
      </c>
    </row>
    <row r="74" spans="2:6" x14ac:dyDescent="0.3">
      <c r="B74" s="26" t="s">
        <v>177</v>
      </c>
      <c r="C74" s="26" t="s">
        <v>178</v>
      </c>
      <c r="D74" s="26">
        <v>0</v>
      </c>
      <c r="E74" s="26">
        <v>0</v>
      </c>
      <c r="F74" s="26" t="s">
        <v>72</v>
      </c>
    </row>
    <row r="75" spans="2:6" x14ac:dyDescent="0.3">
      <c r="B75" s="26" t="s">
        <v>179</v>
      </c>
      <c r="C75" s="26" t="s">
        <v>180</v>
      </c>
      <c r="D75" s="26">
        <v>0</v>
      </c>
      <c r="E75" s="26">
        <v>0</v>
      </c>
      <c r="F75" s="26" t="s">
        <v>72</v>
      </c>
    </row>
    <row r="76" spans="2:6" x14ac:dyDescent="0.3">
      <c r="B76" s="26" t="s">
        <v>181</v>
      </c>
      <c r="C76" s="26" t="s">
        <v>182</v>
      </c>
      <c r="D76" s="26">
        <v>0</v>
      </c>
      <c r="E76" s="26">
        <v>0</v>
      </c>
      <c r="F76" s="26" t="s">
        <v>72</v>
      </c>
    </row>
    <row r="77" spans="2:6" x14ac:dyDescent="0.3">
      <c r="B77" s="26" t="s">
        <v>183</v>
      </c>
      <c r="C77" s="26" t="s">
        <v>184</v>
      </c>
      <c r="D77" s="26">
        <v>0</v>
      </c>
      <c r="E77" s="26">
        <v>0</v>
      </c>
      <c r="F77" s="26" t="s">
        <v>72</v>
      </c>
    </row>
    <row r="78" spans="2:6" x14ac:dyDescent="0.3">
      <c r="B78" s="26" t="s">
        <v>185</v>
      </c>
      <c r="C78" s="26" t="s">
        <v>186</v>
      </c>
      <c r="D78" s="26">
        <v>0</v>
      </c>
      <c r="E78" s="26">
        <v>0</v>
      </c>
      <c r="F78" s="26" t="s">
        <v>72</v>
      </c>
    </row>
    <row r="79" spans="2:6" x14ac:dyDescent="0.3">
      <c r="B79" s="26" t="s">
        <v>187</v>
      </c>
      <c r="C79" s="26" t="s">
        <v>188</v>
      </c>
      <c r="D79" s="26">
        <v>0</v>
      </c>
      <c r="E79" s="26">
        <v>0</v>
      </c>
      <c r="F79" s="26" t="s">
        <v>72</v>
      </c>
    </row>
    <row r="80" spans="2:6" x14ac:dyDescent="0.3">
      <c r="B80" s="26" t="s">
        <v>189</v>
      </c>
      <c r="C80" s="26" t="s">
        <v>190</v>
      </c>
      <c r="D80" s="26">
        <v>0</v>
      </c>
      <c r="E80" s="26">
        <v>0</v>
      </c>
      <c r="F80" s="26" t="s">
        <v>72</v>
      </c>
    </row>
    <row r="81" spans="2:6" x14ac:dyDescent="0.3">
      <c r="B81" s="26" t="s">
        <v>191</v>
      </c>
      <c r="C81" s="26" t="s">
        <v>192</v>
      </c>
      <c r="D81" s="26">
        <v>0</v>
      </c>
      <c r="E81" s="26">
        <v>0</v>
      </c>
      <c r="F81" s="26" t="s">
        <v>72</v>
      </c>
    </row>
    <row r="82" spans="2:6" x14ac:dyDescent="0.3">
      <c r="B82" s="26" t="s">
        <v>193</v>
      </c>
      <c r="C82" s="26" t="s">
        <v>194</v>
      </c>
      <c r="D82" s="26">
        <v>0</v>
      </c>
      <c r="E82" s="26">
        <v>0</v>
      </c>
      <c r="F82" s="26" t="s">
        <v>72</v>
      </c>
    </row>
    <row r="83" spans="2:6" x14ac:dyDescent="0.3">
      <c r="B83" s="26" t="s">
        <v>195</v>
      </c>
      <c r="C83" s="26" t="s">
        <v>196</v>
      </c>
      <c r="D83" s="26">
        <v>0</v>
      </c>
      <c r="E83" s="26">
        <v>0</v>
      </c>
      <c r="F83" s="26" t="s">
        <v>72</v>
      </c>
    </row>
    <row r="84" spans="2:6" x14ac:dyDescent="0.3">
      <c r="B84" s="26" t="s">
        <v>197</v>
      </c>
      <c r="C84" s="26" t="s">
        <v>198</v>
      </c>
      <c r="D84" s="26">
        <v>0</v>
      </c>
      <c r="E84" s="26">
        <v>0</v>
      </c>
      <c r="F84" s="26" t="s">
        <v>72</v>
      </c>
    </row>
    <row r="85" spans="2:6" x14ac:dyDescent="0.3">
      <c r="B85" s="26" t="s">
        <v>199</v>
      </c>
      <c r="C85" s="26" t="s">
        <v>200</v>
      </c>
      <c r="D85" s="26">
        <v>0</v>
      </c>
      <c r="E85" s="26">
        <v>0</v>
      </c>
      <c r="F85" s="26" t="s">
        <v>72</v>
      </c>
    </row>
    <row r="86" spans="2:6" x14ac:dyDescent="0.3">
      <c r="B86" s="26" t="s">
        <v>201</v>
      </c>
      <c r="C86" s="26" t="s">
        <v>202</v>
      </c>
      <c r="D86" s="26">
        <v>0</v>
      </c>
      <c r="E86" s="26">
        <v>0</v>
      </c>
      <c r="F86" s="26" t="s">
        <v>72</v>
      </c>
    </row>
    <row r="87" spans="2:6" x14ac:dyDescent="0.3">
      <c r="B87" s="26" t="s">
        <v>203</v>
      </c>
      <c r="C87" s="26" t="s">
        <v>204</v>
      </c>
      <c r="D87" s="26">
        <v>0</v>
      </c>
      <c r="E87" s="26">
        <v>0</v>
      </c>
      <c r="F87" s="26" t="s">
        <v>72</v>
      </c>
    </row>
    <row r="88" spans="2:6" x14ac:dyDescent="0.3">
      <c r="B88" s="26" t="s">
        <v>205</v>
      </c>
      <c r="C88" s="26" t="s">
        <v>206</v>
      </c>
      <c r="D88" s="26">
        <v>0</v>
      </c>
      <c r="E88" s="26">
        <v>0</v>
      </c>
      <c r="F88" s="26" t="s">
        <v>72</v>
      </c>
    </row>
    <row r="89" spans="2:6" x14ac:dyDescent="0.3">
      <c r="B89" s="26" t="s">
        <v>207</v>
      </c>
      <c r="C89" s="26" t="s">
        <v>208</v>
      </c>
      <c r="D89" s="26">
        <v>0</v>
      </c>
      <c r="E89" s="26">
        <v>0</v>
      </c>
      <c r="F89" s="26" t="s">
        <v>72</v>
      </c>
    </row>
    <row r="90" spans="2:6" x14ac:dyDescent="0.3">
      <c r="B90" s="26" t="s">
        <v>209</v>
      </c>
      <c r="C90" s="26" t="s">
        <v>210</v>
      </c>
      <c r="D90" s="26">
        <v>0</v>
      </c>
      <c r="E90" s="26">
        <v>0</v>
      </c>
      <c r="F90" s="26" t="s">
        <v>72</v>
      </c>
    </row>
    <row r="91" spans="2:6" x14ac:dyDescent="0.3">
      <c r="B91" s="26" t="s">
        <v>211</v>
      </c>
      <c r="C91" s="26" t="s">
        <v>212</v>
      </c>
      <c r="D91" s="26">
        <v>0</v>
      </c>
      <c r="E91" s="26">
        <v>0</v>
      </c>
      <c r="F91" s="26" t="s">
        <v>72</v>
      </c>
    </row>
    <row r="92" spans="2:6" x14ac:dyDescent="0.3">
      <c r="B92" s="26" t="s">
        <v>213</v>
      </c>
      <c r="C92" s="26" t="s">
        <v>214</v>
      </c>
      <c r="D92" s="26">
        <v>0</v>
      </c>
      <c r="E92" s="26">
        <v>0</v>
      </c>
      <c r="F92" s="26" t="s">
        <v>72</v>
      </c>
    </row>
    <row r="93" spans="2:6" x14ac:dyDescent="0.3">
      <c r="B93" s="26" t="s">
        <v>215</v>
      </c>
      <c r="C93" s="26" t="s">
        <v>216</v>
      </c>
      <c r="D93" s="26">
        <v>0</v>
      </c>
      <c r="E93" s="26">
        <v>0</v>
      </c>
      <c r="F93" s="26" t="s">
        <v>72</v>
      </c>
    </row>
    <row r="94" spans="2:6" x14ac:dyDescent="0.3">
      <c r="B94" s="26" t="s">
        <v>217</v>
      </c>
      <c r="C94" s="26" t="s">
        <v>218</v>
      </c>
      <c r="D94" s="26">
        <v>0</v>
      </c>
      <c r="E94" s="26">
        <v>0</v>
      </c>
      <c r="F94" s="26" t="s">
        <v>72</v>
      </c>
    </row>
    <row r="95" spans="2:6" x14ac:dyDescent="0.3">
      <c r="B95" s="26" t="s">
        <v>219</v>
      </c>
      <c r="C95" s="26" t="s">
        <v>220</v>
      </c>
      <c r="D95" s="26">
        <v>0</v>
      </c>
      <c r="E95" s="26">
        <v>0</v>
      </c>
      <c r="F95" s="26" t="s">
        <v>72</v>
      </c>
    </row>
    <row r="96" spans="2:6" x14ac:dyDescent="0.3">
      <c r="B96" s="26" t="s">
        <v>221</v>
      </c>
      <c r="C96" s="26" t="s">
        <v>222</v>
      </c>
      <c r="D96" s="26">
        <v>0</v>
      </c>
      <c r="E96" s="26">
        <v>0</v>
      </c>
      <c r="F96" s="26" t="s">
        <v>72</v>
      </c>
    </row>
    <row r="97" spans="1:7" x14ac:dyDescent="0.3">
      <c r="B97" s="26" t="s">
        <v>223</v>
      </c>
      <c r="C97" s="26" t="s">
        <v>224</v>
      </c>
      <c r="D97" s="26">
        <v>0</v>
      </c>
      <c r="E97" s="26">
        <v>0</v>
      </c>
      <c r="F97" s="26" t="s">
        <v>72</v>
      </c>
    </row>
    <row r="98" spans="1:7" x14ac:dyDescent="0.3">
      <c r="B98" s="26" t="s">
        <v>225</v>
      </c>
      <c r="C98" s="26" t="s">
        <v>226</v>
      </c>
      <c r="D98" s="26">
        <v>0</v>
      </c>
      <c r="E98" s="26">
        <v>0</v>
      </c>
      <c r="F98" s="26" t="s">
        <v>72</v>
      </c>
    </row>
    <row r="99" spans="1:7" x14ac:dyDescent="0.3">
      <c r="B99" s="26" t="s">
        <v>227</v>
      </c>
      <c r="C99" s="26" t="s">
        <v>228</v>
      </c>
      <c r="D99" s="26">
        <v>0</v>
      </c>
      <c r="E99" s="26">
        <v>0</v>
      </c>
      <c r="F99" s="26" t="s">
        <v>72</v>
      </c>
    </row>
    <row r="100" spans="1:7" x14ac:dyDescent="0.3">
      <c r="B100" s="26" t="s">
        <v>229</v>
      </c>
      <c r="C100" s="26" t="s">
        <v>230</v>
      </c>
      <c r="D100" s="26">
        <v>0</v>
      </c>
      <c r="E100" s="26">
        <v>0</v>
      </c>
      <c r="F100" s="26" t="s">
        <v>72</v>
      </c>
    </row>
    <row r="101" spans="1:7" ht="16.2" thickBot="1" x14ac:dyDescent="0.35">
      <c r="B101" s="24" t="s">
        <v>231</v>
      </c>
      <c r="C101" s="24" t="s">
        <v>232</v>
      </c>
      <c r="D101" s="24">
        <v>0</v>
      </c>
      <c r="E101" s="24">
        <v>0</v>
      </c>
      <c r="F101" s="24" t="s">
        <v>72</v>
      </c>
    </row>
    <row r="104" spans="1:7" ht="16.2" thickBot="1" x14ac:dyDescent="0.35">
      <c r="A104" t="s">
        <v>63</v>
      </c>
    </row>
    <row r="105" spans="1:7" ht="16.2" thickBot="1" x14ac:dyDescent="0.35">
      <c r="B105" s="25" t="s">
        <v>57</v>
      </c>
      <c r="C105" s="25" t="s">
        <v>58</v>
      </c>
      <c r="D105" s="25" t="s">
        <v>64</v>
      </c>
      <c r="E105" s="25" t="s">
        <v>65</v>
      </c>
      <c r="F105" s="25" t="s">
        <v>66</v>
      </c>
      <c r="G105" s="25" t="s">
        <v>67</v>
      </c>
    </row>
    <row r="106" spans="1:7" x14ac:dyDescent="0.3">
      <c r="B106" s="26" t="s">
        <v>233</v>
      </c>
      <c r="C106" s="26" t="s">
        <v>234</v>
      </c>
      <c r="D106" s="26">
        <v>80</v>
      </c>
      <c r="E106" s="26" t="s">
        <v>235</v>
      </c>
      <c r="F106" s="26" t="s">
        <v>236</v>
      </c>
      <c r="G106" s="26">
        <v>0</v>
      </c>
    </row>
    <row r="107" spans="1:7" x14ac:dyDescent="0.3">
      <c r="B107" s="26" t="s">
        <v>237</v>
      </c>
      <c r="C107" s="26" t="s">
        <v>238</v>
      </c>
      <c r="D107" s="26">
        <v>100</v>
      </c>
      <c r="E107" s="26" t="s">
        <v>239</v>
      </c>
      <c r="F107" s="26" t="s">
        <v>236</v>
      </c>
      <c r="G107" s="26">
        <v>0</v>
      </c>
    </row>
    <row r="108" spans="1:7" x14ac:dyDescent="0.3">
      <c r="B108" s="26" t="s">
        <v>240</v>
      </c>
      <c r="C108" s="26" t="s">
        <v>241</v>
      </c>
      <c r="D108" s="27">
        <v>88</v>
      </c>
      <c r="E108" s="26" t="s">
        <v>242</v>
      </c>
      <c r="F108" s="26" t="s">
        <v>243</v>
      </c>
      <c r="G108" s="26">
        <v>32</v>
      </c>
    </row>
    <row r="109" spans="1:7" x14ac:dyDescent="0.3">
      <c r="B109" s="26" t="s">
        <v>244</v>
      </c>
      <c r="C109" s="26" t="s">
        <v>245</v>
      </c>
      <c r="D109" s="27">
        <v>60</v>
      </c>
      <c r="E109" s="26" t="s">
        <v>246</v>
      </c>
      <c r="F109" s="26" t="s">
        <v>236</v>
      </c>
      <c r="G109" s="27">
        <v>0</v>
      </c>
    </row>
    <row r="110" spans="1:7" x14ac:dyDescent="0.3">
      <c r="B110" s="26" t="s">
        <v>247</v>
      </c>
      <c r="C110" s="26" t="s">
        <v>248</v>
      </c>
      <c r="D110" s="26">
        <v>30</v>
      </c>
      <c r="E110" s="26" t="s">
        <v>249</v>
      </c>
      <c r="F110" s="26" t="s">
        <v>236</v>
      </c>
      <c r="G110" s="26">
        <v>0</v>
      </c>
    </row>
    <row r="111" spans="1:7" x14ac:dyDescent="0.3">
      <c r="B111" s="26" t="s">
        <v>250</v>
      </c>
      <c r="C111" s="26" t="s">
        <v>251</v>
      </c>
      <c r="D111" s="27">
        <v>50</v>
      </c>
      <c r="E111" s="26" t="s">
        <v>252</v>
      </c>
      <c r="F111" s="26" t="s">
        <v>236</v>
      </c>
      <c r="G111" s="27">
        <v>0</v>
      </c>
    </row>
    <row r="112" spans="1:7" x14ac:dyDescent="0.3">
      <c r="B112" s="26" t="s">
        <v>253</v>
      </c>
      <c r="C112" s="26" t="s">
        <v>254</v>
      </c>
      <c r="D112" s="27">
        <v>40</v>
      </c>
      <c r="E112" s="26" t="s">
        <v>255</v>
      </c>
      <c r="F112" s="26" t="s">
        <v>236</v>
      </c>
      <c r="G112" s="27">
        <v>0</v>
      </c>
    </row>
    <row r="113" spans="2:7" x14ac:dyDescent="0.3">
      <c r="B113" s="26" t="s">
        <v>256</v>
      </c>
      <c r="C113" s="26" t="s">
        <v>257</v>
      </c>
      <c r="D113" s="27">
        <v>38</v>
      </c>
      <c r="E113" s="26" t="s">
        <v>258</v>
      </c>
      <c r="F113" s="26" t="s">
        <v>236</v>
      </c>
      <c r="G113" s="27">
        <v>0</v>
      </c>
    </row>
    <row r="114" spans="2:7" ht="16.2" thickBot="1" x14ac:dyDescent="0.35">
      <c r="B114" s="24" t="s">
        <v>259</v>
      </c>
      <c r="C114" s="24" t="s">
        <v>260</v>
      </c>
      <c r="D114" s="24">
        <v>50</v>
      </c>
      <c r="E114" s="24" t="s">
        <v>261</v>
      </c>
      <c r="F114" s="24" t="s">
        <v>236</v>
      </c>
      <c r="G114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15FB-5D16-4BE4-AD1F-A5E57A8A6B37}">
  <dimension ref="A1:H102"/>
  <sheetViews>
    <sheetView showGridLines="0" topLeftCell="A84" workbookViewId="0">
      <selection activeCell="E108" sqref="E108"/>
    </sheetView>
  </sheetViews>
  <sheetFormatPr defaultRowHeight="15.6" x14ac:dyDescent="0.3"/>
  <cols>
    <col min="1" max="1" width="2.19921875" customWidth="1"/>
    <col min="2" max="2" width="6.59765625" bestFit="1" customWidth="1"/>
    <col min="3" max="3" width="31.796875" bestFit="1" customWidth="1"/>
    <col min="4" max="4" width="5.69921875" bestFit="1" customWidth="1"/>
    <col min="5" max="5" width="8.09765625" bestFit="1" customWidth="1"/>
    <col min="6" max="6" width="9.8984375" bestFit="1" customWidth="1"/>
    <col min="7" max="8" width="9.296875" bestFit="1" customWidth="1"/>
  </cols>
  <sheetData>
    <row r="1" spans="1:8" x14ac:dyDescent="0.3">
      <c r="A1" s="11" t="s">
        <v>262</v>
      </c>
    </row>
    <row r="2" spans="1:8" x14ac:dyDescent="0.3">
      <c r="A2" s="11" t="s">
        <v>46</v>
      </c>
    </row>
    <row r="3" spans="1:8" x14ac:dyDescent="0.3">
      <c r="A3" s="11" t="s">
        <v>263</v>
      </c>
    </row>
    <row r="6" spans="1:8" ht="16.2" thickBot="1" x14ac:dyDescent="0.35">
      <c r="A6" t="s">
        <v>61</v>
      </c>
    </row>
    <row r="7" spans="1:8" x14ac:dyDescent="0.3">
      <c r="B7" s="28"/>
      <c r="C7" s="28"/>
      <c r="D7" s="28" t="s">
        <v>264</v>
      </c>
      <c r="E7" s="28" t="s">
        <v>266</v>
      </c>
      <c r="F7" s="28" t="s">
        <v>268</v>
      </c>
      <c r="G7" s="28" t="s">
        <v>270</v>
      </c>
      <c r="H7" s="28" t="s">
        <v>270</v>
      </c>
    </row>
    <row r="8" spans="1:8" ht="16.2" thickBot="1" x14ac:dyDescent="0.35">
      <c r="B8" s="29" t="s">
        <v>57</v>
      </c>
      <c r="C8" s="29" t="s">
        <v>58</v>
      </c>
      <c r="D8" s="29" t="s">
        <v>265</v>
      </c>
      <c r="E8" s="29" t="s">
        <v>267</v>
      </c>
      <c r="F8" s="29" t="s">
        <v>269</v>
      </c>
      <c r="G8" s="29" t="s">
        <v>271</v>
      </c>
      <c r="H8" s="29" t="s">
        <v>272</v>
      </c>
    </row>
    <row r="9" spans="1:8" x14ac:dyDescent="0.3">
      <c r="B9" s="26" t="s">
        <v>70</v>
      </c>
      <c r="C9" s="26" t="s">
        <v>71</v>
      </c>
      <c r="D9" s="26">
        <v>80</v>
      </c>
      <c r="E9" s="26">
        <v>0</v>
      </c>
      <c r="F9" s="26">
        <v>8</v>
      </c>
      <c r="G9" s="26">
        <v>1</v>
      </c>
      <c r="H9" s="26">
        <v>7</v>
      </c>
    </row>
    <row r="10" spans="1:8" x14ac:dyDescent="0.3">
      <c r="B10" s="26" t="s">
        <v>73</v>
      </c>
      <c r="C10" s="26" t="s">
        <v>74</v>
      </c>
      <c r="D10" s="26">
        <v>0</v>
      </c>
      <c r="E10" s="26">
        <v>2</v>
      </c>
      <c r="F10" s="26">
        <v>12</v>
      </c>
      <c r="G10" s="26">
        <v>1E+30</v>
      </c>
      <c r="H10" s="26">
        <v>2</v>
      </c>
    </row>
    <row r="11" spans="1:8" x14ac:dyDescent="0.3">
      <c r="B11" s="26" t="s">
        <v>75</v>
      </c>
      <c r="C11" s="26" t="s">
        <v>76</v>
      </c>
      <c r="D11" s="26">
        <v>0</v>
      </c>
      <c r="E11" s="26">
        <v>6</v>
      </c>
      <c r="F11" s="26">
        <v>17</v>
      </c>
      <c r="G11" s="26">
        <v>1E+30</v>
      </c>
      <c r="H11" s="26">
        <v>6</v>
      </c>
    </row>
    <row r="12" spans="1:8" x14ac:dyDescent="0.3">
      <c r="B12" s="26" t="s">
        <v>77</v>
      </c>
      <c r="C12" s="26" t="s">
        <v>78</v>
      </c>
      <c r="D12" s="26">
        <v>0</v>
      </c>
      <c r="E12" s="26">
        <v>0</v>
      </c>
      <c r="F12" s="26">
        <v>0</v>
      </c>
      <c r="G12" s="26">
        <v>1E+30</v>
      </c>
      <c r="H12" s="26">
        <v>0</v>
      </c>
    </row>
    <row r="13" spans="1:8" x14ac:dyDescent="0.3">
      <c r="B13" s="26" t="s">
        <v>79</v>
      </c>
      <c r="C13" s="26" t="s">
        <v>80</v>
      </c>
      <c r="D13" s="26">
        <v>0</v>
      </c>
      <c r="E13" s="26">
        <v>2</v>
      </c>
      <c r="F13" s="26">
        <v>3</v>
      </c>
      <c r="G13" s="26">
        <v>1E+30</v>
      </c>
      <c r="H13" s="26">
        <v>2</v>
      </c>
    </row>
    <row r="14" spans="1:8" x14ac:dyDescent="0.3">
      <c r="B14" s="26" t="s">
        <v>81</v>
      </c>
      <c r="C14" s="26" t="s">
        <v>82</v>
      </c>
      <c r="D14" s="26">
        <v>0</v>
      </c>
      <c r="E14" s="26">
        <v>6</v>
      </c>
      <c r="F14" s="26">
        <v>5</v>
      </c>
      <c r="G14" s="26">
        <v>1E+30</v>
      </c>
      <c r="H14" s="26">
        <v>6</v>
      </c>
    </row>
    <row r="15" spans="1:8" x14ac:dyDescent="0.3">
      <c r="B15" s="26" t="s">
        <v>83</v>
      </c>
      <c r="C15" s="26" t="s">
        <v>84</v>
      </c>
      <c r="D15" s="26">
        <v>0</v>
      </c>
      <c r="E15" s="26">
        <v>8</v>
      </c>
      <c r="F15" s="26">
        <v>4</v>
      </c>
      <c r="G15" s="26">
        <v>1E+30</v>
      </c>
      <c r="H15" s="26">
        <v>8</v>
      </c>
    </row>
    <row r="16" spans="1:8" x14ac:dyDescent="0.3">
      <c r="B16" s="26" t="s">
        <v>85</v>
      </c>
      <c r="C16" s="26" t="s">
        <v>86</v>
      </c>
      <c r="D16" s="26">
        <v>0</v>
      </c>
      <c r="E16" s="26">
        <v>9</v>
      </c>
      <c r="F16" s="26">
        <v>6</v>
      </c>
      <c r="G16" s="26">
        <v>1E+30</v>
      </c>
      <c r="H16" s="26">
        <v>9</v>
      </c>
    </row>
    <row r="17" spans="2:8" x14ac:dyDescent="0.3">
      <c r="B17" s="26" t="s">
        <v>87</v>
      </c>
      <c r="C17" s="26" t="s">
        <v>88</v>
      </c>
      <c r="D17" s="26">
        <v>0</v>
      </c>
      <c r="E17" s="26">
        <v>11</v>
      </c>
      <c r="F17" s="26">
        <v>7</v>
      </c>
      <c r="G17" s="26">
        <v>1E+30</v>
      </c>
      <c r="H17" s="26">
        <v>11</v>
      </c>
    </row>
    <row r="18" spans="2:8" x14ac:dyDescent="0.3">
      <c r="B18" s="26" t="s">
        <v>89</v>
      </c>
      <c r="C18" s="26" t="s">
        <v>90</v>
      </c>
      <c r="D18" s="26">
        <v>0</v>
      </c>
      <c r="E18" s="26">
        <v>5</v>
      </c>
      <c r="F18" s="26">
        <v>12</v>
      </c>
      <c r="G18" s="26">
        <v>1E+30</v>
      </c>
      <c r="H18" s="26">
        <v>5</v>
      </c>
    </row>
    <row r="19" spans="2:8" x14ac:dyDescent="0.3">
      <c r="B19" s="26" t="s">
        <v>91</v>
      </c>
      <c r="C19" s="26" t="s">
        <v>92</v>
      </c>
      <c r="D19" s="26">
        <v>80</v>
      </c>
      <c r="E19" s="26">
        <v>0</v>
      </c>
      <c r="F19" s="26">
        <v>9</v>
      </c>
      <c r="G19" s="26">
        <v>1</v>
      </c>
      <c r="H19" s="26">
        <v>0</v>
      </c>
    </row>
    <row r="20" spans="2:8" x14ac:dyDescent="0.3">
      <c r="B20" s="26" t="s">
        <v>93</v>
      </c>
      <c r="C20" s="26" t="s">
        <v>94</v>
      </c>
      <c r="D20" s="26">
        <v>0</v>
      </c>
      <c r="E20" s="26">
        <v>0</v>
      </c>
      <c r="F20" s="26">
        <v>10</v>
      </c>
      <c r="G20" s="26">
        <v>0</v>
      </c>
      <c r="H20" s="26">
        <v>1</v>
      </c>
    </row>
    <row r="21" spans="2:8" x14ac:dyDescent="0.3">
      <c r="B21" s="26" t="s">
        <v>95</v>
      </c>
      <c r="C21" s="26" t="s">
        <v>96</v>
      </c>
      <c r="D21" s="26">
        <v>0</v>
      </c>
      <c r="E21" s="26">
        <v>4</v>
      </c>
      <c r="F21" s="26">
        <v>3</v>
      </c>
      <c r="G21" s="26">
        <v>1E+30</v>
      </c>
      <c r="H21" s="26">
        <v>4</v>
      </c>
    </row>
    <row r="22" spans="2:8" x14ac:dyDescent="0.3">
      <c r="B22" s="26" t="s">
        <v>97</v>
      </c>
      <c r="C22" s="26" t="s">
        <v>98</v>
      </c>
      <c r="D22" s="26">
        <v>0</v>
      </c>
      <c r="E22" s="26">
        <v>0</v>
      </c>
      <c r="F22" s="26">
        <v>0</v>
      </c>
      <c r="G22" s="26">
        <v>1E+30</v>
      </c>
      <c r="H22" s="26">
        <v>0</v>
      </c>
    </row>
    <row r="23" spans="2:8" x14ac:dyDescent="0.3">
      <c r="B23" s="26" t="s">
        <v>99</v>
      </c>
      <c r="C23" s="26" t="s">
        <v>100</v>
      </c>
      <c r="D23" s="26">
        <v>0</v>
      </c>
      <c r="E23" s="26">
        <v>10</v>
      </c>
      <c r="F23" s="26">
        <v>8</v>
      </c>
      <c r="G23" s="26">
        <v>1E+30</v>
      </c>
      <c r="H23" s="26">
        <v>10</v>
      </c>
    </row>
    <row r="24" spans="2:8" x14ac:dyDescent="0.3">
      <c r="B24" s="26" t="s">
        <v>101</v>
      </c>
      <c r="C24" s="26" t="s">
        <v>102</v>
      </c>
      <c r="D24" s="26">
        <v>0</v>
      </c>
      <c r="E24" s="26">
        <v>11</v>
      </c>
      <c r="F24" s="26">
        <v>6</v>
      </c>
      <c r="G24" s="26">
        <v>1E+30</v>
      </c>
      <c r="H24" s="26">
        <v>11</v>
      </c>
    </row>
    <row r="25" spans="2:8" x14ac:dyDescent="0.3">
      <c r="B25" s="26" t="s">
        <v>103</v>
      </c>
      <c r="C25" s="26" t="s">
        <v>104</v>
      </c>
      <c r="D25" s="26">
        <v>0</v>
      </c>
      <c r="E25" s="26">
        <v>10</v>
      </c>
      <c r="F25" s="26">
        <v>6</v>
      </c>
      <c r="G25" s="26">
        <v>1E+30</v>
      </c>
      <c r="H25" s="26">
        <v>10</v>
      </c>
    </row>
    <row r="26" spans="2:8" x14ac:dyDescent="0.3">
      <c r="B26" s="26" t="s">
        <v>105</v>
      </c>
      <c r="C26" s="26" t="s">
        <v>106</v>
      </c>
      <c r="D26" s="26">
        <v>0</v>
      </c>
      <c r="E26" s="26">
        <v>10</v>
      </c>
      <c r="F26" s="26">
        <v>5</v>
      </c>
      <c r="G26" s="26">
        <v>1E+30</v>
      </c>
      <c r="H26" s="26">
        <v>10</v>
      </c>
    </row>
    <row r="27" spans="2:8" x14ac:dyDescent="0.3">
      <c r="B27" s="26" t="s">
        <v>107</v>
      </c>
      <c r="C27" s="26" t="s">
        <v>108</v>
      </c>
      <c r="D27" s="26">
        <v>0</v>
      </c>
      <c r="E27" s="26">
        <v>7</v>
      </c>
      <c r="F27" s="26">
        <v>16</v>
      </c>
      <c r="G27" s="26">
        <v>1E+30</v>
      </c>
      <c r="H27" s="26">
        <v>7</v>
      </c>
    </row>
    <row r="28" spans="2:8" x14ac:dyDescent="0.3">
      <c r="B28" s="26" t="s">
        <v>109</v>
      </c>
      <c r="C28" s="26" t="s">
        <v>110</v>
      </c>
      <c r="D28" s="26">
        <v>0</v>
      </c>
      <c r="E28" s="26">
        <v>9</v>
      </c>
      <c r="F28" s="26">
        <v>20</v>
      </c>
      <c r="G28" s="26">
        <v>1E+30</v>
      </c>
      <c r="H28" s="26">
        <v>9</v>
      </c>
    </row>
    <row r="29" spans="2:8" x14ac:dyDescent="0.3">
      <c r="B29" s="26" t="s">
        <v>111</v>
      </c>
      <c r="C29" s="26" t="s">
        <v>112</v>
      </c>
      <c r="D29" s="26">
        <v>50</v>
      </c>
      <c r="E29" s="26">
        <v>0</v>
      </c>
      <c r="F29" s="26">
        <v>12</v>
      </c>
      <c r="G29" s="26">
        <v>4</v>
      </c>
      <c r="H29" s="26">
        <v>0</v>
      </c>
    </row>
    <row r="30" spans="2:8" x14ac:dyDescent="0.3">
      <c r="B30" s="26" t="s">
        <v>113</v>
      </c>
      <c r="C30" s="26" t="s">
        <v>114</v>
      </c>
      <c r="D30" s="26">
        <v>0</v>
      </c>
      <c r="E30" s="26">
        <v>4</v>
      </c>
      <c r="F30" s="26">
        <v>5</v>
      </c>
      <c r="G30" s="26">
        <v>1E+30</v>
      </c>
      <c r="H30" s="26">
        <v>4</v>
      </c>
    </row>
    <row r="31" spans="2:8" x14ac:dyDescent="0.3">
      <c r="B31" s="26" t="s">
        <v>115</v>
      </c>
      <c r="C31" s="26" t="s">
        <v>116</v>
      </c>
      <c r="D31" s="26">
        <v>0</v>
      </c>
      <c r="E31" s="26">
        <v>6</v>
      </c>
      <c r="F31" s="26">
        <v>8</v>
      </c>
      <c r="G31" s="26">
        <v>1E+30</v>
      </c>
      <c r="H31" s="26">
        <v>6</v>
      </c>
    </row>
    <row r="32" spans="2:8" x14ac:dyDescent="0.3">
      <c r="B32" s="26" t="s">
        <v>117</v>
      </c>
      <c r="C32" s="26" t="s">
        <v>118</v>
      </c>
      <c r="D32" s="26">
        <v>0</v>
      </c>
      <c r="E32" s="26">
        <v>0</v>
      </c>
      <c r="F32" s="26">
        <v>0</v>
      </c>
      <c r="G32" s="26">
        <v>1E+30</v>
      </c>
      <c r="H32" s="26">
        <v>0</v>
      </c>
    </row>
    <row r="33" spans="2:8" x14ac:dyDescent="0.3">
      <c r="B33" s="26" t="s">
        <v>119</v>
      </c>
      <c r="C33" s="26" t="s">
        <v>120</v>
      </c>
      <c r="D33" s="26">
        <v>0</v>
      </c>
      <c r="E33" s="26">
        <v>6</v>
      </c>
      <c r="F33" s="26">
        <v>3</v>
      </c>
      <c r="G33" s="26">
        <v>1E+30</v>
      </c>
      <c r="H33" s="26">
        <v>6</v>
      </c>
    </row>
    <row r="34" spans="2:8" x14ac:dyDescent="0.3">
      <c r="B34" s="26" t="s">
        <v>121</v>
      </c>
      <c r="C34" s="26" t="s">
        <v>122</v>
      </c>
      <c r="D34" s="26">
        <v>0</v>
      </c>
      <c r="E34" s="26">
        <v>6</v>
      </c>
      <c r="F34" s="26">
        <v>4</v>
      </c>
      <c r="G34" s="26">
        <v>1E+30</v>
      </c>
      <c r="H34" s="26">
        <v>6</v>
      </c>
    </row>
    <row r="35" spans="2:8" x14ac:dyDescent="0.3">
      <c r="B35" s="26" t="s">
        <v>123</v>
      </c>
      <c r="C35" s="26" t="s">
        <v>124</v>
      </c>
      <c r="D35" s="26">
        <v>0</v>
      </c>
      <c r="E35" s="26">
        <v>8</v>
      </c>
      <c r="F35" s="26">
        <v>5</v>
      </c>
      <c r="G35" s="26">
        <v>1E+30</v>
      </c>
      <c r="H35" s="26">
        <v>8</v>
      </c>
    </row>
    <row r="36" spans="2:8" x14ac:dyDescent="0.3">
      <c r="B36" s="26" t="s">
        <v>125</v>
      </c>
      <c r="C36" s="26" t="s">
        <v>126</v>
      </c>
      <c r="D36" s="26">
        <v>0</v>
      </c>
      <c r="E36" s="26">
        <v>1</v>
      </c>
      <c r="F36" s="26">
        <v>13</v>
      </c>
      <c r="G36" s="26">
        <v>1E+30</v>
      </c>
      <c r="H36" s="26">
        <v>1</v>
      </c>
    </row>
    <row r="37" spans="2:8" x14ac:dyDescent="0.3">
      <c r="B37" s="26" t="s">
        <v>127</v>
      </c>
      <c r="C37" s="26" t="s">
        <v>128</v>
      </c>
      <c r="D37" s="26">
        <v>20</v>
      </c>
      <c r="E37" s="26">
        <v>0</v>
      </c>
      <c r="F37" s="26">
        <v>14</v>
      </c>
      <c r="G37" s="26">
        <v>0</v>
      </c>
      <c r="H37" s="26">
        <v>1</v>
      </c>
    </row>
    <row r="38" spans="2:8" x14ac:dyDescent="0.3">
      <c r="B38" s="26" t="s">
        <v>129</v>
      </c>
      <c r="C38" s="26" t="s">
        <v>130</v>
      </c>
      <c r="D38" s="26">
        <v>0</v>
      </c>
      <c r="E38" s="26">
        <v>4</v>
      </c>
      <c r="F38" s="26">
        <v>19</v>
      </c>
      <c r="G38" s="26">
        <v>1E+30</v>
      </c>
      <c r="H38" s="26">
        <v>4</v>
      </c>
    </row>
    <row r="39" spans="2:8" x14ac:dyDescent="0.3">
      <c r="B39" s="26" t="s">
        <v>131</v>
      </c>
      <c r="C39" s="26" t="s">
        <v>132</v>
      </c>
      <c r="D39" s="26">
        <v>20</v>
      </c>
      <c r="E39" s="26">
        <v>0</v>
      </c>
      <c r="F39" s="26">
        <v>4</v>
      </c>
      <c r="G39" s="26">
        <v>1</v>
      </c>
      <c r="H39" s="26">
        <v>2</v>
      </c>
    </row>
    <row r="40" spans="2:8" x14ac:dyDescent="0.3">
      <c r="B40" s="26" t="s">
        <v>133</v>
      </c>
      <c r="C40" s="26" t="s">
        <v>134</v>
      </c>
      <c r="D40" s="26">
        <v>0</v>
      </c>
      <c r="E40" s="26">
        <v>1</v>
      </c>
      <c r="F40" s="26">
        <v>6</v>
      </c>
      <c r="G40" s="26">
        <v>1E+30</v>
      </c>
      <c r="H40" s="26">
        <v>1</v>
      </c>
    </row>
    <row r="41" spans="2:8" x14ac:dyDescent="0.3">
      <c r="B41" s="26" t="s">
        <v>135</v>
      </c>
      <c r="C41" s="26" t="s">
        <v>136</v>
      </c>
      <c r="D41" s="26">
        <v>0</v>
      </c>
      <c r="E41" s="26">
        <v>0</v>
      </c>
      <c r="F41" s="26">
        <v>3</v>
      </c>
      <c r="G41" s="26">
        <v>1E+30</v>
      </c>
      <c r="H41" s="26">
        <v>0</v>
      </c>
    </row>
    <row r="42" spans="2:8" x14ac:dyDescent="0.3">
      <c r="B42" s="26" t="s">
        <v>137</v>
      </c>
      <c r="C42" s="26" t="s">
        <v>138</v>
      </c>
      <c r="D42" s="26">
        <v>0</v>
      </c>
      <c r="E42" s="26">
        <v>0</v>
      </c>
      <c r="F42" s="26">
        <v>0</v>
      </c>
      <c r="G42" s="26">
        <v>1E+30</v>
      </c>
      <c r="H42" s="26">
        <v>0</v>
      </c>
    </row>
    <row r="43" spans="2:8" x14ac:dyDescent="0.3">
      <c r="B43" s="26" t="s">
        <v>139</v>
      </c>
      <c r="C43" s="26" t="s">
        <v>140</v>
      </c>
      <c r="D43" s="26">
        <v>0</v>
      </c>
      <c r="E43" s="26">
        <v>6</v>
      </c>
      <c r="F43" s="26">
        <v>7</v>
      </c>
      <c r="G43" s="26">
        <v>1E+30</v>
      </c>
      <c r="H43" s="26">
        <v>6</v>
      </c>
    </row>
    <row r="44" spans="2:8" x14ac:dyDescent="0.3">
      <c r="B44" s="26" t="s">
        <v>141</v>
      </c>
      <c r="C44" s="26" t="s">
        <v>142</v>
      </c>
      <c r="D44" s="26">
        <v>0</v>
      </c>
      <c r="E44" s="26">
        <v>8</v>
      </c>
      <c r="F44" s="26">
        <v>8</v>
      </c>
      <c r="G44" s="26">
        <v>1E+30</v>
      </c>
      <c r="H44" s="26">
        <v>8</v>
      </c>
    </row>
    <row r="45" spans="2:8" x14ac:dyDescent="0.3">
      <c r="B45" s="26" t="s">
        <v>143</v>
      </c>
      <c r="C45" s="26" t="s">
        <v>144</v>
      </c>
      <c r="D45" s="26">
        <v>0</v>
      </c>
      <c r="E45" s="26">
        <v>1</v>
      </c>
      <c r="F45" s="26">
        <v>12</v>
      </c>
      <c r="G45" s="26">
        <v>1E+30</v>
      </c>
      <c r="H45" s="26">
        <v>1</v>
      </c>
    </row>
    <row r="46" spans="2:8" x14ac:dyDescent="0.3">
      <c r="B46" s="26" t="s">
        <v>145</v>
      </c>
      <c r="C46" s="26" t="s">
        <v>146</v>
      </c>
      <c r="D46" s="26">
        <v>0</v>
      </c>
      <c r="E46" s="26">
        <v>2</v>
      </c>
      <c r="F46" s="26">
        <v>15</v>
      </c>
      <c r="G46" s="26">
        <v>1E+30</v>
      </c>
      <c r="H46" s="26">
        <v>2</v>
      </c>
    </row>
    <row r="47" spans="2:8" x14ac:dyDescent="0.3">
      <c r="B47" s="26" t="s">
        <v>147</v>
      </c>
      <c r="C47" s="26" t="s">
        <v>148</v>
      </c>
      <c r="D47" s="26">
        <v>38</v>
      </c>
      <c r="E47" s="26">
        <v>0</v>
      </c>
      <c r="F47" s="26">
        <v>14</v>
      </c>
      <c r="G47" s="26">
        <v>1</v>
      </c>
      <c r="H47" s="26">
        <v>5</v>
      </c>
    </row>
    <row r="48" spans="2:8" x14ac:dyDescent="0.3">
      <c r="B48" s="26" t="s">
        <v>149</v>
      </c>
      <c r="C48" s="26" t="s">
        <v>150</v>
      </c>
      <c r="D48" s="26">
        <v>0</v>
      </c>
      <c r="E48" s="26">
        <v>3</v>
      </c>
      <c r="F48" s="26">
        <v>6</v>
      </c>
      <c r="G48" s="26">
        <v>1E+30</v>
      </c>
      <c r="H48" s="26">
        <v>3</v>
      </c>
    </row>
    <row r="49" spans="2:8" x14ac:dyDescent="0.3">
      <c r="B49" s="26" t="s">
        <v>151</v>
      </c>
      <c r="C49" s="26" t="s">
        <v>152</v>
      </c>
      <c r="D49" s="26">
        <v>0</v>
      </c>
      <c r="E49" s="26">
        <v>2</v>
      </c>
      <c r="F49" s="26">
        <v>6</v>
      </c>
      <c r="G49" s="26">
        <v>1E+30</v>
      </c>
      <c r="H49" s="26">
        <v>2</v>
      </c>
    </row>
    <row r="50" spans="2:8" x14ac:dyDescent="0.3">
      <c r="B50" s="26" t="s">
        <v>153</v>
      </c>
      <c r="C50" s="26" t="s">
        <v>154</v>
      </c>
      <c r="D50" s="26">
        <v>0</v>
      </c>
      <c r="E50" s="26">
        <v>2</v>
      </c>
      <c r="F50" s="26">
        <v>4</v>
      </c>
      <c r="G50" s="26">
        <v>1E+30</v>
      </c>
      <c r="H50" s="26">
        <v>2</v>
      </c>
    </row>
    <row r="51" spans="2:8" x14ac:dyDescent="0.3">
      <c r="B51" s="26" t="s">
        <v>155</v>
      </c>
      <c r="C51" s="26" t="s">
        <v>156</v>
      </c>
      <c r="D51" s="26">
        <v>0</v>
      </c>
      <c r="E51" s="26">
        <v>8</v>
      </c>
      <c r="F51" s="26">
        <v>7</v>
      </c>
      <c r="G51" s="26">
        <v>1E+30</v>
      </c>
      <c r="H51" s="26">
        <v>8</v>
      </c>
    </row>
    <row r="52" spans="2:8" x14ac:dyDescent="0.3">
      <c r="B52" s="26" t="s">
        <v>157</v>
      </c>
      <c r="C52" s="26" t="s">
        <v>158</v>
      </c>
      <c r="D52" s="26">
        <v>0</v>
      </c>
      <c r="E52" s="26">
        <v>0</v>
      </c>
      <c r="F52" s="26">
        <v>0</v>
      </c>
      <c r="G52" s="26">
        <v>1E+30</v>
      </c>
      <c r="H52" s="26">
        <v>0</v>
      </c>
    </row>
    <row r="53" spans="2:8" x14ac:dyDescent="0.3">
      <c r="B53" s="26" t="s">
        <v>159</v>
      </c>
      <c r="C53" s="26" t="s">
        <v>160</v>
      </c>
      <c r="D53" s="26">
        <v>0</v>
      </c>
      <c r="E53" s="26">
        <v>7</v>
      </c>
      <c r="F53" s="26">
        <v>6</v>
      </c>
      <c r="G53" s="26">
        <v>1E+30</v>
      </c>
      <c r="H53" s="26">
        <v>7</v>
      </c>
    </row>
    <row r="54" spans="2:8" x14ac:dyDescent="0.3">
      <c r="B54" s="26" t="s">
        <v>161</v>
      </c>
      <c r="C54" s="26" t="s">
        <v>162</v>
      </c>
      <c r="D54" s="26">
        <v>0</v>
      </c>
      <c r="E54" s="26">
        <v>6</v>
      </c>
      <c r="F54" s="26">
        <v>18</v>
      </c>
      <c r="G54" s="26">
        <v>1E+30</v>
      </c>
      <c r="H54" s="26">
        <v>6</v>
      </c>
    </row>
    <row r="55" spans="2:8" x14ac:dyDescent="0.3">
      <c r="B55" s="26" t="s">
        <v>163</v>
      </c>
      <c r="C55" s="26" t="s">
        <v>164</v>
      </c>
      <c r="D55" s="26">
        <v>0</v>
      </c>
      <c r="E55" s="26">
        <v>5</v>
      </c>
      <c r="F55" s="26">
        <v>19</v>
      </c>
      <c r="G55" s="26">
        <v>1E+30</v>
      </c>
      <c r="H55" s="26">
        <v>5</v>
      </c>
    </row>
    <row r="56" spans="2:8" x14ac:dyDescent="0.3">
      <c r="B56" s="26" t="s">
        <v>165</v>
      </c>
      <c r="C56" s="26" t="s">
        <v>166</v>
      </c>
      <c r="D56" s="26">
        <v>0</v>
      </c>
      <c r="E56" s="26">
        <v>5</v>
      </c>
      <c r="F56" s="26">
        <v>20</v>
      </c>
      <c r="G56" s="26">
        <v>1E+30</v>
      </c>
      <c r="H56" s="26">
        <v>5</v>
      </c>
    </row>
    <row r="57" spans="2:8" x14ac:dyDescent="0.3">
      <c r="B57" s="26" t="s">
        <v>167</v>
      </c>
      <c r="C57" s="26" t="s">
        <v>168</v>
      </c>
      <c r="D57" s="26">
        <v>0</v>
      </c>
      <c r="E57" s="26">
        <v>3</v>
      </c>
      <c r="F57" s="26">
        <v>7</v>
      </c>
      <c r="G57" s="26">
        <v>1E+30</v>
      </c>
      <c r="H57" s="26">
        <v>3</v>
      </c>
    </row>
    <row r="58" spans="2:8" x14ac:dyDescent="0.3">
      <c r="B58" s="26" t="s">
        <v>169</v>
      </c>
      <c r="C58" s="26" t="s">
        <v>170</v>
      </c>
      <c r="D58" s="26">
        <v>50</v>
      </c>
      <c r="E58" s="26">
        <v>0</v>
      </c>
      <c r="F58" s="26">
        <v>5</v>
      </c>
      <c r="G58" s="26">
        <v>2</v>
      </c>
      <c r="H58" s="26">
        <v>7</v>
      </c>
    </row>
    <row r="59" spans="2:8" x14ac:dyDescent="0.3">
      <c r="B59" s="26" t="s">
        <v>171</v>
      </c>
      <c r="C59" s="26" t="s">
        <v>172</v>
      </c>
      <c r="D59" s="26">
        <v>0</v>
      </c>
      <c r="E59" s="26">
        <v>2</v>
      </c>
      <c r="F59" s="26">
        <v>5</v>
      </c>
      <c r="G59" s="26">
        <v>1E+30</v>
      </c>
      <c r="H59" s="26">
        <v>2</v>
      </c>
    </row>
    <row r="60" spans="2:8" x14ac:dyDescent="0.3">
      <c r="B60" s="26" t="s">
        <v>173</v>
      </c>
      <c r="C60" s="26" t="s">
        <v>174</v>
      </c>
      <c r="D60" s="26">
        <v>0</v>
      </c>
      <c r="E60" s="26">
        <v>8</v>
      </c>
      <c r="F60" s="26">
        <v>8</v>
      </c>
      <c r="G60" s="26">
        <v>1E+30</v>
      </c>
      <c r="H60" s="26">
        <v>8</v>
      </c>
    </row>
    <row r="61" spans="2:8" x14ac:dyDescent="0.3">
      <c r="B61" s="26" t="s">
        <v>175</v>
      </c>
      <c r="C61" s="26" t="s">
        <v>176</v>
      </c>
      <c r="D61" s="26">
        <v>0</v>
      </c>
      <c r="E61" s="26">
        <v>5</v>
      </c>
      <c r="F61" s="26">
        <v>6</v>
      </c>
      <c r="G61" s="26">
        <v>1E+30</v>
      </c>
      <c r="H61" s="26">
        <v>5</v>
      </c>
    </row>
    <row r="62" spans="2:8" x14ac:dyDescent="0.3">
      <c r="B62" s="26" t="s">
        <v>177</v>
      </c>
      <c r="C62" s="26" t="s">
        <v>178</v>
      </c>
      <c r="D62" s="26">
        <v>0</v>
      </c>
      <c r="E62" s="26">
        <v>0</v>
      </c>
      <c r="F62" s="26">
        <v>0</v>
      </c>
      <c r="G62" s="26">
        <v>1E+30</v>
      </c>
      <c r="H62" s="26">
        <v>0</v>
      </c>
    </row>
    <row r="63" spans="2:8" x14ac:dyDescent="0.3">
      <c r="B63" s="26" t="s">
        <v>179</v>
      </c>
      <c r="C63" s="26" t="s">
        <v>180</v>
      </c>
      <c r="D63" s="26">
        <v>0</v>
      </c>
      <c r="E63" s="26">
        <v>0</v>
      </c>
      <c r="F63" s="26">
        <v>0</v>
      </c>
      <c r="G63" s="26">
        <v>1E+30</v>
      </c>
      <c r="H63" s="26">
        <v>0</v>
      </c>
    </row>
    <row r="64" spans="2:8" x14ac:dyDescent="0.3">
      <c r="B64" s="26" t="s">
        <v>181</v>
      </c>
      <c r="C64" s="26" t="s">
        <v>182</v>
      </c>
      <c r="D64" s="26">
        <v>0</v>
      </c>
      <c r="E64" s="26">
        <v>10</v>
      </c>
      <c r="F64" s="26">
        <v>12</v>
      </c>
      <c r="G64" s="26">
        <v>1E+30</v>
      </c>
      <c r="H64" s="26">
        <v>10</v>
      </c>
    </row>
    <row r="65" spans="2:8" x14ac:dyDescent="0.3">
      <c r="B65" s="26" t="s">
        <v>183</v>
      </c>
      <c r="C65" s="26" t="s">
        <v>184</v>
      </c>
      <c r="D65" s="26">
        <v>0</v>
      </c>
      <c r="E65" s="26">
        <v>7</v>
      </c>
      <c r="F65" s="26">
        <v>10</v>
      </c>
      <c r="G65" s="26">
        <v>1E+30</v>
      </c>
      <c r="H65" s="26">
        <v>7</v>
      </c>
    </row>
    <row r="66" spans="2:8" x14ac:dyDescent="0.3">
      <c r="B66" s="26" t="s">
        <v>185</v>
      </c>
      <c r="C66" s="26" t="s">
        <v>186</v>
      </c>
      <c r="D66" s="26">
        <v>0</v>
      </c>
      <c r="E66" s="26">
        <v>16</v>
      </c>
      <c r="F66" s="26">
        <v>8</v>
      </c>
      <c r="G66" s="26">
        <v>1E+30</v>
      </c>
      <c r="H66" s="26">
        <v>16</v>
      </c>
    </row>
    <row r="67" spans="2:8" x14ac:dyDescent="0.3">
      <c r="B67" s="26" t="s">
        <v>187</v>
      </c>
      <c r="C67" s="26" t="s">
        <v>188</v>
      </c>
      <c r="D67" s="26">
        <v>0</v>
      </c>
      <c r="E67" s="26">
        <v>19</v>
      </c>
      <c r="F67" s="26">
        <v>12</v>
      </c>
      <c r="G67" s="26">
        <v>1E+30</v>
      </c>
      <c r="H67" s="26">
        <v>19</v>
      </c>
    </row>
    <row r="68" spans="2:8" x14ac:dyDescent="0.3">
      <c r="B68" s="26" t="s">
        <v>189</v>
      </c>
      <c r="C68" s="26" t="s">
        <v>190</v>
      </c>
      <c r="D68" s="26">
        <v>0</v>
      </c>
      <c r="E68" s="26">
        <v>25</v>
      </c>
      <c r="F68" s="26">
        <v>16</v>
      </c>
      <c r="G68" s="26">
        <v>1E+30</v>
      </c>
      <c r="H68" s="26">
        <v>25</v>
      </c>
    </row>
    <row r="69" spans="2:8" x14ac:dyDescent="0.3">
      <c r="B69" s="26" t="s">
        <v>191</v>
      </c>
      <c r="C69" s="26" t="s">
        <v>192</v>
      </c>
      <c r="D69" s="26">
        <v>0</v>
      </c>
      <c r="E69" s="26">
        <v>25</v>
      </c>
      <c r="F69" s="26">
        <v>13</v>
      </c>
      <c r="G69" s="26">
        <v>1E+30</v>
      </c>
      <c r="H69" s="26">
        <v>25</v>
      </c>
    </row>
    <row r="70" spans="2:8" x14ac:dyDescent="0.3">
      <c r="B70" s="26" t="s">
        <v>193</v>
      </c>
      <c r="C70" s="26" t="s">
        <v>194</v>
      </c>
      <c r="D70" s="26">
        <v>0</v>
      </c>
      <c r="E70" s="26">
        <v>23</v>
      </c>
      <c r="F70" s="26">
        <v>12</v>
      </c>
      <c r="G70" s="26">
        <v>1E+30</v>
      </c>
      <c r="H70" s="26">
        <v>23</v>
      </c>
    </row>
    <row r="71" spans="2:8" x14ac:dyDescent="0.3">
      <c r="B71" s="26" t="s">
        <v>195</v>
      </c>
      <c r="C71" s="26" t="s">
        <v>196</v>
      </c>
      <c r="D71" s="26">
        <v>0</v>
      </c>
      <c r="E71" s="26">
        <v>30</v>
      </c>
      <c r="F71" s="26">
        <v>18</v>
      </c>
      <c r="G71" s="26">
        <v>1E+30</v>
      </c>
      <c r="H71" s="26">
        <v>30</v>
      </c>
    </row>
    <row r="72" spans="2:8" x14ac:dyDescent="0.3">
      <c r="B72" s="26" t="s">
        <v>197</v>
      </c>
      <c r="C72" s="26" t="s">
        <v>198</v>
      </c>
      <c r="D72" s="26">
        <v>0</v>
      </c>
      <c r="E72" s="26">
        <v>14</v>
      </c>
      <c r="F72" s="26">
        <v>12</v>
      </c>
      <c r="G72" s="26">
        <v>1E+30</v>
      </c>
      <c r="H72" s="26">
        <v>14</v>
      </c>
    </row>
    <row r="73" spans="2:8" x14ac:dyDescent="0.3">
      <c r="B73" s="26" t="s">
        <v>199</v>
      </c>
      <c r="C73" s="26" t="s">
        <v>200</v>
      </c>
      <c r="D73" s="26">
        <v>0</v>
      </c>
      <c r="E73" s="26">
        <v>0</v>
      </c>
      <c r="F73" s="26">
        <v>0</v>
      </c>
      <c r="G73" s="26">
        <v>1E+30</v>
      </c>
      <c r="H73" s="26">
        <v>0</v>
      </c>
    </row>
    <row r="74" spans="2:8" x14ac:dyDescent="0.3">
      <c r="B74" s="26" t="s">
        <v>201</v>
      </c>
      <c r="C74" s="26" t="s">
        <v>202</v>
      </c>
      <c r="D74" s="26">
        <v>0</v>
      </c>
      <c r="E74" s="26">
        <v>10</v>
      </c>
      <c r="F74" s="26">
        <v>11</v>
      </c>
      <c r="G74" s="26">
        <v>1E+30</v>
      </c>
      <c r="H74" s="26">
        <v>10</v>
      </c>
    </row>
    <row r="75" spans="2:8" x14ac:dyDescent="0.3">
      <c r="B75" s="26" t="s">
        <v>203</v>
      </c>
      <c r="C75" s="26" t="s">
        <v>204</v>
      </c>
      <c r="D75" s="26">
        <v>0</v>
      </c>
      <c r="E75" s="26">
        <v>22</v>
      </c>
      <c r="F75" s="26">
        <v>12</v>
      </c>
      <c r="G75" s="26">
        <v>1E+30</v>
      </c>
      <c r="H75" s="26">
        <v>22</v>
      </c>
    </row>
    <row r="76" spans="2:8" x14ac:dyDescent="0.3">
      <c r="B76" s="26" t="s">
        <v>205</v>
      </c>
      <c r="C76" s="26" t="s">
        <v>206</v>
      </c>
      <c r="D76" s="26">
        <v>0</v>
      </c>
      <c r="E76" s="26">
        <v>18</v>
      </c>
      <c r="F76" s="26">
        <v>9</v>
      </c>
      <c r="G76" s="26">
        <v>1E+30</v>
      </c>
      <c r="H76" s="26">
        <v>18</v>
      </c>
    </row>
    <row r="77" spans="2:8" x14ac:dyDescent="0.3">
      <c r="B77" s="26" t="s">
        <v>207</v>
      </c>
      <c r="C77" s="26" t="s">
        <v>208</v>
      </c>
      <c r="D77" s="26">
        <v>0</v>
      </c>
      <c r="E77" s="26">
        <v>31</v>
      </c>
      <c r="F77" s="26">
        <v>20</v>
      </c>
      <c r="G77" s="26">
        <v>1E+30</v>
      </c>
      <c r="H77" s="26">
        <v>31</v>
      </c>
    </row>
    <row r="78" spans="2:8" x14ac:dyDescent="0.3">
      <c r="B78" s="26" t="s">
        <v>209</v>
      </c>
      <c r="C78" s="26" t="s">
        <v>210</v>
      </c>
      <c r="D78" s="26">
        <v>0</v>
      </c>
      <c r="E78" s="26">
        <v>28</v>
      </c>
      <c r="F78" s="26">
        <v>14</v>
      </c>
      <c r="G78" s="26">
        <v>1E+30</v>
      </c>
      <c r="H78" s="26">
        <v>28</v>
      </c>
    </row>
    <row r="79" spans="2:8" x14ac:dyDescent="0.3">
      <c r="B79" s="26" t="s">
        <v>211</v>
      </c>
      <c r="C79" s="26" t="s">
        <v>212</v>
      </c>
      <c r="D79" s="26">
        <v>0</v>
      </c>
      <c r="E79" s="26">
        <v>28</v>
      </c>
      <c r="F79" s="26">
        <v>15</v>
      </c>
      <c r="G79" s="26">
        <v>1E+30</v>
      </c>
      <c r="H79" s="26">
        <v>28</v>
      </c>
    </row>
    <row r="80" spans="2:8" x14ac:dyDescent="0.3">
      <c r="B80" s="26" t="s">
        <v>213</v>
      </c>
      <c r="C80" s="26" t="s">
        <v>214</v>
      </c>
      <c r="D80" s="26">
        <v>0</v>
      </c>
      <c r="E80" s="26">
        <v>33</v>
      </c>
      <c r="F80" s="26">
        <v>19</v>
      </c>
      <c r="G80" s="26">
        <v>1E+30</v>
      </c>
      <c r="H80" s="26">
        <v>33</v>
      </c>
    </row>
    <row r="81" spans="1:8" x14ac:dyDescent="0.3">
      <c r="B81" s="26" t="s">
        <v>215</v>
      </c>
      <c r="C81" s="26" t="s">
        <v>216</v>
      </c>
      <c r="D81" s="26">
        <v>0</v>
      </c>
      <c r="E81" s="26">
        <v>13</v>
      </c>
      <c r="F81" s="26">
        <v>10</v>
      </c>
      <c r="G81" s="26">
        <v>1E+30</v>
      </c>
      <c r="H81" s="26">
        <v>13</v>
      </c>
    </row>
    <row r="82" spans="1:8" x14ac:dyDescent="0.3">
      <c r="B82" s="26" t="s">
        <v>217</v>
      </c>
      <c r="C82" s="26" t="s">
        <v>218</v>
      </c>
      <c r="D82" s="26">
        <v>0</v>
      </c>
      <c r="E82" s="26">
        <v>12</v>
      </c>
      <c r="F82" s="26">
        <v>11</v>
      </c>
      <c r="G82" s="26">
        <v>1E+30</v>
      </c>
      <c r="H82" s="26">
        <v>12</v>
      </c>
    </row>
    <row r="83" spans="1:8" x14ac:dyDescent="0.3">
      <c r="B83" s="26" t="s">
        <v>219</v>
      </c>
      <c r="C83" s="26" t="s">
        <v>220</v>
      </c>
      <c r="D83" s="26">
        <v>0</v>
      </c>
      <c r="E83" s="26">
        <v>0</v>
      </c>
      <c r="F83" s="26">
        <v>0</v>
      </c>
      <c r="G83" s="26">
        <v>1E+30</v>
      </c>
      <c r="H83" s="26">
        <v>0</v>
      </c>
    </row>
    <row r="84" spans="1:8" x14ac:dyDescent="0.3">
      <c r="B84" s="26" t="s">
        <v>221</v>
      </c>
      <c r="C84" s="26" t="s">
        <v>222</v>
      </c>
      <c r="D84" s="26">
        <v>0</v>
      </c>
      <c r="E84" s="26">
        <v>28</v>
      </c>
      <c r="F84" s="26">
        <v>17</v>
      </c>
      <c r="G84" s="26">
        <v>1E+30</v>
      </c>
      <c r="H84" s="26">
        <v>28</v>
      </c>
    </row>
    <row r="85" spans="1:8" x14ac:dyDescent="0.3">
      <c r="B85" s="26" t="s">
        <v>223</v>
      </c>
      <c r="C85" s="26" t="s">
        <v>224</v>
      </c>
      <c r="D85" s="26">
        <v>0</v>
      </c>
      <c r="E85" s="26">
        <v>20</v>
      </c>
      <c r="F85" s="26">
        <v>10</v>
      </c>
      <c r="G85" s="26">
        <v>1E+30</v>
      </c>
      <c r="H85" s="26">
        <v>20</v>
      </c>
    </row>
    <row r="86" spans="1:8" x14ac:dyDescent="0.3">
      <c r="B86" s="26" t="s">
        <v>225</v>
      </c>
      <c r="C86" s="26" t="s">
        <v>226</v>
      </c>
      <c r="D86" s="26">
        <v>0</v>
      </c>
      <c r="E86" s="26">
        <v>24</v>
      </c>
      <c r="F86" s="26">
        <v>12</v>
      </c>
      <c r="G86" s="26">
        <v>1E+30</v>
      </c>
      <c r="H86" s="26">
        <v>24</v>
      </c>
    </row>
    <row r="87" spans="1:8" x14ac:dyDescent="0.3">
      <c r="B87" s="26" t="s">
        <v>227</v>
      </c>
      <c r="C87" s="26" t="s">
        <v>228</v>
      </c>
      <c r="D87" s="26">
        <v>0</v>
      </c>
      <c r="E87" s="26">
        <v>34</v>
      </c>
      <c r="F87" s="26">
        <v>19</v>
      </c>
      <c r="G87" s="26">
        <v>1E+30</v>
      </c>
      <c r="H87" s="26">
        <v>34</v>
      </c>
    </row>
    <row r="88" spans="1:8" x14ac:dyDescent="0.3">
      <c r="B88" s="26" t="s">
        <v>229</v>
      </c>
      <c r="C88" s="26" t="s">
        <v>230</v>
      </c>
      <c r="D88" s="26">
        <v>0</v>
      </c>
      <c r="E88" s="26">
        <v>28</v>
      </c>
      <c r="F88" s="26">
        <v>14</v>
      </c>
      <c r="G88" s="26">
        <v>1E+30</v>
      </c>
      <c r="H88" s="26">
        <v>28</v>
      </c>
    </row>
    <row r="89" spans="1:8" ht="16.2" thickBot="1" x14ac:dyDescent="0.35">
      <c r="B89" s="24" t="s">
        <v>231</v>
      </c>
      <c r="C89" s="24" t="s">
        <v>232</v>
      </c>
      <c r="D89" s="24">
        <v>0</v>
      </c>
      <c r="E89" s="24">
        <v>35</v>
      </c>
      <c r="F89" s="24">
        <v>20</v>
      </c>
      <c r="G89" s="24">
        <v>1E+30</v>
      </c>
      <c r="H89" s="24">
        <v>35</v>
      </c>
    </row>
    <row r="91" spans="1:8" ht="16.2" thickBot="1" x14ac:dyDescent="0.35">
      <c r="A91" t="s">
        <v>63</v>
      </c>
    </row>
    <row r="92" spans="1:8" x14ac:dyDescent="0.3">
      <c r="B92" s="28"/>
      <c r="C92" s="28"/>
      <c r="D92" s="28" t="s">
        <v>264</v>
      </c>
      <c r="E92" s="28" t="s">
        <v>273</v>
      </c>
      <c r="F92" s="28" t="s">
        <v>275</v>
      </c>
      <c r="G92" s="28" t="s">
        <v>270</v>
      </c>
      <c r="H92" s="28" t="s">
        <v>270</v>
      </c>
    </row>
    <row r="93" spans="1:8" ht="16.2" thickBot="1" x14ac:dyDescent="0.35">
      <c r="B93" s="29" t="s">
        <v>57</v>
      </c>
      <c r="C93" s="29" t="s">
        <v>58</v>
      </c>
      <c r="D93" s="29" t="s">
        <v>265</v>
      </c>
      <c r="E93" s="29" t="s">
        <v>274</v>
      </c>
      <c r="F93" s="29" t="s">
        <v>276</v>
      </c>
      <c r="G93" s="29" t="s">
        <v>271</v>
      </c>
      <c r="H93" s="29" t="s">
        <v>272</v>
      </c>
    </row>
    <row r="94" spans="1:8" x14ac:dyDescent="0.3">
      <c r="B94" s="26" t="s">
        <v>233</v>
      </c>
      <c r="C94" s="26" t="s">
        <v>234</v>
      </c>
      <c r="D94" s="26">
        <v>80</v>
      </c>
      <c r="E94" s="26">
        <v>-3</v>
      </c>
      <c r="F94" s="26">
        <v>80</v>
      </c>
      <c r="G94" s="26">
        <v>0</v>
      </c>
      <c r="H94" s="26">
        <v>20</v>
      </c>
    </row>
    <row r="95" spans="1:8" x14ac:dyDescent="0.3">
      <c r="B95" s="26" t="s">
        <v>237</v>
      </c>
      <c r="C95" s="26" t="s">
        <v>238</v>
      </c>
      <c r="D95" s="26">
        <v>100</v>
      </c>
      <c r="E95" s="26">
        <v>-1</v>
      </c>
      <c r="F95" s="26">
        <v>100</v>
      </c>
      <c r="G95" s="26">
        <v>0</v>
      </c>
      <c r="H95" s="26">
        <v>32</v>
      </c>
    </row>
    <row r="96" spans="1:8" x14ac:dyDescent="0.3">
      <c r="B96" s="26" t="s">
        <v>240</v>
      </c>
      <c r="C96" s="26" t="s">
        <v>241</v>
      </c>
      <c r="D96" s="26">
        <v>88</v>
      </c>
      <c r="E96" s="26">
        <v>0</v>
      </c>
      <c r="F96" s="26">
        <v>120</v>
      </c>
      <c r="G96" s="26">
        <v>1E+30</v>
      </c>
      <c r="H96" s="26">
        <v>32</v>
      </c>
    </row>
    <row r="97" spans="2:8" x14ac:dyDescent="0.3">
      <c r="B97" s="26" t="s">
        <v>244</v>
      </c>
      <c r="C97" s="26" t="s">
        <v>245</v>
      </c>
      <c r="D97" s="26">
        <v>60</v>
      </c>
      <c r="E97" s="26">
        <v>11</v>
      </c>
      <c r="F97" s="26">
        <v>60</v>
      </c>
      <c r="G97" s="26">
        <v>20</v>
      </c>
      <c r="H97" s="26">
        <v>0</v>
      </c>
    </row>
    <row r="98" spans="2:8" x14ac:dyDescent="0.3">
      <c r="B98" s="26" t="s">
        <v>247</v>
      </c>
      <c r="C98" s="26" t="s">
        <v>248</v>
      </c>
      <c r="D98" s="26">
        <v>30</v>
      </c>
      <c r="E98" s="26">
        <v>10</v>
      </c>
      <c r="F98" s="26">
        <v>30</v>
      </c>
      <c r="G98" s="26">
        <v>32</v>
      </c>
      <c r="H98" s="26">
        <v>0</v>
      </c>
    </row>
    <row r="99" spans="2:8" x14ac:dyDescent="0.3">
      <c r="B99" s="26" t="s">
        <v>250</v>
      </c>
      <c r="C99" s="26" t="s">
        <v>251</v>
      </c>
      <c r="D99" s="26">
        <v>50</v>
      </c>
      <c r="E99" s="26">
        <v>12</v>
      </c>
      <c r="F99" s="26">
        <v>50</v>
      </c>
      <c r="G99" s="26">
        <v>32</v>
      </c>
      <c r="H99" s="26">
        <v>50</v>
      </c>
    </row>
    <row r="100" spans="2:8" x14ac:dyDescent="0.3">
      <c r="B100" s="26" t="s">
        <v>253</v>
      </c>
      <c r="C100" s="26" t="s">
        <v>254</v>
      </c>
      <c r="D100" s="26">
        <v>40</v>
      </c>
      <c r="E100" s="26">
        <v>15</v>
      </c>
      <c r="F100" s="26">
        <v>40</v>
      </c>
      <c r="G100" s="26">
        <v>32</v>
      </c>
      <c r="H100" s="26">
        <v>0</v>
      </c>
    </row>
    <row r="101" spans="2:8" x14ac:dyDescent="0.3">
      <c r="B101" s="26" t="s">
        <v>256</v>
      </c>
      <c r="C101" s="26" t="s">
        <v>257</v>
      </c>
      <c r="D101" s="26">
        <v>38</v>
      </c>
      <c r="E101" s="26">
        <v>14</v>
      </c>
      <c r="F101" s="26">
        <v>38</v>
      </c>
      <c r="G101" s="26">
        <v>32</v>
      </c>
      <c r="H101" s="26">
        <v>38</v>
      </c>
    </row>
    <row r="102" spans="2:8" ht="16.2" thickBot="1" x14ac:dyDescent="0.35">
      <c r="B102" s="24" t="s">
        <v>259</v>
      </c>
      <c r="C102" s="24" t="s">
        <v>260</v>
      </c>
      <c r="D102" s="24">
        <v>50</v>
      </c>
      <c r="E102" s="24">
        <v>15</v>
      </c>
      <c r="F102" s="24">
        <v>50</v>
      </c>
      <c r="G102" s="24">
        <v>32</v>
      </c>
      <c r="H102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CEAF-2467-4CBB-AA7E-EDFD21F96958}">
  <dimension ref="A1:J93"/>
  <sheetViews>
    <sheetView showGridLines="0" workbookViewId="0"/>
  </sheetViews>
  <sheetFormatPr defaultRowHeight="15.6" x14ac:dyDescent="0.3"/>
  <cols>
    <col min="1" max="1" width="2.19921875" customWidth="1"/>
    <col min="2" max="2" width="6.59765625" bestFit="1" customWidth="1"/>
    <col min="3" max="3" width="20.19921875" bestFit="1" customWidth="1"/>
    <col min="4" max="4" width="5.69921875" bestFit="1" customWidth="1"/>
    <col min="5" max="5" width="2.19921875" customWidth="1"/>
    <col min="6" max="6" width="6" bestFit="1" customWidth="1"/>
    <col min="8" max="8" width="2.19921875" customWidth="1"/>
    <col min="9" max="9" width="6.09765625" bestFit="1" customWidth="1"/>
  </cols>
  <sheetData>
    <row r="1" spans="1:10" x14ac:dyDescent="0.3">
      <c r="A1" s="11" t="s">
        <v>277</v>
      </c>
    </row>
    <row r="2" spans="1:10" x14ac:dyDescent="0.3">
      <c r="A2" s="11" t="s">
        <v>46</v>
      </c>
    </row>
    <row r="3" spans="1:10" x14ac:dyDescent="0.3">
      <c r="A3" s="11" t="s">
        <v>278</v>
      </c>
    </row>
    <row r="5" spans="1:10" ht="16.2" thickBot="1" x14ac:dyDescent="0.35"/>
    <row r="6" spans="1:10" x14ac:dyDescent="0.3">
      <c r="B6" s="28"/>
      <c r="C6" s="28" t="s">
        <v>268</v>
      </c>
      <c r="D6" s="28"/>
    </row>
    <row r="7" spans="1:10" ht="16.2" thickBot="1" x14ac:dyDescent="0.35">
      <c r="B7" s="29" t="s">
        <v>57</v>
      </c>
      <c r="C7" s="29" t="s">
        <v>58</v>
      </c>
      <c r="D7" s="29" t="s">
        <v>265</v>
      </c>
    </row>
    <row r="8" spans="1:10" ht="16.2" thickBot="1" x14ac:dyDescent="0.35">
      <c r="B8" s="24" t="s">
        <v>68</v>
      </c>
      <c r="C8" s="24" t="s">
        <v>69</v>
      </c>
      <c r="D8" s="24">
        <v>3102</v>
      </c>
    </row>
    <row r="10" spans="1:10" ht="16.2" thickBot="1" x14ac:dyDescent="0.35"/>
    <row r="11" spans="1:10" x14ac:dyDescent="0.3">
      <c r="B11" s="28"/>
      <c r="C11" s="28" t="s">
        <v>279</v>
      </c>
      <c r="D11" s="28"/>
      <c r="F11" s="28" t="s">
        <v>280</v>
      </c>
      <c r="G11" s="28" t="s">
        <v>268</v>
      </c>
      <c r="I11" s="28" t="s">
        <v>283</v>
      </c>
      <c r="J11" s="28" t="s">
        <v>268</v>
      </c>
    </row>
    <row r="12" spans="1:10" ht="16.2" thickBot="1" x14ac:dyDescent="0.35">
      <c r="B12" s="29" t="s">
        <v>57</v>
      </c>
      <c r="C12" s="29" t="s">
        <v>58</v>
      </c>
      <c r="D12" s="29" t="s">
        <v>265</v>
      </c>
      <c r="F12" s="29" t="s">
        <v>281</v>
      </c>
      <c r="G12" s="29" t="s">
        <v>282</v>
      </c>
      <c r="I12" s="29" t="s">
        <v>281</v>
      </c>
      <c r="J12" s="29" t="s">
        <v>282</v>
      </c>
    </row>
    <row r="13" spans="1:10" x14ac:dyDescent="0.3">
      <c r="B13" s="26" t="s">
        <v>70</v>
      </c>
      <c r="C13" s="26" t="s">
        <v>71</v>
      </c>
      <c r="D13" s="26">
        <v>80</v>
      </c>
      <c r="F13" s="26">
        <v>80</v>
      </c>
      <c r="G13" s="26">
        <v>3102</v>
      </c>
      <c r="I13" s="26">
        <v>80</v>
      </c>
      <c r="J13" s="26">
        <v>3102</v>
      </c>
    </row>
    <row r="14" spans="1:10" x14ac:dyDescent="0.3">
      <c r="B14" s="26" t="s">
        <v>73</v>
      </c>
      <c r="C14" s="26" t="s">
        <v>74</v>
      </c>
      <c r="D14" s="26">
        <v>0</v>
      </c>
      <c r="F14" s="26">
        <v>0</v>
      </c>
      <c r="G14" s="26">
        <v>3102</v>
      </c>
      <c r="I14" s="26">
        <v>0</v>
      </c>
      <c r="J14" s="26">
        <v>3102</v>
      </c>
    </row>
    <row r="15" spans="1:10" x14ac:dyDescent="0.3">
      <c r="B15" s="26" t="s">
        <v>75</v>
      </c>
      <c r="C15" s="26" t="s">
        <v>76</v>
      </c>
      <c r="D15" s="26">
        <v>0</v>
      </c>
      <c r="F15" s="26">
        <v>0</v>
      </c>
      <c r="G15" s="26">
        <v>3102</v>
      </c>
      <c r="I15" s="26">
        <v>32</v>
      </c>
      <c r="J15" s="26">
        <v>3646</v>
      </c>
    </row>
    <row r="16" spans="1:10" x14ac:dyDescent="0.3">
      <c r="B16" s="26" t="s">
        <v>77</v>
      </c>
      <c r="C16" s="26" t="s">
        <v>78</v>
      </c>
      <c r="D16" s="26">
        <v>0</v>
      </c>
      <c r="F16" s="26">
        <v>0</v>
      </c>
      <c r="G16" s="26">
        <v>3102</v>
      </c>
      <c r="I16" s="26" t="e">
        <v>#N/A</v>
      </c>
      <c r="J16" s="26" t="e">
        <v>#N/A</v>
      </c>
    </row>
    <row r="17" spans="2:10" x14ac:dyDescent="0.3">
      <c r="B17" s="26" t="s">
        <v>79</v>
      </c>
      <c r="C17" s="26" t="s">
        <v>80</v>
      </c>
      <c r="D17" s="27">
        <v>0</v>
      </c>
      <c r="F17" s="27">
        <v>0</v>
      </c>
      <c r="G17" s="27">
        <v>3102</v>
      </c>
      <c r="I17" s="27">
        <v>0</v>
      </c>
      <c r="J17" s="27">
        <v>3102</v>
      </c>
    </row>
    <row r="18" spans="2:10" x14ac:dyDescent="0.3">
      <c r="B18" s="26" t="s">
        <v>81</v>
      </c>
      <c r="C18" s="26" t="s">
        <v>82</v>
      </c>
      <c r="D18" s="26">
        <v>0</v>
      </c>
      <c r="F18" s="26">
        <v>0</v>
      </c>
      <c r="G18" s="26">
        <v>3102</v>
      </c>
      <c r="I18" s="26">
        <v>0</v>
      </c>
      <c r="J18" s="26">
        <v>3102</v>
      </c>
    </row>
    <row r="19" spans="2:10" x14ac:dyDescent="0.3">
      <c r="B19" s="26" t="s">
        <v>83</v>
      </c>
      <c r="C19" s="26" t="s">
        <v>84</v>
      </c>
      <c r="D19" s="26">
        <v>0</v>
      </c>
      <c r="F19" s="26">
        <v>0</v>
      </c>
      <c r="G19" s="26">
        <v>3102</v>
      </c>
      <c r="I19" s="26">
        <v>0</v>
      </c>
      <c r="J19" s="26">
        <v>3102</v>
      </c>
    </row>
    <row r="20" spans="2:10" x14ac:dyDescent="0.3">
      <c r="B20" s="26" t="s">
        <v>85</v>
      </c>
      <c r="C20" s="26" t="s">
        <v>86</v>
      </c>
      <c r="D20" s="26">
        <v>0</v>
      </c>
      <c r="F20" s="26">
        <v>0</v>
      </c>
      <c r="G20" s="26">
        <v>3102</v>
      </c>
      <c r="I20" s="26">
        <v>0</v>
      </c>
      <c r="J20" s="26">
        <v>3102</v>
      </c>
    </row>
    <row r="21" spans="2:10" x14ac:dyDescent="0.3">
      <c r="B21" s="26" t="s">
        <v>87</v>
      </c>
      <c r="C21" s="26" t="s">
        <v>88</v>
      </c>
      <c r="D21" s="26">
        <v>0</v>
      </c>
      <c r="F21" s="26">
        <v>0</v>
      </c>
      <c r="G21" s="26">
        <v>3102</v>
      </c>
      <c r="I21" s="26">
        <v>0</v>
      </c>
      <c r="J21" s="26">
        <v>3102</v>
      </c>
    </row>
    <row r="22" spans="2:10" x14ac:dyDescent="0.3">
      <c r="B22" s="26" t="s">
        <v>89</v>
      </c>
      <c r="C22" s="26" t="s">
        <v>90</v>
      </c>
      <c r="D22" s="26">
        <v>0</v>
      </c>
      <c r="F22" s="26">
        <v>0</v>
      </c>
      <c r="G22" s="26">
        <v>3102</v>
      </c>
      <c r="I22" s="26">
        <v>0</v>
      </c>
      <c r="J22" s="26">
        <v>3102</v>
      </c>
    </row>
    <row r="23" spans="2:10" x14ac:dyDescent="0.3">
      <c r="B23" s="26" t="s">
        <v>91</v>
      </c>
      <c r="C23" s="26" t="s">
        <v>92</v>
      </c>
      <c r="D23" s="27">
        <v>80</v>
      </c>
      <c r="F23" s="27">
        <v>80</v>
      </c>
      <c r="G23" s="27">
        <v>3102</v>
      </c>
      <c r="I23" s="27">
        <v>80</v>
      </c>
      <c r="J23" s="27">
        <v>3102</v>
      </c>
    </row>
    <row r="24" spans="2:10" x14ac:dyDescent="0.3">
      <c r="B24" s="26" t="s">
        <v>93</v>
      </c>
      <c r="C24" s="26" t="s">
        <v>94</v>
      </c>
      <c r="D24" s="27">
        <v>0</v>
      </c>
      <c r="F24" s="27">
        <v>0</v>
      </c>
      <c r="G24" s="27">
        <v>3102</v>
      </c>
      <c r="I24" s="27">
        <v>32</v>
      </c>
      <c r="J24" s="27">
        <v>3422</v>
      </c>
    </row>
    <row r="25" spans="2:10" x14ac:dyDescent="0.3">
      <c r="B25" s="26" t="s">
        <v>95</v>
      </c>
      <c r="C25" s="26" t="s">
        <v>96</v>
      </c>
      <c r="D25" s="26">
        <v>0</v>
      </c>
      <c r="F25" s="26">
        <v>0</v>
      </c>
      <c r="G25" s="26">
        <v>3102</v>
      </c>
      <c r="I25" s="26">
        <v>0</v>
      </c>
      <c r="J25" s="26">
        <v>3102</v>
      </c>
    </row>
    <row r="26" spans="2:10" x14ac:dyDescent="0.3">
      <c r="B26" s="26" t="s">
        <v>97</v>
      </c>
      <c r="C26" s="26" t="s">
        <v>98</v>
      </c>
      <c r="D26" s="26">
        <v>0</v>
      </c>
      <c r="F26" s="26">
        <v>0</v>
      </c>
      <c r="G26" s="26">
        <v>3102</v>
      </c>
      <c r="I26" s="26" t="e">
        <v>#N/A</v>
      </c>
      <c r="J26" s="26" t="e">
        <v>#N/A</v>
      </c>
    </row>
    <row r="27" spans="2:10" x14ac:dyDescent="0.3">
      <c r="B27" s="26" t="s">
        <v>99</v>
      </c>
      <c r="C27" s="26" t="s">
        <v>100</v>
      </c>
      <c r="D27" s="26">
        <v>0</v>
      </c>
      <c r="F27" s="26">
        <v>0</v>
      </c>
      <c r="G27" s="26">
        <v>3102</v>
      </c>
      <c r="I27" s="26">
        <v>0</v>
      </c>
      <c r="J27" s="26">
        <v>3102</v>
      </c>
    </row>
    <row r="28" spans="2:10" x14ac:dyDescent="0.3">
      <c r="B28" s="26" t="s">
        <v>101</v>
      </c>
      <c r="C28" s="26" t="s">
        <v>102</v>
      </c>
      <c r="D28" s="26">
        <v>0</v>
      </c>
      <c r="F28" s="26">
        <v>0</v>
      </c>
      <c r="G28" s="26">
        <v>3102</v>
      </c>
      <c r="I28" s="26">
        <v>0</v>
      </c>
      <c r="J28" s="26">
        <v>3102</v>
      </c>
    </row>
    <row r="29" spans="2:10" x14ac:dyDescent="0.3">
      <c r="B29" s="26" t="s">
        <v>103</v>
      </c>
      <c r="C29" s="26" t="s">
        <v>104</v>
      </c>
      <c r="D29" s="26">
        <v>0</v>
      </c>
      <c r="F29" s="26">
        <v>0</v>
      </c>
      <c r="G29" s="26">
        <v>3102</v>
      </c>
      <c r="I29" s="26">
        <v>0</v>
      </c>
      <c r="J29" s="26">
        <v>3102</v>
      </c>
    </row>
    <row r="30" spans="2:10" x14ac:dyDescent="0.3">
      <c r="B30" s="26" t="s">
        <v>105</v>
      </c>
      <c r="C30" s="26" t="s">
        <v>106</v>
      </c>
      <c r="D30" s="26">
        <v>0</v>
      </c>
      <c r="F30" s="26">
        <v>0</v>
      </c>
      <c r="G30" s="26">
        <v>3102</v>
      </c>
      <c r="I30" s="26">
        <v>0</v>
      </c>
      <c r="J30" s="26">
        <v>3102</v>
      </c>
    </row>
    <row r="31" spans="2:10" x14ac:dyDescent="0.3">
      <c r="B31" s="26" t="s">
        <v>107</v>
      </c>
      <c r="C31" s="26" t="s">
        <v>108</v>
      </c>
      <c r="D31" s="26">
        <v>0</v>
      </c>
      <c r="F31" s="26">
        <v>0</v>
      </c>
      <c r="G31" s="26">
        <v>3102</v>
      </c>
      <c r="I31" s="26">
        <v>0</v>
      </c>
      <c r="J31" s="26">
        <v>3102</v>
      </c>
    </row>
    <row r="32" spans="2:10" x14ac:dyDescent="0.3">
      <c r="B32" s="26" t="s">
        <v>109</v>
      </c>
      <c r="C32" s="26" t="s">
        <v>110</v>
      </c>
      <c r="D32" s="26">
        <v>0</v>
      </c>
      <c r="F32" s="26">
        <v>0</v>
      </c>
      <c r="G32" s="26">
        <v>3102</v>
      </c>
      <c r="I32" s="26">
        <v>0</v>
      </c>
      <c r="J32" s="26">
        <v>3102</v>
      </c>
    </row>
    <row r="33" spans="2:10" x14ac:dyDescent="0.3">
      <c r="B33" s="26" t="s">
        <v>111</v>
      </c>
      <c r="C33" s="26" t="s">
        <v>112</v>
      </c>
      <c r="D33" s="27">
        <v>50</v>
      </c>
      <c r="F33" s="27">
        <v>50</v>
      </c>
      <c r="G33" s="27">
        <v>3102</v>
      </c>
      <c r="I33" s="27">
        <v>82</v>
      </c>
      <c r="J33" s="27">
        <v>3486</v>
      </c>
    </row>
    <row r="34" spans="2:10" x14ac:dyDescent="0.3">
      <c r="B34" s="26" t="s">
        <v>113</v>
      </c>
      <c r="C34" s="26" t="s">
        <v>114</v>
      </c>
      <c r="D34" s="26">
        <v>0</v>
      </c>
      <c r="F34" s="26">
        <v>0</v>
      </c>
      <c r="G34" s="26">
        <v>3102</v>
      </c>
      <c r="I34" s="26">
        <v>0</v>
      </c>
      <c r="J34" s="26">
        <v>3102</v>
      </c>
    </row>
    <row r="35" spans="2:10" x14ac:dyDescent="0.3">
      <c r="B35" s="26" t="s">
        <v>115</v>
      </c>
      <c r="C35" s="26" t="s">
        <v>116</v>
      </c>
      <c r="D35" s="26">
        <v>0</v>
      </c>
      <c r="F35" s="26">
        <v>0</v>
      </c>
      <c r="G35" s="26">
        <v>3102</v>
      </c>
      <c r="I35" s="26">
        <v>0</v>
      </c>
      <c r="J35" s="26">
        <v>3102</v>
      </c>
    </row>
    <row r="36" spans="2:10" x14ac:dyDescent="0.3">
      <c r="B36" s="26" t="s">
        <v>117</v>
      </c>
      <c r="C36" s="26" t="s">
        <v>118</v>
      </c>
      <c r="D36" s="26">
        <v>0</v>
      </c>
      <c r="F36" s="26">
        <v>0</v>
      </c>
      <c r="G36" s="26">
        <v>3102</v>
      </c>
      <c r="I36" s="26" t="e">
        <v>#N/A</v>
      </c>
      <c r="J36" s="26" t="e">
        <v>#N/A</v>
      </c>
    </row>
    <row r="37" spans="2:10" x14ac:dyDescent="0.3">
      <c r="B37" s="26" t="s">
        <v>119</v>
      </c>
      <c r="C37" s="26" t="s">
        <v>120</v>
      </c>
      <c r="D37" s="26">
        <v>0</v>
      </c>
      <c r="F37" s="26">
        <v>0</v>
      </c>
      <c r="G37" s="26">
        <v>3102</v>
      </c>
      <c r="I37" s="26">
        <v>0</v>
      </c>
      <c r="J37" s="26">
        <v>3102</v>
      </c>
    </row>
    <row r="38" spans="2:10" x14ac:dyDescent="0.3">
      <c r="B38" s="26" t="s">
        <v>121</v>
      </c>
      <c r="C38" s="26" t="s">
        <v>122</v>
      </c>
      <c r="D38" s="26">
        <v>0</v>
      </c>
      <c r="F38" s="26">
        <v>0</v>
      </c>
      <c r="G38" s="26">
        <v>3102</v>
      </c>
      <c r="I38" s="26">
        <v>0</v>
      </c>
      <c r="J38" s="26">
        <v>3102</v>
      </c>
    </row>
    <row r="39" spans="2:10" x14ac:dyDescent="0.3">
      <c r="B39" s="26" t="s">
        <v>123</v>
      </c>
      <c r="C39" s="26" t="s">
        <v>124</v>
      </c>
      <c r="D39" s="26">
        <v>0</v>
      </c>
      <c r="F39" s="26">
        <v>0</v>
      </c>
      <c r="G39" s="26">
        <v>3102</v>
      </c>
      <c r="I39" s="26">
        <v>0</v>
      </c>
      <c r="J39" s="26">
        <v>3102</v>
      </c>
    </row>
    <row r="40" spans="2:10" x14ac:dyDescent="0.3">
      <c r="B40" s="26" t="s">
        <v>125</v>
      </c>
      <c r="C40" s="26" t="s">
        <v>126</v>
      </c>
      <c r="D40" s="26">
        <v>0</v>
      </c>
      <c r="F40" s="26">
        <v>0</v>
      </c>
      <c r="G40" s="26">
        <v>3102</v>
      </c>
      <c r="I40" s="26">
        <v>0</v>
      </c>
      <c r="J40" s="26">
        <v>3102</v>
      </c>
    </row>
    <row r="41" spans="2:10" x14ac:dyDescent="0.3">
      <c r="B41" s="26" t="s">
        <v>127</v>
      </c>
      <c r="C41" s="26" t="s">
        <v>128</v>
      </c>
      <c r="D41" s="26">
        <v>20</v>
      </c>
      <c r="F41" s="26">
        <v>20</v>
      </c>
      <c r="G41" s="26">
        <v>3102</v>
      </c>
      <c r="I41" s="26">
        <v>20</v>
      </c>
      <c r="J41" s="26">
        <v>3102</v>
      </c>
    </row>
    <row r="42" spans="2:10" x14ac:dyDescent="0.3">
      <c r="B42" s="26" t="s">
        <v>129</v>
      </c>
      <c r="C42" s="26" t="s">
        <v>130</v>
      </c>
      <c r="D42" s="26">
        <v>0</v>
      </c>
      <c r="F42" s="26">
        <v>0</v>
      </c>
      <c r="G42" s="26">
        <v>3102</v>
      </c>
      <c r="I42" s="26">
        <v>32</v>
      </c>
      <c r="J42" s="26">
        <v>3710</v>
      </c>
    </row>
    <row r="43" spans="2:10" x14ac:dyDescent="0.3">
      <c r="B43" s="26" t="s">
        <v>131</v>
      </c>
      <c r="C43" s="26" t="s">
        <v>132</v>
      </c>
      <c r="D43" s="26">
        <v>20</v>
      </c>
      <c r="F43" s="26">
        <v>20</v>
      </c>
      <c r="G43" s="26">
        <v>3102</v>
      </c>
      <c r="I43" s="26">
        <v>20</v>
      </c>
      <c r="J43" s="26">
        <v>3102</v>
      </c>
    </row>
    <row r="44" spans="2:10" x14ac:dyDescent="0.3">
      <c r="B44" s="26" t="s">
        <v>133</v>
      </c>
      <c r="C44" s="26" t="s">
        <v>134</v>
      </c>
      <c r="D44" s="27">
        <v>0</v>
      </c>
      <c r="F44" s="27">
        <v>0</v>
      </c>
      <c r="G44" s="27">
        <v>3102</v>
      </c>
      <c r="I44" s="27">
        <v>0</v>
      </c>
      <c r="J44" s="27">
        <v>3102</v>
      </c>
    </row>
    <row r="45" spans="2:10" x14ac:dyDescent="0.3">
      <c r="B45" s="26" t="s">
        <v>135</v>
      </c>
      <c r="C45" s="26" t="s">
        <v>136</v>
      </c>
      <c r="D45" s="26">
        <v>0</v>
      </c>
      <c r="F45" s="26">
        <v>0</v>
      </c>
      <c r="G45" s="26">
        <v>3102</v>
      </c>
      <c r="I45" s="26">
        <v>0</v>
      </c>
      <c r="J45" s="26">
        <v>3102</v>
      </c>
    </row>
    <row r="46" spans="2:10" x14ac:dyDescent="0.3">
      <c r="B46" s="26" t="s">
        <v>137</v>
      </c>
      <c r="C46" s="26" t="s">
        <v>138</v>
      </c>
      <c r="D46" s="27">
        <v>0</v>
      </c>
      <c r="F46" s="27">
        <v>0</v>
      </c>
      <c r="G46" s="27">
        <v>3102</v>
      </c>
      <c r="I46" s="26" t="e">
        <v>#N/A</v>
      </c>
      <c r="J46" s="26" t="e">
        <v>#N/A</v>
      </c>
    </row>
    <row r="47" spans="2:10" x14ac:dyDescent="0.3">
      <c r="B47" s="26" t="s">
        <v>139</v>
      </c>
      <c r="C47" s="26" t="s">
        <v>140</v>
      </c>
      <c r="D47" s="26">
        <v>0</v>
      </c>
      <c r="F47" s="26">
        <v>0</v>
      </c>
      <c r="G47" s="26">
        <v>3102</v>
      </c>
      <c r="I47" s="26">
        <v>0</v>
      </c>
      <c r="J47" s="26">
        <v>3102</v>
      </c>
    </row>
    <row r="48" spans="2:10" x14ac:dyDescent="0.3">
      <c r="B48" s="26" t="s">
        <v>141</v>
      </c>
      <c r="C48" s="26" t="s">
        <v>142</v>
      </c>
      <c r="D48" s="26">
        <v>0</v>
      </c>
      <c r="F48" s="26">
        <v>0</v>
      </c>
      <c r="G48" s="26">
        <v>3102</v>
      </c>
      <c r="I48" s="26">
        <v>0</v>
      </c>
      <c r="J48" s="26">
        <v>3102</v>
      </c>
    </row>
    <row r="49" spans="2:10" x14ac:dyDescent="0.3">
      <c r="B49" s="26" t="s">
        <v>143</v>
      </c>
      <c r="C49" s="26" t="s">
        <v>144</v>
      </c>
      <c r="D49" s="26">
        <v>0</v>
      </c>
      <c r="F49" s="26">
        <v>0</v>
      </c>
      <c r="G49" s="26">
        <v>3102</v>
      </c>
      <c r="I49" s="26">
        <v>0</v>
      </c>
      <c r="J49" s="26">
        <v>3102</v>
      </c>
    </row>
    <row r="50" spans="2:10" x14ac:dyDescent="0.3">
      <c r="B50" s="26" t="s">
        <v>145</v>
      </c>
      <c r="C50" s="26" t="s">
        <v>146</v>
      </c>
      <c r="D50" s="26">
        <v>0</v>
      </c>
      <c r="F50" s="26">
        <v>0</v>
      </c>
      <c r="G50" s="26">
        <v>3102</v>
      </c>
      <c r="I50" s="26">
        <v>0</v>
      </c>
      <c r="J50" s="26">
        <v>3102</v>
      </c>
    </row>
    <row r="51" spans="2:10" x14ac:dyDescent="0.3">
      <c r="B51" s="26" t="s">
        <v>147</v>
      </c>
      <c r="C51" s="26" t="s">
        <v>148</v>
      </c>
      <c r="D51" s="26">
        <v>38</v>
      </c>
      <c r="F51" s="26">
        <v>38</v>
      </c>
      <c r="G51" s="26">
        <v>3102</v>
      </c>
      <c r="I51" s="26">
        <v>70</v>
      </c>
      <c r="J51" s="26">
        <v>3550</v>
      </c>
    </row>
    <row r="52" spans="2:10" x14ac:dyDescent="0.3">
      <c r="B52" s="26" t="s">
        <v>149</v>
      </c>
      <c r="C52" s="26" t="s">
        <v>150</v>
      </c>
      <c r="D52" s="26">
        <v>0</v>
      </c>
      <c r="F52" s="26">
        <v>0</v>
      </c>
      <c r="G52" s="26">
        <v>3102</v>
      </c>
      <c r="I52" s="26">
        <v>0</v>
      </c>
      <c r="J52" s="26">
        <v>3102</v>
      </c>
    </row>
    <row r="53" spans="2:10" x14ac:dyDescent="0.3">
      <c r="B53" s="26" t="s">
        <v>151</v>
      </c>
      <c r="C53" s="26" t="s">
        <v>152</v>
      </c>
      <c r="D53" s="26">
        <v>0</v>
      </c>
      <c r="F53" s="26">
        <v>0</v>
      </c>
      <c r="G53" s="26">
        <v>3102</v>
      </c>
      <c r="I53" s="26">
        <v>0</v>
      </c>
      <c r="J53" s="26">
        <v>3102</v>
      </c>
    </row>
    <row r="54" spans="2:10" x14ac:dyDescent="0.3">
      <c r="B54" s="26" t="s">
        <v>153</v>
      </c>
      <c r="C54" s="26" t="s">
        <v>154</v>
      </c>
      <c r="D54" s="26">
        <v>0</v>
      </c>
      <c r="F54" s="26">
        <v>0</v>
      </c>
      <c r="G54" s="26">
        <v>3102</v>
      </c>
      <c r="I54" s="26">
        <v>0</v>
      </c>
      <c r="J54" s="26">
        <v>3102</v>
      </c>
    </row>
    <row r="55" spans="2:10" x14ac:dyDescent="0.3">
      <c r="B55" s="26" t="s">
        <v>155</v>
      </c>
      <c r="C55" s="26" t="s">
        <v>156</v>
      </c>
      <c r="D55" s="26">
        <v>0</v>
      </c>
      <c r="F55" s="26">
        <v>0</v>
      </c>
      <c r="G55" s="26">
        <v>3102</v>
      </c>
      <c r="I55" s="26">
        <v>0</v>
      </c>
      <c r="J55" s="26">
        <v>3102</v>
      </c>
    </row>
    <row r="56" spans="2:10" x14ac:dyDescent="0.3">
      <c r="B56" s="26" t="s">
        <v>157</v>
      </c>
      <c r="C56" s="26" t="s">
        <v>158</v>
      </c>
      <c r="D56" s="26">
        <v>0</v>
      </c>
      <c r="F56" s="26">
        <v>0</v>
      </c>
      <c r="G56" s="26">
        <v>3102</v>
      </c>
      <c r="I56" s="26" t="e">
        <v>#N/A</v>
      </c>
      <c r="J56" s="26" t="e">
        <v>#N/A</v>
      </c>
    </row>
    <row r="57" spans="2:10" x14ac:dyDescent="0.3">
      <c r="B57" s="26" t="s">
        <v>159</v>
      </c>
      <c r="C57" s="26" t="s">
        <v>160</v>
      </c>
      <c r="D57" s="26">
        <v>0</v>
      </c>
      <c r="F57" s="26">
        <v>0</v>
      </c>
      <c r="G57" s="26">
        <v>3102</v>
      </c>
      <c r="I57" s="26">
        <v>0</v>
      </c>
      <c r="J57" s="26">
        <v>3102</v>
      </c>
    </row>
    <row r="58" spans="2:10" x14ac:dyDescent="0.3">
      <c r="B58" s="26" t="s">
        <v>161</v>
      </c>
      <c r="C58" s="26" t="s">
        <v>162</v>
      </c>
      <c r="D58" s="26">
        <v>0</v>
      </c>
      <c r="F58" s="26">
        <v>0</v>
      </c>
      <c r="G58" s="26">
        <v>3102</v>
      </c>
      <c r="I58" s="26">
        <v>0</v>
      </c>
      <c r="J58" s="26">
        <v>3102</v>
      </c>
    </row>
    <row r="59" spans="2:10" x14ac:dyDescent="0.3">
      <c r="B59" s="26" t="s">
        <v>163</v>
      </c>
      <c r="C59" s="26" t="s">
        <v>164</v>
      </c>
      <c r="D59" s="27">
        <v>0</v>
      </c>
      <c r="F59" s="27">
        <v>0</v>
      </c>
      <c r="G59" s="27">
        <v>3102</v>
      </c>
      <c r="I59" s="27">
        <v>0</v>
      </c>
      <c r="J59" s="27">
        <v>3102</v>
      </c>
    </row>
    <row r="60" spans="2:10" x14ac:dyDescent="0.3">
      <c r="B60" s="26" t="s">
        <v>165</v>
      </c>
      <c r="C60" s="26" t="s">
        <v>166</v>
      </c>
      <c r="D60" s="27">
        <v>0</v>
      </c>
      <c r="F60" s="27">
        <v>0</v>
      </c>
      <c r="G60" s="27">
        <v>3102</v>
      </c>
      <c r="I60" s="27">
        <v>32</v>
      </c>
      <c r="J60" s="27">
        <v>3742</v>
      </c>
    </row>
    <row r="61" spans="2:10" x14ac:dyDescent="0.3">
      <c r="B61" s="26" t="s">
        <v>167</v>
      </c>
      <c r="C61" s="26" t="s">
        <v>168</v>
      </c>
      <c r="D61" s="27">
        <v>0</v>
      </c>
      <c r="F61" s="27">
        <v>0</v>
      </c>
      <c r="G61" s="27">
        <v>3102</v>
      </c>
      <c r="I61" s="27">
        <v>0</v>
      </c>
      <c r="J61" s="27">
        <v>3102</v>
      </c>
    </row>
    <row r="62" spans="2:10" x14ac:dyDescent="0.3">
      <c r="B62" s="26" t="s">
        <v>169</v>
      </c>
      <c r="C62" s="26" t="s">
        <v>170</v>
      </c>
      <c r="D62" s="27">
        <v>50</v>
      </c>
      <c r="F62" s="27">
        <v>50</v>
      </c>
      <c r="G62" s="27">
        <v>3102</v>
      </c>
      <c r="I62" s="27">
        <v>50</v>
      </c>
      <c r="J62" s="27">
        <v>3102</v>
      </c>
    </row>
    <row r="63" spans="2:10" x14ac:dyDescent="0.3">
      <c r="B63" s="26" t="s">
        <v>171</v>
      </c>
      <c r="C63" s="26" t="s">
        <v>172</v>
      </c>
      <c r="D63" s="26">
        <v>0</v>
      </c>
      <c r="F63" s="26">
        <v>0</v>
      </c>
      <c r="G63" s="26">
        <v>3102</v>
      </c>
      <c r="I63" s="26">
        <v>0</v>
      </c>
      <c r="J63" s="26">
        <v>3102</v>
      </c>
    </row>
    <row r="64" spans="2:10" x14ac:dyDescent="0.3">
      <c r="B64" s="26" t="s">
        <v>173</v>
      </c>
      <c r="C64" s="26" t="s">
        <v>174</v>
      </c>
      <c r="D64" s="26">
        <v>0</v>
      </c>
      <c r="F64" s="26">
        <v>0</v>
      </c>
      <c r="G64" s="26">
        <v>3102</v>
      </c>
      <c r="I64" s="26">
        <v>0</v>
      </c>
      <c r="J64" s="26">
        <v>3102</v>
      </c>
    </row>
    <row r="65" spans="2:10" x14ac:dyDescent="0.3">
      <c r="B65" s="26" t="s">
        <v>175</v>
      </c>
      <c r="C65" s="26" t="s">
        <v>176</v>
      </c>
      <c r="D65" s="26">
        <v>0</v>
      </c>
      <c r="F65" s="26">
        <v>0</v>
      </c>
      <c r="G65" s="26">
        <v>3102</v>
      </c>
      <c r="I65" s="26">
        <v>0</v>
      </c>
      <c r="J65" s="26">
        <v>3102</v>
      </c>
    </row>
    <row r="66" spans="2:10" x14ac:dyDescent="0.3">
      <c r="B66" s="26" t="s">
        <v>177</v>
      </c>
      <c r="C66" s="26" t="s">
        <v>178</v>
      </c>
      <c r="D66" s="26">
        <v>0</v>
      </c>
      <c r="F66" s="26">
        <v>0</v>
      </c>
      <c r="G66" s="26">
        <v>3102</v>
      </c>
      <c r="I66" s="26" t="e">
        <v>#N/A</v>
      </c>
      <c r="J66" s="26" t="e">
        <v>#N/A</v>
      </c>
    </row>
    <row r="67" spans="2:10" x14ac:dyDescent="0.3">
      <c r="B67" s="26" t="s">
        <v>179</v>
      </c>
      <c r="C67" s="26" t="s">
        <v>180</v>
      </c>
      <c r="D67" s="26">
        <v>0</v>
      </c>
      <c r="F67" s="26">
        <v>0</v>
      </c>
      <c r="G67" s="26">
        <v>3102</v>
      </c>
      <c r="I67" s="26" t="e">
        <v>#N/A</v>
      </c>
      <c r="J67" s="26" t="e">
        <v>#N/A</v>
      </c>
    </row>
    <row r="68" spans="2:10" x14ac:dyDescent="0.3">
      <c r="B68" s="26" t="s">
        <v>181</v>
      </c>
      <c r="C68" s="26" t="s">
        <v>182</v>
      </c>
      <c r="D68" s="26">
        <v>0</v>
      </c>
      <c r="F68" s="26">
        <v>0</v>
      </c>
      <c r="G68" s="26">
        <v>3102</v>
      </c>
      <c r="I68" s="26">
        <v>0</v>
      </c>
      <c r="J68" s="26">
        <v>3102</v>
      </c>
    </row>
    <row r="69" spans="2:10" x14ac:dyDescent="0.3">
      <c r="B69" s="26" t="s">
        <v>183</v>
      </c>
      <c r="C69" s="26" t="s">
        <v>184</v>
      </c>
      <c r="D69" s="26">
        <v>0</v>
      </c>
      <c r="F69" s="26">
        <v>0</v>
      </c>
      <c r="G69" s="26">
        <v>3102</v>
      </c>
      <c r="I69" s="26">
        <v>32</v>
      </c>
      <c r="J69" s="26">
        <v>3422</v>
      </c>
    </row>
    <row r="70" spans="2:10" x14ac:dyDescent="0.3">
      <c r="B70" s="26" t="s">
        <v>185</v>
      </c>
      <c r="C70" s="26" t="s">
        <v>186</v>
      </c>
      <c r="D70" s="26">
        <v>0</v>
      </c>
      <c r="F70" s="26">
        <v>0</v>
      </c>
      <c r="G70" s="26">
        <v>3102</v>
      </c>
      <c r="I70" s="26">
        <v>0</v>
      </c>
      <c r="J70" s="26">
        <v>3102</v>
      </c>
    </row>
    <row r="71" spans="2:10" x14ac:dyDescent="0.3">
      <c r="B71" s="26" t="s">
        <v>187</v>
      </c>
      <c r="C71" s="26" t="s">
        <v>188</v>
      </c>
      <c r="D71" s="26">
        <v>0</v>
      </c>
      <c r="F71" s="26">
        <v>0</v>
      </c>
      <c r="G71" s="26">
        <v>3102</v>
      </c>
      <c r="I71" s="26">
        <v>0</v>
      </c>
      <c r="J71" s="26">
        <v>3102</v>
      </c>
    </row>
    <row r="72" spans="2:10" x14ac:dyDescent="0.3">
      <c r="B72" s="26" t="s">
        <v>189</v>
      </c>
      <c r="C72" s="26" t="s">
        <v>190</v>
      </c>
      <c r="D72" s="26">
        <v>0</v>
      </c>
      <c r="F72" s="26">
        <v>0</v>
      </c>
      <c r="G72" s="26">
        <v>3102</v>
      </c>
      <c r="I72" s="26">
        <v>0</v>
      </c>
      <c r="J72" s="26">
        <v>3102</v>
      </c>
    </row>
    <row r="73" spans="2:10" x14ac:dyDescent="0.3">
      <c r="B73" s="26" t="s">
        <v>191</v>
      </c>
      <c r="C73" s="26" t="s">
        <v>192</v>
      </c>
      <c r="D73" s="26">
        <v>0</v>
      </c>
      <c r="F73" s="26">
        <v>0</v>
      </c>
      <c r="G73" s="26">
        <v>3102</v>
      </c>
      <c r="I73" s="26">
        <v>0</v>
      </c>
      <c r="J73" s="26">
        <v>3102</v>
      </c>
    </row>
    <row r="74" spans="2:10" x14ac:dyDescent="0.3">
      <c r="B74" s="26" t="s">
        <v>193</v>
      </c>
      <c r="C74" s="26" t="s">
        <v>194</v>
      </c>
      <c r="D74" s="26">
        <v>0</v>
      </c>
      <c r="F74" s="26">
        <v>0</v>
      </c>
      <c r="G74" s="26">
        <v>3102</v>
      </c>
      <c r="I74" s="26">
        <v>0</v>
      </c>
      <c r="J74" s="26">
        <v>3102</v>
      </c>
    </row>
    <row r="75" spans="2:10" x14ac:dyDescent="0.3">
      <c r="B75" s="26" t="s">
        <v>195</v>
      </c>
      <c r="C75" s="26" t="s">
        <v>196</v>
      </c>
      <c r="D75" s="26">
        <v>0</v>
      </c>
      <c r="F75" s="26">
        <v>0</v>
      </c>
      <c r="G75" s="26">
        <v>3102</v>
      </c>
      <c r="I75" s="26">
        <v>0</v>
      </c>
      <c r="J75" s="26">
        <v>3102</v>
      </c>
    </row>
    <row r="76" spans="2:10" x14ac:dyDescent="0.3">
      <c r="B76" s="26" t="s">
        <v>197</v>
      </c>
      <c r="C76" s="26" t="s">
        <v>198</v>
      </c>
      <c r="D76" s="26">
        <v>0</v>
      </c>
      <c r="F76" s="26">
        <v>0</v>
      </c>
      <c r="G76" s="26">
        <v>3102</v>
      </c>
      <c r="I76" s="26">
        <v>0</v>
      </c>
      <c r="J76" s="26">
        <v>3102</v>
      </c>
    </row>
    <row r="77" spans="2:10" x14ac:dyDescent="0.3">
      <c r="B77" s="26" t="s">
        <v>199</v>
      </c>
      <c r="C77" s="26" t="s">
        <v>200</v>
      </c>
      <c r="D77" s="26">
        <v>0</v>
      </c>
      <c r="F77" s="26">
        <v>0</v>
      </c>
      <c r="G77" s="26">
        <v>3102</v>
      </c>
      <c r="I77" s="26" t="e">
        <v>#N/A</v>
      </c>
      <c r="J77" s="26" t="e">
        <v>#N/A</v>
      </c>
    </row>
    <row r="78" spans="2:10" x14ac:dyDescent="0.3">
      <c r="B78" s="26" t="s">
        <v>201</v>
      </c>
      <c r="C78" s="26" t="s">
        <v>202</v>
      </c>
      <c r="D78" s="26">
        <v>0</v>
      </c>
      <c r="F78" s="26">
        <v>0</v>
      </c>
      <c r="G78" s="26">
        <v>3102</v>
      </c>
      <c r="I78" s="26">
        <v>32</v>
      </c>
      <c r="J78" s="26">
        <v>3454</v>
      </c>
    </row>
    <row r="79" spans="2:10" x14ac:dyDescent="0.3">
      <c r="B79" s="26" t="s">
        <v>203</v>
      </c>
      <c r="C79" s="26" t="s">
        <v>204</v>
      </c>
      <c r="D79" s="26">
        <v>0</v>
      </c>
      <c r="F79" s="26">
        <v>0</v>
      </c>
      <c r="G79" s="26">
        <v>3102</v>
      </c>
      <c r="I79" s="26">
        <v>0</v>
      </c>
      <c r="J79" s="26">
        <v>3102</v>
      </c>
    </row>
    <row r="80" spans="2:10" x14ac:dyDescent="0.3">
      <c r="B80" s="26" t="s">
        <v>205</v>
      </c>
      <c r="C80" s="26" t="s">
        <v>206</v>
      </c>
      <c r="D80" s="26">
        <v>0</v>
      </c>
      <c r="F80" s="26">
        <v>0</v>
      </c>
      <c r="G80" s="26">
        <v>3102</v>
      </c>
      <c r="I80" s="26">
        <v>0</v>
      </c>
      <c r="J80" s="26">
        <v>3102</v>
      </c>
    </row>
    <row r="81" spans="2:10" x14ac:dyDescent="0.3">
      <c r="B81" s="26" t="s">
        <v>207</v>
      </c>
      <c r="C81" s="26" t="s">
        <v>208</v>
      </c>
      <c r="D81" s="26">
        <v>0</v>
      </c>
      <c r="F81" s="26">
        <v>0</v>
      </c>
      <c r="G81" s="26">
        <v>3102</v>
      </c>
      <c r="I81" s="26">
        <v>0</v>
      </c>
      <c r="J81" s="26">
        <v>3102</v>
      </c>
    </row>
    <row r="82" spans="2:10" x14ac:dyDescent="0.3">
      <c r="B82" s="26" t="s">
        <v>209</v>
      </c>
      <c r="C82" s="26" t="s">
        <v>210</v>
      </c>
      <c r="D82" s="26">
        <v>0</v>
      </c>
      <c r="F82" s="26">
        <v>0</v>
      </c>
      <c r="G82" s="26">
        <v>3102</v>
      </c>
      <c r="I82" s="26">
        <v>0</v>
      </c>
      <c r="J82" s="26">
        <v>3102</v>
      </c>
    </row>
    <row r="83" spans="2:10" x14ac:dyDescent="0.3">
      <c r="B83" s="26" t="s">
        <v>211</v>
      </c>
      <c r="C83" s="26" t="s">
        <v>212</v>
      </c>
      <c r="D83" s="26">
        <v>0</v>
      </c>
      <c r="F83" s="26">
        <v>0</v>
      </c>
      <c r="G83" s="26">
        <v>3102</v>
      </c>
      <c r="I83" s="26">
        <v>0</v>
      </c>
      <c r="J83" s="26">
        <v>3102</v>
      </c>
    </row>
    <row r="84" spans="2:10" x14ac:dyDescent="0.3">
      <c r="B84" s="26" t="s">
        <v>213</v>
      </c>
      <c r="C84" s="26" t="s">
        <v>214</v>
      </c>
      <c r="D84" s="26">
        <v>0</v>
      </c>
      <c r="F84" s="26">
        <v>0</v>
      </c>
      <c r="G84" s="26">
        <v>3102</v>
      </c>
      <c r="I84" s="26">
        <v>0</v>
      </c>
      <c r="J84" s="26">
        <v>3102</v>
      </c>
    </row>
    <row r="85" spans="2:10" x14ac:dyDescent="0.3">
      <c r="B85" s="26" t="s">
        <v>215</v>
      </c>
      <c r="C85" s="26" t="s">
        <v>216</v>
      </c>
      <c r="D85" s="26">
        <v>0</v>
      </c>
      <c r="F85" s="26">
        <v>0</v>
      </c>
      <c r="G85" s="26">
        <v>3102</v>
      </c>
      <c r="I85" s="26">
        <v>0</v>
      </c>
      <c r="J85" s="26">
        <v>3102</v>
      </c>
    </row>
    <row r="86" spans="2:10" x14ac:dyDescent="0.3">
      <c r="B86" s="26" t="s">
        <v>217</v>
      </c>
      <c r="C86" s="26" t="s">
        <v>218</v>
      </c>
      <c r="D86" s="26">
        <v>0</v>
      </c>
      <c r="F86" s="26">
        <v>0</v>
      </c>
      <c r="G86" s="26">
        <v>3102</v>
      </c>
      <c r="I86" s="26">
        <v>0</v>
      </c>
      <c r="J86" s="26">
        <v>3102</v>
      </c>
    </row>
    <row r="87" spans="2:10" x14ac:dyDescent="0.3">
      <c r="B87" s="26" t="s">
        <v>219</v>
      </c>
      <c r="C87" s="26" t="s">
        <v>220</v>
      </c>
      <c r="D87" s="26">
        <v>0</v>
      </c>
      <c r="F87" s="26">
        <v>0</v>
      </c>
      <c r="G87" s="26">
        <v>3102</v>
      </c>
      <c r="I87" s="26" t="e">
        <v>#N/A</v>
      </c>
      <c r="J87" s="26" t="e">
        <v>#N/A</v>
      </c>
    </row>
    <row r="88" spans="2:10" x14ac:dyDescent="0.3">
      <c r="B88" s="26" t="s">
        <v>221</v>
      </c>
      <c r="C88" s="26" t="s">
        <v>222</v>
      </c>
      <c r="D88" s="26">
        <v>0</v>
      </c>
      <c r="F88" s="26">
        <v>0</v>
      </c>
      <c r="G88" s="26">
        <v>3102</v>
      </c>
      <c r="I88" s="26">
        <v>0</v>
      </c>
      <c r="J88" s="26">
        <v>3102</v>
      </c>
    </row>
    <row r="89" spans="2:10" x14ac:dyDescent="0.3">
      <c r="B89" s="26" t="s">
        <v>223</v>
      </c>
      <c r="C89" s="26" t="s">
        <v>224</v>
      </c>
      <c r="D89" s="26">
        <v>0</v>
      </c>
      <c r="F89" s="26">
        <v>0</v>
      </c>
      <c r="G89" s="26">
        <v>3102</v>
      </c>
      <c r="I89" s="26">
        <v>0</v>
      </c>
      <c r="J89" s="26">
        <v>3102</v>
      </c>
    </row>
    <row r="90" spans="2:10" x14ac:dyDescent="0.3">
      <c r="B90" s="26" t="s">
        <v>225</v>
      </c>
      <c r="C90" s="26" t="s">
        <v>226</v>
      </c>
      <c r="D90" s="26">
        <v>0</v>
      </c>
      <c r="F90" s="26">
        <v>0</v>
      </c>
      <c r="G90" s="26">
        <v>3102</v>
      </c>
      <c r="I90" s="26">
        <v>0</v>
      </c>
      <c r="J90" s="26">
        <v>3102</v>
      </c>
    </row>
    <row r="91" spans="2:10" x14ac:dyDescent="0.3">
      <c r="B91" s="26" t="s">
        <v>227</v>
      </c>
      <c r="C91" s="26" t="s">
        <v>228</v>
      </c>
      <c r="D91" s="26">
        <v>0</v>
      </c>
      <c r="F91" s="26">
        <v>0</v>
      </c>
      <c r="G91" s="26">
        <v>3102</v>
      </c>
      <c r="I91" s="26">
        <v>0</v>
      </c>
      <c r="J91" s="26">
        <v>3102</v>
      </c>
    </row>
    <row r="92" spans="2:10" x14ac:dyDescent="0.3">
      <c r="B92" s="26" t="s">
        <v>229</v>
      </c>
      <c r="C92" s="26" t="s">
        <v>230</v>
      </c>
      <c r="D92" s="26">
        <v>0</v>
      </c>
      <c r="F92" s="26">
        <v>0</v>
      </c>
      <c r="G92" s="26">
        <v>3102</v>
      </c>
      <c r="I92" s="26">
        <v>0</v>
      </c>
      <c r="J92" s="26">
        <v>3102</v>
      </c>
    </row>
    <row r="93" spans="2:10" ht="16.2" thickBot="1" x14ac:dyDescent="0.35">
      <c r="B93" s="24" t="s">
        <v>231</v>
      </c>
      <c r="C93" s="24" t="s">
        <v>232</v>
      </c>
      <c r="D93" s="24">
        <v>0</v>
      </c>
      <c r="F93" s="24">
        <v>0</v>
      </c>
      <c r="G93" s="24">
        <v>3102</v>
      </c>
      <c r="I93" s="24">
        <v>0</v>
      </c>
      <c r="J93" s="24">
        <v>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A1:S60"/>
  <sheetViews>
    <sheetView topLeftCell="A9" zoomScale="55" zoomScaleNormal="55" workbookViewId="0">
      <selection activeCell="F56" sqref="F56"/>
    </sheetView>
  </sheetViews>
  <sheetFormatPr defaultColWidth="11" defaultRowHeight="15.6" x14ac:dyDescent="0.3"/>
  <cols>
    <col min="1" max="1" width="11" style="69"/>
    <col min="2" max="3" width="20.5" style="69" bestFit="1" customWidth="1"/>
    <col min="4" max="4" width="21.69921875" style="69" bestFit="1" customWidth="1"/>
    <col min="5" max="5" width="18.09765625" style="69" bestFit="1" customWidth="1"/>
    <col min="6" max="6" width="15" style="69" bestFit="1" customWidth="1"/>
    <col min="7" max="7" width="14.296875" style="69" bestFit="1" customWidth="1"/>
    <col min="8" max="8" width="10.09765625" style="69" bestFit="1" customWidth="1"/>
    <col min="9" max="9" width="11" style="69"/>
    <col min="10" max="10" width="11.19921875" style="69" bestFit="1" customWidth="1"/>
    <col min="11" max="11" width="17" style="69" bestFit="1" customWidth="1"/>
    <col min="12" max="12" width="24.296875" style="69" bestFit="1" customWidth="1"/>
    <col min="13" max="14" width="13.19921875" style="69" bestFit="1" customWidth="1"/>
    <col min="15" max="15" width="7.59765625" style="69" bestFit="1" customWidth="1"/>
    <col min="16" max="16" width="15" style="69" bestFit="1" customWidth="1"/>
    <col min="17" max="17" width="11" style="69"/>
    <col min="18" max="18" width="25.69921875" style="69" bestFit="1" customWidth="1"/>
    <col min="19" max="19" width="22.59765625" style="69" bestFit="1" customWidth="1"/>
    <col min="20" max="16384" width="11" style="69"/>
  </cols>
  <sheetData>
    <row r="1" spans="2:13" x14ac:dyDescent="0.3">
      <c r="I1" s="115"/>
      <c r="J1" s="116" t="s">
        <v>284</v>
      </c>
    </row>
    <row r="2" spans="2:13" x14ac:dyDescent="0.3">
      <c r="I2" s="115"/>
    </row>
    <row r="3" spans="2:13" x14ac:dyDescent="0.3">
      <c r="I3" s="115"/>
    </row>
    <row r="4" spans="2:13" ht="18" x14ac:dyDescent="0.5">
      <c r="B4" s="117"/>
      <c r="C4" s="68" t="s">
        <v>19</v>
      </c>
      <c r="D4" s="68" t="s">
        <v>20</v>
      </c>
      <c r="E4" s="68" t="s">
        <v>21</v>
      </c>
      <c r="F4" s="68" t="s">
        <v>22</v>
      </c>
      <c r="G4" s="68" t="s">
        <v>23</v>
      </c>
      <c r="H4" s="68" t="s">
        <v>24</v>
      </c>
      <c r="I4" s="115"/>
      <c r="K4" s="32"/>
      <c r="L4" s="33" t="s">
        <v>18</v>
      </c>
      <c r="M4" s="109"/>
    </row>
    <row r="5" spans="2:13" ht="18.600000000000001" thickBot="1" x14ac:dyDescent="0.35">
      <c r="B5" s="2"/>
      <c r="C5" s="68"/>
      <c r="D5" s="68"/>
      <c r="E5" s="68"/>
      <c r="F5" s="68"/>
      <c r="G5" s="68"/>
      <c r="H5" s="68"/>
      <c r="I5" s="115"/>
      <c r="K5" s="49" t="s">
        <v>19</v>
      </c>
      <c r="L5" s="54">
        <v>0.05</v>
      </c>
      <c r="M5" s="118">
        <v>0</v>
      </c>
    </row>
    <row r="6" spans="2:13" ht="16.2" thickBot="1" x14ac:dyDescent="0.35">
      <c r="B6" s="3" t="s">
        <v>19</v>
      </c>
      <c r="C6" s="42">
        <v>1E-3</v>
      </c>
      <c r="D6" s="43">
        <v>-4.0000000000000002E-4</v>
      </c>
      <c r="E6" s="43">
        <v>4.0000000000000002E-4</v>
      </c>
      <c r="F6" s="43">
        <v>5.0000000000000001E-4</v>
      </c>
      <c r="G6" s="43">
        <v>-5.0000000000000001E-4</v>
      </c>
      <c r="H6" s="43">
        <v>5.0000000000000001E-4</v>
      </c>
      <c r="I6" s="115"/>
      <c r="K6" s="49" t="s">
        <v>20</v>
      </c>
      <c r="L6" s="55">
        <v>0.2</v>
      </c>
      <c r="M6" s="118">
        <v>0.17957755065888564</v>
      </c>
    </row>
    <row r="7" spans="2:13" ht="16.2" thickBot="1" x14ac:dyDescent="0.35">
      <c r="B7" s="3" t="s">
        <v>20</v>
      </c>
      <c r="C7" s="4">
        <v>-4.0000000000000002E-4</v>
      </c>
      <c r="D7" s="5">
        <v>0.05</v>
      </c>
      <c r="E7" s="5">
        <v>8.0000000000000004E-4</v>
      </c>
      <c r="F7" s="5">
        <v>2.8E-3</v>
      </c>
      <c r="G7" s="5">
        <v>-2.8E-3</v>
      </c>
      <c r="H7" s="5">
        <v>5.9999999999999995E-4</v>
      </c>
      <c r="I7" s="115"/>
      <c r="J7" s="69" t="s">
        <v>25</v>
      </c>
      <c r="K7" s="49" t="s">
        <v>21</v>
      </c>
      <c r="L7" s="55">
        <v>0.16</v>
      </c>
      <c r="M7" s="118">
        <v>0.31178088183954933</v>
      </c>
    </row>
    <row r="8" spans="2:13" ht="16.2" thickBot="1" x14ac:dyDescent="0.35">
      <c r="B8" s="3" t="s">
        <v>21</v>
      </c>
      <c r="C8" s="4">
        <v>4.0000000000000002E-4</v>
      </c>
      <c r="D8" s="5">
        <v>8.0000000000000004E-4</v>
      </c>
      <c r="E8" s="5">
        <v>2.5000000000000001E-2</v>
      </c>
      <c r="F8" s="5">
        <v>2.5999999999999999E-3</v>
      </c>
      <c r="G8" s="5">
        <v>-7.0000000000000001E-3</v>
      </c>
      <c r="H8" s="5">
        <v>-8.9999999999999998E-4</v>
      </c>
      <c r="I8" s="115"/>
      <c r="K8" s="49" t="s">
        <v>22</v>
      </c>
      <c r="L8" s="55">
        <v>0.13</v>
      </c>
      <c r="M8" s="118">
        <v>0.1424736560231363</v>
      </c>
    </row>
    <row r="9" spans="2:13" ht="16.2" thickBot="1" x14ac:dyDescent="0.35">
      <c r="B9" s="3" t="s">
        <v>22</v>
      </c>
      <c r="C9" s="4">
        <v>5.0000000000000001E-4</v>
      </c>
      <c r="D9" s="5">
        <v>2.8E-3</v>
      </c>
      <c r="E9" s="5">
        <v>2.5999999999999999E-3</v>
      </c>
      <c r="F9" s="5">
        <v>0.02</v>
      </c>
      <c r="G9" s="5">
        <v>-8.0000000000000004E-4</v>
      </c>
      <c r="H9" s="5">
        <v>-1E-3</v>
      </c>
      <c r="I9" s="115"/>
      <c r="K9" s="49" t="s">
        <v>23</v>
      </c>
      <c r="L9" s="55">
        <v>0.13</v>
      </c>
      <c r="M9" s="118">
        <v>0.33410370975602532</v>
      </c>
    </row>
    <row r="10" spans="2:13" ht="16.2" thickBot="1" x14ac:dyDescent="0.35">
      <c r="B10" s="3" t="s">
        <v>23</v>
      </c>
      <c r="C10" s="4">
        <v>-5.0000000000000001E-4</v>
      </c>
      <c r="D10" s="5">
        <v>-2.8E-3</v>
      </c>
      <c r="E10" s="5">
        <v>-7.0000000000000001E-3</v>
      </c>
      <c r="F10" s="5">
        <v>-8.0000000000000004E-4</v>
      </c>
      <c r="G10" s="5">
        <v>0.02</v>
      </c>
      <c r="H10" s="5">
        <v>-5.9999999999999995E-4</v>
      </c>
      <c r="I10" s="115"/>
      <c r="K10" s="49" t="s">
        <v>24</v>
      </c>
      <c r="L10" s="54">
        <v>7.0000000000000007E-2</v>
      </c>
      <c r="M10" s="118">
        <v>3.2064201722403957E-2</v>
      </c>
    </row>
    <row r="11" spans="2:13" ht="16.2" thickBot="1" x14ac:dyDescent="0.35">
      <c r="B11" s="3" t="s">
        <v>24</v>
      </c>
      <c r="C11" s="4">
        <v>5.0000000000000001E-4</v>
      </c>
      <c r="D11" s="5">
        <v>5.9999999999999995E-4</v>
      </c>
      <c r="E11" s="5">
        <v>-8.9999999999999998E-4</v>
      </c>
      <c r="F11" s="5">
        <v>-1E-3</v>
      </c>
      <c r="G11" s="5">
        <v>-5.9999999999999995E-4</v>
      </c>
      <c r="H11" s="5">
        <v>7.0000000000000001E-3</v>
      </c>
      <c r="I11" s="115"/>
    </row>
    <row r="12" spans="2:13" ht="17.399999999999999" x14ac:dyDescent="0.3">
      <c r="B12" s="1"/>
      <c r="C12" s="67" t="s">
        <v>26</v>
      </c>
      <c r="D12" s="67"/>
      <c r="E12" s="67"/>
      <c r="F12" s="67"/>
      <c r="G12" s="67"/>
      <c r="H12" s="67"/>
      <c r="I12" s="115"/>
    </row>
    <row r="13" spans="2:13" x14ac:dyDescent="0.3">
      <c r="I13" s="115"/>
    </row>
    <row r="14" spans="2:13" x14ac:dyDescent="0.3">
      <c r="I14" s="115"/>
    </row>
    <row r="15" spans="2:13" x14ac:dyDescent="0.3">
      <c r="I15" s="115"/>
    </row>
    <row r="16" spans="2:13" ht="16.2" thickBot="1" x14ac:dyDescent="0.35">
      <c r="C16" s="6"/>
      <c r="D16" s="7" t="s">
        <v>18</v>
      </c>
      <c r="I16" s="115"/>
    </row>
    <row r="17" spans="1:16" ht="16.8" thickTop="1" thickBot="1" x14ac:dyDescent="0.35">
      <c r="C17" s="8" t="s">
        <v>19</v>
      </c>
      <c r="D17" s="10">
        <v>0.05</v>
      </c>
      <c r="I17" s="115"/>
      <c r="K17" s="63" t="s">
        <v>285</v>
      </c>
      <c r="L17" s="63"/>
      <c r="M17" s="64" t="s">
        <v>286</v>
      </c>
      <c r="N17" s="65"/>
      <c r="O17" s="66"/>
      <c r="P17" s="44" t="s">
        <v>287</v>
      </c>
    </row>
    <row r="18" spans="1:16" ht="16.2" thickBot="1" x14ac:dyDescent="0.35">
      <c r="C18" s="8" t="s">
        <v>20</v>
      </c>
      <c r="D18" s="9">
        <v>0.2</v>
      </c>
      <c r="I18" s="115"/>
      <c r="K18" s="37" t="s">
        <v>19</v>
      </c>
      <c r="L18" s="36" t="s">
        <v>328</v>
      </c>
      <c r="M18" s="38">
        <f>M5</f>
        <v>0</v>
      </c>
      <c r="N18" s="39">
        <f>M18*100</f>
        <v>0</v>
      </c>
      <c r="O18" s="36"/>
      <c r="P18" s="40">
        <f>M18*1000000</f>
        <v>0</v>
      </c>
    </row>
    <row r="19" spans="1:16" ht="16.2" thickBot="1" x14ac:dyDescent="0.35">
      <c r="C19" s="8" t="s">
        <v>21</v>
      </c>
      <c r="D19" s="9">
        <v>0.16</v>
      </c>
      <c r="I19" s="115"/>
      <c r="K19" s="37" t="s">
        <v>20</v>
      </c>
      <c r="L19" s="36" t="s">
        <v>329</v>
      </c>
      <c r="M19" s="38">
        <f t="shared" ref="M19:M22" si="0">M6</f>
        <v>0.17957755065888564</v>
      </c>
      <c r="N19" s="39">
        <f t="shared" ref="N19:N23" si="1">M19*100</f>
        <v>17.957755065888563</v>
      </c>
      <c r="O19" s="36"/>
      <c r="P19" s="40">
        <f t="shared" ref="P19:P23" si="2">M19*1000000</f>
        <v>179577.55065888565</v>
      </c>
    </row>
    <row r="20" spans="1:16" ht="16.2" thickBot="1" x14ac:dyDescent="0.35">
      <c r="C20" s="8" t="s">
        <v>22</v>
      </c>
      <c r="D20" s="9">
        <v>0.13</v>
      </c>
      <c r="I20" s="115"/>
      <c r="K20" s="37" t="s">
        <v>21</v>
      </c>
      <c r="L20" s="36" t="s">
        <v>330</v>
      </c>
      <c r="M20" s="38">
        <f t="shared" si="0"/>
        <v>0.31178088183954933</v>
      </c>
      <c r="N20" s="39">
        <f t="shared" si="1"/>
        <v>31.178088183954934</v>
      </c>
      <c r="O20" s="36"/>
      <c r="P20" s="40">
        <f t="shared" si="2"/>
        <v>311780.88183954934</v>
      </c>
    </row>
    <row r="21" spans="1:16" ht="16.2" thickBot="1" x14ac:dyDescent="0.35">
      <c r="C21" s="8" t="s">
        <v>23</v>
      </c>
      <c r="D21" s="9">
        <v>0.13</v>
      </c>
      <c r="I21" s="115"/>
      <c r="K21" s="37" t="s">
        <v>22</v>
      </c>
      <c r="L21" s="36" t="s">
        <v>331</v>
      </c>
      <c r="M21" s="38">
        <f t="shared" si="0"/>
        <v>0.1424736560231363</v>
      </c>
      <c r="N21" s="39">
        <f t="shared" si="1"/>
        <v>14.24736560231363</v>
      </c>
      <c r="O21" s="36"/>
      <c r="P21" s="40">
        <f t="shared" si="2"/>
        <v>142473.65602313631</v>
      </c>
    </row>
    <row r="22" spans="1:16" ht="16.2" thickBot="1" x14ac:dyDescent="0.35">
      <c r="C22" s="8" t="s">
        <v>24</v>
      </c>
      <c r="D22" s="10">
        <v>7.0000000000000007E-2</v>
      </c>
      <c r="I22" s="115"/>
      <c r="K22" s="37" t="s">
        <v>23</v>
      </c>
      <c r="L22" s="36" t="s">
        <v>333</v>
      </c>
      <c r="M22" s="38">
        <f t="shared" si="0"/>
        <v>0.33410370975602532</v>
      </c>
      <c r="N22" s="39">
        <f>M22*100</f>
        <v>33.410370975602532</v>
      </c>
      <c r="O22" s="36"/>
      <c r="P22" s="40">
        <f t="shared" si="2"/>
        <v>334103.70975602535</v>
      </c>
    </row>
    <row r="23" spans="1:16" x14ac:dyDescent="0.3">
      <c r="I23" s="115"/>
      <c r="K23" s="37" t="s">
        <v>24</v>
      </c>
      <c r="L23" s="36" t="s">
        <v>332</v>
      </c>
      <c r="M23" s="38">
        <f>M10</f>
        <v>3.2064201722403957E-2</v>
      </c>
      <c r="N23" s="39">
        <f t="shared" si="1"/>
        <v>3.2064201722403958</v>
      </c>
      <c r="O23" s="36"/>
      <c r="P23" s="40">
        <f t="shared" si="2"/>
        <v>32064.201722403956</v>
      </c>
    </row>
    <row r="24" spans="1:16" x14ac:dyDescent="0.3">
      <c r="I24" s="115"/>
      <c r="K24" s="36"/>
      <c r="L24" s="36" t="s">
        <v>288</v>
      </c>
      <c r="M24" s="39">
        <f>SUM(M18:M23)</f>
        <v>1.0000000000000004</v>
      </c>
      <c r="N24" s="36" t="s">
        <v>289</v>
      </c>
      <c r="O24" s="36">
        <v>1</v>
      </c>
      <c r="P24" s="40">
        <f>SUM(P18:P23)</f>
        <v>1000000.0000000007</v>
      </c>
    </row>
    <row r="25" spans="1:16" x14ac:dyDescent="0.3">
      <c r="C25" s="31"/>
      <c r="D25" s="31"/>
      <c r="E25" s="31"/>
      <c r="F25" s="31"/>
      <c r="G25" s="31"/>
      <c r="H25" s="31"/>
      <c r="I25" s="115"/>
      <c r="K25" s="36"/>
      <c r="L25" s="36"/>
      <c r="M25" s="36" t="s">
        <v>290</v>
      </c>
      <c r="N25" s="36"/>
      <c r="O25" s="36"/>
      <c r="P25" s="36"/>
    </row>
    <row r="26" spans="1:16" x14ac:dyDescent="0.3">
      <c r="C26" s="31"/>
      <c r="D26" s="31"/>
      <c r="E26" s="31"/>
      <c r="F26" s="31"/>
      <c r="G26" s="31"/>
      <c r="H26" s="31"/>
      <c r="I26" s="115"/>
      <c r="K26" s="37" t="s">
        <v>291</v>
      </c>
      <c r="L26" s="36"/>
      <c r="M26" s="48">
        <f>SUMPRODUCT(M5:M10,L5:L10)</f>
        <v>0.15000000289796428</v>
      </c>
      <c r="N26" s="36" t="s">
        <v>31</v>
      </c>
      <c r="O26" s="41">
        <v>0.15</v>
      </c>
      <c r="P26" s="36"/>
    </row>
    <row r="27" spans="1:16" x14ac:dyDescent="0.3">
      <c r="C27" s="31"/>
      <c r="D27" s="31"/>
      <c r="E27" s="31"/>
      <c r="F27" s="31"/>
      <c r="G27" s="31"/>
      <c r="H27" s="31"/>
      <c r="I27" s="115"/>
    </row>
    <row r="28" spans="1:16" x14ac:dyDescent="0.3">
      <c r="C28" s="31"/>
      <c r="D28" s="31"/>
      <c r="E28" s="31"/>
      <c r="F28" s="31"/>
      <c r="G28" s="31"/>
      <c r="H28" s="31"/>
      <c r="I28" s="115"/>
    </row>
    <row r="29" spans="1:16" x14ac:dyDescent="0.3">
      <c r="C29" s="31"/>
      <c r="D29" s="31"/>
      <c r="E29" s="31"/>
      <c r="F29" s="31"/>
      <c r="G29" s="31"/>
      <c r="H29" s="31"/>
      <c r="I29" s="115"/>
      <c r="L29" s="47" t="s">
        <v>292</v>
      </c>
      <c r="M29" s="45">
        <f>SUMPRODUCT(M5:M10,L5:L10)</f>
        <v>0.15000000289796428</v>
      </c>
    </row>
    <row r="30" spans="1:16" x14ac:dyDescent="0.3">
      <c r="C30" s="31"/>
      <c r="D30" s="31"/>
      <c r="E30" s="31"/>
      <c r="F30" s="31"/>
      <c r="G30" s="31"/>
      <c r="H30" s="31"/>
      <c r="I30" s="115"/>
      <c r="L30" s="47" t="s">
        <v>293</v>
      </c>
      <c r="M30" s="46" cm="1">
        <f t="array" ref="M30">MMULT(TRANSPOSE(M5:M10),MMULT(C6:H11,M5:M10))</f>
        <v>5.2485459609181665E-3</v>
      </c>
    </row>
    <row r="31" spans="1:16" x14ac:dyDescent="0.3">
      <c r="A31" s="115"/>
      <c r="B31" s="115"/>
      <c r="C31" s="115"/>
      <c r="D31" s="115"/>
      <c r="E31" s="115"/>
      <c r="F31" s="115"/>
      <c r="G31" s="115"/>
      <c r="H31" s="115"/>
      <c r="I31" s="115"/>
      <c r="L31" s="47" t="s">
        <v>294</v>
      </c>
      <c r="M31" s="45">
        <f>SQRT(M30)</f>
        <v>7.2446849213186393E-2</v>
      </c>
    </row>
    <row r="32" spans="1:16" x14ac:dyDescent="0.3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9" x14ac:dyDescent="0.3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9" x14ac:dyDescent="0.3">
      <c r="A34" s="115"/>
      <c r="B34" s="115"/>
      <c r="C34" s="115"/>
      <c r="D34" s="115"/>
      <c r="E34" s="115"/>
      <c r="F34" s="115"/>
      <c r="G34" s="115"/>
      <c r="H34" s="115"/>
      <c r="I34" s="115"/>
      <c r="J34" s="116" t="s">
        <v>295</v>
      </c>
    </row>
    <row r="35" spans="1:19" x14ac:dyDescent="0.3">
      <c r="K35" s="49"/>
      <c r="L35" s="33" t="s">
        <v>18</v>
      </c>
      <c r="M35" s="49"/>
      <c r="R35" s="119" t="s">
        <v>299</v>
      </c>
      <c r="S35" s="119" t="s">
        <v>300</v>
      </c>
    </row>
    <row r="36" spans="1:19" x14ac:dyDescent="0.3">
      <c r="K36" s="49" t="s">
        <v>19</v>
      </c>
      <c r="L36" s="34">
        <v>0.05</v>
      </c>
      <c r="M36" s="50">
        <v>0</v>
      </c>
      <c r="R36" s="109">
        <v>8</v>
      </c>
      <c r="S36" s="109">
        <v>8.8000000000000003E-4</v>
      </c>
    </row>
    <row r="37" spans="1:19" x14ac:dyDescent="0.3">
      <c r="K37" s="49" t="s">
        <v>20</v>
      </c>
      <c r="L37" s="35">
        <v>0.2</v>
      </c>
      <c r="M37" s="50">
        <v>0.54422187375824549</v>
      </c>
      <c r="R37" s="109">
        <v>10</v>
      </c>
      <c r="S37" s="109">
        <v>1.4300000000000001E-3</v>
      </c>
    </row>
    <row r="38" spans="1:19" x14ac:dyDescent="0.3">
      <c r="K38" s="49" t="s">
        <v>21</v>
      </c>
      <c r="L38" s="35">
        <v>0.16</v>
      </c>
      <c r="M38" s="50">
        <v>0.39681565683152464</v>
      </c>
      <c r="R38" s="109">
        <v>12</v>
      </c>
      <c r="S38" s="109">
        <v>2.48E-3</v>
      </c>
    </row>
    <row r="39" spans="1:19" x14ac:dyDescent="0.3">
      <c r="K39" s="49" t="s">
        <v>22</v>
      </c>
      <c r="L39" s="35">
        <v>0.13</v>
      </c>
      <c r="M39" s="50">
        <v>0</v>
      </c>
      <c r="R39" s="109">
        <v>14</v>
      </c>
      <c r="S39" s="109">
        <v>4.0400000000000002E-3</v>
      </c>
    </row>
    <row r="40" spans="1:19" x14ac:dyDescent="0.3">
      <c r="K40" s="49" t="s">
        <v>23</v>
      </c>
      <c r="L40" s="35">
        <v>0.13</v>
      </c>
      <c r="M40" s="50">
        <v>5.8962469410229708E-2</v>
      </c>
      <c r="R40" s="109">
        <v>16</v>
      </c>
      <c r="S40" s="109">
        <v>7.26E-3</v>
      </c>
    </row>
    <row r="41" spans="1:19" x14ac:dyDescent="0.3">
      <c r="K41" s="49" t="s">
        <v>24</v>
      </c>
      <c r="L41" s="34">
        <v>7.0000000000000007E-2</v>
      </c>
      <c r="M41" s="50">
        <v>0</v>
      </c>
      <c r="R41" s="109">
        <v>18</v>
      </c>
      <c r="S41" s="109">
        <v>1.865E-2</v>
      </c>
    </row>
    <row r="42" spans="1:19" x14ac:dyDescent="0.3">
      <c r="K42" s="109"/>
      <c r="L42" s="36" t="s">
        <v>296</v>
      </c>
      <c r="M42" s="36">
        <f>SUM(M36:M41)</f>
        <v>0.99999999999999989</v>
      </c>
    </row>
    <row r="47" spans="1:19" x14ac:dyDescent="0.3">
      <c r="K47" s="63" t="s">
        <v>285</v>
      </c>
      <c r="L47" s="63"/>
      <c r="M47" s="36"/>
      <c r="N47" s="44" t="s">
        <v>286</v>
      </c>
      <c r="O47" s="36"/>
      <c r="P47" s="44" t="s">
        <v>287</v>
      </c>
    </row>
    <row r="48" spans="1:19" x14ac:dyDescent="0.3">
      <c r="K48" s="37" t="s">
        <v>19</v>
      </c>
      <c r="L48" s="36" t="s">
        <v>328</v>
      </c>
      <c r="M48" s="53">
        <f>M36</f>
        <v>0</v>
      </c>
      <c r="N48" s="36">
        <f>M48*100</f>
        <v>0</v>
      </c>
      <c r="O48" s="36"/>
      <c r="P48" s="40">
        <f>M48*1000000</f>
        <v>0</v>
      </c>
    </row>
    <row r="49" spans="11:16" x14ac:dyDescent="0.3">
      <c r="K49" s="37" t="s">
        <v>20</v>
      </c>
      <c r="L49" s="36" t="s">
        <v>329</v>
      </c>
      <c r="M49" s="53">
        <f t="shared" ref="M49:M53" si="3">M37</f>
        <v>0.54422187375824549</v>
      </c>
      <c r="N49" s="36">
        <f t="shared" ref="N49:N53" si="4">M49*100</f>
        <v>54.422187375824549</v>
      </c>
      <c r="O49" s="36"/>
      <c r="P49" s="40">
        <f t="shared" ref="P49:P53" si="5">M49*1000000</f>
        <v>544221.87375824549</v>
      </c>
    </row>
    <row r="50" spans="11:16" x14ac:dyDescent="0.3">
      <c r="K50" s="37" t="s">
        <v>21</v>
      </c>
      <c r="L50" s="36" t="s">
        <v>330</v>
      </c>
      <c r="M50" s="53">
        <f t="shared" si="3"/>
        <v>0.39681565683152464</v>
      </c>
      <c r="N50" s="36">
        <f t="shared" si="4"/>
        <v>39.681565683152463</v>
      </c>
      <c r="O50" s="36"/>
      <c r="P50" s="40">
        <f t="shared" si="5"/>
        <v>396815.65683152463</v>
      </c>
    </row>
    <row r="51" spans="11:16" x14ac:dyDescent="0.3">
      <c r="K51" s="37" t="s">
        <v>22</v>
      </c>
      <c r="L51" s="36" t="s">
        <v>331</v>
      </c>
      <c r="M51" s="53">
        <f t="shared" si="3"/>
        <v>0</v>
      </c>
      <c r="N51" s="36">
        <f t="shared" si="4"/>
        <v>0</v>
      </c>
      <c r="O51" s="36"/>
      <c r="P51" s="40">
        <f t="shared" si="5"/>
        <v>0</v>
      </c>
    </row>
    <row r="52" spans="11:16" x14ac:dyDescent="0.3">
      <c r="K52" s="37" t="s">
        <v>23</v>
      </c>
      <c r="L52" s="36" t="s">
        <v>333</v>
      </c>
      <c r="M52" s="53">
        <f t="shared" si="3"/>
        <v>5.8962469410229708E-2</v>
      </c>
      <c r="N52" s="36">
        <f t="shared" si="4"/>
        <v>5.8962469410229712</v>
      </c>
      <c r="O52" s="36"/>
      <c r="P52" s="40">
        <f t="shared" si="5"/>
        <v>58962.469410229707</v>
      </c>
    </row>
    <row r="53" spans="11:16" x14ac:dyDescent="0.3">
      <c r="K53" s="37" t="s">
        <v>24</v>
      </c>
      <c r="L53" s="36" t="s">
        <v>332</v>
      </c>
      <c r="M53" s="53">
        <f t="shared" si="3"/>
        <v>0</v>
      </c>
      <c r="N53" s="36">
        <f t="shared" si="4"/>
        <v>0</v>
      </c>
      <c r="O53" s="36"/>
      <c r="P53" s="40">
        <f t="shared" si="5"/>
        <v>0</v>
      </c>
    </row>
    <row r="54" spans="11:16" x14ac:dyDescent="0.3">
      <c r="K54" s="36"/>
      <c r="L54" s="36" t="s">
        <v>288</v>
      </c>
      <c r="M54" s="53">
        <f>SUM(M48:M53)</f>
        <v>0.99999999999999989</v>
      </c>
      <c r="N54" s="36" t="s">
        <v>297</v>
      </c>
      <c r="O54" s="36">
        <v>1</v>
      </c>
      <c r="P54" s="40">
        <f>SUM(P48:P53)</f>
        <v>999999.99999999977</v>
      </c>
    </row>
    <row r="55" spans="11:16" x14ac:dyDescent="0.3">
      <c r="K55" s="36"/>
      <c r="L55" s="36"/>
      <c r="M55" s="36" t="s">
        <v>290</v>
      </c>
      <c r="N55" s="36"/>
      <c r="O55" s="36"/>
      <c r="P55" s="36"/>
    </row>
    <row r="56" spans="11:16" x14ac:dyDescent="0.3">
      <c r="K56" s="37" t="s">
        <v>298</v>
      </c>
      <c r="L56" s="36"/>
      <c r="M56" s="51">
        <f>SUMPRODUCT(M36:M41,L36:L41)</f>
        <v>0.1800000008680229</v>
      </c>
      <c r="N56" s="36" t="s">
        <v>31</v>
      </c>
      <c r="O56" s="52">
        <v>0.18</v>
      </c>
      <c r="P56" s="36"/>
    </row>
    <row r="58" spans="11:16" x14ac:dyDescent="0.3">
      <c r="L58" s="47" t="s">
        <v>292</v>
      </c>
      <c r="M58" s="69">
        <f>SUMPRODUCT(M36:M41,L36:L41)</f>
        <v>0.1800000008680229</v>
      </c>
    </row>
    <row r="59" spans="11:16" x14ac:dyDescent="0.3">
      <c r="L59" s="47" t="s">
        <v>293</v>
      </c>
      <c r="M59" s="69" cm="1">
        <f t="array" ref="M59">MMULT(TRANSPOSE(M36:M41),MMULT(C6:H11,M36:M41))</f>
        <v>1.8653241942314068E-2</v>
      </c>
    </row>
    <row r="60" spans="11:16" x14ac:dyDescent="0.3">
      <c r="L60" s="47" t="s">
        <v>294</v>
      </c>
      <c r="M60" s="69">
        <f>SQRT(M59)</f>
        <v>0.13657687191583379</v>
      </c>
    </row>
  </sheetData>
  <mergeCells count="10">
    <mergeCell ref="K17:L17"/>
    <mergeCell ref="M17:O17"/>
    <mergeCell ref="K47:L47"/>
    <mergeCell ref="C12:H12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D45-3C18-492B-8744-218381C0BCE5}">
  <dimension ref="A1:G32"/>
  <sheetViews>
    <sheetView showGridLines="0" topLeftCell="A13" workbookViewId="0"/>
  </sheetViews>
  <sheetFormatPr defaultRowHeight="15.6" x14ac:dyDescent="0.3"/>
  <cols>
    <col min="1" max="1" width="2.19921875" customWidth="1"/>
    <col min="2" max="2" width="6.59765625" bestFit="1" customWidth="1"/>
    <col min="3" max="3" width="23.8984375" bestFit="1" customWidth="1"/>
    <col min="4" max="4" width="12.796875" bestFit="1" customWidth="1"/>
    <col min="5" max="5" width="14" bestFit="1" customWidth="1"/>
    <col min="6" max="6" width="7.19921875" bestFit="1" customWidth="1"/>
    <col min="7" max="7" width="5.09765625" bestFit="1" customWidth="1"/>
  </cols>
  <sheetData>
    <row r="1" spans="1:5" x14ac:dyDescent="0.3">
      <c r="A1" s="11" t="s">
        <v>45</v>
      </c>
    </row>
    <row r="2" spans="1:5" x14ac:dyDescent="0.3">
      <c r="A2" s="11" t="s">
        <v>302</v>
      </c>
    </row>
    <row r="3" spans="1:5" x14ac:dyDescent="0.3">
      <c r="A3" s="11" t="s">
        <v>303</v>
      </c>
    </row>
    <row r="4" spans="1:5" x14ac:dyDescent="0.3">
      <c r="A4" s="11" t="s">
        <v>48</v>
      </c>
    </row>
    <row r="5" spans="1:5" x14ac:dyDescent="0.3">
      <c r="A5" s="11" t="s">
        <v>49</v>
      </c>
    </row>
    <row r="6" spans="1:5" x14ac:dyDescent="0.3">
      <c r="A6" s="11"/>
      <c r="B6" t="s">
        <v>304</v>
      </c>
    </row>
    <row r="7" spans="1:5" x14ac:dyDescent="0.3">
      <c r="A7" s="11"/>
      <c r="B7" t="s">
        <v>305</v>
      </c>
    </row>
    <row r="8" spans="1:5" x14ac:dyDescent="0.3">
      <c r="A8" s="11"/>
      <c r="B8" t="s">
        <v>306</v>
      </c>
    </row>
    <row r="9" spans="1:5" x14ac:dyDescent="0.3">
      <c r="A9" s="11" t="s">
        <v>53</v>
      </c>
    </row>
    <row r="10" spans="1:5" x14ac:dyDescent="0.3">
      <c r="B10" t="s">
        <v>307</v>
      </c>
    </row>
    <row r="11" spans="1:5" x14ac:dyDescent="0.3">
      <c r="B11" t="s">
        <v>308</v>
      </c>
    </row>
    <row r="12" spans="1:5" x14ac:dyDescent="0.3">
      <c r="B12" t="s">
        <v>55</v>
      </c>
    </row>
    <row r="14" spans="1:5" ht="16.2" thickBot="1" x14ac:dyDescent="0.35">
      <c r="A14" t="s">
        <v>56</v>
      </c>
    </row>
    <row r="15" spans="1:5" ht="16.2" thickBot="1" x14ac:dyDescent="0.35">
      <c r="B15" s="25" t="s">
        <v>57</v>
      </c>
      <c r="C15" s="25" t="s">
        <v>58</v>
      </c>
      <c r="D15" s="25" t="s">
        <v>59</v>
      </c>
      <c r="E15" s="25" t="s">
        <v>60</v>
      </c>
    </row>
    <row r="16" spans="1:5" ht="16.2" thickBot="1" x14ac:dyDescent="0.35">
      <c r="B16" s="24" t="s">
        <v>309</v>
      </c>
      <c r="C16" s="24" t="s">
        <v>310</v>
      </c>
      <c r="D16" s="24">
        <v>1.8653241942314068E-2</v>
      </c>
      <c r="E16" s="24">
        <v>1.8653241942314068E-2</v>
      </c>
    </row>
    <row r="19" spans="1:7" ht="16.2" thickBot="1" x14ac:dyDescent="0.35">
      <c r="A19" t="s">
        <v>61</v>
      </c>
    </row>
    <row r="20" spans="1:7" ht="16.2" thickBot="1" x14ac:dyDescent="0.35">
      <c r="B20" s="25" t="s">
        <v>57</v>
      </c>
      <c r="C20" s="25" t="s">
        <v>58</v>
      </c>
      <c r="D20" s="25" t="s">
        <v>59</v>
      </c>
      <c r="E20" s="25" t="s">
        <v>60</v>
      </c>
      <c r="F20" s="25" t="s">
        <v>62</v>
      </c>
    </row>
    <row r="21" spans="1:7" x14ac:dyDescent="0.3">
      <c r="B21" s="26" t="s">
        <v>107</v>
      </c>
      <c r="C21" s="26" t="s">
        <v>311</v>
      </c>
      <c r="D21" s="57">
        <v>0</v>
      </c>
      <c r="E21" s="57">
        <v>0</v>
      </c>
      <c r="F21" s="26" t="s">
        <v>72</v>
      </c>
    </row>
    <row r="22" spans="1:7" x14ac:dyDescent="0.3">
      <c r="B22" s="26" t="s">
        <v>125</v>
      </c>
      <c r="C22" s="26" t="s">
        <v>312</v>
      </c>
      <c r="D22" s="57">
        <v>0.54422187375824549</v>
      </c>
      <c r="E22" s="57">
        <v>0.54422187375824549</v>
      </c>
      <c r="F22" s="26" t="s">
        <v>72</v>
      </c>
    </row>
    <row r="23" spans="1:7" x14ac:dyDescent="0.3">
      <c r="B23" s="26" t="s">
        <v>143</v>
      </c>
      <c r="C23" s="26" t="s">
        <v>313</v>
      </c>
      <c r="D23" s="57">
        <v>0.39681565683152464</v>
      </c>
      <c r="E23" s="57">
        <v>0.39681565683152464</v>
      </c>
      <c r="F23" s="26" t="s">
        <v>72</v>
      </c>
    </row>
    <row r="24" spans="1:7" x14ac:dyDescent="0.3">
      <c r="B24" s="26" t="s">
        <v>161</v>
      </c>
      <c r="C24" s="26" t="s">
        <v>314</v>
      </c>
      <c r="D24" s="57">
        <v>0</v>
      </c>
      <c r="E24" s="57">
        <v>0</v>
      </c>
      <c r="F24" s="26" t="s">
        <v>72</v>
      </c>
    </row>
    <row r="25" spans="1:7" x14ac:dyDescent="0.3">
      <c r="B25" s="26" t="s">
        <v>179</v>
      </c>
      <c r="C25" s="26" t="s">
        <v>315</v>
      </c>
      <c r="D25" s="57">
        <v>5.8962469410229708E-2</v>
      </c>
      <c r="E25" s="57">
        <v>5.8962469410229708E-2</v>
      </c>
      <c r="F25" s="26" t="s">
        <v>72</v>
      </c>
    </row>
    <row r="26" spans="1:7" ht="16.2" thickBot="1" x14ac:dyDescent="0.35">
      <c r="B26" s="24" t="s">
        <v>197</v>
      </c>
      <c r="C26" s="24" t="s">
        <v>316</v>
      </c>
      <c r="D26" s="58">
        <v>0</v>
      </c>
      <c r="E26" s="58">
        <v>0</v>
      </c>
      <c r="F26" s="24" t="s">
        <v>72</v>
      </c>
    </row>
    <row r="29" spans="1:7" ht="16.2" thickBot="1" x14ac:dyDescent="0.35">
      <c r="A29" t="s">
        <v>63</v>
      </c>
    </row>
    <row r="30" spans="1:7" ht="16.2" thickBot="1" x14ac:dyDescent="0.35">
      <c r="B30" s="25" t="s">
        <v>57</v>
      </c>
      <c r="C30" s="25" t="s">
        <v>58</v>
      </c>
      <c r="D30" s="25" t="s">
        <v>64</v>
      </c>
      <c r="E30" s="25" t="s">
        <v>65</v>
      </c>
      <c r="F30" s="25" t="s">
        <v>66</v>
      </c>
      <c r="G30" s="25" t="s">
        <v>67</v>
      </c>
    </row>
    <row r="31" spans="1:7" x14ac:dyDescent="0.3">
      <c r="B31" s="26" t="s">
        <v>317</v>
      </c>
      <c r="C31" s="26" t="s">
        <v>318</v>
      </c>
      <c r="D31" s="57">
        <v>0.99999999999999989</v>
      </c>
      <c r="E31" s="26" t="s">
        <v>319</v>
      </c>
      <c r="F31" s="26" t="s">
        <v>236</v>
      </c>
      <c r="G31" s="26">
        <v>0</v>
      </c>
    </row>
    <row r="32" spans="1:7" ht="16.2" thickBot="1" x14ac:dyDescent="0.35">
      <c r="B32" s="24" t="s">
        <v>320</v>
      </c>
      <c r="C32" s="24" t="s">
        <v>321</v>
      </c>
      <c r="D32" s="59">
        <v>0.1800000008680229</v>
      </c>
      <c r="E32" s="24" t="s">
        <v>322</v>
      </c>
      <c r="F32" s="24" t="s">
        <v>236</v>
      </c>
      <c r="G32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D9B7-BF06-4DB7-81AF-2285B4205CC9}">
  <dimension ref="A1:E20"/>
  <sheetViews>
    <sheetView showGridLines="0" workbookViewId="0"/>
  </sheetViews>
  <sheetFormatPr defaultRowHeight="15.6" x14ac:dyDescent="0.3"/>
  <cols>
    <col min="1" max="1" width="2.19921875" customWidth="1"/>
    <col min="2" max="2" width="6.59765625" bestFit="1" customWidth="1"/>
    <col min="3" max="3" width="20.69921875" bestFit="1" customWidth="1"/>
    <col min="4" max="4" width="11.8984375" bestFit="1" customWidth="1"/>
    <col min="5" max="5" width="12.5" bestFit="1" customWidth="1"/>
  </cols>
  <sheetData>
    <row r="1" spans="1:5" x14ac:dyDescent="0.3">
      <c r="A1" s="11" t="s">
        <v>262</v>
      </c>
    </row>
    <row r="2" spans="1:5" x14ac:dyDescent="0.3">
      <c r="A2" s="11" t="s">
        <v>302</v>
      </c>
    </row>
    <row r="3" spans="1:5" x14ac:dyDescent="0.3">
      <c r="A3" s="11" t="s">
        <v>323</v>
      </c>
    </row>
    <row r="6" spans="1:5" ht="16.2" thickBot="1" x14ac:dyDescent="0.35">
      <c r="A6" t="s">
        <v>61</v>
      </c>
    </row>
    <row r="7" spans="1:5" x14ac:dyDescent="0.3">
      <c r="B7" s="28"/>
      <c r="C7" s="28"/>
      <c r="D7" s="28" t="s">
        <v>264</v>
      </c>
      <c r="E7" s="28" t="s">
        <v>266</v>
      </c>
    </row>
    <row r="8" spans="1:5" ht="16.2" thickBot="1" x14ac:dyDescent="0.35">
      <c r="B8" s="29" t="s">
        <v>57</v>
      </c>
      <c r="C8" s="29" t="s">
        <v>58</v>
      </c>
      <c r="D8" s="29" t="s">
        <v>265</v>
      </c>
      <c r="E8" s="29" t="s">
        <v>324</v>
      </c>
    </row>
    <row r="9" spans="1:5" x14ac:dyDescent="0.3">
      <c r="B9" s="26" t="s">
        <v>107</v>
      </c>
      <c r="C9" s="26" t="s">
        <v>311</v>
      </c>
      <c r="D9" s="26">
        <v>0</v>
      </c>
      <c r="E9" s="26">
        <v>7.5749338844624661E-2</v>
      </c>
    </row>
    <row r="10" spans="1:5" x14ac:dyDescent="0.3">
      <c r="B10" s="26" t="s">
        <v>125</v>
      </c>
      <c r="C10" s="26" t="s">
        <v>312</v>
      </c>
      <c r="D10" s="26">
        <v>0.54422187375824549</v>
      </c>
      <c r="E10" s="26">
        <v>0</v>
      </c>
    </row>
    <row r="11" spans="1:5" x14ac:dyDescent="0.3">
      <c r="B11" s="26" t="s">
        <v>143</v>
      </c>
      <c r="C11" s="26" t="s">
        <v>313</v>
      </c>
      <c r="D11" s="26">
        <v>0.39681565683152464</v>
      </c>
      <c r="E11" s="26">
        <v>0</v>
      </c>
    </row>
    <row r="12" spans="1:5" x14ac:dyDescent="0.3">
      <c r="B12" s="26" t="s">
        <v>161</v>
      </c>
      <c r="C12" s="26" t="s">
        <v>314</v>
      </c>
      <c r="D12" s="26">
        <v>0</v>
      </c>
      <c r="E12" s="26">
        <v>1.1261327192187295E-2</v>
      </c>
    </row>
    <row r="13" spans="1:5" x14ac:dyDescent="0.3">
      <c r="B13" s="26" t="s">
        <v>179</v>
      </c>
      <c r="C13" s="26" t="s">
        <v>315</v>
      </c>
      <c r="D13" s="26">
        <v>5.8962469410229708E-2</v>
      </c>
      <c r="E13" s="26">
        <v>0</v>
      </c>
    </row>
    <row r="14" spans="1:5" ht="16.2" thickBot="1" x14ac:dyDescent="0.35">
      <c r="B14" s="24" t="s">
        <v>197</v>
      </c>
      <c r="C14" s="24" t="s">
        <v>316</v>
      </c>
      <c r="D14" s="24">
        <v>0</v>
      </c>
      <c r="E14" s="24">
        <v>5.8373859015847705E-2</v>
      </c>
    </row>
    <row r="16" spans="1:5" ht="16.2" thickBot="1" x14ac:dyDescent="0.35">
      <c r="A16" t="s">
        <v>63</v>
      </c>
    </row>
    <row r="17" spans="2:5" x14ac:dyDescent="0.3">
      <c r="B17" s="28"/>
      <c r="C17" s="28"/>
      <c r="D17" s="28" t="s">
        <v>264</v>
      </c>
      <c r="E17" s="28" t="s">
        <v>325</v>
      </c>
    </row>
    <row r="18" spans="2:5" ht="16.2" thickBot="1" x14ac:dyDescent="0.35">
      <c r="B18" s="29" t="s">
        <v>57</v>
      </c>
      <c r="C18" s="29" t="s">
        <v>58</v>
      </c>
      <c r="D18" s="29" t="s">
        <v>265</v>
      </c>
      <c r="E18" s="29" t="s">
        <v>326</v>
      </c>
    </row>
    <row r="19" spans="2:5" x14ac:dyDescent="0.3">
      <c r="B19" s="26" t="s">
        <v>317</v>
      </c>
      <c r="C19" s="26" t="s">
        <v>318</v>
      </c>
      <c r="D19" s="26">
        <v>0.99999999999999989</v>
      </c>
      <c r="E19" s="26">
        <v>-0.11947726785245208</v>
      </c>
    </row>
    <row r="20" spans="2:5" ht="16.2" thickBot="1" x14ac:dyDescent="0.35">
      <c r="B20" s="24" t="s">
        <v>320</v>
      </c>
      <c r="C20" s="24" t="s">
        <v>321</v>
      </c>
      <c r="D20" s="24">
        <v>0.1800000008680229</v>
      </c>
      <c r="E20" s="24">
        <v>0.87102083826047272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1D38-43A9-4F62-88BA-6D1E6C4E880B}">
  <dimension ref="A1:J18"/>
  <sheetViews>
    <sheetView showGridLines="0" workbookViewId="0">
      <selection activeCell="L16" sqref="L16"/>
    </sheetView>
  </sheetViews>
  <sheetFormatPr defaultRowHeight="15.6" x14ac:dyDescent="0.3"/>
  <cols>
    <col min="1" max="1" width="2.19921875" customWidth="1"/>
    <col min="2" max="2" width="6.59765625" bestFit="1" customWidth="1"/>
    <col min="3" max="3" width="23.8984375" bestFit="1" customWidth="1"/>
    <col min="4" max="4" width="11.8984375" bestFit="1" customWidth="1"/>
    <col min="5" max="5" width="2.19921875" customWidth="1"/>
    <col min="6" max="6" width="6" bestFit="1" customWidth="1"/>
    <col min="8" max="8" width="2.19921875" customWidth="1"/>
    <col min="9" max="9" width="6.09765625" bestFit="1" customWidth="1"/>
  </cols>
  <sheetData>
    <row r="1" spans="1:10" x14ac:dyDescent="0.3">
      <c r="A1" s="11" t="s">
        <v>277</v>
      </c>
    </row>
    <row r="2" spans="1:10" x14ac:dyDescent="0.3">
      <c r="A2" s="11" t="s">
        <v>302</v>
      </c>
    </row>
    <row r="3" spans="1:10" x14ac:dyDescent="0.3">
      <c r="A3" s="11" t="s">
        <v>327</v>
      </c>
    </row>
    <row r="5" spans="1:10" ht="16.2" thickBot="1" x14ac:dyDescent="0.35"/>
    <row r="6" spans="1:10" x14ac:dyDescent="0.3">
      <c r="B6" s="28"/>
      <c r="C6" s="28" t="s">
        <v>268</v>
      </c>
      <c r="D6" s="28"/>
    </row>
    <row r="7" spans="1:10" ht="16.2" thickBot="1" x14ac:dyDescent="0.35">
      <c r="B7" s="29" t="s">
        <v>57</v>
      </c>
      <c r="C7" s="29" t="s">
        <v>58</v>
      </c>
      <c r="D7" s="29" t="s">
        <v>265</v>
      </c>
    </row>
    <row r="8" spans="1:10" ht="16.2" thickBot="1" x14ac:dyDescent="0.35">
      <c r="B8" s="24" t="s">
        <v>309</v>
      </c>
      <c r="C8" s="24" t="s">
        <v>310</v>
      </c>
      <c r="D8" s="24">
        <v>1.8653241942314068E-2</v>
      </c>
    </row>
    <row r="10" spans="1:10" ht="16.2" thickBot="1" x14ac:dyDescent="0.35"/>
    <row r="11" spans="1:10" x14ac:dyDescent="0.3">
      <c r="B11" s="28"/>
      <c r="C11" s="28" t="s">
        <v>279</v>
      </c>
      <c r="D11" s="28"/>
      <c r="F11" s="28" t="s">
        <v>280</v>
      </c>
      <c r="G11" s="28" t="s">
        <v>268</v>
      </c>
      <c r="I11" s="28" t="s">
        <v>283</v>
      </c>
      <c r="J11" s="28" t="s">
        <v>268</v>
      </c>
    </row>
    <row r="12" spans="1:10" ht="16.2" thickBot="1" x14ac:dyDescent="0.35">
      <c r="B12" s="29" t="s">
        <v>57</v>
      </c>
      <c r="C12" s="29" t="s">
        <v>58</v>
      </c>
      <c r="D12" s="29" t="s">
        <v>265</v>
      </c>
      <c r="F12" s="29" t="s">
        <v>281</v>
      </c>
      <c r="G12" s="29" t="s">
        <v>282</v>
      </c>
      <c r="I12" s="29" t="s">
        <v>281</v>
      </c>
      <c r="J12" s="29" t="s">
        <v>282</v>
      </c>
    </row>
    <row r="13" spans="1:10" x14ac:dyDescent="0.3">
      <c r="B13" s="26" t="s">
        <v>107</v>
      </c>
      <c r="C13" s="26" t="s">
        <v>311</v>
      </c>
      <c r="D13" s="57">
        <v>0</v>
      </c>
      <c r="F13" s="57">
        <v>0</v>
      </c>
      <c r="G13" s="57">
        <v>1.8653241942314068E-2</v>
      </c>
      <c r="I13" s="57">
        <v>0</v>
      </c>
      <c r="J13" s="57">
        <v>1.8653241942314068E-2</v>
      </c>
    </row>
    <row r="14" spans="1:10" x14ac:dyDescent="0.3">
      <c r="B14" s="26" t="s">
        <v>125</v>
      </c>
      <c r="C14" s="26" t="s">
        <v>312</v>
      </c>
      <c r="D14" s="57">
        <v>0.54422187375824549</v>
      </c>
      <c r="F14" s="57">
        <v>0.54422187375824549</v>
      </c>
      <c r="G14" s="57">
        <v>1.8653241942314068E-2</v>
      </c>
      <c r="I14" s="57">
        <v>0.54422187375824549</v>
      </c>
      <c r="J14" s="57">
        <v>1.8653241942314068E-2</v>
      </c>
    </row>
    <row r="15" spans="1:10" x14ac:dyDescent="0.3">
      <c r="B15" s="26" t="s">
        <v>143</v>
      </c>
      <c r="C15" s="26" t="s">
        <v>313</v>
      </c>
      <c r="D15" s="57">
        <v>0.39681565683152464</v>
      </c>
      <c r="F15" s="57">
        <v>0.39681565683152464</v>
      </c>
      <c r="G15" s="57">
        <v>1.8653241942314068E-2</v>
      </c>
      <c r="I15" s="57">
        <v>0.39681565683152464</v>
      </c>
      <c r="J15" s="57">
        <v>1.8653241942314068E-2</v>
      </c>
    </row>
    <row r="16" spans="1:10" x14ac:dyDescent="0.3">
      <c r="B16" s="26" t="s">
        <v>161</v>
      </c>
      <c r="C16" s="26" t="s">
        <v>314</v>
      </c>
      <c r="D16" s="57">
        <v>0</v>
      </c>
      <c r="F16" s="57">
        <v>0</v>
      </c>
      <c r="G16" s="57">
        <v>1.8653241942314068E-2</v>
      </c>
      <c r="I16" s="57">
        <v>0</v>
      </c>
      <c r="J16" s="57">
        <v>1.8653241942314068E-2</v>
      </c>
    </row>
    <row r="17" spans="2:10" x14ac:dyDescent="0.3">
      <c r="B17" s="26" t="s">
        <v>179</v>
      </c>
      <c r="C17" s="26" t="s">
        <v>315</v>
      </c>
      <c r="D17" s="57">
        <v>5.8962469410229708E-2</v>
      </c>
      <c r="F17" s="57">
        <v>5.8962469410229708E-2</v>
      </c>
      <c r="G17" s="57">
        <v>1.8653241942314068E-2</v>
      </c>
      <c r="I17" s="57">
        <v>5.8962469410229708E-2</v>
      </c>
      <c r="J17" s="57">
        <v>1.8653241942314068E-2</v>
      </c>
    </row>
    <row r="18" spans="2:10" ht="16.2" thickBot="1" x14ac:dyDescent="0.35">
      <c r="B18" s="24" t="s">
        <v>197</v>
      </c>
      <c r="C18" s="24" t="s">
        <v>316</v>
      </c>
      <c r="D18" s="58">
        <v>0</v>
      </c>
      <c r="F18" s="58">
        <v>0</v>
      </c>
      <c r="G18" s="58">
        <v>1.8653241942314068E-2</v>
      </c>
      <c r="I18" s="58">
        <v>0</v>
      </c>
      <c r="J18" s="58">
        <v>1.8653241942314068E-2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Answer Report 1</vt:lpstr>
      <vt:lpstr>Sensitivity Report 1</vt:lpstr>
      <vt:lpstr>Limits Report 1</vt:lpstr>
      <vt:lpstr>Part 2</vt:lpstr>
      <vt:lpstr>Answer Report 2</vt:lpstr>
      <vt:lpstr>Sensitivity Report 2</vt:lpstr>
      <vt:lpstr>Limits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hardik shah</cp:lastModifiedBy>
  <dcterms:created xsi:type="dcterms:W3CDTF">2020-12-01T18:44:30Z</dcterms:created>
  <dcterms:modified xsi:type="dcterms:W3CDTF">2022-12-17T00:58:48Z</dcterms:modified>
</cp:coreProperties>
</file>