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Checker_Plan" sheetId="2" state="visible" r:id="rId3"/>
    <sheet name="Assertion_Plan" sheetId="3" state="visible" r:id="rId4"/>
    <sheet name="master_sheet" sheetId="4" state="visible" r:id="rId5"/>
  </sheets>
  <definedNames>
    <definedName function="false" hidden="true" localSheetId="2" name="_xlnm._FilterDatabase" vbProcedure="false">Assertion_Plan!$C$7:$K$7</definedName>
    <definedName function="false" hidden="true" localSheetId="1" name="_xlnm._FilterDatabase" vbProcedure="false">Checker_Plan!$C$7</definedName>
    <definedName function="false" hidden="false" localSheetId="1" name="_xlnm._FilterDatabase" vbProcedure="false">Checker_Plan!$C$7:$C$7</definedName>
    <definedName function="false" hidden="false" localSheetId="2" name="_xlnm._FilterDatabase" vbProcedure="false">Assertion_Plan!$C$7:$K$7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<sst xmlns="http://schemas.openxmlformats.org/spreadsheetml/2006/main" count="119" uniqueCount="69">
  <si>
    <t xml:space="preserve">Block List</t>
  </si>
  <si>
    <t xml:space="preserve">Pending Implementation</t>
  </si>
  <si>
    <t xml:space="preserve">Testcase Status</t>
  </si>
  <si>
    <t xml:space="preserve">Review Status</t>
  </si>
  <si>
    <t xml:space="preserve">% Done</t>
  </si>
  <si>
    <t xml:space="preserve">Total</t>
  </si>
  <si>
    <t xml:space="preserve">Suspended</t>
  </si>
  <si>
    <t xml:space="preserve">Identified</t>
  </si>
  <si>
    <t xml:space="preserve">Implemented</t>
  </si>
  <si>
    <t xml:space="preserve">Non_Implementable</t>
  </si>
  <si>
    <t xml:space="preserve">Pending Review</t>
  </si>
  <si>
    <t xml:space="preserve">Reviewed</t>
  </si>
  <si>
    <t xml:space="preserve">Total Test cases</t>
  </si>
  <si>
    <t xml:space="preserve">block1</t>
  </si>
  <si>
    <t xml:space="preserve">block2</t>
  </si>
  <si>
    <t xml:space="preserve">Checker Status</t>
  </si>
  <si>
    <t xml:space="preserve">IDENTIFIED</t>
  </si>
  <si>
    <t xml:space="preserve">IMPLEMENTED</t>
  </si>
  <si>
    <t xml:space="preserve">Pending</t>
  </si>
  <si>
    <t xml:space="preserve">Review Pending</t>
  </si>
  <si>
    <t xml:space="preserve">NON IMPLEMENTABLE</t>
  </si>
  <si>
    <t xml:space="preserve">INDEX</t>
  </si>
  <si>
    <t xml:space="preserve">Review Done</t>
  </si>
  <si>
    <t xml:space="preserve">SUSPENDED</t>
  </si>
  <si>
    <t xml:space="preserve">Sr. No.</t>
  </si>
  <si>
    <t xml:space="preserve">CHECKER</t>
  </si>
  <si>
    <t xml:space="preserve">Code</t>
  </si>
  <si>
    <t xml:space="preserve">Checker Message/Description</t>
  </si>
  <si>
    <t xml:space="preserve">Feature Reference </t>
  </si>
  <si>
    <t xml:space="preserve">Owner</t>
  </si>
  <si>
    <t xml:space="preserve">Reviewer</t>
  </si>
  <si>
    <t xml:space="preserve">Review Comments</t>
  </si>
  <si>
    <t xml:space="preserve">Priority</t>
  </si>
  <si>
    <t xml:space="preserve">Remarks</t>
  </si>
  <si>
    <t xml:space="preserve">NON_IMPLEMENTABLE</t>
  </si>
  <si>
    <t xml:space="preserve">ASSERTION</t>
  </si>
  <si>
    <t xml:space="preserve">ASSERTION Message/Description</t>
  </si>
  <si>
    <t xml:space="preserve">Status</t>
  </si>
  <si>
    <t xml:space="preserve">Channel </t>
  </si>
  <si>
    <t xml:space="preserve">Property name</t>
  </si>
  <si>
    <t xml:space="preserve">NetList Review Comments</t>
  </si>
  <si>
    <t xml:space="preserve">Clock Frequency Check</t>
  </si>
  <si>
    <t xml:space="preserve">To check clock is being generated with correct frequency</t>
  </si>
  <si>
    <t xml:space="preserve">Done</t>
  </si>
  <si>
    <t xml:space="preserve">Duty Cycle Check</t>
  </si>
  <si>
    <t xml:space="preserve">To check Duty Cycle of clock</t>
  </si>
  <si>
    <t xml:space="preserve">Reset Check</t>
  </si>
  <si>
    <t xml:space="preserve">To check signals at low when reset is applied</t>
  </si>
  <si>
    <t xml:space="preserve">P1 Enable Signal Check</t>
  </si>
  <si>
    <t xml:space="preserve">To check both write and read enable are not activated together</t>
  </si>
  <si>
    <t xml:space="preserve">P2 Enable Signal Check</t>
  </si>
  <si>
    <t xml:space="preserve">P1 Address and Write data not unknown when Write enable</t>
  </si>
  <si>
    <t xml:space="preserve">To check address and data at port-a are known when write enable is applied</t>
  </si>
  <si>
    <t xml:space="preserve">P2 Address and Write data not unknown when write enable</t>
  </si>
  <si>
    <t xml:space="preserve">To check address and data at port-b are known when write enable is applied</t>
  </si>
  <si>
    <t xml:space="preserve">P1 Address and DUT read data not unknown when read enable</t>
  </si>
  <si>
    <t xml:space="preserve">To check address and data at port-a are known when read enable is applied</t>
  </si>
  <si>
    <t xml:space="preserve">P2 Address and DUT read data not unknown when read enable</t>
  </si>
  <si>
    <t xml:space="preserve">To check address and data at port-b are known when read enable is applied</t>
  </si>
  <si>
    <t xml:space="preserve">P1 Address boundary check</t>
  </si>
  <si>
    <t xml:space="preserve">To check address within boundary</t>
  </si>
  <si>
    <t xml:space="preserve">P2 Address boundary check</t>
  </si>
  <si>
    <t xml:space="preserve">ACTION</t>
  </si>
  <si>
    <t xml:space="preserve">HIGH</t>
  </si>
  <si>
    <t xml:space="preserve">REVIEW</t>
  </si>
  <si>
    <t xml:space="preserve">MEDIUM</t>
  </si>
  <si>
    <t xml:space="preserve">PENDING</t>
  </si>
  <si>
    <t xml:space="preserve">LOW</t>
  </si>
  <si>
    <t xml:space="preserve">DONE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</si>
</sst>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0C0C0"/>
        <bgColor rgb="FFCCC1DA"/>
      </patternFill>
    </fill>
    <fill>
      <patternFill patternType="solid">
        <fgColor rgb="FFCCCCFF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FFFFFF"/>
        <bgColor rgb="FFF2F2F2"/>
      </patternFill>
    </fill>
    <fill>
      <patternFill patternType="solid">
        <fgColor rgb="FFFFFFCC"/>
        <bgColor rgb="FFEBF1DE"/>
      </patternFill>
    </fill>
    <fill>
      <patternFill patternType="solid">
        <fgColor rgb="FF8EB4E3"/>
        <bgColor rgb="FF99CCFF"/>
      </patternFill>
    </fill>
    <fill>
      <patternFill patternType="solid">
        <fgColor rgb="FF9BBB59"/>
        <bgColor rgb="FF92D050"/>
      </patternFill>
    </fill>
    <fill>
      <patternFill patternType="solid">
        <fgColor rgb="FFFF9900"/>
        <bgColor rgb="FFFF6600"/>
      </patternFill>
    </fill>
    <fill>
      <patternFill patternType="solid">
        <fgColor rgb="FF969696"/>
        <bgColor rgb="FF77933C"/>
      </patternFill>
    </fill>
    <fill>
      <patternFill patternType="solid">
        <fgColor rgb="FF00FFFF"/>
        <bgColor rgb="FF00FFFF"/>
      </patternFill>
    </fill>
    <fill>
      <patternFill patternType="solid">
        <fgColor rgb="FFF2F2F2"/>
        <bgColor rgb="FFEBF1DE"/>
      </patternFill>
    </fill>
    <fill>
      <patternFill patternType="solid">
        <fgColor rgb="FFC6D9F1"/>
        <bgColor rgb="FFCCCCFF"/>
      </patternFill>
    </fill>
    <fill>
      <patternFill patternType="solid">
        <fgColor rgb="FFF2DCDB"/>
        <bgColor rgb="FFFDEADA"/>
      </patternFill>
    </fill>
    <fill>
      <patternFill patternType="solid">
        <fgColor rgb="FFEBF1DE"/>
        <bgColor rgb="FFF2F2F2"/>
      </patternFill>
    </fill>
    <fill>
      <patternFill patternType="solid">
        <fgColor rgb="FFFDEADA"/>
        <bgColor rgb="FFEBF1DE"/>
      </patternFill>
    </fill>
    <fill>
      <patternFill patternType="solid">
        <fgColor rgb="FFCCC1DA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5">
    <dxf>
      <font>
        <b val="1"/>
        <i val="0"/>
        <color rgb="FF4F6228"/>
      </font>
      <fill>
        <patternFill>
          <bgColor rgb="FFC3D69B"/>
        </patternFill>
      </fill>
    </dxf>
    <dxf>
      <font>
        <b val="1"/>
        <i val="0"/>
        <color rgb="FFC00000"/>
      </font>
      <fill>
        <patternFill>
          <bgColor rgb="FFF2DCDB"/>
        </patternFill>
      </fill>
    </dxf>
    <dxf>
      <fill>
        <patternFill>
          <bgColor rgb="FFDBEEF4"/>
        </patternFill>
      </fill>
    </dxf>
    <dxf>
      <fill>
        <patternFill>
          <bgColor rgb="FFFF8080"/>
        </patternFill>
      </fill>
    </dxf>
    <dxf>
      <fill>
        <patternFill>
          <bgColor rgb="FF77933C"/>
        </patternFill>
      </fill>
    </dxf>
    <dxf>
      <font>
        <b val="0"/>
        <color rgb="FF000000"/>
      </font>
      <fill>
        <patternFill>
          <bgColor rgb="FF8EB4E3"/>
        </patternFill>
      </fill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ill>
        <patternFill>
          <bgColor rgb="FF99CCFF"/>
        </patternFill>
      </fill>
    </dxf>
    <dxf>
      <fill>
        <patternFill>
          <bgColor rgb="FF92D050"/>
        </patternFill>
      </fill>
    </dxf>
    <dxf>
      <fill>
        <patternFill>
          <bgColor rgb="FFDBEEF4"/>
        </patternFill>
      </fill>
    </dxf>
    <dxf>
      <fill>
        <patternFill>
          <bgColor rgb="FFFF8080"/>
        </patternFill>
      </fill>
    </dxf>
    <dxf>
      <fill>
        <patternFill>
          <bgColor rgb="FF77933C"/>
        </patternFill>
      </fill>
    </dxf>
    <dxf>
      <font>
        <b val="0"/>
        <color rgb="FF000000"/>
      </font>
      <fill>
        <patternFill>
          <bgColor rgb="FF8EB4E3"/>
        </patternFill>
      </fill>
    </dxf>
    <dxf>
      <fill>
        <patternFill>
          <bgColor rgb="FF99CCFF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9BBB59"/>
      <rgbColor rgb="FF8EB4E3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BF1DE"/>
      <rgbColor rgb="FFFDEADA"/>
      <rgbColor rgb="FF99CCFF"/>
      <rgbColor rgb="FFF2DCDB"/>
      <rgbColor rgb="FFCCC1DA"/>
      <rgbColor rgb="FFE6B9B8"/>
      <rgbColor rgb="FF3366FF"/>
      <rgbColor rgb="FFC6D9F1"/>
      <rgbColor rgb="FF92D050"/>
      <rgbColor rgb="FFC3D69B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6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.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16.72"/>
    <col collapsed="false" customWidth="true" hidden="false" outlineLevel="0" max="3" min="3" style="0" width="8.67"/>
    <col collapsed="false" customWidth="true" hidden="false" outlineLevel="0" max="4" min="4" style="0" width="11.18"/>
    <col collapsed="false" customWidth="true" hidden="false" outlineLevel="0" max="5" min="5" style="0" width="8.67"/>
    <col collapsed="false" customWidth="true" hidden="false" outlineLevel="0" max="6" min="6" style="0" width="13.17"/>
    <col collapsed="false" customWidth="true" hidden="false" outlineLevel="0" max="7" min="7" style="0" width="19.54"/>
    <col collapsed="false" customWidth="true" hidden="false" outlineLevel="0" max="8" min="8" style="0" width="8.67"/>
    <col collapsed="false" customWidth="true" hidden="false" outlineLevel="0" max="9" min="9" style="0" width="10"/>
    <col collapsed="false" customWidth="true" hidden="false" outlineLevel="0" max="1025" min="10" style="0" width="8.67"/>
  </cols>
  <sheetData>
    <row r="1" customFormat="false" ht="14.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3" t="s">
        <v>4</v>
      </c>
    </row>
    <row r="2" customFormat="false" ht="26" hidden="false" customHeight="false" outlineLevel="0" collapsed="false">
      <c r="A2" s="1"/>
      <c r="B2" s="1"/>
      <c r="C2" s="4" t="s">
        <v>5</v>
      </c>
      <c r="D2" s="4" t="s">
        <v>6</v>
      </c>
      <c r="E2" s="5" t="s">
        <v>7</v>
      </c>
      <c r="F2" s="5" t="s">
        <v>8</v>
      </c>
      <c r="G2" s="5" t="s">
        <v>9</v>
      </c>
      <c r="H2" s="6" t="s">
        <v>10</v>
      </c>
      <c r="I2" s="7" t="s">
        <v>11</v>
      </c>
      <c r="J2" s="3"/>
    </row>
    <row r="3" customFormat="false" ht="14.5" hidden="true" customHeight="false" outlineLevel="0" collapsed="false">
      <c r="A3" s="8" t="s">
        <v>12</v>
      </c>
      <c r="B3" s="9" t="n">
        <f aca="false">B8+B15</f>
        <v>0</v>
      </c>
      <c r="C3" s="9" t="n">
        <f aca="false">C8+C15+C22</f>
        <v>0</v>
      </c>
      <c r="D3" s="9" t="n">
        <f aca="false">D8+D15+D22</f>
        <v>0</v>
      </c>
      <c r="E3" s="9" t="n">
        <f aca="false">E8+E15+E22</f>
        <v>0</v>
      </c>
      <c r="F3" s="9" t="n">
        <f aca="false">F8+F15+F22</f>
        <v>0</v>
      </c>
      <c r="G3" s="9" t="n">
        <f aca="false">G8+G15+G22</f>
        <v>0</v>
      </c>
      <c r="H3" s="9" t="n">
        <f aca="false">H8+H15+H22</f>
        <v>0</v>
      </c>
      <c r="I3" s="9" t="n">
        <f aca="false">I8+I15+I22</f>
        <v>0</v>
      </c>
    </row>
    <row r="4" customFormat="false" ht="14.5" hidden="true" customHeight="false" outlineLevel="0" collapsed="false">
      <c r="A4" s="10" t="n">
        <f aca="false">IF(C3&gt;D3,E3/(C3-D3),0)</f>
        <v>0</v>
      </c>
      <c r="B4" s="10"/>
      <c r="C4" s="11" t="str">
        <f aca="false">CONCATENATE(C3-D3-B3,"/",C3-D3)</f>
        <v>0/0</v>
      </c>
      <c r="D4" s="11"/>
      <c r="E4" s="11"/>
      <c r="F4" s="11"/>
      <c r="G4" s="11"/>
      <c r="H4" s="11" t="n">
        <f aca="false">SUM(H3,I3)</f>
        <v>0</v>
      </c>
      <c r="I4" s="11"/>
    </row>
    <row r="5" customFormat="false" ht="14.5" hidden="false" customHeight="false" outlineLevel="0" collapsed="false">
      <c r="A5" s="12" t="s">
        <v>13</v>
      </c>
      <c r="B5" s="13" t="n">
        <f aca="false">Checker_Plan!E$2</f>
        <v>0</v>
      </c>
      <c r="C5" s="14" t="n">
        <f aca="false">Checker_Plan!$B$2</f>
        <v>0</v>
      </c>
      <c r="D5" s="15" t="n">
        <f aca="false">Checker_Plan!$D$6</f>
        <v>0</v>
      </c>
      <c r="E5" s="14" t="n">
        <f aca="false">Checker_Plan!$C$2</f>
        <v>0</v>
      </c>
      <c r="F5" s="14" t="n">
        <f aca="false">Checker_Plan!$D$2</f>
        <v>0</v>
      </c>
      <c r="G5" s="14" t="n">
        <f aca="false">Checker_Plan!$D$4</f>
        <v>0</v>
      </c>
      <c r="H5" s="14" t="n">
        <f aca="false">Checker_Plan!$C$4</f>
        <v>0</v>
      </c>
      <c r="I5" s="14" t="n">
        <f aca="false">Checker_Plan!$C$6</f>
        <v>0</v>
      </c>
      <c r="J5" s="16" t="e">
        <f aca="false">(F5)/(E5-G5)</f>
        <v>#DIV/0!</v>
      </c>
      <c r="K5" s="17"/>
    </row>
    <row r="6" customFormat="false" ht="14.5" hidden="false" customHeight="false" outlineLevel="0" collapsed="false">
      <c r="A6" s="12" t="s">
        <v>14</v>
      </c>
      <c r="B6" s="13" t="n">
        <f aca="false">Assertion_Plan!H$2</f>
        <v>0</v>
      </c>
      <c r="C6" s="14" t="n">
        <f aca="false">Assertion_Plan!$B$2</f>
        <v>0</v>
      </c>
      <c r="D6" s="15" t="n">
        <f aca="false">Assertion_Plan!$D$6</f>
        <v>0</v>
      </c>
      <c r="E6" s="14" t="n">
        <f aca="false">Assertion_Plan!$C$2</f>
        <v>0</v>
      </c>
      <c r="F6" s="14" t="n">
        <f aca="false">Assertion_Plan!$D$2</f>
        <v>0</v>
      </c>
      <c r="G6" s="14" t="n">
        <f aca="false">Assertion_Plan!$D$4</f>
        <v>0</v>
      </c>
      <c r="H6" s="14" t="n">
        <f aca="false">Assertion_Plan!$C$4</f>
        <v>0</v>
      </c>
      <c r="I6" s="14" t="n">
        <f aca="false">Assertion_Plan!$C$6</f>
        <v>0</v>
      </c>
      <c r="J6" s="16" t="e">
        <f aca="false">(F6)/(E6-G6)</f>
        <v>#DIV/0!</v>
      </c>
    </row>
    <row r="7" customFormat="false" ht="14.5" hidden="false" customHeight="false" outlineLevel="0" collapsed="false">
      <c r="A7" s="18"/>
      <c r="B7" s="19"/>
      <c r="C7" s="20"/>
      <c r="D7" s="20"/>
      <c r="E7" s="20"/>
      <c r="F7" s="20"/>
      <c r="G7" s="20"/>
      <c r="H7" s="20"/>
      <c r="I7" s="20"/>
    </row>
    <row r="8" customFormat="false" ht="14.5" hidden="false" customHeight="false" outlineLevel="0" collapsed="false">
      <c r="A8" s="8" t="s">
        <v>12</v>
      </c>
      <c r="B8" s="9" t="n">
        <f aca="false">SUM(B5:B6)</f>
        <v>0</v>
      </c>
      <c r="C8" s="21" t="n">
        <f aca="false">SUM(C5:C6)</f>
        <v>0</v>
      </c>
      <c r="D8" s="21" t="n">
        <f aca="false">SUM(D5:D6)</f>
        <v>0</v>
      </c>
      <c r="E8" s="21" t="n">
        <f aca="false">SUM(E5:E6)</f>
        <v>0</v>
      </c>
      <c r="F8" s="21" t="n">
        <f aca="false">SUM(F5:F6)</f>
        <v>0</v>
      </c>
      <c r="G8" s="21" t="n">
        <f aca="false">SUM(G5:G6)</f>
        <v>0</v>
      </c>
      <c r="H8" s="21" t="n">
        <f aca="false">SUM(H5:H6)</f>
        <v>0</v>
      </c>
      <c r="I8" s="21" t="n">
        <f aca="false">SUM(I5:I6)</f>
        <v>0</v>
      </c>
    </row>
    <row r="9" customFormat="false" ht="14.5" hidden="false" customHeight="false" outlineLevel="0" collapsed="false">
      <c r="A9" s="10" t="n">
        <f aca="false">IF(C8&gt;D8,F8/(C8-D8),0)</f>
        <v>0</v>
      </c>
      <c r="B9" s="10"/>
      <c r="C9" s="11" t="str">
        <f aca="false">CONCATENATE(F8,"/",C8-D8)</f>
        <v>0/0</v>
      </c>
      <c r="D9" s="11"/>
      <c r="E9" s="11"/>
      <c r="F9" s="11"/>
      <c r="G9" s="11"/>
      <c r="H9" s="11" t="n">
        <f aca="false">SUM(H8,I8)</f>
        <v>0</v>
      </c>
      <c r="I9" s="11"/>
    </row>
  </sheetData>
  <mergeCells count="11">
    <mergeCell ref="A1:A2"/>
    <mergeCell ref="B1:B2"/>
    <mergeCell ref="C1:G1"/>
    <mergeCell ref="H1:I1"/>
    <mergeCell ref="J1:J2"/>
    <mergeCell ref="A4:B4"/>
    <mergeCell ref="C4:G4"/>
    <mergeCell ref="H4:I4"/>
    <mergeCell ref="A9:B9"/>
    <mergeCell ref="C9:G9"/>
    <mergeCell ref="H9:I9"/>
  </mergeCells>
  <conditionalFormatting sqref="F5:F6">
    <cfRule type="cellIs" priority="2" operator="greaterThan" aboveAverage="0" equalAverage="0" bottom="0" percent="0" rank="0" text="" dxfId="0">
      <formula>0</formula>
    </cfRule>
  </conditionalFormatting>
  <conditionalFormatting sqref="G5:G6">
    <cfRule type="cellIs" priority="3" operator="greaterThan" aboveAverage="0" equalAverage="0" bottom="0" percent="0" rank="0" text="" dxfId="1">
      <formula>0</formula>
    </cfRule>
  </conditionalFormatting>
  <hyperlinks>
    <hyperlink ref="A5" location="internal_mem!A1" display="block1"/>
    <hyperlink ref="A6" location="external_mem!A1" display="block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6" activeCellId="0" sqref="D16"/>
    </sheetView>
  </sheetViews>
  <sheetFormatPr defaultRowHeight="14.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23.81"/>
    <col collapsed="false" customWidth="true" hidden="false" outlineLevel="0" max="3" min="3" style="0" width="23.27"/>
    <col collapsed="false" customWidth="true" hidden="false" outlineLevel="0" max="4" min="4" style="0" width="67.72"/>
    <col collapsed="false" customWidth="true" hidden="false" outlineLevel="0" max="5" min="5" style="0" width="52.73"/>
    <col collapsed="false" customWidth="true" hidden="false" outlineLevel="0" max="6" min="6" style="22" width="13.55"/>
    <col collapsed="false" customWidth="true" hidden="false" outlineLevel="0" max="7" min="7" style="0" width="19.46"/>
    <col collapsed="false" customWidth="true" hidden="false" outlineLevel="0" max="8" min="8" style="0" width="16.27"/>
    <col collapsed="false" customWidth="true" hidden="false" outlineLevel="0" max="9" min="9" style="0" width="19"/>
    <col collapsed="false" customWidth="true" hidden="false" outlineLevel="0" max="10" min="10" style="0" width="11.54"/>
    <col collapsed="false" customWidth="true" hidden="false" outlineLevel="0" max="11" min="11" style="0" width="32.45"/>
    <col collapsed="false" customWidth="true" hidden="false" outlineLevel="0" max="12" min="12" style="0" width="30.01"/>
    <col collapsed="false" customWidth="true" hidden="false" outlineLevel="0" max="13" min="13" style="0" width="22.81"/>
    <col collapsed="false" customWidth="true" hidden="false" outlineLevel="0" max="15" min="14" style="23" width="15.54"/>
    <col collapsed="false" customWidth="true" hidden="false" outlineLevel="0" max="16" min="16" style="0" width="12.27"/>
    <col collapsed="false" customWidth="false" hidden="false" outlineLevel="0" max="17" min="17" style="0" width="11.45"/>
    <col collapsed="false" customWidth="true" hidden="false" outlineLevel="0" max="20" min="18" style="0" width="16.45"/>
    <col collapsed="false" customWidth="true" hidden="false" outlineLevel="0" max="21" min="21" style="0" width="13.82"/>
    <col collapsed="false" customWidth="true" hidden="false" outlineLevel="0" max="22" min="22" style="0" width="8.67"/>
    <col collapsed="false" customWidth="true" hidden="false" outlineLevel="0" max="26" min="23" style="0" width="9.18"/>
    <col collapsed="false" customWidth="true" hidden="false" outlineLevel="0" max="1025" min="27" style="0" width="8.67"/>
  </cols>
  <sheetData>
    <row r="1" s="31" customFormat="true" ht="15" hidden="false" customHeight="true" outlineLevel="0" collapsed="false">
      <c r="A1" s="24" t="s">
        <v>15</v>
      </c>
      <c r="B1" s="25" t="s">
        <v>5</v>
      </c>
      <c r="C1" s="26" t="s">
        <v>16</v>
      </c>
      <c r="D1" s="27" t="s">
        <v>17</v>
      </c>
      <c r="E1" s="28" t="s">
        <v>18</v>
      </c>
      <c r="F1" s="29"/>
      <c r="G1" s="30"/>
      <c r="H1" s="30"/>
      <c r="J1" s="32"/>
      <c r="N1" s="33"/>
      <c r="O1" s="33"/>
      <c r="P1" s="32"/>
      <c r="Q1" s="30"/>
      <c r="W1" s="33"/>
      <c r="X1" s="33"/>
    </row>
    <row r="2" s="31" customFormat="true" ht="13" hidden="false" customHeight="false" outlineLevel="0" collapsed="false">
      <c r="A2" s="34"/>
      <c r="B2" s="35" t="n">
        <f aca="false">C2+D6</f>
        <v>0</v>
      </c>
      <c r="C2" s="36" t="n">
        <f aca="false" t="array" ref="C2:C2">SUMPRODUCT(($L8:$L290=1)*1)</f>
        <v>0</v>
      </c>
      <c r="D2" s="37" t="n">
        <f aca="false" t="array" ref="D2:D2">SUMPRODUCT(($M8:$M290=1)*1)</f>
        <v>0</v>
      </c>
      <c r="E2" s="38" t="n">
        <f aca="false">C2-(D2+D4)</f>
        <v>0</v>
      </c>
      <c r="F2" s="39"/>
      <c r="G2" s="40"/>
      <c r="H2" s="40"/>
      <c r="J2" s="41"/>
      <c r="N2" s="41"/>
      <c r="O2" s="41"/>
      <c r="P2" s="41"/>
      <c r="Q2" s="42"/>
    </row>
    <row r="3" s="31" customFormat="true" ht="13" hidden="false" customHeight="false" outlineLevel="0" collapsed="false">
      <c r="A3" s="34"/>
      <c r="B3" s="35"/>
      <c r="C3" s="43" t="s">
        <v>19</v>
      </c>
      <c r="D3" s="44" t="s">
        <v>20</v>
      </c>
      <c r="J3" s="45"/>
      <c r="N3" s="41"/>
      <c r="O3" s="41"/>
      <c r="P3" s="32"/>
      <c r="Q3" s="32"/>
    </row>
    <row r="4" s="31" customFormat="true" ht="13" hidden="false" customHeight="false" outlineLevel="0" collapsed="false">
      <c r="A4" s="34"/>
      <c r="B4" s="35"/>
      <c r="C4" s="46" t="n">
        <f aca="false" t="array" ref="C4:C4">SUM((SUMPRODUCT(($G8:$G290="PENDING")*1)),(SUMPRODUCT(($G8:$G290="REVIEW")*1)))</f>
        <v>0</v>
      </c>
      <c r="D4" s="37" t="n">
        <f aca="false" t="array" ref="D4:D4">SUMPRODUCT(($N8:$N290=1)*1)</f>
        <v>0</v>
      </c>
      <c r="J4" s="45"/>
      <c r="N4" s="33"/>
      <c r="O4" s="33"/>
      <c r="P4" s="41"/>
      <c r="Q4" s="32"/>
    </row>
    <row r="5" s="31" customFormat="true" ht="13" hidden="false" customHeight="false" outlineLevel="0" collapsed="false">
      <c r="A5" s="47" t="s">
        <v>21</v>
      </c>
      <c r="B5" s="35"/>
      <c r="C5" s="48" t="s">
        <v>22</v>
      </c>
      <c r="D5" s="49" t="s">
        <v>23</v>
      </c>
      <c r="J5" s="45"/>
      <c r="N5" s="33"/>
      <c r="O5" s="33"/>
      <c r="P5" s="50"/>
      <c r="Q5" s="41"/>
    </row>
    <row r="6" s="31" customFormat="true" ht="13" hidden="false" customHeight="false" outlineLevel="0" collapsed="false">
      <c r="A6" s="47"/>
      <c r="B6" s="35"/>
      <c r="C6" s="51" t="n">
        <f aca="false" t="array" ref="C6:C6">SUM((SUMPRODUCT(($G8:$G290="ACTION")*1)),(SUMPRODUCT(($G8:$G290="DONE")*1)))</f>
        <v>0</v>
      </c>
      <c r="D6" s="52" t="n">
        <f aca="false" t="array" ref="D6:D6">(SUMPRODUCT(($O8:$O296=1)*1))</f>
        <v>0</v>
      </c>
      <c r="E6" s="53" t="n">
        <f aca="false">SUMPRODUCT(($I19:$I290="NORMAL")*1)</f>
        <v>0</v>
      </c>
      <c r="F6" s="54"/>
      <c r="G6" s="32"/>
      <c r="H6" s="32"/>
      <c r="J6" s="45"/>
      <c r="N6" s="33"/>
      <c r="O6" s="33"/>
      <c r="P6" s="45"/>
      <c r="Q6" s="32"/>
    </row>
    <row r="7" s="31" customFormat="true" ht="30.75" hidden="false" customHeight="true" outlineLevel="0" collapsed="false">
      <c r="A7" s="55" t="s">
        <v>24</v>
      </c>
      <c r="B7" s="55" t="s">
        <v>25</v>
      </c>
      <c r="C7" s="56" t="s">
        <v>26</v>
      </c>
      <c r="D7" s="55" t="s">
        <v>27</v>
      </c>
      <c r="E7" s="55" t="s">
        <v>28</v>
      </c>
      <c r="F7" s="55" t="s">
        <v>29</v>
      </c>
      <c r="G7" s="55" t="s">
        <v>3</v>
      </c>
      <c r="H7" s="55" t="s">
        <v>30</v>
      </c>
      <c r="I7" s="1" t="s">
        <v>31</v>
      </c>
      <c r="J7" s="1" t="s">
        <v>32</v>
      </c>
      <c r="K7" s="57" t="s">
        <v>33</v>
      </c>
      <c r="L7" s="35" t="s">
        <v>16</v>
      </c>
      <c r="M7" s="35" t="s">
        <v>17</v>
      </c>
      <c r="N7" s="35" t="s">
        <v>34</v>
      </c>
      <c r="O7" s="35" t="s">
        <v>23</v>
      </c>
    </row>
    <row r="8" customFormat="false" ht="14.5" hidden="false" customHeight="false" outlineLevel="0" collapsed="false">
      <c r="A8" s="58"/>
      <c r="B8" s="59"/>
      <c r="C8" s="60"/>
      <c r="D8" s="61"/>
      <c r="E8" s="62"/>
      <c r="F8" s="63"/>
      <c r="G8" s="64"/>
      <c r="H8" s="65"/>
      <c r="I8" s="66"/>
      <c r="J8" s="65"/>
      <c r="K8" s="67"/>
      <c r="L8" s="68"/>
      <c r="M8" s="68"/>
      <c r="N8" s="68"/>
      <c r="O8" s="68"/>
    </row>
    <row r="9" customFormat="false" ht="14.5" hidden="false" customHeight="false" outlineLevel="0" collapsed="false">
      <c r="A9" s="69"/>
      <c r="B9" s="59"/>
      <c r="C9" s="60"/>
      <c r="D9" s="70"/>
      <c r="E9" s="62"/>
      <c r="F9" s="63"/>
      <c r="G9" s="64"/>
      <c r="H9" s="71"/>
      <c r="I9" s="71"/>
      <c r="J9" s="71"/>
      <c r="K9" s="71"/>
      <c r="L9" s="68"/>
      <c r="M9" s="68"/>
      <c r="N9" s="68"/>
      <c r="O9" s="68"/>
    </row>
    <row r="10" customFormat="false" ht="14.5" hidden="false" customHeight="false" outlineLevel="0" collapsed="false">
      <c r="A10" s="69"/>
      <c r="B10" s="59"/>
      <c r="C10" s="60"/>
      <c r="D10" s="70"/>
      <c r="E10" s="62"/>
      <c r="F10" s="63"/>
      <c r="G10" s="64"/>
      <c r="H10" s="71"/>
      <c r="I10" s="71"/>
      <c r="J10" s="71"/>
      <c r="K10" s="71"/>
      <c r="L10" s="68"/>
      <c r="M10" s="68"/>
      <c r="N10" s="68"/>
      <c r="O10" s="68"/>
    </row>
    <row r="11" customFormat="false" ht="14.5" hidden="false" customHeight="false" outlineLevel="0" collapsed="false">
      <c r="A11" s="58"/>
      <c r="B11" s="59"/>
      <c r="C11" s="60"/>
      <c r="D11" s="70"/>
      <c r="E11" s="62"/>
      <c r="F11" s="63"/>
      <c r="G11" s="64"/>
      <c r="H11" s="71"/>
      <c r="I11" s="71"/>
      <c r="J11" s="71"/>
      <c r="K11" s="71"/>
      <c r="L11" s="68"/>
      <c r="M11" s="68"/>
      <c r="N11" s="68"/>
      <c r="O11" s="68"/>
    </row>
    <row r="12" customFormat="false" ht="14.5" hidden="false" customHeight="false" outlineLevel="0" collapsed="false">
      <c r="A12" s="69"/>
      <c r="B12" s="59"/>
      <c r="C12" s="60"/>
      <c r="D12" s="70"/>
      <c r="E12" s="62"/>
      <c r="F12" s="63"/>
      <c r="G12" s="64"/>
      <c r="H12" s="71"/>
      <c r="I12" s="71"/>
      <c r="J12" s="71"/>
      <c r="K12" s="71"/>
      <c r="L12" s="68"/>
      <c r="M12" s="68"/>
      <c r="N12" s="68"/>
      <c r="O12" s="68"/>
    </row>
    <row r="13" customFormat="false" ht="14.5" hidden="false" customHeight="false" outlineLevel="0" collapsed="false">
      <c r="A13" s="69"/>
      <c r="B13" s="59"/>
      <c r="C13" s="60"/>
      <c r="D13" s="70"/>
      <c r="E13" s="62"/>
      <c r="F13" s="63"/>
      <c r="G13" s="64"/>
      <c r="H13" s="71"/>
      <c r="I13" s="71"/>
      <c r="J13" s="71"/>
      <c r="K13" s="71"/>
      <c r="L13" s="68"/>
      <c r="M13" s="68"/>
      <c r="N13" s="68"/>
      <c r="O13" s="68"/>
    </row>
    <row r="14" customFormat="false" ht="14.5" hidden="false" customHeight="false" outlineLevel="0" collapsed="false">
      <c r="A14" s="58"/>
      <c r="B14" s="59"/>
      <c r="C14" s="60"/>
      <c r="D14" s="70"/>
      <c r="E14" s="62"/>
      <c r="F14" s="63"/>
      <c r="G14" s="64"/>
      <c r="H14" s="71"/>
      <c r="I14" s="71"/>
      <c r="J14" s="71"/>
      <c r="K14" s="71"/>
      <c r="L14" s="68"/>
      <c r="M14" s="68"/>
      <c r="N14" s="68"/>
      <c r="O14" s="68"/>
    </row>
    <row r="15" customFormat="false" ht="14.5" hidden="false" customHeight="false" outlineLevel="0" collapsed="false">
      <c r="A15" s="69"/>
      <c r="B15" s="59"/>
      <c r="C15" s="60"/>
      <c r="D15" s="72"/>
      <c r="E15" s="62"/>
      <c r="F15" s="63"/>
      <c r="G15" s="64"/>
      <c r="H15" s="65"/>
      <c r="I15" s="66"/>
      <c r="J15" s="66"/>
      <c r="K15" s="65"/>
      <c r="L15" s="68"/>
      <c r="M15" s="68"/>
      <c r="N15" s="68"/>
      <c r="O15" s="68"/>
      <c r="P15" s="73"/>
    </row>
    <row r="16" customFormat="false" ht="14.5" hidden="false" customHeight="false" outlineLevel="0" collapsed="false">
      <c r="A16" s="69"/>
      <c r="B16" s="59"/>
      <c r="C16" s="60"/>
      <c r="D16" s="72"/>
      <c r="E16" s="62"/>
      <c r="F16" s="63"/>
      <c r="G16" s="64"/>
      <c r="H16" s="71"/>
      <c r="I16" s="71"/>
      <c r="J16" s="71"/>
      <c r="K16" s="71"/>
      <c r="L16" s="68"/>
      <c r="M16" s="68"/>
      <c r="N16" s="68"/>
      <c r="O16" s="68"/>
    </row>
    <row r="17" customFormat="false" ht="14.5" hidden="false" customHeight="false" outlineLevel="0" collapsed="false">
      <c r="A17" s="58"/>
      <c r="B17" s="59"/>
      <c r="C17" s="60"/>
      <c r="D17" s="61"/>
      <c r="E17" s="62"/>
      <c r="F17" s="63"/>
      <c r="G17" s="64"/>
      <c r="H17" s="65"/>
      <c r="I17" s="66"/>
      <c r="J17" s="65"/>
      <c r="K17" s="67"/>
      <c r="L17" s="68"/>
      <c r="M17" s="68"/>
      <c r="N17" s="68"/>
      <c r="O17" s="68"/>
    </row>
    <row r="18" customFormat="false" ht="14.5" hidden="false" customHeight="false" outlineLevel="0" collapsed="false">
      <c r="A18" s="69"/>
      <c r="B18" s="59"/>
      <c r="C18" s="60"/>
      <c r="D18" s="61"/>
      <c r="E18" s="62"/>
      <c r="F18" s="63"/>
      <c r="G18" s="64"/>
      <c r="H18" s="65"/>
      <c r="I18" s="66"/>
      <c r="J18" s="65"/>
      <c r="K18" s="67"/>
      <c r="L18" s="68"/>
      <c r="M18" s="68"/>
      <c r="N18" s="68"/>
      <c r="O18" s="68"/>
    </row>
    <row r="19" customFormat="false" ht="14.5" hidden="false" customHeight="false" outlineLevel="0" collapsed="false">
      <c r="A19" s="69"/>
      <c r="B19" s="59"/>
      <c r="C19" s="60"/>
      <c r="D19" s="74"/>
      <c r="E19" s="62"/>
      <c r="F19" s="63"/>
      <c r="G19" s="64"/>
      <c r="H19" s="71"/>
      <c r="I19" s="71"/>
      <c r="J19" s="71"/>
      <c r="K19" s="71"/>
      <c r="L19" s="68"/>
      <c r="M19" s="68"/>
      <c r="N19" s="68"/>
      <c r="O19" s="68"/>
    </row>
    <row r="20" customFormat="false" ht="14.5" hidden="false" customHeight="false" outlineLevel="0" collapsed="false">
      <c r="A20" s="58"/>
      <c r="B20" s="59"/>
      <c r="C20" s="60"/>
      <c r="D20" s="74"/>
      <c r="E20" s="62"/>
      <c r="F20" s="63"/>
      <c r="G20" s="64"/>
      <c r="H20" s="71"/>
      <c r="I20" s="71"/>
      <c r="J20" s="71"/>
      <c r="K20" s="71"/>
      <c r="L20" s="68"/>
      <c r="M20" s="68"/>
      <c r="N20" s="68"/>
      <c r="O20" s="68"/>
    </row>
    <row r="21" customFormat="false" ht="14.5" hidden="false" customHeight="false" outlineLevel="0" collapsed="false">
      <c r="A21" s="69"/>
      <c r="B21" s="59"/>
      <c r="C21" s="60"/>
      <c r="D21" s="74"/>
      <c r="E21" s="62"/>
      <c r="F21" s="63"/>
      <c r="G21" s="64"/>
      <c r="H21" s="71"/>
      <c r="I21" s="71"/>
      <c r="J21" s="71"/>
      <c r="K21" s="71"/>
      <c r="L21" s="68"/>
      <c r="M21" s="68"/>
      <c r="N21" s="68"/>
      <c r="O21" s="68"/>
    </row>
    <row r="22" customFormat="false" ht="14.5" hidden="false" customHeight="false" outlineLevel="0" collapsed="false">
      <c r="A22" s="69"/>
      <c r="B22" s="59"/>
      <c r="C22" s="60"/>
      <c r="D22" s="74"/>
      <c r="E22" s="62"/>
      <c r="F22" s="63"/>
      <c r="G22" s="64"/>
      <c r="H22" s="71"/>
      <c r="I22" s="71"/>
      <c r="J22" s="71"/>
      <c r="K22" s="71"/>
      <c r="L22" s="68"/>
      <c r="M22" s="68"/>
      <c r="N22" s="68"/>
      <c r="O22" s="68"/>
    </row>
    <row r="23" customFormat="false" ht="14.5" hidden="false" customHeight="false" outlineLevel="0" collapsed="false">
      <c r="A23" s="58"/>
      <c r="B23" s="59"/>
      <c r="C23" s="60"/>
      <c r="D23" s="74"/>
      <c r="E23" s="62"/>
      <c r="F23" s="63"/>
      <c r="G23" s="64"/>
      <c r="H23" s="71"/>
      <c r="I23" s="71"/>
      <c r="J23" s="71"/>
      <c r="K23" s="71"/>
      <c r="L23" s="68"/>
      <c r="M23" s="68"/>
      <c r="N23" s="68"/>
      <c r="O23" s="68"/>
    </row>
  </sheetData>
  <autoFilter ref="C7"/>
  <mergeCells count="1">
    <mergeCell ref="B2:B6"/>
  </mergeCells>
  <conditionalFormatting sqref="C8:C23">
    <cfRule type="cellIs" priority="2" operator="equal" aboveAverage="0" equalAverage="0" bottom="0" percent="0" rank="0" text="" dxfId="0">
      <formula>"IDENTIFIED"</formula>
    </cfRule>
    <cfRule type="cellIs" priority="3" operator="equal" aboveAverage="0" equalAverage="0" bottom="0" percent="0" rank="0" text="" dxfId="1">
      <formula>"NON_IMPLEMENTABLE"</formula>
    </cfRule>
    <cfRule type="cellIs" priority="4" operator="equal" aboveAverage="0" equalAverage="0" bottom="0" percent="0" rank="0" text="" dxfId="2">
      <formula>"IMPLEMENTED"</formula>
    </cfRule>
    <cfRule type="cellIs" priority="5" operator="equal" aboveAverage="0" equalAverage="0" bottom="0" percent="0" rank="0" text="" dxfId="3">
      <formula>"SUSPENDED"</formula>
    </cfRule>
  </conditionalFormatting>
  <conditionalFormatting sqref="G8:G23">
    <cfRule type="cellIs" priority="6" operator="equal" aboveAverage="0" equalAverage="0" bottom="0" percent="0" rank="0" text="" dxfId="4">
      <formula>"REVIEW"</formula>
    </cfRule>
    <cfRule type="cellIs" priority="7" operator="equal" aboveAverage="0" equalAverage="0" bottom="0" percent="0" rank="0" text="" dxfId="5">
      <formula>"PENDING"</formula>
    </cfRule>
    <cfRule type="cellIs" priority="8" operator="equal" aboveAverage="0" equalAverage="0" bottom="0" percent="0" rank="0" text="" dxfId="6">
      <formula>"DONE"</formula>
    </cfRule>
  </conditionalFormatting>
  <dataValidations count="7">
    <dataValidation allowBlank="true" operator="equal" showDropDown="false" showErrorMessage="true" showInputMessage="false" sqref="P1:P6 C7 G7" type="list">
      <formula1>NA()</formula1>
      <formula2>0</formula2>
    </dataValidation>
    <dataValidation allowBlank="true" operator="equal" showDropDown="false" showErrorMessage="true" showInputMessage="false" sqref="C8:C23" type="list">
      <formula1>master_sheet!A2:A5</formula1>
      <formula2>0</formula2>
    </dataValidation>
    <dataValidation allowBlank="true" operator="equal" showDropDown="false" showErrorMessage="true" showInputMessage="false" sqref="J8 K15 J17:J18" type="list">
      <formula1>master_sheet!$E$2:$E$4</formula1>
      <formula2>0</formula2>
    </dataValidation>
    <dataValidation allowBlank="true" operator="equal" showDropDown="false" showErrorMessage="true" showInputMessage="false" sqref="H8 H15 H17:H18" type="list">
      <formula1>master_sheet!$D$2:$D$21</formula1>
      <formula2>0</formula2>
    </dataValidation>
    <dataValidation allowBlank="true" operator="between" showDropDown="false" showErrorMessage="true" showInputMessage="true" sqref="F8:F23" type="list">
      <formula1>master_sheet!$C$2:$C$21</formula1>
      <formula2>0</formula2>
    </dataValidation>
    <dataValidation allowBlank="true" operator="equal" showDropDown="false" showErrorMessage="true" showInputMessage="false" sqref="G9 G11 G13 G15 G17 G19 G21 G23" type="list">
      <formula1>master_sheet!$B5:$B8</formula1>
      <formula2>0</formula2>
    </dataValidation>
    <dataValidation allowBlank="true" operator="equal" showDropDown="false" showErrorMessage="true" showInputMessage="false" sqref="G8 G10 G12 G14 G16 G18 G20 G22" type="list">
      <formula1>master_sheet!$B2:$B5</formula1>
      <formula2>0</formula2>
    </dataValidation>
  </dataValidations>
  <hyperlinks>
    <hyperlink ref="A5" location="TEST_INDEX!A1" display="INDE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E19" activeCellId="0" sqref="E19"/>
    </sheetView>
  </sheetViews>
  <sheetFormatPr defaultRowHeight="13.8" zeroHeight="false" outlineLevelRow="0" outlineLevelCol="0"/>
  <cols>
    <col collapsed="false" customWidth="true" hidden="false" outlineLevel="0" max="1" min="1" style="22" width="18.46"/>
    <col collapsed="false" customWidth="true" hidden="false" outlineLevel="0" max="2" min="2" style="22" width="58.63"/>
    <col collapsed="false" customWidth="true" hidden="false" outlineLevel="0" max="3" min="3" style="22" width="27.46"/>
    <col collapsed="false" customWidth="true" hidden="false" outlineLevel="0" max="4" min="4" style="22" width="64.82"/>
    <col collapsed="false" customWidth="true" hidden="false" outlineLevel="0" max="5" min="5" style="22" width="15.54"/>
    <col collapsed="false" customWidth="true" hidden="false" outlineLevel="0" max="6" min="6" style="59" width="15.54"/>
    <col collapsed="false" customWidth="true" hidden="false" outlineLevel="0" max="7" min="7" style="59" width="33"/>
    <col collapsed="false" customWidth="true" hidden="false" outlineLevel="0" max="8" min="8" style="22" width="18.54"/>
    <col collapsed="false" customWidth="true" hidden="false" outlineLevel="0" max="9" min="9" style="22" width="13.55"/>
    <col collapsed="false" customWidth="true" hidden="false" outlineLevel="0" max="10" min="10" style="22" width="19.46"/>
    <col collapsed="false" customWidth="true" hidden="false" outlineLevel="0" max="11" min="11" style="22" width="16.27"/>
    <col collapsed="false" customWidth="true" hidden="false" outlineLevel="0" max="12" min="12" style="22" width="19"/>
    <col collapsed="false" customWidth="true" hidden="false" outlineLevel="0" max="13" min="13" style="22" width="16.27"/>
    <col collapsed="false" customWidth="true" hidden="false" outlineLevel="0" max="14" min="14" style="22" width="11.54"/>
    <col collapsed="false" customWidth="true" hidden="false" outlineLevel="0" max="15" min="15" style="22" width="32.45"/>
    <col collapsed="false" customWidth="true" hidden="false" outlineLevel="0" max="16" min="16" style="22" width="30.01"/>
    <col collapsed="false" customWidth="true" hidden="false" outlineLevel="0" max="17" min="17" style="22" width="22.81"/>
    <col collapsed="false" customWidth="true" hidden="false" outlineLevel="0" max="19" min="18" style="75" width="15.54"/>
    <col collapsed="false" customWidth="true" hidden="false" outlineLevel="0" max="20" min="20" style="22" width="12.27"/>
    <col collapsed="false" customWidth="false" hidden="false" outlineLevel="0" max="21" min="21" style="22" width="11.45"/>
    <col collapsed="false" customWidth="true" hidden="false" outlineLevel="0" max="24" min="22" style="22" width="16.45"/>
    <col collapsed="false" customWidth="true" hidden="false" outlineLevel="0" max="25" min="25" style="22" width="13.82"/>
    <col collapsed="false" customWidth="true" hidden="false" outlineLevel="0" max="26" min="26" style="22" width="8.67"/>
    <col collapsed="false" customWidth="true" hidden="false" outlineLevel="0" max="28" min="27" style="22" width="9.18"/>
    <col collapsed="false" customWidth="true" hidden="false" outlineLevel="0" max="1025" min="29" style="22" width="8.67"/>
  </cols>
  <sheetData>
    <row r="1" customFormat="false" ht="13.8" hidden="false" customHeight="false" outlineLevel="0" collapsed="false">
      <c r="A1" s="24" t="s">
        <v>15</v>
      </c>
      <c r="B1" s="76" t="s">
        <v>5</v>
      </c>
      <c r="C1" s="77" t="s">
        <v>16</v>
      </c>
      <c r="D1" s="78" t="s">
        <v>17</v>
      </c>
      <c r="E1" s="78"/>
      <c r="F1" s="79"/>
      <c r="G1" s="79"/>
      <c r="H1" s="80" t="s">
        <v>18</v>
      </c>
      <c r="I1" s="29"/>
      <c r="J1" s="29"/>
      <c r="K1" s="29"/>
      <c r="N1" s="54"/>
      <c r="R1" s="81"/>
      <c r="S1" s="81"/>
      <c r="T1" s="54"/>
      <c r="U1" s="29"/>
      <c r="AA1" s="81"/>
      <c r="AB1" s="81"/>
    </row>
    <row r="2" customFormat="false" ht="13.8" hidden="false" customHeight="false" outlineLevel="0" collapsed="false">
      <c r="A2" s="34"/>
      <c r="B2" s="35" t="n">
        <f aca="false">C2+D6</f>
        <v>0</v>
      </c>
      <c r="C2" s="82" t="n">
        <f aca="false" t="array" ref="C2:C2">SUMPRODUCT(($P8:$P294=1)*1)</f>
        <v>0</v>
      </c>
      <c r="D2" s="83" t="n">
        <f aca="false" t="array" ref="D2:D2">SUMPRODUCT(($Q8:$Q294=1)*1)</f>
        <v>0</v>
      </c>
      <c r="E2" s="83"/>
      <c r="F2" s="35"/>
      <c r="G2" s="35"/>
      <c r="H2" s="84" t="n">
        <f aca="false">C2-(D2+D4)</f>
        <v>0</v>
      </c>
      <c r="I2" s="85"/>
      <c r="J2" s="85"/>
      <c r="K2" s="85"/>
      <c r="N2" s="86"/>
      <c r="R2" s="86"/>
      <c r="S2" s="86"/>
      <c r="T2" s="86"/>
      <c r="U2" s="87"/>
    </row>
    <row r="3" customFormat="false" ht="13.8" hidden="false" customHeight="false" outlineLevel="0" collapsed="false">
      <c r="A3" s="34"/>
      <c r="B3" s="35"/>
      <c r="C3" s="88" t="s">
        <v>19</v>
      </c>
      <c r="D3" s="89" t="s">
        <v>20</v>
      </c>
      <c r="E3" s="89"/>
      <c r="F3" s="35"/>
      <c r="G3" s="35"/>
      <c r="N3" s="90"/>
      <c r="R3" s="86"/>
      <c r="S3" s="86"/>
      <c r="T3" s="54"/>
      <c r="U3" s="54"/>
    </row>
    <row r="4" customFormat="false" ht="13.8" hidden="false" customHeight="false" outlineLevel="0" collapsed="false">
      <c r="A4" s="34"/>
      <c r="B4" s="35"/>
      <c r="C4" s="91" t="n">
        <f aca="false">SUM((SUMPRODUCT(($T8:$T294="PENDING")*1)),(SUMPRODUCT(($T8:$T294="REVIEW")*1)))</f>
        <v>0</v>
      </c>
      <c r="D4" s="83" t="n">
        <f aca="false" t="array" ref="D4:D4">SUMPRODUCT(($R8:$R294=1)*1)</f>
        <v>0</v>
      </c>
      <c r="E4" s="83"/>
      <c r="F4" s="79"/>
      <c r="G4" s="79"/>
      <c r="N4" s="90"/>
      <c r="R4" s="81"/>
      <c r="S4" s="81"/>
      <c r="T4" s="86"/>
      <c r="U4" s="54"/>
    </row>
    <row r="5" customFormat="false" ht="13.8" hidden="false" customHeight="false" outlineLevel="0" collapsed="false">
      <c r="A5" s="47" t="s">
        <v>21</v>
      </c>
      <c r="B5" s="35"/>
      <c r="C5" s="92" t="s">
        <v>22</v>
      </c>
      <c r="D5" s="93" t="s">
        <v>23</v>
      </c>
      <c r="E5" s="93"/>
      <c r="F5" s="79"/>
      <c r="G5" s="79"/>
      <c r="N5" s="90"/>
      <c r="R5" s="81"/>
      <c r="S5" s="81"/>
      <c r="T5" s="90"/>
      <c r="U5" s="86"/>
    </row>
    <row r="6" customFormat="false" ht="13.8" hidden="false" customHeight="false" outlineLevel="0" collapsed="false">
      <c r="A6" s="47"/>
      <c r="B6" s="35"/>
      <c r="C6" s="94" t="n">
        <f aca="false">SUM((SUMPRODUCT(($T8:$T294="ACTION")*1)),(SUMPRODUCT(($T8:$T294="DONE")*1)))</f>
        <v>0</v>
      </c>
      <c r="D6" s="95" t="n">
        <f aca="false" t="array" ref="D6:D6">(SUMPRODUCT(($S8:$S300=1)*1))</f>
        <v>0</v>
      </c>
      <c r="E6" s="95"/>
      <c r="F6" s="79"/>
      <c r="G6" s="79"/>
      <c r="H6" s="96" t="n">
        <f aca="false">SUMPRODUCT(($L27:$L294="NORMAL")*1)</f>
        <v>0</v>
      </c>
      <c r="I6" s="54"/>
      <c r="J6" s="54"/>
      <c r="K6" s="54"/>
      <c r="N6" s="90"/>
      <c r="R6" s="81"/>
      <c r="S6" s="81"/>
      <c r="T6" s="90"/>
      <c r="U6" s="54"/>
    </row>
    <row r="7" customFormat="false" ht="20.95" hidden="false" customHeight="false" outlineLevel="0" collapsed="false">
      <c r="A7" s="55" t="s">
        <v>24</v>
      </c>
      <c r="B7" s="55" t="s">
        <v>35</v>
      </c>
      <c r="C7" s="56" t="s">
        <v>26</v>
      </c>
      <c r="D7" s="97" t="s">
        <v>36</v>
      </c>
      <c r="E7" s="97" t="s">
        <v>37</v>
      </c>
      <c r="F7" s="35" t="s">
        <v>38</v>
      </c>
      <c r="G7" s="35" t="s">
        <v>39</v>
      </c>
      <c r="H7" s="98" t="s">
        <v>28</v>
      </c>
      <c r="I7" s="55" t="s">
        <v>29</v>
      </c>
      <c r="J7" s="55" t="s">
        <v>3</v>
      </c>
      <c r="K7" s="55" t="s">
        <v>30</v>
      </c>
      <c r="L7" s="1" t="s">
        <v>31</v>
      </c>
      <c r="M7" s="1" t="s">
        <v>40</v>
      </c>
      <c r="N7" s="1" t="s">
        <v>32</v>
      </c>
      <c r="O7" s="57" t="s">
        <v>33</v>
      </c>
      <c r="P7" s="35" t="s">
        <v>16</v>
      </c>
      <c r="Q7" s="82" t="s">
        <v>17</v>
      </c>
      <c r="R7" s="82" t="s">
        <v>34</v>
      </c>
      <c r="S7" s="35" t="s">
        <v>23</v>
      </c>
    </row>
    <row r="8" customFormat="false" ht="26.95" hidden="false" customHeight="true" outlineLevel="0" collapsed="false">
      <c r="A8" s="58" t="n">
        <v>1</v>
      </c>
      <c r="B8" s="59" t="s">
        <v>41</v>
      </c>
      <c r="C8" s="60"/>
      <c r="D8" s="99" t="s">
        <v>42</v>
      </c>
      <c r="E8" s="99" t="s">
        <v>43</v>
      </c>
      <c r="F8" s="100"/>
      <c r="G8" s="100"/>
      <c r="H8" s="101"/>
      <c r="I8" s="102"/>
      <c r="J8" s="62"/>
      <c r="K8" s="59"/>
      <c r="L8" s="103"/>
      <c r="M8" s="103"/>
      <c r="N8" s="59"/>
      <c r="O8" s="104"/>
      <c r="P8" s="105"/>
      <c r="Q8" s="79"/>
      <c r="R8" s="79"/>
      <c r="S8" s="79"/>
    </row>
    <row r="9" customFormat="false" ht="25.45" hidden="false" customHeight="true" outlineLevel="0" collapsed="false">
      <c r="A9" s="58" t="n">
        <v>2</v>
      </c>
      <c r="B9" s="59" t="s">
        <v>44</v>
      </c>
      <c r="C9" s="60"/>
      <c r="D9" s="106" t="s">
        <v>45</v>
      </c>
      <c r="E9" s="106" t="s">
        <v>43</v>
      </c>
      <c r="F9" s="100"/>
      <c r="G9" s="100"/>
      <c r="H9" s="101"/>
      <c r="I9" s="102"/>
      <c r="J9" s="62"/>
      <c r="K9" s="59"/>
      <c r="L9" s="103"/>
      <c r="M9" s="103"/>
      <c r="N9" s="59"/>
      <c r="O9" s="104"/>
      <c r="P9" s="105"/>
      <c r="Q9" s="79"/>
      <c r="R9" s="79"/>
      <c r="S9" s="79"/>
    </row>
    <row r="10" customFormat="false" ht="26.2" hidden="false" customHeight="true" outlineLevel="0" collapsed="false">
      <c r="A10" s="58" t="n">
        <v>3</v>
      </c>
      <c r="B10" s="59" t="s">
        <v>46</v>
      </c>
      <c r="C10" s="60"/>
      <c r="D10" s="106" t="s">
        <v>47</v>
      </c>
      <c r="E10" s="106" t="s">
        <v>43</v>
      </c>
      <c r="F10" s="100"/>
      <c r="G10" s="100"/>
      <c r="H10" s="101"/>
      <c r="I10" s="102"/>
      <c r="J10" s="62"/>
      <c r="K10" s="59"/>
      <c r="L10" s="103"/>
      <c r="M10" s="103"/>
      <c r="N10" s="59"/>
      <c r="O10" s="104"/>
      <c r="P10" s="105"/>
      <c r="Q10" s="79"/>
      <c r="R10" s="79"/>
      <c r="S10" s="79"/>
    </row>
    <row r="11" customFormat="false" ht="29.2" hidden="false" customHeight="true" outlineLevel="0" collapsed="false">
      <c r="A11" s="58" t="n">
        <v>4</v>
      </c>
      <c r="B11" s="59" t="s">
        <v>48</v>
      </c>
      <c r="C11" s="60"/>
      <c r="D11" s="99" t="s">
        <v>49</v>
      </c>
      <c r="E11" s="99" t="s">
        <v>43</v>
      </c>
      <c r="F11" s="100"/>
      <c r="G11" s="100"/>
      <c r="H11" s="101"/>
      <c r="I11" s="102"/>
      <c r="J11" s="62"/>
      <c r="K11" s="59"/>
      <c r="L11" s="103"/>
      <c r="M11" s="103"/>
      <c r="N11" s="59"/>
      <c r="O11" s="104"/>
      <c r="P11" s="105"/>
      <c r="Q11" s="79"/>
      <c r="R11" s="79"/>
      <c r="S11" s="79"/>
    </row>
    <row r="12" customFormat="false" ht="29.95" hidden="false" customHeight="true" outlineLevel="0" collapsed="false">
      <c r="A12" s="58" t="n">
        <v>5</v>
      </c>
      <c r="B12" s="59" t="s">
        <v>50</v>
      </c>
      <c r="C12" s="60"/>
      <c r="D12" s="106" t="s">
        <v>49</v>
      </c>
      <c r="E12" s="106" t="s">
        <v>43</v>
      </c>
      <c r="F12" s="100"/>
      <c r="G12" s="100"/>
      <c r="H12" s="101"/>
      <c r="I12" s="102"/>
      <c r="J12" s="62"/>
      <c r="K12" s="59"/>
      <c r="L12" s="103"/>
      <c r="M12" s="103"/>
      <c r="N12" s="59"/>
      <c r="O12" s="104"/>
      <c r="P12" s="105"/>
      <c r="Q12" s="79"/>
      <c r="R12" s="79"/>
      <c r="S12" s="79"/>
    </row>
    <row r="13" customFormat="false" ht="35.2" hidden="false" customHeight="true" outlineLevel="0" collapsed="false">
      <c r="A13" s="58" t="n">
        <v>6</v>
      </c>
      <c r="B13" s="59" t="s">
        <v>51</v>
      </c>
      <c r="C13" s="60"/>
      <c r="D13" s="99" t="s">
        <v>52</v>
      </c>
      <c r="E13" s="99" t="s">
        <v>43</v>
      </c>
      <c r="F13" s="100"/>
      <c r="G13" s="100"/>
      <c r="H13" s="101"/>
      <c r="I13" s="102"/>
      <c r="J13" s="62"/>
      <c r="K13" s="59"/>
      <c r="L13" s="103"/>
      <c r="M13" s="103"/>
      <c r="N13" s="59"/>
      <c r="O13" s="104"/>
      <c r="P13" s="105"/>
      <c r="Q13" s="79"/>
      <c r="R13" s="79"/>
      <c r="S13" s="79"/>
    </row>
    <row r="14" customFormat="false" ht="27.7" hidden="false" customHeight="true" outlineLevel="0" collapsed="false">
      <c r="A14" s="58" t="n">
        <v>7</v>
      </c>
      <c r="B14" s="59" t="s">
        <v>53</v>
      </c>
      <c r="C14" s="60"/>
      <c r="D14" s="106" t="s">
        <v>54</v>
      </c>
      <c r="E14" s="106" t="s">
        <v>43</v>
      </c>
      <c r="F14" s="100"/>
      <c r="G14" s="100"/>
      <c r="H14" s="101"/>
      <c r="I14" s="102"/>
      <c r="J14" s="62"/>
      <c r="K14" s="59"/>
      <c r="L14" s="103"/>
      <c r="M14" s="103"/>
      <c r="N14" s="59"/>
      <c r="O14" s="104"/>
      <c r="P14" s="105"/>
      <c r="Q14" s="79"/>
      <c r="R14" s="79"/>
      <c r="S14" s="79"/>
    </row>
    <row r="15" customFormat="false" ht="38.2" hidden="false" customHeight="true" outlineLevel="0" collapsed="false">
      <c r="A15" s="58" t="n">
        <v>8</v>
      </c>
      <c r="B15" s="59" t="s">
        <v>55</v>
      </c>
      <c r="C15" s="60"/>
      <c r="D15" s="106" t="s">
        <v>56</v>
      </c>
      <c r="E15" s="106" t="s">
        <v>43</v>
      </c>
      <c r="F15" s="100"/>
      <c r="G15" s="100"/>
      <c r="H15" s="101"/>
      <c r="I15" s="102"/>
      <c r="J15" s="62"/>
      <c r="K15" s="59"/>
      <c r="L15" s="59"/>
      <c r="M15" s="59"/>
      <c r="N15" s="59"/>
      <c r="O15" s="104"/>
      <c r="P15" s="105"/>
      <c r="Q15" s="79"/>
      <c r="R15" s="79"/>
      <c r="S15" s="79"/>
    </row>
    <row r="16" customFormat="false" ht="32.2" hidden="false" customHeight="true" outlineLevel="0" collapsed="false">
      <c r="A16" s="58" t="n">
        <v>9</v>
      </c>
      <c r="B16" s="59" t="s">
        <v>57</v>
      </c>
      <c r="C16" s="60"/>
      <c r="D16" s="106" t="s">
        <v>58</v>
      </c>
      <c r="E16" s="106" t="s">
        <v>43</v>
      </c>
      <c r="F16" s="100"/>
      <c r="G16" s="100"/>
      <c r="H16" s="101"/>
      <c r="I16" s="102"/>
      <c r="J16" s="62"/>
      <c r="K16" s="59"/>
      <c r="L16" s="59"/>
      <c r="M16" s="59"/>
      <c r="N16" s="59"/>
      <c r="O16" s="104"/>
      <c r="P16" s="105"/>
      <c r="Q16" s="79"/>
      <c r="R16" s="79"/>
      <c r="S16" s="79"/>
    </row>
    <row r="17" customFormat="false" ht="24.7" hidden="false" customHeight="true" outlineLevel="0" collapsed="false">
      <c r="A17" s="58" t="n">
        <v>10</v>
      </c>
      <c r="B17" s="59" t="s">
        <v>59</v>
      </c>
      <c r="C17" s="60"/>
      <c r="D17" s="106" t="s">
        <v>60</v>
      </c>
      <c r="E17" s="106" t="s">
        <v>43</v>
      </c>
      <c r="F17" s="100"/>
      <c r="G17" s="100"/>
      <c r="H17" s="101"/>
      <c r="I17" s="102"/>
      <c r="J17" s="62"/>
      <c r="K17" s="59"/>
      <c r="L17" s="59"/>
      <c r="M17" s="59"/>
      <c r="N17" s="59"/>
      <c r="O17" s="104"/>
      <c r="P17" s="105"/>
      <c r="Q17" s="79"/>
      <c r="R17" s="79"/>
      <c r="S17" s="79"/>
    </row>
    <row r="18" customFormat="false" ht="25.45" hidden="false" customHeight="true" outlineLevel="0" collapsed="false">
      <c r="A18" s="58" t="n">
        <v>11</v>
      </c>
      <c r="B18" s="59" t="s">
        <v>61</v>
      </c>
      <c r="C18" s="60"/>
      <c r="D18" s="106" t="s">
        <v>60</v>
      </c>
      <c r="E18" s="106" t="s">
        <v>43</v>
      </c>
      <c r="F18" s="100"/>
      <c r="G18" s="100"/>
      <c r="H18" s="101"/>
      <c r="I18" s="102"/>
      <c r="J18" s="62"/>
      <c r="K18" s="59"/>
      <c r="L18" s="59"/>
      <c r="M18" s="59"/>
      <c r="N18" s="59"/>
      <c r="O18" s="104"/>
      <c r="P18" s="105"/>
      <c r="Q18" s="79"/>
      <c r="R18" s="79"/>
      <c r="S18" s="79"/>
    </row>
    <row r="19" customFormat="false" ht="13.8" hidden="false" customHeight="false" outlineLevel="0" collapsed="false">
      <c r="A19" s="58"/>
      <c r="B19" s="59"/>
      <c r="C19" s="60"/>
      <c r="D19" s="106"/>
      <c r="E19" s="106"/>
      <c r="F19" s="100"/>
      <c r="G19" s="100"/>
      <c r="H19" s="101"/>
      <c r="I19" s="102"/>
      <c r="J19" s="62"/>
      <c r="K19" s="59"/>
      <c r="L19" s="59"/>
      <c r="M19" s="59"/>
      <c r="N19" s="59"/>
      <c r="O19" s="104"/>
      <c r="P19" s="105"/>
      <c r="Q19" s="79"/>
      <c r="R19" s="79"/>
      <c r="S19" s="79"/>
    </row>
    <row r="20" customFormat="false" ht="13.8" hidden="false" customHeight="false" outlineLevel="0" collapsed="false">
      <c r="A20" s="58"/>
      <c r="B20" s="59"/>
      <c r="C20" s="60"/>
      <c r="D20" s="106"/>
      <c r="E20" s="106"/>
      <c r="F20" s="100"/>
      <c r="G20" s="100"/>
      <c r="H20" s="101"/>
      <c r="I20" s="102"/>
      <c r="J20" s="62"/>
      <c r="K20" s="59"/>
      <c r="L20" s="59"/>
      <c r="M20" s="59"/>
      <c r="N20" s="59"/>
      <c r="O20" s="104"/>
      <c r="P20" s="105"/>
      <c r="Q20" s="79"/>
      <c r="R20" s="79"/>
      <c r="S20" s="79"/>
    </row>
    <row r="21" customFormat="false" ht="13.8" hidden="false" customHeight="false" outlineLevel="0" collapsed="false">
      <c r="A21" s="58"/>
      <c r="B21" s="59"/>
      <c r="C21" s="60"/>
      <c r="D21" s="107"/>
      <c r="E21" s="107"/>
      <c r="F21" s="108"/>
      <c r="G21" s="108"/>
      <c r="H21" s="101"/>
      <c r="I21" s="102"/>
      <c r="J21" s="62"/>
      <c r="K21" s="59"/>
      <c r="L21" s="59"/>
      <c r="M21" s="59"/>
      <c r="N21" s="59"/>
      <c r="O21" s="104"/>
      <c r="P21" s="105"/>
      <c r="Q21" s="79"/>
      <c r="R21" s="79"/>
      <c r="S21" s="79"/>
    </row>
    <row r="22" customFormat="false" ht="13.8" hidden="false" customHeight="false" outlineLevel="0" collapsed="false">
      <c r="A22" s="58"/>
      <c r="B22" s="109"/>
      <c r="C22" s="60"/>
      <c r="D22" s="110"/>
      <c r="E22" s="110"/>
      <c r="F22" s="108"/>
      <c r="G22" s="108"/>
      <c r="H22" s="101"/>
      <c r="I22" s="102"/>
      <c r="J22" s="62"/>
      <c r="K22" s="59"/>
      <c r="L22" s="103"/>
      <c r="M22" s="103"/>
      <c r="N22" s="59"/>
      <c r="O22" s="104"/>
      <c r="P22" s="105"/>
      <c r="Q22" s="79"/>
      <c r="R22" s="79"/>
      <c r="S22" s="79"/>
    </row>
    <row r="23" customFormat="false" ht="13.8" hidden="false" customHeight="false" outlineLevel="0" collapsed="false">
      <c r="A23" s="58"/>
      <c r="B23" s="59"/>
      <c r="C23" s="60"/>
      <c r="D23" s="110"/>
      <c r="E23" s="110"/>
      <c r="F23" s="108"/>
      <c r="G23" s="108"/>
      <c r="H23" s="101"/>
      <c r="I23" s="102"/>
      <c r="J23" s="62"/>
      <c r="K23" s="59"/>
      <c r="L23" s="103"/>
      <c r="M23" s="103"/>
      <c r="N23" s="59"/>
      <c r="O23" s="104"/>
      <c r="P23" s="105"/>
      <c r="Q23" s="79"/>
      <c r="R23" s="79"/>
      <c r="S23" s="79"/>
    </row>
    <row r="24" customFormat="false" ht="13.8" hidden="false" customHeight="false" outlineLevel="0" collapsed="false">
      <c r="A24" s="58"/>
      <c r="B24" s="109"/>
      <c r="C24" s="60"/>
      <c r="D24" s="110"/>
      <c r="E24" s="110"/>
      <c r="F24" s="108"/>
      <c r="G24" s="108"/>
      <c r="H24" s="101"/>
      <c r="I24" s="102"/>
      <c r="J24" s="62"/>
      <c r="K24" s="59"/>
      <c r="L24" s="103"/>
      <c r="M24" s="103"/>
      <c r="N24" s="59"/>
      <c r="O24" s="104"/>
      <c r="P24" s="105"/>
      <c r="Q24" s="79"/>
      <c r="R24" s="79"/>
      <c r="S24" s="79"/>
    </row>
    <row r="25" customFormat="false" ht="13.8" hidden="false" customHeight="false" outlineLevel="0" collapsed="false">
      <c r="A25" s="58"/>
      <c r="B25" s="59"/>
      <c r="C25" s="60"/>
      <c r="D25" s="110"/>
      <c r="E25" s="110"/>
      <c r="F25" s="108"/>
      <c r="G25" s="108"/>
      <c r="H25" s="101"/>
      <c r="I25" s="102"/>
      <c r="J25" s="62"/>
      <c r="K25" s="59"/>
      <c r="L25" s="103"/>
      <c r="M25" s="103"/>
      <c r="N25" s="59"/>
      <c r="O25" s="104"/>
      <c r="P25" s="105"/>
      <c r="Q25" s="79"/>
      <c r="R25" s="79"/>
      <c r="S25" s="79"/>
    </row>
    <row r="26" customFormat="false" ht="13.8" hidden="false" customHeight="false" outlineLevel="0" collapsed="false">
      <c r="A26" s="58"/>
      <c r="B26" s="109"/>
      <c r="C26" s="60"/>
      <c r="D26" s="110"/>
      <c r="E26" s="110"/>
      <c r="F26" s="108"/>
      <c r="G26" s="108"/>
      <c r="H26" s="101"/>
      <c r="I26" s="102"/>
      <c r="J26" s="62"/>
      <c r="K26" s="59"/>
      <c r="L26" s="103"/>
      <c r="M26" s="103"/>
      <c r="N26" s="59"/>
      <c r="O26" s="104"/>
      <c r="P26" s="105"/>
      <c r="Q26" s="79"/>
      <c r="R26" s="79"/>
      <c r="S26" s="79"/>
    </row>
    <row r="27" customFormat="false" ht="13.8" hidden="false" customHeight="false" outlineLevel="0" collapsed="false">
      <c r="A27" s="58"/>
      <c r="B27" s="59"/>
      <c r="C27" s="60"/>
      <c r="D27" s="110"/>
      <c r="E27" s="110"/>
      <c r="F27" s="108"/>
      <c r="G27" s="108"/>
      <c r="H27" s="101"/>
      <c r="I27" s="102"/>
      <c r="J27" s="62"/>
      <c r="K27" s="59"/>
      <c r="L27" s="103"/>
      <c r="M27" s="103"/>
      <c r="N27" s="59"/>
      <c r="O27" s="104"/>
      <c r="P27" s="105"/>
      <c r="Q27" s="79"/>
      <c r="R27" s="79"/>
      <c r="S27" s="79"/>
    </row>
    <row r="28" customFormat="false" ht="13.8" hidden="false" customHeight="false" outlineLevel="0" collapsed="false">
      <c r="A28" s="58"/>
      <c r="B28" s="59"/>
      <c r="C28" s="60"/>
      <c r="D28" s="111"/>
      <c r="E28" s="111"/>
      <c r="F28" s="112"/>
      <c r="G28" s="112"/>
      <c r="H28" s="101"/>
      <c r="I28" s="102"/>
      <c r="J28" s="62"/>
      <c r="K28" s="59"/>
      <c r="L28" s="103"/>
      <c r="M28" s="103"/>
      <c r="N28" s="59"/>
      <c r="O28" s="104"/>
      <c r="P28" s="105"/>
      <c r="Q28" s="79"/>
      <c r="R28" s="79"/>
      <c r="S28" s="79"/>
    </row>
    <row r="29" customFormat="false" ht="13.8" hidden="false" customHeight="false" outlineLevel="0" collapsed="false">
      <c r="A29" s="58"/>
      <c r="B29" s="109"/>
      <c r="C29" s="60"/>
      <c r="D29" s="113"/>
      <c r="E29" s="113"/>
      <c r="F29" s="112"/>
      <c r="G29" s="112"/>
      <c r="H29" s="101"/>
      <c r="I29" s="102"/>
      <c r="J29" s="62"/>
      <c r="K29" s="59"/>
      <c r="L29" s="103"/>
      <c r="M29" s="103"/>
      <c r="N29" s="59"/>
      <c r="O29" s="104"/>
      <c r="P29" s="105"/>
      <c r="Q29" s="79"/>
      <c r="R29" s="79"/>
      <c r="S29" s="79"/>
    </row>
    <row r="30" customFormat="false" ht="13.8" hidden="false" customHeight="false" outlineLevel="0" collapsed="false">
      <c r="A30" s="58"/>
      <c r="B30" s="59"/>
      <c r="C30" s="60"/>
      <c r="D30" s="113"/>
      <c r="E30" s="113"/>
      <c r="F30" s="112"/>
      <c r="G30" s="112"/>
      <c r="H30" s="101"/>
      <c r="I30" s="102"/>
      <c r="J30" s="62"/>
      <c r="K30" s="59"/>
      <c r="L30" s="103"/>
      <c r="M30" s="103"/>
      <c r="N30" s="59"/>
      <c r="O30" s="104"/>
      <c r="P30" s="105"/>
      <c r="Q30" s="79"/>
      <c r="R30" s="79"/>
      <c r="S30" s="79"/>
    </row>
    <row r="31" customFormat="false" ht="13.8" hidden="false" customHeight="false" outlineLevel="0" collapsed="false">
      <c r="A31" s="58"/>
      <c r="B31" s="109"/>
      <c r="C31" s="60"/>
      <c r="D31" s="113"/>
      <c r="E31" s="113"/>
      <c r="F31" s="112"/>
      <c r="G31" s="112"/>
      <c r="H31" s="101"/>
      <c r="I31" s="102"/>
      <c r="J31" s="62"/>
      <c r="K31" s="59"/>
      <c r="L31" s="103"/>
      <c r="M31" s="103"/>
      <c r="N31" s="59"/>
      <c r="O31" s="104"/>
      <c r="P31" s="105"/>
      <c r="Q31" s="79"/>
      <c r="R31" s="79"/>
      <c r="S31" s="79"/>
    </row>
    <row r="32" customFormat="false" ht="13.8" hidden="false" customHeight="false" outlineLevel="0" collapsed="false">
      <c r="A32" s="58"/>
      <c r="B32" s="59"/>
      <c r="C32" s="60"/>
      <c r="D32" s="113"/>
      <c r="E32" s="113"/>
      <c r="F32" s="112"/>
      <c r="G32" s="112"/>
      <c r="H32" s="101"/>
      <c r="I32" s="102"/>
      <c r="J32" s="62"/>
      <c r="K32" s="59"/>
      <c r="L32" s="103"/>
      <c r="M32" s="103"/>
      <c r="N32" s="59"/>
      <c r="O32" s="104"/>
      <c r="P32" s="105"/>
      <c r="Q32" s="79"/>
      <c r="R32" s="79"/>
      <c r="S32" s="79"/>
    </row>
    <row r="33" customFormat="false" ht="13.8" hidden="false" customHeight="false" outlineLevel="0" collapsed="false">
      <c r="A33" s="58"/>
      <c r="B33" s="109"/>
      <c r="C33" s="60"/>
      <c r="D33" s="113"/>
      <c r="E33" s="113"/>
      <c r="F33" s="112"/>
      <c r="G33" s="112"/>
      <c r="H33" s="101"/>
      <c r="I33" s="102"/>
      <c r="J33" s="62"/>
      <c r="K33" s="59"/>
      <c r="L33" s="103"/>
      <c r="M33" s="103"/>
      <c r="N33" s="59"/>
      <c r="O33" s="104"/>
      <c r="P33" s="105"/>
      <c r="Q33" s="79"/>
      <c r="R33" s="79"/>
      <c r="S33" s="79"/>
    </row>
    <row r="34" customFormat="false" ht="13.8" hidden="false" customHeight="false" outlineLevel="0" collapsed="false">
      <c r="A34" s="58"/>
      <c r="B34" s="59"/>
      <c r="C34" s="60"/>
      <c r="D34" s="113"/>
      <c r="E34" s="113"/>
      <c r="F34" s="112"/>
      <c r="G34" s="112"/>
      <c r="H34" s="101"/>
      <c r="I34" s="102"/>
      <c r="J34" s="62"/>
      <c r="K34" s="59"/>
      <c r="L34" s="103"/>
      <c r="M34" s="103"/>
      <c r="N34" s="59"/>
      <c r="O34" s="104"/>
      <c r="P34" s="105"/>
      <c r="Q34" s="79"/>
      <c r="R34" s="79"/>
      <c r="S34" s="79"/>
    </row>
    <row r="35" customFormat="false" ht="13.8" hidden="false" customHeight="false" outlineLevel="0" collapsed="false">
      <c r="A35" s="58"/>
      <c r="B35" s="59"/>
      <c r="C35" s="60"/>
      <c r="D35" s="114"/>
      <c r="E35" s="114"/>
      <c r="F35" s="115"/>
      <c r="G35" s="115"/>
      <c r="H35" s="101"/>
      <c r="I35" s="102"/>
      <c r="J35" s="62"/>
      <c r="K35" s="59"/>
      <c r="L35" s="103"/>
      <c r="M35" s="103"/>
      <c r="N35" s="59"/>
      <c r="O35" s="104"/>
      <c r="P35" s="105"/>
      <c r="Q35" s="79"/>
      <c r="R35" s="79"/>
      <c r="S35" s="79"/>
    </row>
    <row r="36" customFormat="false" ht="13.8" hidden="false" customHeight="false" outlineLevel="0" collapsed="false">
      <c r="A36" s="58"/>
      <c r="B36" s="109"/>
      <c r="C36" s="60"/>
      <c r="D36" s="116"/>
      <c r="E36" s="116"/>
      <c r="F36" s="115"/>
      <c r="G36" s="115"/>
      <c r="H36" s="101"/>
      <c r="I36" s="102"/>
      <c r="J36" s="62"/>
      <c r="K36" s="59"/>
      <c r="L36" s="103"/>
      <c r="M36" s="103"/>
      <c r="N36" s="59"/>
      <c r="O36" s="104"/>
      <c r="P36" s="105"/>
      <c r="Q36" s="79"/>
      <c r="R36" s="79"/>
      <c r="S36" s="79"/>
    </row>
    <row r="37" customFormat="false" ht="13.8" hidden="false" customHeight="false" outlineLevel="0" collapsed="false">
      <c r="A37" s="58"/>
      <c r="B37" s="59"/>
      <c r="C37" s="60"/>
      <c r="D37" s="116"/>
      <c r="E37" s="116"/>
      <c r="F37" s="115"/>
      <c r="G37" s="115"/>
      <c r="H37" s="101"/>
      <c r="I37" s="102"/>
      <c r="J37" s="62"/>
      <c r="K37" s="59"/>
      <c r="L37" s="103"/>
      <c r="M37" s="103"/>
      <c r="N37" s="59"/>
      <c r="O37" s="104"/>
      <c r="P37" s="105"/>
      <c r="Q37" s="79"/>
      <c r="R37" s="79"/>
      <c r="S37" s="79"/>
    </row>
    <row r="38" customFormat="false" ht="13.8" hidden="false" customHeight="false" outlineLevel="0" collapsed="false">
      <c r="A38" s="58"/>
      <c r="B38" s="109"/>
      <c r="C38" s="60"/>
      <c r="D38" s="117"/>
      <c r="E38" s="117"/>
      <c r="F38" s="115"/>
      <c r="G38" s="115"/>
      <c r="H38" s="101"/>
      <c r="I38" s="102"/>
      <c r="J38" s="62"/>
      <c r="K38" s="59"/>
      <c r="L38" s="103"/>
      <c r="M38" s="103"/>
      <c r="N38" s="59"/>
      <c r="O38" s="104"/>
      <c r="P38" s="105"/>
      <c r="Q38" s="79"/>
      <c r="R38" s="79"/>
      <c r="S38" s="79"/>
    </row>
    <row r="39" customFormat="false" ht="13.8" hidden="false" customHeight="false" outlineLevel="0" collapsed="false">
      <c r="A39" s="58"/>
      <c r="B39" s="59"/>
      <c r="C39" s="60"/>
      <c r="D39" s="116"/>
      <c r="E39" s="116"/>
      <c r="F39" s="115"/>
      <c r="G39" s="115"/>
      <c r="H39" s="101"/>
      <c r="I39" s="102"/>
      <c r="J39" s="62"/>
      <c r="K39" s="59"/>
      <c r="L39" s="103"/>
      <c r="M39" s="103"/>
      <c r="N39" s="59"/>
      <c r="O39" s="104"/>
      <c r="P39" s="105"/>
      <c r="Q39" s="79"/>
      <c r="R39" s="79"/>
      <c r="S39" s="79"/>
    </row>
    <row r="40" customFormat="false" ht="13.8" hidden="false" customHeight="false" outlineLevel="0" collapsed="false">
      <c r="A40" s="58"/>
      <c r="B40" s="109"/>
      <c r="C40" s="60"/>
      <c r="D40" s="117"/>
      <c r="E40" s="117"/>
      <c r="F40" s="115"/>
      <c r="G40" s="115"/>
      <c r="H40" s="101"/>
      <c r="I40" s="102"/>
      <c r="J40" s="62"/>
      <c r="K40" s="59"/>
      <c r="L40" s="103"/>
      <c r="M40" s="103"/>
      <c r="N40" s="59"/>
      <c r="O40" s="104"/>
      <c r="P40" s="105"/>
      <c r="Q40" s="79"/>
      <c r="R40" s="79"/>
      <c r="S40" s="79"/>
    </row>
    <row r="41" customFormat="false" ht="13.8" hidden="false" customHeight="false" outlineLevel="0" collapsed="false">
      <c r="A41" s="58"/>
      <c r="B41" s="109"/>
      <c r="C41" s="60"/>
      <c r="D41" s="117"/>
      <c r="E41" s="117"/>
      <c r="F41" s="115"/>
      <c r="G41" s="115"/>
      <c r="H41" s="101"/>
      <c r="I41" s="102"/>
      <c r="J41" s="62"/>
      <c r="K41" s="59"/>
      <c r="L41" s="103"/>
      <c r="M41" s="103"/>
      <c r="N41" s="59"/>
      <c r="O41" s="104"/>
      <c r="P41" s="105"/>
      <c r="Q41" s="79"/>
      <c r="R41" s="79"/>
      <c r="S41" s="79"/>
    </row>
    <row r="42" customFormat="false" ht="13.8" hidden="false" customHeight="false" outlineLevel="0" collapsed="false">
      <c r="A42" s="58"/>
      <c r="B42" s="59"/>
      <c r="C42" s="60"/>
      <c r="D42" s="118"/>
      <c r="E42" s="118"/>
      <c r="F42" s="119"/>
      <c r="G42" s="119"/>
      <c r="H42" s="101"/>
      <c r="I42" s="102"/>
      <c r="J42" s="62"/>
      <c r="K42" s="59"/>
      <c r="L42" s="103"/>
      <c r="M42" s="103"/>
      <c r="N42" s="59"/>
      <c r="O42" s="104"/>
      <c r="P42" s="105"/>
      <c r="Q42" s="79"/>
      <c r="R42" s="79"/>
      <c r="S42" s="79"/>
    </row>
    <row r="43" customFormat="false" ht="13.8" hidden="false" customHeight="false" outlineLevel="0" collapsed="false">
      <c r="A43" s="58"/>
      <c r="B43" s="109"/>
      <c r="C43" s="60"/>
      <c r="D43" s="118"/>
      <c r="E43" s="118"/>
      <c r="F43" s="119"/>
      <c r="G43" s="119"/>
      <c r="H43" s="101"/>
      <c r="I43" s="102"/>
      <c r="J43" s="62"/>
      <c r="K43" s="59"/>
      <c r="L43" s="103"/>
      <c r="M43" s="103"/>
      <c r="N43" s="59"/>
      <c r="O43" s="104"/>
      <c r="P43" s="105"/>
      <c r="Q43" s="79"/>
      <c r="R43" s="79"/>
      <c r="S43" s="79"/>
    </row>
    <row r="44" customFormat="false" ht="13.8" hidden="false" customHeight="false" outlineLevel="0" collapsed="false">
      <c r="A44" s="58"/>
      <c r="B44" s="59"/>
      <c r="C44" s="60"/>
      <c r="D44" s="118"/>
      <c r="E44" s="118"/>
      <c r="F44" s="119"/>
      <c r="G44" s="119"/>
      <c r="H44" s="101"/>
      <c r="I44" s="102"/>
      <c r="J44" s="62"/>
      <c r="K44" s="59"/>
      <c r="L44" s="103"/>
      <c r="M44" s="103"/>
      <c r="N44" s="59"/>
      <c r="O44" s="104"/>
      <c r="P44" s="105"/>
      <c r="Q44" s="79"/>
      <c r="R44" s="79"/>
      <c r="S44" s="79"/>
    </row>
    <row r="45" customFormat="false" ht="13.8" hidden="false" customHeight="false" outlineLevel="0" collapsed="false">
      <c r="A45" s="58"/>
      <c r="B45" s="109"/>
      <c r="C45" s="60"/>
      <c r="D45" s="118"/>
      <c r="E45" s="118"/>
      <c r="F45" s="119"/>
      <c r="G45" s="119"/>
      <c r="H45" s="101"/>
      <c r="I45" s="102"/>
      <c r="J45" s="62"/>
      <c r="K45" s="59"/>
      <c r="L45" s="103"/>
      <c r="M45" s="103"/>
      <c r="N45" s="59"/>
      <c r="O45" s="104"/>
      <c r="P45" s="105"/>
      <c r="Q45" s="79"/>
      <c r="R45" s="79"/>
      <c r="S45" s="79"/>
    </row>
    <row r="46" customFormat="false" ht="13.8" hidden="false" customHeight="false" outlineLevel="0" collapsed="false">
      <c r="A46" s="58"/>
      <c r="B46" s="59"/>
      <c r="C46" s="60"/>
      <c r="D46" s="118"/>
      <c r="E46" s="118"/>
      <c r="F46" s="119"/>
      <c r="G46" s="119"/>
      <c r="H46" s="101"/>
      <c r="I46" s="102"/>
      <c r="J46" s="62"/>
      <c r="K46" s="59"/>
      <c r="L46" s="103"/>
      <c r="M46" s="103"/>
      <c r="N46" s="59"/>
      <c r="O46" s="104"/>
      <c r="P46" s="105"/>
      <c r="Q46" s="79"/>
      <c r="R46" s="79"/>
      <c r="S46" s="79"/>
    </row>
    <row r="47" customFormat="false" ht="13.8" hidden="false" customHeight="false" outlineLevel="0" collapsed="false">
      <c r="A47" s="58"/>
      <c r="B47" s="109"/>
      <c r="C47" s="60"/>
      <c r="D47" s="118"/>
      <c r="E47" s="118"/>
      <c r="F47" s="119"/>
      <c r="G47" s="119"/>
      <c r="H47" s="101"/>
      <c r="I47" s="102"/>
      <c r="J47" s="62"/>
      <c r="K47" s="59"/>
      <c r="L47" s="103"/>
      <c r="M47" s="103"/>
      <c r="N47" s="59"/>
      <c r="O47" s="104"/>
      <c r="P47" s="105"/>
      <c r="Q47" s="79"/>
      <c r="R47" s="79"/>
      <c r="S47" s="79"/>
    </row>
    <row r="48" customFormat="false" ht="13.8" hidden="false" customHeight="false" outlineLevel="0" collapsed="false">
      <c r="A48" s="58"/>
      <c r="B48" s="59"/>
      <c r="C48" s="60"/>
      <c r="D48" s="120"/>
      <c r="E48" s="120"/>
      <c r="F48" s="121"/>
      <c r="G48" s="121"/>
      <c r="H48" s="101"/>
      <c r="I48" s="102"/>
      <c r="J48" s="62"/>
      <c r="K48" s="59"/>
      <c r="L48" s="103"/>
      <c r="M48" s="103"/>
      <c r="N48" s="59"/>
      <c r="O48" s="104"/>
      <c r="P48" s="105"/>
      <c r="Q48" s="79"/>
      <c r="R48" s="79"/>
      <c r="S48" s="79"/>
    </row>
    <row r="49" customFormat="false" ht="13.8" hidden="false" customHeight="false" outlineLevel="0" collapsed="false">
      <c r="A49" s="58"/>
      <c r="B49" s="109"/>
      <c r="C49" s="60"/>
      <c r="D49" s="120"/>
      <c r="E49" s="120"/>
      <c r="F49" s="121"/>
      <c r="G49" s="121"/>
      <c r="H49" s="101"/>
      <c r="I49" s="102"/>
      <c r="J49" s="62"/>
      <c r="K49" s="59"/>
      <c r="L49" s="103"/>
      <c r="M49" s="103"/>
      <c r="N49" s="59"/>
      <c r="O49" s="104"/>
      <c r="P49" s="105"/>
      <c r="Q49" s="79"/>
      <c r="R49" s="79"/>
      <c r="S49" s="79"/>
    </row>
    <row r="50" customFormat="false" ht="13.8" hidden="false" customHeight="false" outlineLevel="0" collapsed="false">
      <c r="A50" s="58"/>
      <c r="B50" s="109"/>
      <c r="C50" s="60"/>
      <c r="D50" s="120"/>
      <c r="E50" s="120"/>
      <c r="F50" s="121"/>
      <c r="G50" s="121"/>
      <c r="H50" s="101"/>
      <c r="I50" s="102"/>
      <c r="J50" s="62"/>
      <c r="K50" s="59"/>
      <c r="L50" s="103"/>
      <c r="M50" s="103"/>
      <c r="N50" s="59"/>
      <c r="O50" s="104"/>
      <c r="P50" s="105"/>
      <c r="Q50" s="79"/>
      <c r="R50" s="79"/>
      <c r="S50" s="79"/>
    </row>
    <row r="51" customFormat="false" ht="13.8" hidden="false" customHeight="false" outlineLevel="0" collapsed="false">
      <c r="A51" s="58"/>
      <c r="B51" s="109"/>
      <c r="C51" s="60"/>
      <c r="D51" s="122"/>
      <c r="E51" s="122"/>
      <c r="F51" s="121"/>
      <c r="G51" s="121"/>
      <c r="H51" s="101"/>
      <c r="I51" s="102"/>
      <c r="J51" s="62"/>
      <c r="K51" s="59"/>
      <c r="L51" s="103"/>
      <c r="M51" s="103"/>
      <c r="N51" s="59"/>
      <c r="O51" s="104"/>
      <c r="P51" s="105"/>
      <c r="Q51" s="79"/>
      <c r="R51" s="79"/>
      <c r="S51" s="79"/>
    </row>
    <row r="52" customFormat="false" ht="13.8" hidden="false" customHeight="false" outlineLevel="0" collapsed="false">
      <c r="P52" s="105"/>
      <c r="Q52" s="79"/>
      <c r="R52" s="79"/>
      <c r="S52" s="79"/>
    </row>
  </sheetData>
  <autoFilter ref="C7:K7"/>
  <mergeCells count="6">
    <mergeCell ref="B2:B6"/>
    <mergeCell ref="F21:F27"/>
    <mergeCell ref="F28:F34"/>
    <mergeCell ref="F35:F41"/>
    <mergeCell ref="F42:F47"/>
    <mergeCell ref="F48:F51"/>
  </mergeCells>
  <conditionalFormatting sqref="C8:C51">
    <cfRule type="cellIs" priority="2" operator="equal" aboveAverage="0" equalAverage="0" bottom="0" percent="0" rank="0" text="" dxfId="0">
      <formula>"IDENTIFIED"</formula>
    </cfRule>
    <cfRule type="cellIs" priority="3" operator="equal" aboveAverage="0" equalAverage="0" bottom="0" percent="0" rank="0" text="" dxfId="1">
      <formula>"NON_IMPLEMENTABLE"</formula>
    </cfRule>
    <cfRule type="cellIs" priority="4" operator="equal" aboveAverage="0" equalAverage="0" bottom="0" percent="0" rank="0" text="" dxfId="2">
      <formula>"IMPLEMENTED"</formula>
    </cfRule>
    <cfRule type="cellIs" priority="5" operator="equal" aboveAverage="0" equalAverage="0" bottom="0" percent="0" rank="0" text="" dxfId="3">
      <formula>"SUSPENDED"</formula>
    </cfRule>
  </conditionalFormatting>
  <conditionalFormatting sqref="J8:J51">
    <cfRule type="cellIs" priority="6" operator="equal" aboveAverage="0" equalAverage="0" bottom="0" percent="0" rank="0" text="" dxfId="4">
      <formula>"REVIEW"</formula>
    </cfRule>
    <cfRule type="cellIs" priority="7" operator="equal" aboveAverage="0" equalAverage="0" bottom="0" percent="0" rank="0" text="" dxfId="4">
      <formula>"PENDING"</formula>
    </cfRule>
    <cfRule type="cellIs" priority="8" operator="equal" aboveAverage="0" equalAverage="0" bottom="0" percent="0" rank="0" text="" dxfId="5">
      <formula>"DONE"</formula>
    </cfRule>
  </conditionalFormatting>
  <dataValidations count="8">
    <dataValidation allowBlank="true" operator="equal" showDropDown="false" showErrorMessage="true" showInputMessage="false" sqref="T1:T6 C7 J7" type="list">
      <formula1>NA()</formula1>
      <formula2>0</formula2>
    </dataValidation>
    <dataValidation allowBlank="true" operator="equal" showDropDown="false" showErrorMessage="true" showInputMessage="false" sqref="N8:N51" type="list">
      <formula1>master_sheet!$E$2:$E$4</formula1>
      <formula2>0</formula2>
    </dataValidation>
    <dataValidation allowBlank="true" operator="between" showDropDown="false" showErrorMessage="true" showInputMessage="true" sqref="I8:I51" type="list">
      <formula1>master_sheet!$C$2:$C$21</formula1>
      <formula2>0</formula2>
    </dataValidation>
    <dataValidation allowBlank="true" operator="equal" showDropDown="false" showErrorMessage="true" showInputMessage="false" sqref="K8:K51" type="list">
      <formula1>master_sheet!$D$2:$D$21</formula1>
      <formula2>0</formula2>
    </dataValidation>
    <dataValidation allowBlank="true" operator="equal" showDropDown="false" showErrorMessage="true" showInputMessage="false" sqref="J8:J40" type="list">
      <formula1>master_sheet!$B2:$B5</formula1>
      <formula2>0</formula2>
    </dataValidation>
    <dataValidation allowBlank="true" operator="equal" showDropDown="false" showErrorMessage="true" showInputMessage="false" sqref="J41 J43 J45:J46 J48 J50:J51" type="list">
      <formula1>master_sheet!$B33:$B36</formula1>
      <formula2>0</formula2>
    </dataValidation>
    <dataValidation allowBlank="true" operator="equal" showDropDown="false" showErrorMessage="true" showInputMessage="false" sqref="J42 J44 J47 J49" type="list">
      <formula1>master_sheet!$B35:$B38</formula1>
      <formula2>0</formula2>
    </dataValidation>
    <dataValidation allowBlank="true" operator="equal" showDropDown="false" showErrorMessage="true" showInputMessage="false" sqref="C8:C51" type="list">
      <formula1>master_sheet!A2:A5</formula1>
      <formula2>0</formula2>
    </dataValidation>
  </dataValidations>
  <hyperlinks>
    <hyperlink ref="A5" location="TEST_INDEX!A1" display="INDE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5" zeroHeight="false" outlineLevelRow="0" outlineLevelCol="0"/>
  <cols>
    <col collapsed="false" customWidth="true" hidden="false" outlineLevel="0" max="1" min="1" style="0" width="21.45"/>
    <col collapsed="false" customWidth="true" hidden="false" outlineLevel="0" max="3" min="2" style="0" width="14.01"/>
    <col collapsed="false" customWidth="true" hidden="false" outlineLevel="0" max="4" min="4" style="0" width="11.27"/>
    <col collapsed="false" customWidth="true" hidden="false" outlineLevel="0" max="1025" min="5" style="0" width="8.67"/>
  </cols>
  <sheetData>
    <row r="1" customFormat="false" ht="14.5" hidden="false" customHeight="false" outlineLevel="0" collapsed="false">
      <c r="A1" s="29" t="s">
        <v>15</v>
      </c>
      <c r="B1" s="29" t="s">
        <v>3</v>
      </c>
      <c r="C1" s="29" t="s">
        <v>29</v>
      </c>
      <c r="D1" s="29" t="s">
        <v>30</v>
      </c>
      <c r="E1" s="29" t="s">
        <v>32</v>
      </c>
    </row>
    <row r="2" customFormat="false" ht="14.5" hidden="false" customHeight="false" outlineLevel="0" collapsed="false">
      <c r="A2" s="123" t="s">
        <v>16</v>
      </c>
      <c r="B2" s="123" t="s">
        <v>62</v>
      </c>
      <c r="C2" s="22"/>
      <c r="D2" s="22"/>
      <c r="E2" s="123" t="s">
        <v>63</v>
      </c>
    </row>
    <row r="3" customFormat="false" ht="14.5" hidden="false" customHeight="false" outlineLevel="0" collapsed="false">
      <c r="A3" s="123" t="s">
        <v>17</v>
      </c>
      <c r="B3" s="22" t="s">
        <v>64</v>
      </c>
      <c r="C3" s="22"/>
      <c r="D3" s="22"/>
      <c r="E3" s="22" t="s">
        <v>65</v>
      </c>
    </row>
    <row r="4" customFormat="false" ht="14.5" hidden="false" customHeight="false" outlineLevel="0" collapsed="false">
      <c r="A4" s="123" t="s">
        <v>34</v>
      </c>
      <c r="B4" s="123" t="s">
        <v>66</v>
      </c>
      <c r="C4" s="22"/>
      <c r="D4" s="22"/>
      <c r="E4" s="123" t="s">
        <v>67</v>
      </c>
    </row>
    <row r="5" customFormat="false" ht="14.5" hidden="false" customHeight="false" outlineLevel="0" collapsed="false">
      <c r="A5" s="123" t="s">
        <v>23</v>
      </c>
      <c r="B5" s="22" t="s">
        <v>68</v>
      </c>
      <c r="C5" s="22"/>
      <c r="D5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2023-10-02T12:04:41Z</dcterms:modified>
  <cp:revision>1</cp:revision>
  <dc:subject/>
  <dc:title>SOCMega_TestPlan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0x010100CF466BD7F38F8B468FB41DF233F21F4E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79e395e-e3b5-421f-8616-70a10f9451af_ActionId">
    <vt:lpwstr>b77ccf18-e7a8-4da9-ac72-b0ba45ec8757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Enabled">
    <vt:lpwstr>true</vt:lpwstr>
  </property>
  <property fmtid="{D5CDD505-2E9C-101B-9397-08002B2CF9AE}" pid="10" name="MSIP_Label_879e395e-e3b5-421f-8616-70a10f9451af_Method">
    <vt:lpwstr>Standard</vt:lpwstr>
  </property>
  <property fmtid="{D5CDD505-2E9C-101B-9397-08002B2CF9AE}" pid="11" name="MSIP_Label_879e395e-e3b5-421f-8616-70a10f9451af_Name">
    <vt:lpwstr>879e395e-e3b5-421f-8616-70a10f9451af</vt:lpwstr>
  </property>
  <property fmtid="{D5CDD505-2E9C-101B-9397-08002B2CF9AE}" pid="12" name="MSIP_Label_879e395e-e3b5-421f-8616-70a10f9451af_SetDate">
    <vt:lpwstr>2021-09-28T10:42:34Z</vt:lpwstr>
  </property>
  <property fmtid="{D5CDD505-2E9C-101B-9397-08002B2CF9AE}" pid="13" name="MSIP_Label_879e395e-e3b5-421f-8616-70a10f9451af_SiteId">
    <vt:lpwstr>0beb0c35-9cbb-4feb-99e5-589e415c7944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_dlc_DocIdItemGuid">
    <vt:lpwstr>23cbb1f1-76b0-40b8-add4-0cbde5766871</vt:lpwstr>
  </property>
</Properties>
</file>