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class\"/>
    </mc:Choice>
  </mc:AlternateContent>
  <xr:revisionPtr revIDLastSave="0" documentId="13_ncr:1_{01D02C80-6416-41CE-8641-C14388314194}" xr6:coauthVersionLast="47" xr6:coauthVersionMax="47" xr10:uidLastSave="{00000000-0000-0000-0000-000000000000}"/>
  <bookViews>
    <workbookView xWindow="-110" yWindow="-110" windowWidth="19420" windowHeight="10420" activeTab="3" xr2:uid="{859E4F41-6D39-4627-AD36-C9CD6E19FDA2}"/>
  </bookViews>
  <sheets>
    <sheet name="Sheet1" sheetId="1" r:id="rId1"/>
    <sheet name="Sheet3" sheetId="4" r:id="rId2"/>
    <sheet name="maths &amp; date" sheetId="2" r:id="rId3"/>
    <sheet name="d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3" l="1"/>
  <c r="J10" i="3"/>
  <c r="H10" i="3"/>
  <c r="E15" i="4"/>
  <c r="D15" i="4"/>
  <c r="I15" i="4"/>
  <c r="I16" i="4" s="1"/>
  <c r="G16" i="4"/>
  <c r="G17" i="4" s="1"/>
  <c r="G15" i="4"/>
  <c r="F15" i="4"/>
  <c r="B12" i="4"/>
  <c r="C12" i="4"/>
  <c r="D11" i="4"/>
  <c r="D10" i="4"/>
  <c r="D9" i="4"/>
  <c r="D8" i="4"/>
  <c r="C11" i="4"/>
  <c r="C10" i="4"/>
  <c r="C9" i="4"/>
  <c r="C8" i="4"/>
  <c r="B7" i="4"/>
  <c r="E12" i="3"/>
  <c r="C7" i="3"/>
  <c r="B13" i="3"/>
  <c r="B8" i="3"/>
  <c r="B11" i="3"/>
  <c r="B10" i="3"/>
  <c r="B9" i="3"/>
  <c r="B7" i="3"/>
  <c r="A6" i="3"/>
  <c r="A5" i="3"/>
  <c r="B12" i="3" s="1"/>
  <c r="B10" i="2"/>
  <c r="B9" i="2"/>
  <c r="B8" i="2"/>
  <c r="B7" i="2"/>
  <c r="B5" i="2"/>
  <c r="B6" i="2"/>
  <c r="B4" i="2"/>
  <c r="C21" i="1" a="1"/>
  <c r="C21" i="1" s="1"/>
  <c r="A26" i="1"/>
  <c r="A24" i="1"/>
  <c r="B24" i="1"/>
  <c r="G21" i="1"/>
  <c r="G18" i="1" s="1"/>
  <c r="G20" i="1" s="1"/>
  <c r="M1" i="1"/>
  <c r="M15" i="1"/>
  <c r="M14" i="1"/>
  <c r="H17" i="1"/>
  <c r="H8" i="1"/>
  <c r="H7" i="1"/>
  <c r="H6" i="1"/>
  <c r="C24" i="1"/>
  <c r="A22" i="1"/>
  <c r="A20" i="1"/>
  <c r="F18" i="1"/>
  <c r="E18" i="1"/>
  <c r="D18" i="1"/>
  <c r="M8" i="1"/>
  <c r="M7" i="1"/>
  <c r="M6" i="1"/>
  <c r="O5" i="1"/>
  <c r="P5" i="1" s="1"/>
  <c r="N5" i="1"/>
  <c r="L5" i="1"/>
  <c r="L7" i="1"/>
  <c r="L8" i="1"/>
  <c r="L9" i="1"/>
  <c r="L10" i="1"/>
  <c r="L11" i="1"/>
  <c r="L12" i="1"/>
  <c r="L13" i="1"/>
  <c r="L14" i="1"/>
  <c r="L15" i="1"/>
  <c r="L6" i="1"/>
  <c r="I5" i="1"/>
  <c r="I7" i="1"/>
  <c r="H5" i="1"/>
  <c r="A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8" authorId="0" shapeId="0" xr:uid="{2134AE45-800C-4366-BAEC-8CA9B32C30B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use of realtional operators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<sst xmlns="http://schemas.openxmlformats.org/spreadsheetml/2006/main" count="157" uniqueCount="95">
  <si>
    <t>Customer ID</t>
  </si>
  <si>
    <t>Customer Name</t>
  </si>
  <si>
    <t>Segment</t>
  </si>
  <si>
    <t>City</t>
  </si>
  <si>
    <t>State</t>
  </si>
  <si>
    <t>Postal Code</t>
  </si>
  <si>
    <t>Region</t>
  </si>
  <si>
    <t>CG-12520</t>
  </si>
  <si>
    <t>Claire Gute</t>
  </si>
  <si>
    <t>Consumer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</si>
  <si>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</si>
  <si>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</si>
  <si>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</si>
  <si>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</si>
  <si>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</si>
  <si>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</si>
  <si>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</si>
  <si>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</si>
  <si>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</si>
  <si>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</si>
  <si>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</si>
  <si>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</si>
  <si>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</si>
  <si>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</si>
  <si>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</si>
  <si>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char</t>
  </si>
  <si>
    <t>concat</t>
  </si>
  <si>
    <t>Claire</t>
  </si>
  <si>
    <t>Gute</t>
  </si>
  <si>
    <t>Darrin</t>
  </si>
  <si>
    <t>Van</t>
  </si>
  <si>
    <t>Sean</t>
  </si>
  <si>
    <t>O'Donnell</t>
  </si>
  <si>
    <t>Brosina</t>
  </si>
  <si>
    <t>Hoffman</t>
  </si>
  <si>
    <t>text to columns</t>
  </si>
  <si>
    <t>Text Functions (char, concatenate, Len, lower,upper, mid, left, right,proper, replace,substitute, text,trim, find )</t>
  </si>
  <si>
    <t>len</t>
  </si>
  <si>
    <t xml:space="preserve">Claire      </t>
  </si>
  <si>
    <t xml:space="preserve">CLAIRE      </t>
  </si>
  <si>
    <t xml:space="preserve">claire      </t>
  </si>
  <si>
    <t>sh99isdl</t>
  </si>
  <si>
    <t>left</t>
  </si>
  <si>
    <t>right</t>
  </si>
  <si>
    <t>middle</t>
  </si>
  <si>
    <t>code</t>
  </si>
  <si>
    <t>CG</t>
  </si>
  <si>
    <t>20</t>
  </si>
  <si>
    <t>la</t>
  </si>
  <si>
    <t>CG20la</t>
  </si>
  <si>
    <t>replace</t>
  </si>
  <si>
    <t>sub</t>
  </si>
  <si>
    <t>Brosinakumaran</t>
  </si>
  <si>
    <t>,E8, ")</t>
  </si>
  <si>
    <t>abc</t>
  </si>
  <si>
    <t xml:space="preserve">Florida </t>
  </si>
  <si>
    <t>abc--Florida</t>
  </si>
  <si>
    <t>Brosina sharma</t>
  </si>
  <si>
    <t>round, cell, floor, abs, power, sqrt,</t>
  </si>
  <si>
    <t>Date Functions  (Today, date, datediff, edate,day,month, year,now, min, sec, weeknum,) datevalue EOmonth, Networkdays,weekday</t>
  </si>
  <si>
    <t>Logical functions --&gt; if ,and, or, not, iferror, sumif, sumifs,avgif, avgifs, switch, countif, countifs</t>
  </si>
  <si>
    <t>date</t>
  </si>
  <si>
    <t>edate</t>
  </si>
  <si>
    <t>day</t>
  </si>
  <si>
    <t>weeknum</t>
  </si>
  <si>
    <t>Eomonth</t>
  </si>
  <si>
    <t>weekday</t>
  </si>
  <si>
    <t>networkingday</t>
  </si>
  <si>
    <t xml:space="preserve">product </t>
  </si>
  <si>
    <t>sales</t>
  </si>
  <si>
    <t>a</t>
  </si>
  <si>
    <t xml:space="preserve">relational </t>
  </si>
  <si>
    <t>&gt;&lt;=&lt;&gt;=</t>
  </si>
  <si>
    <t xml:space="preserve">logical </t>
  </si>
  <si>
    <t xml:space="preserve">and or not </t>
  </si>
  <si>
    <t>toy</t>
  </si>
  <si>
    <t>bags</t>
  </si>
  <si>
    <t>phone</t>
  </si>
  <si>
    <t>tot</t>
  </si>
  <si>
    <t>target</t>
  </si>
  <si>
    <t>greater</t>
  </si>
  <si>
    <t>&gt; equal</t>
  </si>
  <si>
    <t>equal</t>
  </si>
  <si>
    <t>not equal</t>
  </si>
  <si>
    <t xml:space="preserve">if </t>
  </si>
  <si>
    <t/>
  </si>
  <si>
    <t xml:space="preserve">multiple condition </t>
  </si>
  <si>
    <t>commission afte</t>
  </si>
  <si>
    <r>
      <t>Total Days: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27 - 1 + 1 = 27 days</t>
    </r>
    <r>
      <rPr>
        <sz val="11"/>
        <color theme="1"/>
        <rFont val="Calibri"/>
        <family val="2"/>
        <scheme val="minor"/>
      </rPr>
      <t xml:space="preserve"> (inclusive of both start &amp; end dates)</t>
    </r>
  </si>
  <si>
    <t>Weekends in December 2023:</t>
  </si>
  <si>
    <r>
      <t xml:space="preserve">Saturdays: </t>
    </r>
    <r>
      <rPr>
        <b/>
        <sz val="11"/>
        <color theme="1"/>
        <rFont val="Calibri"/>
        <family val="2"/>
        <scheme val="minor"/>
      </rPr>
      <t>2, 9, 16, 23</t>
    </r>
  </si>
  <si>
    <r>
      <t xml:space="preserve">Sundays: </t>
    </r>
    <r>
      <rPr>
        <b/>
        <sz val="11"/>
        <color theme="1"/>
        <rFont val="Calibri"/>
        <family val="2"/>
        <scheme val="minor"/>
      </rPr>
      <t>3, 10, 17, 24</t>
    </r>
  </si>
  <si>
    <t>Total weekends = 8 days</t>
  </si>
  <si>
    <t>Working Days = 27 - 8 = 19 days</t>
  </si>
  <si>
    <t>dateif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</si>
</sst>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D9FC-6C87-43B9-9EEC-E9E10D10376E}">
  <dimension ref="A1:P27"/>
  <sheetViews>
    <sheetView showFormulas="1" topLeftCell="A16" zoomScale="115" zoomScaleNormal="115" workbookViewId="0">
      <selection activeCell="C26" sqref="C26"/>
    </sheetView>
  </sheetViews>
  <sheetFormatPr defaultRowHeight="14.5" x14ac:dyDescent="0.35"/>
  <cols>
    <col min="1" max="1" width="20.7265625" customWidth="1"/>
    <col min="2" max="2" width="18" customWidth="1"/>
    <col min="3" max="3" width="13.54296875" customWidth="1"/>
    <col min="4" max="4" width="11.36328125" customWidth="1"/>
    <col min="6" max="6" width="10.36328125" customWidth="1"/>
    <col min="7" max="7" width="9.7265625" customWidth="1"/>
    <col min="9" max="9" width="24.54296875" customWidth="1"/>
    <col min="10" max="10" width="17.90625" customWidth="1"/>
  </cols>
  <sheetData>
    <row r="1" spans="1:16" x14ac:dyDescent="0.35">
      <c r="M1" t="e">
        <f>LEN(#REF!)</f>
        <v>#REF!</v>
      </c>
    </row>
    <row r="2" spans="1:16" ht="17" x14ac:dyDescent="0.35">
      <c r="A2" s="1" t="s">
        <v>36</v>
      </c>
    </row>
    <row r="4" spans="1:16" ht="15.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25</v>
      </c>
      <c r="I4" s="3" t="s">
        <v>26</v>
      </c>
      <c r="J4" s="4" t="s">
        <v>35</v>
      </c>
      <c r="K4" s="4"/>
      <c r="L4" t="s">
        <v>37</v>
      </c>
    </row>
    <row r="5" spans="1:16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42420</v>
      </c>
      <c r="G5" t="s">
        <v>12</v>
      </c>
      <c r="H5" t="str">
        <f>CHAR(65)</f>
        <v>A</v>
      </c>
      <c r="I5" t="str">
        <f>_xlfn.CONCAT("name","-",B5,F5)</f>
        <v>name-Claire Gute42420</v>
      </c>
      <c r="J5" t="s">
        <v>27</v>
      </c>
      <c r="K5" t="s">
        <v>28</v>
      </c>
      <c r="L5">
        <f>LEN(J5)</f>
        <v>6</v>
      </c>
      <c r="M5" t="s">
        <v>38</v>
      </c>
      <c r="N5">
        <f>LEN(M5)</f>
        <v>12</v>
      </c>
      <c r="O5" t="str">
        <f>TRIM(M5)</f>
        <v>Claire</v>
      </c>
      <c r="P5">
        <f>LEN(O5)</f>
        <v>6</v>
      </c>
    </row>
    <row r="6" spans="1:16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42420</v>
      </c>
      <c r="G6" t="s">
        <v>12</v>
      </c>
      <c r="H6" t="str">
        <f>CHAR(12)</f>
        <v>_x000C_</v>
      </c>
      <c r="J6" t="s">
        <v>27</v>
      </c>
      <c r="K6" t="s">
        <v>28</v>
      </c>
      <c r="L6">
        <f>LEN(J6)</f>
        <v>6</v>
      </c>
      <c r="M6" t="str">
        <f>UPPER(M5)</f>
        <v xml:space="preserve">CLAIRE      </v>
      </c>
      <c r="N6" t="s">
        <v>39</v>
      </c>
    </row>
    <row r="7" spans="1:16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90036</v>
      </c>
      <c r="G7" t="s">
        <v>18</v>
      </c>
      <c r="H7" t="str">
        <f>CHAR(97)</f>
        <v>a</v>
      </c>
      <c r="I7" t="str">
        <f>_xlfn.CONCAT(A7,"-",B7)</f>
        <v>DV-13045-Darrin Van Huff</v>
      </c>
      <c r="J7" t="s">
        <v>29</v>
      </c>
      <c r="K7" t="s">
        <v>30</v>
      </c>
      <c r="L7">
        <f t="shared" ref="L7:L15" si="0">LEN(J7)</f>
        <v>6</v>
      </c>
      <c r="M7" t="str">
        <f>PROPER(M6)</f>
        <v xml:space="preserve">Claire      </v>
      </c>
      <c r="N7" t="s">
        <v>38</v>
      </c>
    </row>
    <row r="8" spans="1:16" x14ac:dyDescent="0.35">
      <c r="A8" t="s">
        <v>19</v>
      </c>
      <c r="B8" t="s">
        <v>20</v>
      </c>
      <c r="C8" t="s">
        <v>9</v>
      </c>
      <c r="D8" t="s">
        <v>21</v>
      </c>
      <c r="E8" t="s">
        <v>22</v>
      </c>
      <c r="F8">
        <v>33311</v>
      </c>
      <c r="G8" t="s">
        <v>12</v>
      </c>
      <c r="H8" t="str">
        <f>_xlfn.CONCAT("abc","--",E8," ")</f>
        <v xml:space="preserve">abc--Florida </v>
      </c>
      <c r="J8" t="s">
        <v>31</v>
      </c>
      <c r="K8" t="s">
        <v>32</v>
      </c>
      <c r="L8">
        <f t="shared" si="0"/>
        <v>4</v>
      </c>
      <c r="M8" t="str">
        <f>LOWER(M6)</f>
        <v xml:space="preserve">claire      </v>
      </c>
      <c r="N8" t="s">
        <v>40</v>
      </c>
    </row>
    <row r="9" spans="1:16" x14ac:dyDescent="0.35">
      <c r="A9" t="s">
        <v>19</v>
      </c>
      <c r="B9" t="s">
        <v>20</v>
      </c>
      <c r="C9" t="s">
        <v>9</v>
      </c>
      <c r="D9" t="s">
        <v>21</v>
      </c>
      <c r="E9" t="s">
        <v>22</v>
      </c>
      <c r="F9">
        <v>33311</v>
      </c>
      <c r="G9" t="s">
        <v>12</v>
      </c>
      <c r="J9" t="s">
        <v>31</v>
      </c>
      <c r="K9" t="s">
        <v>32</v>
      </c>
      <c r="L9">
        <f t="shared" si="0"/>
        <v>4</v>
      </c>
    </row>
    <row r="10" spans="1:16" x14ac:dyDescent="0.35">
      <c r="A10" t="s">
        <v>23</v>
      </c>
      <c r="B10" t="s">
        <v>24</v>
      </c>
      <c r="C10" t="s">
        <v>9</v>
      </c>
      <c r="D10" t="s">
        <v>16</v>
      </c>
      <c r="E10" t="s">
        <v>17</v>
      </c>
      <c r="F10">
        <v>90032</v>
      </c>
      <c r="G10" t="s">
        <v>18</v>
      </c>
      <c r="H10" t="s">
        <v>56</v>
      </c>
      <c r="J10" t="s">
        <v>33</v>
      </c>
      <c r="K10" t="s">
        <v>34</v>
      </c>
      <c r="L10">
        <f t="shared" si="0"/>
        <v>7</v>
      </c>
      <c r="M10">
        <v>7</v>
      </c>
    </row>
    <row r="11" spans="1:16" x14ac:dyDescent="0.35">
      <c r="A11" t="s">
        <v>23</v>
      </c>
      <c r="B11" t="s">
        <v>24</v>
      </c>
      <c r="C11" t="s">
        <v>9</v>
      </c>
      <c r="D11" t="s">
        <v>16</v>
      </c>
      <c r="E11" t="s">
        <v>17</v>
      </c>
      <c r="F11">
        <v>90032</v>
      </c>
      <c r="G11" t="s">
        <v>18</v>
      </c>
      <c r="J11" t="s">
        <v>33</v>
      </c>
      <c r="K11" t="s">
        <v>34</v>
      </c>
      <c r="L11">
        <f t="shared" si="0"/>
        <v>7</v>
      </c>
      <c r="M11">
        <v>7</v>
      </c>
    </row>
    <row r="12" spans="1:16" x14ac:dyDescent="0.35">
      <c r="A12" t="s">
        <v>23</v>
      </c>
      <c r="B12" t="s">
        <v>24</v>
      </c>
      <c r="C12" t="s">
        <v>9</v>
      </c>
      <c r="D12" t="s">
        <v>16</v>
      </c>
      <c r="E12" t="s">
        <v>17</v>
      </c>
      <c r="F12">
        <v>90032</v>
      </c>
      <c r="G12" t="s">
        <v>18</v>
      </c>
      <c r="J12" t="s">
        <v>33</v>
      </c>
      <c r="K12" t="s">
        <v>34</v>
      </c>
      <c r="L12">
        <f t="shared" si="0"/>
        <v>7</v>
      </c>
      <c r="M12">
        <v>7</v>
      </c>
    </row>
    <row r="13" spans="1:16" x14ac:dyDescent="0.35">
      <c r="A13" t="s">
        <v>23</v>
      </c>
      <c r="B13" t="s">
        <v>24</v>
      </c>
      <c r="C13" t="s">
        <v>9</v>
      </c>
      <c r="D13" t="s">
        <v>16</v>
      </c>
      <c r="E13" t="s">
        <v>17</v>
      </c>
      <c r="F13">
        <v>90032</v>
      </c>
      <c r="G13" t="s">
        <v>18</v>
      </c>
      <c r="H13" t="s">
        <v>54</v>
      </c>
      <c r="J13" t="s">
        <v>55</v>
      </c>
      <c r="K13" t="s">
        <v>34</v>
      </c>
      <c r="L13">
        <f t="shared" si="0"/>
        <v>8</v>
      </c>
      <c r="M13">
        <v>8</v>
      </c>
    </row>
    <row r="14" spans="1:16" x14ac:dyDescent="0.35">
      <c r="A14" t="s">
        <v>23</v>
      </c>
      <c r="B14" t="s">
        <v>24</v>
      </c>
      <c r="C14" t="s">
        <v>9</v>
      </c>
      <c r="D14" t="s">
        <v>16</v>
      </c>
      <c r="E14" t="s">
        <v>17</v>
      </c>
      <c r="F14">
        <v>90032</v>
      </c>
      <c r="G14" t="s">
        <v>18</v>
      </c>
      <c r="J14" t="s">
        <v>33</v>
      </c>
      <c r="K14" t="s">
        <v>34</v>
      </c>
      <c r="L14">
        <f t="shared" si="0"/>
        <v>7</v>
      </c>
      <c r="M14" t="str">
        <f>TRIM(K13)</f>
        <v>Hoffman</v>
      </c>
    </row>
    <row r="15" spans="1:16" x14ac:dyDescent="0.35">
      <c r="A15" t="s">
        <v>23</v>
      </c>
      <c r="B15" t="s">
        <v>24</v>
      </c>
      <c r="C15" t="s">
        <v>9</v>
      </c>
      <c r="D15" t="s">
        <v>16</v>
      </c>
      <c r="E15" t="s">
        <v>17</v>
      </c>
      <c r="F15">
        <v>90032</v>
      </c>
      <c r="G15" t="s">
        <v>18</v>
      </c>
      <c r="J15" t="s">
        <v>33</v>
      </c>
      <c r="K15" t="s">
        <v>34</v>
      </c>
      <c r="L15">
        <f t="shared" si="0"/>
        <v>7</v>
      </c>
      <c r="M15">
        <f>LEN(M14)</f>
        <v>7</v>
      </c>
      <c r="N15">
        <v>7</v>
      </c>
    </row>
    <row r="17" spans="1:10" x14ac:dyDescent="0.35"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e">
        <f>_xlfn.CONCAT("abc",H8+H9)</f>
        <v>#VALUE!</v>
      </c>
      <c r="J17" t="s">
        <v>53</v>
      </c>
    </row>
    <row r="18" spans="1:10" x14ac:dyDescent="0.35">
      <c r="D18" t="str">
        <f>LEFT(A5,2)</f>
        <v>CG</v>
      </c>
      <c r="E18" t="str">
        <f>RIGHT(F5,2)</f>
        <v>20</v>
      </c>
      <c r="F18" t="str">
        <f>MID(B5,2,2)</f>
        <v>la</v>
      </c>
      <c r="G18" t="b">
        <f>G21=_xlfn.CONCAT(D18,E18,F18)</f>
        <v>1</v>
      </c>
    </row>
    <row r="19" spans="1:10" x14ac:dyDescent="0.35">
      <c r="A19" t="s">
        <v>50</v>
      </c>
      <c r="D19" t="s">
        <v>46</v>
      </c>
      <c r="E19" t="s">
        <v>47</v>
      </c>
      <c r="F19" t="s">
        <v>48</v>
      </c>
      <c r="G19" t="s">
        <v>49</v>
      </c>
    </row>
    <row r="20" spans="1:10" x14ac:dyDescent="0.35">
      <c r="A20" t="str">
        <f>REPLACE(B15,9,6,"kumar")</f>
        <v>Brosina kumarn</v>
      </c>
      <c r="B20" t="s">
        <v>52</v>
      </c>
      <c r="G20" t="b">
        <f>G18</f>
        <v>1</v>
      </c>
    </row>
    <row r="21" spans="1:10" x14ac:dyDescent="0.35">
      <c r="A21" t="s">
        <v>51</v>
      </c>
      <c r="C21" t="e" cm="1">
        <f t="array" ref="C21">CLEAN</f>
        <v>#NAME?</v>
      </c>
      <c r="G21" t="str">
        <f>_xlfn.CONCAT(LEFT(A5,2),E18,F18)</f>
        <v>CG20la</v>
      </c>
    </row>
    <row r="22" spans="1:10" x14ac:dyDescent="0.35">
      <c r="A22" t="str">
        <f>SUBSTITUTE(B15,"Hoffman","kumar")</f>
        <v>Brosina kumar</v>
      </c>
    </row>
    <row r="24" spans="1:10" x14ac:dyDescent="0.35">
      <c r="A24" t="str">
        <f>REPLACE(B15,FIND("Hoffman",B15),7,"sharma")</f>
        <v>Brosina sharma</v>
      </c>
      <c r="B24">
        <f>FIND("Hoffman",B15)</f>
        <v>9</v>
      </c>
      <c r="C24">
        <f>SEARCH("Hof*",B15)</f>
        <v>9</v>
      </c>
    </row>
    <row r="25" spans="1:10" x14ac:dyDescent="0.35">
      <c r="A25" t="s">
        <v>57</v>
      </c>
      <c r="B25">
        <v>9</v>
      </c>
      <c r="C25">
        <v>9</v>
      </c>
    </row>
    <row r="26" spans="1:10" x14ac:dyDescent="0.35">
      <c r="A26" t="str">
        <f>SUBSTITUTE(B15,"ho","sha")</f>
        <v>Brosina Hoffman</v>
      </c>
    </row>
    <row r="27" spans="1:10" x14ac:dyDescent="0.35">
      <c r="A27" t="e">
        <f>B24+A24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6E06-8105-4F79-8696-0A6A5030B74E}">
  <dimension ref="A2:K17"/>
  <sheetViews>
    <sheetView showFormulas="1" topLeftCell="D7" workbookViewId="0">
      <selection activeCell="G8" sqref="G8"/>
    </sheetView>
  </sheetViews>
  <sheetFormatPr defaultRowHeight="14.5" x14ac:dyDescent="0.35"/>
  <cols>
    <col min="1" max="1" width="11.7265625" customWidth="1"/>
    <col min="2" max="2" width="13.1796875" customWidth="1"/>
    <col min="3" max="3" width="18.7265625" customWidth="1"/>
    <col min="4" max="4" width="8.7265625" customWidth="1"/>
    <col min="7" max="7" width="12.08984375" customWidth="1"/>
    <col min="9" max="9" width="23" customWidth="1"/>
  </cols>
  <sheetData>
    <row r="2" spans="1:11" x14ac:dyDescent="0.35">
      <c r="A2" s="4" t="s">
        <v>68</v>
      </c>
      <c r="B2" s="4" t="s">
        <v>69</v>
      </c>
    </row>
    <row r="3" spans="1:11" x14ac:dyDescent="0.35">
      <c r="A3" t="s">
        <v>75</v>
      </c>
      <c r="B3">
        <v>234</v>
      </c>
      <c r="C3" s="7" t="s">
        <v>85</v>
      </c>
    </row>
    <row r="4" spans="1:11" x14ac:dyDescent="0.35">
      <c r="A4" t="s">
        <v>76</v>
      </c>
      <c r="B4">
        <v>300</v>
      </c>
    </row>
    <row r="5" spans="1:11" x14ac:dyDescent="0.35">
      <c r="A5" t="s">
        <v>77</v>
      </c>
      <c r="B5">
        <v>1000</v>
      </c>
    </row>
    <row r="6" spans="1:11" x14ac:dyDescent="0.35">
      <c r="J6" t="s">
        <v>70</v>
      </c>
    </row>
    <row r="7" spans="1:11" x14ac:dyDescent="0.35">
      <c r="A7" t="s">
        <v>78</v>
      </c>
      <c r="B7">
        <f>B3+B4+B5</f>
        <v>1534</v>
      </c>
      <c r="J7" t="s">
        <v>71</v>
      </c>
      <c r="K7" t="s">
        <v>72</v>
      </c>
    </row>
    <row r="8" spans="1:11" x14ac:dyDescent="0.35">
      <c r="C8" t="b">
        <f>B7&gt;B10</f>
        <v>0</v>
      </c>
      <c r="D8" t="b">
        <f>C7&gt;C10</f>
        <v>0</v>
      </c>
      <c r="E8" t="s">
        <v>80</v>
      </c>
      <c r="J8" t="s">
        <v>73</v>
      </c>
      <c r="K8" t="s">
        <v>74</v>
      </c>
    </row>
    <row r="9" spans="1:11" x14ac:dyDescent="0.35">
      <c r="C9" t="b">
        <f>B7&gt;=B10</f>
        <v>1</v>
      </c>
      <c r="D9" t="b">
        <f>C7&gt;=C10</f>
        <v>0</v>
      </c>
      <c r="E9" t="s">
        <v>81</v>
      </c>
    </row>
    <row r="10" spans="1:11" x14ac:dyDescent="0.35">
      <c r="A10" t="s">
        <v>79</v>
      </c>
      <c r="B10">
        <v>1534</v>
      </c>
      <c r="C10" t="b">
        <f>B7=B10</f>
        <v>1</v>
      </c>
      <c r="D10" t="b">
        <f>C7=C10</f>
        <v>0</v>
      </c>
      <c r="E10" t="s">
        <v>82</v>
      </c>
    </row>
    <row r="11" spans="1:11" x14ac:dyDescent="0.35">
      <c r="C11" t="b">
        <f>B7&lt;&gt;B10</f>
        <v>0</v>
      </c>
      <c r="D11" t="b">
        <f>C7&lt;&gt;C10</f>
        <v>1</v>
      </c>
      <c r="E11" t="s">
        <v>83</v>
      </c>
    </row>
    <row r="12" spans="1:11" x14ac:dyDescent="0.35">
      <c r="A12" t="s">
        <v>87</v>
      </c>
      <c r="B12">
        <f>B10+100</f>
        <v>1634</v>
      </c>
      <c r="C12" t="str">
        <f>IF(B7&gt;=B10,"target achieve","not achieve")</f>
        <v>target achieve</v>
      </c>
      <c r="D12" t="s">
        <v>84</v>
      </c>
    </row>
    <row r="15" spans="1:11" x14ac:dyDescent="0.35">
      <c r="B15" t="s">
        <v>86</v>
      </c>
      <c r="D15" t="b">
        <f>B7&gt;=B10</f>
        <v>1</v>
      </c>
      <c r="E15" t="b">
        <f>B7&gt;B12</f>
        <v>0</v>
      </c>
      <c r="F15" t="b">
        <f>AND(D15,E15)</f>
        <v>0</v>
      </c>
      <c r="G15" t="b">
        <f>AND(B7&gt;=B10,B7&gt;B12)</f>
        <v>0</v>
      </c>
      <c r="I15" t="str">
        <f>IF(AND(D15,E15),"commission 10%","not aplicable")</f>
        <v>not aplicable</v>
      </c>
    </row>
    <row r="16" spans="1:11" x14ac:dyDescent="0.35">
      <c r="G16" t="b">
        <f>OR(D15,E15)</f>
        <v>1</v>
      </c>
      <c r="I16" t="str">
        <f>IFERROR(I15,"something went to wrong")</f>
        <v>not aplicable</v>
      </c>
    </row>
    <row r="17" spans="7:7" x14ac:dyDescent="0.35">
      <c r="G17" t="b">
        <f>NOT(G16)</f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063D-EBBB-47F0-9680-A2662CB1804F}">
  <dimension ref="A1:E10"/>
  <sheetViews>
    <sheetView workbookViewId="0">
      <selection activeCell="C15" sqref="C15"/>
    </sheetView>
  </sheetViews>
  <sheetFormatPr defaultRowHeight="14.5" x14ac:dyDescent="0.35"/>
  <sheetData>
    <row r="1" spans="1:5" ht="17" x14ac:dyDescent="0.35">
      <c r="A1" s="1" t="s">
        <v>58</v>
      </c>
    </row>
    <row r="4" spans="1:5" x14ac:dyDescent="0.35">
      <c r="A4">
        <v>34.232323000000001</v>
      </c>
      <c r="B4">
        <f>ROUND(A4,2)</f>
        <v>34.229999999999997</v>
      </c>
      <c r="E4">
        <v>3434.6460000000002</v>
      </c>
    </row>
    <row r="5" spans="1:5" x14ac:dyDescent="0.35">
      <c r="B5">
        <f>CEILING(A4,1)</f>
        <v>35</v>
      </c>
      <c r="E5">
        <v>24.23</v>
      </c>
    </row>
    <row r="6" spans="1:5" x14ac:dyDescent="0.35">
      <c r="B6">
        <f>FLOOR(A4,1)</f>
        <v>34</v>
      </c>
    </row>
    <row r="7" spans="1:5" x14ac:dyDescent="0.35">
      <c r="A7">
        <v>-324</v>
      </c>
      <c r="B7">
        <f>ABS(A7)</f>
        <v>324</v>
      </c>
    </row>
    <row r="8" spans="1:5" x14ac:dyDescent="0.35">
      <c r="A8">
        <v>2</v>
      </c>
      <c r="B8">
        <f>POWER(2,3)</f>
        <v>8</v>
      </c>
    </row>
    <row r="9" spans="1:5" x14ac:dyDescent="0.35">
      <c r="A9">
        <v>16</v>
      </c>
      <c r="B9">
        <f>SQRT(A9)</f>
        <v>4</v>
      </c>
    </row>
    <row r="10" spans="1:5" x14ac:dyDescent="0.35">
      <c r="B10">
        <f>SQRT(18)</f>
        <v>4.2426406871192848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6E0A-6E99-4AC0-9C91-AA775064D03D}">
  <dimension ref="A1:P15"/>
  <sheetViews>
    <sheetView tabSelected="1" workbookViewId="0">
      <selection activeCell="E14" sqref="E14"/>
    </sheetView>
  </sheetViews>
  <sheetFormatPr defaultRowHeight="14.5" x14ac:dyDescent="0.35"/>
  <cols>
    <col min="1" max="1" width="24.08984375" customWidth="1"/>
    <col min="2" max="2" width="10.08984375" bestFit="1" customWidth="1"/>
    <col min="3" max="3" width="16.453125" customWidth="1"/>
    <col min="5" max="5" width="14.1796875" customWidth="1"/>
    <col min="6" max="6" width="10.08984375" bestFit="1" customWidth="1"/>
    <col min="8" max="8" width="14.453125" customWidth="1"/>
    <col min="10" max="10" width="11.6328125" customWidth="1"/>
  </cols>
  <sheetData>
    <row r="1" spans="1:16" ht="17" x14ac:dyDescent="0.35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7" x14ac:dyDescent="0.35">
      <c r="A2" s="8" t="s">
        <v>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5" spans="1:16" x14ac:dyDescent="0.35">
      <c r="A5" s="5">
        <f ca="1">TODAY()</f>
        <v>45701</v>
      </c>
    </row>
    <row r="6" spans="1:16" x14ac:dyDescent="0.35">
      <c r="A6" s="6">
        <f ca="1">NOW()</f>
        <v>45701.789537384262</v>
      </c>
      <c r="J6" s="9">
        <v>45261</v>
      </c>
      <c r="K6" s="10" t="s">
        <v>88</v>
      </c>
    </row>
    <row r="7" spans="1:16" x14ac:dyDescent="0.35">
      <c r="A7" t="s">
        <v>61</v>
      </c>
      <c r="B7" s="5">
        <f>DATE(2023,12,20)</f>
        <v>45280</v>
      </c>
      <c r="C7" s="5">
        <f>DATE(2023,11,20)</f>
        <v>45250</v>
      </c>
      <c r="E7" s="5">
        <v>45287</v>
      </c>
      <c r="F7" s="5">
        <v>45280</v>
      </c>
      <c r="H7" s="9">
        <v>45261</v>
      </c>
      <c r="J7" s="9">
        <v>45287</v>
      </c>
      <c r="K7" s="10" t="s">
        <v>89</v>
      </c>
    </row>
    <row r="8" spans="1:16" x14ac:dyDescent="0.35">
      <c r="A8" t="s">
        <v>62</v>
      </c>
      <c r="B8" s="5">
        <f>EDATE(B7,-1)</f>
        <v>45250</v>
      </c>
      <c r="E8" s="5">
        <v>45261</v>
      </c>
      <c r="F8" s="5">
        <v>45281</v>
      </c>
      <c r="H8" s="9">
        <v>45280</v>
      </c>
      <c r="K8" s="11" t="s">
        <v>90</v>
      </c>
    </row>
    <row r="9" spans="1:16" x14ac:dyDescent="0.35">
      <c r="A9" t="s">
        <v>63</v>
      </c>
      <c r="B9">
        <f>DAY(B8)</f>
        <v>20</v>
      </c>
      <c r="E9" s="5"/>
      <c r="F9" s="5">
        <v>45282</v>
      </c>
      <c r="K9" s="11" t="s">
        <v>91</v>
      </c>
    </row>
    <row r="10" spans="1:16" x14ac:dyDescent="0.35">
      <c r="A10" t="s">
        <v>64</v>
      </c>
      <c r="B10">
        <f>WEEKNUM(B8)</f>
        <v>47</v>
      </c>
      <c r="F10" s="5">
        <v>45283</v>
      </c>
      <c r="H10">
        <f>NETWORKDAYS(H7,H8)</f>
        <v>14</v>
      </c>
      <c r="J10">
        <f>NETWORKDAYS(J6,J7)</f>
        <v>19</v>
      </c>
      <c r="K10" s="12" t="s">
        <v>92</v>
      </c>
    </row>
    <row r="11" spans="1:16" x14ac:dyDescent="0.35">
      <c r="A11" t="s">
        <v>65</v>
      </c>
      <c r="B11" s="5">
        <f>EOMONTH(B8,2)</f>
        <v>45322</v>
      </c>
      <c r="K11" s="10" t="s">
        <v>93</v>
      </c>
    </row>
    <row r="12" spans="1:16" x14ac:dyDescent="0.35">
      <c r="A12" t="s">
        <v>66</v>
      </c>
      <c r="B12">
        <f ca="1">WEEKDAY(A5,2)</f>
        <v>4</v>
      </c>
      <c r="E12">
        <f>NETWORKDAYS(C7,B7)</f>
        <v>23</v>
      </c>
    </row>
    <row r="13" spans="1:16" x14ac:dyDescent="0.35">
      <c r="A13" t="s">
        <v>67</v>
      </c>
      <c r="B13">
        <f>NETWORKDAYS(B8,B7)</f>
        <v>23</v>
      </c>
    </row>
    <row r="14" spans="1:16" x14ac:dyDescent="0.35">
      <c r="B14" s="5"/>
      <c r="E14" t="s">
        <v>94</v>
      </c>
    </row>
    <row r="15" spans="1:16" x14ac:dyDescent="0.35">
      <c r="B15" s="5"/>
      <c r="E15" s="13">
        <f>DATEDIF(H7,H8, "D") + 1</f>
        <v>20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maths &amp; date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2025-02-11T05:14:50Z</dcterms:created>
  <dcterms:modified xsi:type="dcterms:W3CDTF">2025-02-13T13:26:56Z</dcterms:modified>
</cp:coreProperties>
</file>