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s\ds_materials\excel\"/>
    </mc:Choice>
  </mc:AlternateContent>
  <xr:revisionPtr revIDLastSave="0" documentId="13_ncr:1_{5D674EBF-97A9-4F5D-BB1E-29BA645D39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vlookups" sheetId="2" r:id="rId2"/>
    <sheet name="302" sheetId="9" r:id="rId3"/>
    <sheet name="Sheet3" sheetId="8" r:id="rId4"/>
    <sheet name="Sheet2" sheetId="7" r:id="rId5"/>
    <sheet name="hlookup" sheetId="3" r:id="rId6"/>
    <sheet name="index" sheetId="4" r:id="rId7"/>
    <sheet name="match" sheetId="5" r:id="rId8"/>
    <sheet name="index-match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K4" i="2"/>
  <c r="I16" i="2"/>
  <c r="L14" i="2"/>
  <c r="L13" i="2"/>
  <c r="L7" i="2"/>
  <c r="J8" i="2"/>
  <c r="I10" i="2"/>
  <c r="B11" i="3"/>
  <c r="H4" i="2"/>
  <c r="C9" i="4" l="1"/>
  <c r="E17" i="2"/>
  <c r="A16" i="1"/>
  <c r="B23" i="1"/>
  <c r="C23" i="1"/>
  <c r="D23" i="1"/>
  <c r="E23" i="1"/>
  <c r="F23" i="1"/>
  <c r="A23" i="1"/>
  <c r="L3" i="1"/>
  <c r="L4" i="1"/>
  <c r="L5" i="1"/>
  <c r="L6" i="1"/>
  <c r="L7" i="1"/>
  <c r="L2" i="1"/>
  <c r="K3" i="1"/>
  <c r="K4" i="1"/>
  <c r="K5" i="1"/>
  <c r="K6" i="1"/>
  <c r="K7" i="1"/>
  <c r="K2" i="1"/>
  <c r="B16" i="1"/>
  <c r="C16" i="1"/>
  <c r="D16" i="1"/>
  <c r="E16" i="1"/>
  <c r="F16" i="1"/>
  <c r="G23" i="1" l="1"/>
  <c r="I23" i="1"/>
  <c r="I16" i="1"/>
  <c r="H16" i="1"/>
  <c r="G16" i="1"/>
  <c r="H23" i="1"/>
</calcChain>
</file>

<file path=xl/sharedStrings.xml><?xml version="1.0" encoding="utf-8"?>
<sst xmlns="http://schemas.openxmlformats.org/spreadsheetml/2006/main" count="191" uniqueCount="110">
  <si>
    <t>NAME</t>
  </si>
  <si>
    <t>Gourav</t>
  </si>
  <si>
    <t>Raj</t>
  </si>
  <si>
    <t>Shivam</t>
  </si>
  <si>
    <t>Kashish</t>
  </si>
  <si>
    <t>Tushar</t>
  </si>
  <si>
    <t>Tamannah</t>
  </si>
  <si>
    <t>Maths</t>
  </si>
  <si>
    <t>English</t>
  </si>
  <si>
    <t>Hindi</t>
  </si>
  <si>
    <t>Science</t>
  </si>
  <si>
    <t>Out of</t>
  </si>
  <si>
    <t>Total</t>
  </si>
  <si>
    <t>%</t>
  </si>
  <si>
    <t>Result</t>
  </si>
  <si>
    <t>MATHS</t>
  </si>
  <si>
    <t>ENGLISH</t>
  </si>
  <si>
    <t>HINDI</t>
  </si>
  <si>
    <t>SCIENCE</t>
  </si>
  <si>
    <t>OUT OF</t>
  </si>
  <si>
    <t>TOTAL</t>
  </si>
  <si>
    <t>RESULT</t>
  </si>
  <si>
    <t>MIN</t>
  </si>
  <si>
    <t>MAX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</si>
  <si>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</si>
  <si>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</si>
  <si>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</si>
  <si>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</si>
  <si>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</si>
  <si>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</si>
  <si>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</si>
  <si>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</si>
  <si>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</si>
  <si>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</si>
  <si>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</si>
  <si>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</si>
  <si>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</si>
  <si>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</si>
  <si>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</si>
  <si>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</si>
  <si>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</si>
  <si>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</si>
  <si>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</si>
  <si>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</si>
  <si>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</si>
  <si>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</si>
  <si>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</si>
  <si>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</si>
  <si>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hlookup</t>
  </si>
  <si>
    <t>Below is a list of the employees who work in your company:</t>
  </si>
  <si>
    <t>Name</t>
  </si>
  <si>
    <t>Location</t>
  </si>
  <si>
    <t>Age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</si>
  <si>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</si>
  <si>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</si>
  <si>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</si>
  <si>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</si>
  <si>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</si>
  <si>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</si>
  <si>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</si>
  <si>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</si>
  <si>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</si>
  <si>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</si>
  <si>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</si>
  <si>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</si>
  <si>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</si>
  <si>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</si>
  <si>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</si>
  <si>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</si>
  <si>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</si>
  <si>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</si>
  <si>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</si>
  <si>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</si>
  <si>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</si>
  <si>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Use INDEX formula to return name the 4th company in the list</t>
  </si>
  <si>
    <t>Alphabet</t>
  </si>
  <si>
    <t>Barclays</t>
  </si>
  <si>
    <t>Corning</t>
  </si>
  <si>
    <t>Dell</t>
  </si>
  <si>
    <t>Exxon Mobile</t>
  </si>
  <si>
    <t>Facebook</t>
  </si>
  <si>
    <t>Answer:</t>
  </si>
  <si>
    <t>&lt;- Insert formula here</t>
  </si>
  <si>
    <r>
      <t xml:space="preserve">Use MATCH to return the position number of the letter </t>
    </r>
    <r>
      <rPr>
        <b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 xml:space="preserve"> in the following array:</t>
    </r>
  </si>
  <si>
    <t>Letter:</t>
  </si>
  <si>
    <t>A</t>
  </si>
  <si>
    <t>Z</t>
  </si>
  <si>
    <t>C</t>
  </si>
  <si>
    <t>X</t>
  </si>
  <si>
    <t>Y</t>
  </si>
  <si>
    <t>F</t>
  </si>
  <si>
    <t>W</t>
  </si>
  <si>
    <t>Using Index&amp;Match, find the ID Number of David</t>
  </si>
  <si>
    <t>ID Number</t>
  </si>
  <si>
    <t>Yoav</t>
  </si>
  <si>
    <t>Bob</t>
  </si>
  <si>
    <t>Rami</t>
  </si>
  <si>
    <t>David</t>
  </si>
  <si>
    <t>Lev</t>
  </si>
  <si>
    <t>Frank</t>
  </si>
  <si>
    <t>Name:</t>
  </si>
  <si>
    <t>name</t>
  </si>
  <si>
    <t>William  Manship</t>
  </si>
  <si>
    <t>id</t>
  </si>
  <si>
    <t>bonous</t>
  </si>
  <si>
    <t>index</t>
  </si>
  <si>
    <t>match</t>
  </si>
  <si>
    <t xml:space="preserve">Salary </t>
  </si>
  <si>
    <t>LOCATION</t>
  </si>
  <si>
    <t>IF(H2&lt;=60,"Need to improve","Keep up the good work")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</si>
</sst>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/>
    <xf numFmtId="0" fontId="5" fillId="0" borderId="0" xfId="0" applyFont="1"/>
    <xf numFmtId="0" fontId="6" fillId="0" borderId="0" xfId="0" applyFont="1"/>
    <xf numFmtId="0" fontId="5" fillId="7" borderId="10" xfId="0" applyFont="1" applyFill="1" applyBorder="1"/>
    <xf numFmtId="0" fontId="5" fillId="7" borderId="11" xfId="0" applyFont="1" applyFill="1" applyBorder="1"/>
    <xf numFmtId="0" fontId="6" fillId="0" borderId="12" xfId="0" applyFont="1" applyBorder="1" applyAlignment="1">
      <alignment horizontal="left"/>
    </xf>
    <xf numFmtId="0" fontId="6" fillId="0" borderId="13" xfId="0" applyFont="1" applyBorder="1"/>
    <xf numFmtId="0" fontId="6" fillId="0" borderId="13" xfId="0" applyFont="1" applyBorder="1" applyAlignment="1">
      <alignment horizontal="right"/>
    </xf>
    <xf numFmtId="0" fontId="7" fillId="0" borderId="0" xfId="0" applyFont="1"/>
    <xf numFmtId="0" fontId="6" fillId="8" borderId="0" xfId="0" applyFont="1" applyFill="1"/>
    <xf numFmtId="0" fontId="6" fillId="0" borderId="1" xfId="0" applyFont="1" applyBorder="1"/>
    <xf numFmtId="0" fontId="6" fillId="6" borderId="0" xfId="0" applyFont="1" applyFill="1"/>
    <xf numFmtId="0" fontId="5" fillId="0" borderId="1" xfId="0" applyFont="1" applyBorder="1"/>
    <xf numFmtId="0" fontId="5" fillId="7" borderId="0" xfId="0" applyFont="1" applyFill="1"/>
    <xf numFmtId="0" fontId="0" fillId="2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55" workbookViewId="0">
      <selection activeCell="G11" sqref="G11"/>
    </sheetView>
  </sheetViews>
  <sheetFormatPr defaultRowHeight="14.5" x14ac:dyDescent="0.35"/>
  <cols>
    <col min="1" max="1" width="11.1796875" customWidth="1"/>
    <col min="6" max="6" width="10.6328125" bestFit="1" customWidth="1"/>
    <col min="9" max="9" width="19.90625" bestFit="1" customWidth="1"/>
  </cols>
  <sheetData>
    <row r="1" spans="1:12" x14ac:dyDescent="0.3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K1" s="1" t="s">
        <v>22</v>
      </c>
      <c r="L1" s="3" t="s">
        <v>23</v>
      </c>
    </row>
    <row r="2" spans="1:12" x14ac:dyDescent="0.35">
      <c r="A2" s="4" t="s">
        <v>1</v>
      </c>
      <c r="B2" s="5">
        <v>78</v>
      </c>
      <c r="C2" s="5">
        <v>55</v>
      </c>
      <c r="D2" s="5">
        <v>90</v>
      </c>
      <c r="E2" s="5">
        <v>65</v>
      </c>
      <c r="F2" s="5">
        <v>400</v>
      </c>
      <c r="G2" s="5">
        <f>SUM(B2:E2)</f>
        <v>288</v>
      </c>
      <c r="H2" s="5">
        <f>G2/F2*100</f>
        <v>72</v>
      </c>
      <c r="I2" s="6"/>
      <c r="J2" t="s">
        <v>109</v>
      </c>
      <c r="K2" s="14">
        <f>MIN(B2:E2)</f>
        <v>55</v>
      </c>
      <c r="L2" s="15">
        <f>MAX(B2:E2)</f>
        <v>90</v>
      </c>
    </row>
    <row r="3" spans="1:12" x14ac:dyDescent="0.35">
      <c r="A3" s="4" t="s">
        <v>2</v>
      </c>
      <c r="B3" s="5">
        <v>67</v>
      </c>
      <c r="C3" s="5">
        <v>98</v>
      </c>
      <c r="D3" s="5">
        <v>89</v>
      </c>
      <c r="E3" s="5">
        <v>88</v>
      </c>
      <c r="F3" s="5">
        <v>400</v>
      </c>
      <c r="G3" s="5">
        <f t="shared" ref="G3:G7" si="0">SUM(B3:E3)</f>
        <v>342</v>
      </c>
      <c r="H3" s="5">
        <f t="shared" ref="H3:H7" si="1">G3/F3*100</f>
        <v>85.5</v>
      </c>
      <c r="I3" s="6"/>
      <c r="K3" s="14">
        <f t="shared" ref="K3:K7" si="2">MIN(B3:E3)</f>
        <v>67</v>
      </c>
      <c r="L3" s="15">
        <f t="shared" ref="L3:L7" si="3">MAX(B3:E3)</f>
        <v>98</v>
      </c>
    </row>
    <row r="4" spans="1:12" x14ac:dyDescent="0.35">
      <c r="A4" s="4" t="s">
        <v>3</v>
      </c>
      <c r="B4" s="5">
        <v>77</v>
      </c>
      <c r="C4" s="5">
        <v>78</v>
      </c>
      <c r="D4" s="5">
        <v>76</v>
      </c>
      <c r="E4" s="5">
        <v>43</v>
      </c>
      <c r="F4" s="5">
        <v>400</v>
      </c>
      <c r="G4" s="5">
        <f t="shared" si="0"/>
        <v>274</v>
      </c>
      <c r="H4" s="5">
        <f t="shared" si="1"/>
        <v>68.5</v>
      </c>
      <c r="I4" s="6"/>
      <c r="K4" s="14">
        <f t="shared" si="2"/>
        <v>43</v>
      </c>
      <c r="L4" s="15">
        <f t="shared" si="3"/>
        <v>78</v>
      </c>
    </row>
    <row r="5" spans="1:12" x14ac:dyDescent="0.35">
      <c r="A5" s="4" t="s">
        <v>4</v>
      </c>
      <c r="B5" s="5">
        <v>45</v>
      </c>
      <c r="C5" s="5">
        <v>56</v>
      </c>
      <c r="D5" s="5">
        <v>55</v>
      </c>
      <c r="E5" s="5">
        <v>56</v>
      </c>
      <c r="F5" s="5">
        <v>400</v>
      </c>
      <c r="G5" s="5">
        <f t="shared" si="0"/>
        <v>212</v>
      </c>
      <c r="H5" s="5">
        <f t="shared" si="1"/>
        <v>53</v>
      </c>
      <c r="I5" s="6"/>
      <c r="K5" s="14">
        <f t="shared" si="2"/>
        <v>45</v>
      </c>
      <c r="L5" s="15">
        <f t="shared" si="3"/>
        <v>56</v>
      </c>
    </row>
    <row r="6" spans="1:12" x14ac:dyDescent="0.35">
      <c r="A6" s="4" t="s">
        <v>5</v>
      </c>
      <c r="B6" s="5">
        <v>32</v>
      </c>
      <c r="C6" s="5">
        <v>65</v>
      </c>
      <c r="D6" s="5">
        <v>66</v>
      </c>
      <c r="E6" s="5">
        <v>77</v>
      </c>
      <c r="F6" s="5">
        <v>400</v>
      </c>
      <c r="G6" s="5">
        <f t="shared" si="0"/>
        <v>240</v>
      </c>
      <c r="H6" s="5">
        <f t="shared" si="1"/>
        <v>60</v>
      </c>
      <c r="I6" s="6"/>
      <c r="K6" s="14">
        <f t="shared" si="2"/>
        <v>32</v>
      </c>
      <c r="L6" s="15">
        <f t="shared" si="3"/>
        <v>77</v>
      </c>
    </row>
    <row r="7" spans="1:12" ht="15" thickBot="1" x14ac:dyDescent="0.4">
      <c r="A7" s="7" t="s">
        <v>6</v>
      </c>
      <c r="B7" s="8">
        <v>90</v>
      </c>
      <c r="C7" s="8">
        <v>87</v>
      </c>
      <c r="D7" s="8">
        <v>82</v>
      </c>
      <c r="E7" s="8">
        <v>67</v>
      </c>
      <c r="F7" s="8">
        <v>400</v>
      </c>
      <c r="G7" s="8">
        <f t="shared" si="0"/>
        <v>326</v>
      </c>
      <c r="H7" s="8">
        <f t="shared" si="1"/>
        <v>81.5</v>
      </c>
      <c r="I7" s="9"/>
      <c r="K7" s="16">
        <f t="shared" si="2"/>
        <v>67</v>
      </c>
      <c r="L7" s="17">
        <f t="shared" si="3"/>
        <v>90</v>
      </c>
    </row>
    <row r="14" spans="1:12" ht="15" thickBot="1" x14ac:dyDescent="0.4"/>
    <row r="15" spans="1:12" x14ac:dyDescent="0.35">
      <c r="A15" s="10" t="s">
        <v>0</v>
      </c>
      <c r="B15" s="11" t="s">
        <v>15</v>
      </c>
      <c r="C15" s="11" t="s">
        <v>16</v>
      </c>
      <c r="D15" s="11" t="s">
        <v>17</v>
      </c>
      <c r="E15" s="11" t="s">
        <v>18</v>
      </c>
      <c r="F15" s="11" t="s">
        <v>19</v>
      </c>
      <c r="G15" s="11" t="s">
        <v>20</v>
      </c>
      <c r="H15" s="11" t="s">
        <v>13</v>
      </c>
      <c r="I15" s="12" t="s">
        <v>21</v>
      </c>
    </row>
    <row r="16" spans="1:12" x14ac:dyDescent="0.35">
      <c r="A16" s="13" t="str">
        <f>HLOOKUP(A1,A1:I7,6,FALSE)</f>
        <v>Tushar</v>
      </c>
      <c r="B16" s="13">
        <f t="shared" ref="B16:H16" si="4">HLOOKUP(B1,B1:J7,6,)</f>
        <v>32</v>
      </c>
      <c r="C16" s="13">
        <f t="shared" si="4"/>
        <v>65</v>
      </c>
      <c r="D16" s="13">
        <f t="shared" si="4"/>
        <v>66</v>
      </c>
      <c r="E16" s="13">
        <f t="shared" si="4"/>
        <v>77</v>
      </c>
      <c r="F16" s="13">
        <f t="shared" si="4"/>
        <v>400</v>
      </c>
      <c r="G16" s="13">
        <f t="shared" si="4"/>
        <v>240</v>
      </c>
      <c r="H16" s="13">
        <f t="shared" si="4"/>
        <v>60</v>
      </c>
      <c r="I16" s="13">
        <f>HLOOKUP(I1,I1:Q7,6,)</f>
        <v>0</v>
      </c>
    </row>
    <row r="17" spans="1:9" x14ac:dyDescent="0.35">
      <c r="A17" s="13"/>
    </row>
    <row r="18" spans="1:9" x14ac:dyDescent="0.35">
      <c r="A18" s="13"/>
    </row>
    <row r="21" spans="1:9" ht="15" thickBot="1" x14ac:dyDescent="0.4"/>
    <row r="22" spans="1:9" x14ac:dyDescent="0.35">
      <c r="A22" s="18" t="s">
        <v>0</v>
      </c>
      <c r="B22" s="19" t="s">
        <v>15</v>
      </c>
      <c r="C22" s="19" t="s">
        <v>16</v>
      </c>
      <c r="D22" s="19" t="s">
        <v>17</v>
      </c>
      <c r="E22" s="19" t="s">
        <v>18</v>
      </c>
      <c r="F22" s="19" t="s">
        <v>19</v>
      </c>
      <c r="G22" s="19" t="s">
        <v>20</v>
      </c>
      <c r="H22" s="19" t="s">
        <v>13</v>
      </c>
      <c r="I22" s="20" t="s">
        <v>21</v>
      </c>
    </row>
    <row r="23" spans="1:9" ht="15" thickBot="1" x14ac:dyDescent="0.4">
      <c r="A23" s="21" t="str">
        <f>VLOOKUP(A3,A2:I7,1,FALSE)</f>
        <v>Raj</v>
      </c>
      <c r="B23" s="22">
        <f t="shared" ref="B23:H23" si="5">VLOOKUP(B3,B2:J7,1,FALSE)</f>
        <v>67</v>
      </c>
      <c r="C23" s="22">
        <f t="shared" si="5"/>
        <v>98</v>
      </c>
      <c r="D23" s="22">
        <f t="shared" si="5"/>
        <v>89</v>
      </c>
      <c r="E23" s="22">
        <f t="shared" si="5"/>
        <v>88</v>
      </c>
      <c r="F23" s="22">
        <f t="shared" si="5"/>
        <v>400</v>
      </c>
      <c r="G23" s="22">
        <f t="shared" si="5"/>
        <v>342</v>
      </c>
      <c r="H23" s="22">
        <f t="shared" si="5"/>
        <v>85.5</v>
      </c>
      <c r="I23" s="23" t="e">
        <f>VLOOKUP(I3,I2:Q7,1,FALSE)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opLeftCell="B1" zoomScale="145" zoomScaleNormal="145" workbookViewId="0">
      <selection activeCell="B3" sqref="B3:E15"/>
    </sheetView>
  </sheetViews>
  <sheetFormatPr defaultRowHeight="14.5" x14ac:dyDescent="0.35"/>
  <cols>
    <col min="2" max="2" width="15.90625" bestFit="1" customWidth="1"/>
    <col min="3" max="3" width="9.6328125" bestFit="1" customWidth="1"/>
    <col min="7" max="7" width="11.1796875" customWidth="1"/>
    <col min="8" max="8" width="15.1796875" customWidth="1"/>
    <col min="9" max="9" width="15.54296875" customWidth="1"/>
    <col min="11" max="11" width="10.08984375" customWidth="1"/>
  </cols>
  <sheetData>
    <row r="1" spans="1:12" x14ac:dyDescent="0.35">
      <c r="A1" s="44" t="s">
        <v>49</v>
      </c>
      <c r="B1" s="44"/>
      <c r="C1" s="44"/>
      <c r="D1" s="44"/>
      <c r="E1" s="30"/>
    </row>
    <row r="2" spans="1:12" x14ac:dyDescent="0.35">
      <c r="A2" s="30"/>
      <c r="B2" s="30"/>
      <c r="C2" s="30"/>
      <c r="D2" s="30"/>
      <c r="E2" s="30"/>
    </row>
    <row r="3" spans="1:12" x14ac:dyDescent="0.35">
      <c r="A3" s="31" t="s">
        <v>25</v>
      </c>
      <c r="B3" s="32" t="s">
        <v>50</v>
      </c>
      <c r="C3" s="32" t="s">
        <v>51</v>
      </c>
      <c r="D3" s="32" t="s">
        <v>42</v>
      </c>
      <c r="E3" s="32" t="s">
        <v>52</v>
      </c>
      <c r="G3" s="41" t="s">
        <v>103</v>
      </c>
      <c r="H3" s="41" t="s">
        <v>51</v>
      </c>
      <c r="J3" s="41" t="s">
        <v>101</v>
      </c>
      <c r="K3" s="43" t="s">
        <v>108</v>
      </c>
    </row>
    <row r="4" spans="1:12" x14ac:dyDescent="0.35">
      <c r="A4" s="33">
        <v>56815</v>
      </c>
      <c r="B4" s="34" t="s">
        <v>102</v>
      </c>
      <c r="C4" s="34" t="s">
        <v>53</v>
      </c>
      <c r="D4" s="35">
        <v>13836</v>
      </c>
      <c r="E4" s="35">
        <v>25</v>
      </c>
      <c r="G4">
        <v>56815</v>
      </c>
      <c r="H4" t="str">
        <f>VLOOKUP(G4,A3:E15,3,)</f>
        <v>Hong Kong</v>
      </c>
      <c r="J4" t="s">
        <v>58</v>
      </c>
      <c r="K4" t="str">
        <f>VLOOKUP(J4,B3:E15,MATCH(K3,B3:E3,),FALSE)</f>
        <v>Cairo</v>
      </c>
    </row>
    <row r="5" spans="1:12" x14ac:dyDescent="0.35">
      <c r="A5" s="33">
        <v>51186</v>
      </c>
      <c r="B5" s="34" t="s">
        <v>54</v>
      </c>
      <c r="C5" s="34" t="s">
        <v>55</v>
      </c>
      <c r="D5" s="35">
        <v>11771</v>
      </c>
      <c r="E5" s="35">
        <v>32</v>
      </c>
    </row>
    <row r="6" spans="1:12" x14ac:dyDescent="0.35">
      <c r="A6" s="33">
        <v>51511</v>
      </c>
      <c r="B6" s="34" t="s">
        <v>56</v>
      </c>
      <c r="C6" s="34" t="s">
        <v>57</v>
      </c>
      <c r="D6" s="35">
        <v>13046</v>
      </c>
      <c r="E6" s="35">
        <v>35</v>
      </c>
    </row>
    <row r="7" spans="1:12" x14ac:dyDescent="0.35">
      <c r="A7" s="33">
        <v>50890</v>
      </c>
      <c r="B7" s="34" t="s">
        <v>58</v>
      </c>
      <c r="C7" s="34" t="s">
        <v>59</v>
      </c>
      <c r="D7" s="35">
        <v>18276</v>
      </c>
      <c r="E7" s="35">
        <v>32</v>
      </c>
      <c r="G7" t="s">
        <v>52</v>
      </c>
      <c r="L7">
        <f>VLOOKUP(J4,B3:E15,4,FALSE)</f>
        <v>32</v>
      </c>
    </row>
    <row r="8" spans="1:12" x14ac:dyDescent="0.35">
      <c r="A8" s="33">
        <v>53700</v>
      </c>
      <c r="B8" s="34" t="s">
        <v>60</v>
      </c>
      <c r="C8" s="34" t="s">
        <v>61</v>
      </c>
      <c r="D8" s="35">
        <v>19327</v>
      </c>
      <c r="E8" s="35">
        <v>26</v>
      </c>
      <c r="H8" t="s">
        <v>106</v>
      </c>
      <c r="J8">
        <f>MATCH(K3,B3:E3,)</f>
        <v>2</v>
      </c>
    </row>
    <row r="9" spans="1:12" x14ac:dyDescent="0.35">
      <c r="A9" s="33">
        <v>55879</v>
      </c>
      <c r="B9" s="34" t="s">
        <v>62</v>
      </c>
      <c r="C9" s="34" t="s">
        <v>63</v>
      </c>
      <c r="D9" s="35">
        <v>18996</v>
      </c>
      <c r="E9" s="35">
        <v>35</v>
      </c>
    </row>
    <row r="10" spans="1:12" x14ac:dyDescent="0.35">
      <c r="A10" s="33">
        <v>59848</v>
      </c>
      <c r="B10" s="34" t="s">
        <v>64</v>
      </c>
      <c r="C10" s="34" t="s">
        <v>57</v>
      </c>
      <c r="D10" s="35">
        <v>10387</v>
      </c>
      <c r="E10" s="35">
        <v>25</v>
      </c>
      <c r="H10" t="s">
        <v>105</v>
      </c>
      <c r="I10" t="str">
        <f>INDEX(B3:B15,4)</f>
        <v>Thomas Bettle</v>
      </c>
    </row>
    <row r="11" spans="1:12" x14ac:dyDescent="0.35">
      <c r="A11" s="33">
        <v>58369</v>
      </c>
      <c r="B11" s="34" t="s">
        <v>65</v>
      </c>
      <c r="C11" s="34" t="s">
        <v>63</v>
      </c>
      <c r="D11" s="35">
        <v>12566</v>
      </c>
      <c r="E11" s="35">
        <v>37</v>
      </c>
    </row>
    <row r="12" spans="1:12" x14ac:dyDescent="0.35">
      <c r="A12" s="33">
        <v>50217</v>
      </c>
      <c r="B12" s="34" t="s">
        <v>66</v>
      </c>
      <c r="C12" s="34" t="s">
        <v>67</v>
      </c>
      <c r="D12" s="35">
        <v>16406</v>
      </c>
      <c r="E12" s="35">
        <v>42</v>
      </c>
      <c r="I12" t="s">
        <v>51</v>
      </c>
      <c r="J12" t="s">
        <v>50</v>
      </c>
    </row>
    <row r="13" spans="1:12" x14ac:dyDescent="0.35">
      <c r="A13" s="33">
        <v>50695</v>
      </c>
      <c r="B13" s="34" t="s">
        <v>68</v>
      </c>
      <c r="C13" s="34" t="s">
        <v>59</v>
      </c>
      <c r="D13" s="35">
        <v>15784</v>
      </c>
      <c r="E13" s="35">
        <v>43</v>
      </c>
      <c r="I13" t="s">
        <v>71</v>
      </c>
      <c r="L13">
        <f>MATCH(I13,C3:C15,)</f>
        <v>13</v>
      </c>
    </row>
    <row r="14" spans="1:12" x14ac:dyDescent="0.35">
      <c r="A14" s="33">
        <v>59673</v>
      </c>
      <c r="B14" s="34" t="s">
        <v>69</v>
      </c>
      <c r="C14" s="34" t="s">
        <v>53</v>
      </c>
      <c r="D14" s="35">
        <v>10959</v>
      </c>
      <c r="E14" s="35">
        <v>30</v>
      </c>
      <c r="L14" t="str">
        <f>INDEX(B3:B15,MATCH(I13,C3:C15,0))</f>
        <v>Christopher Fallon</v>
      </c>
    </row>
    <row r="15" spans="1:12" x14ac:dyDescent="0.35">
      <c r="A15" s="33">
        <v>52130</v>
      </c>
      <c r="B15" s="34" t="s">
        <v>70</v>
      </c>
      <c r="C15" s="34" t="s">
        <v>71</v>
      </c>
      <c r="D15" s="35">
        <v>14562</v>
      </c>
      <c r="E15" s="35">
        <v>32</v>
      </c>
      <c r="H15" s="42" t="s">
        <v>107</v>
      </c>
      <c r="I15" s="42" t="s">
        <v>101</v>
      </c>
    </row>
    <row r="16" spans="1:12" x14ac:dyDescent="0.35">
      <c r="A16" s="30"/>
      <c r="B16" s="30"/>
      <c r="C16" s="30"/>
      <c r="D16" s="30"/>
      <c r="E16" s="30"/>
      <c r="H16" s="42">
        <v>12566</v>
      </c>
      <c r="I16" s="42" t="str">
        <f>INDEX(B3:B15,MATCH(H16,D3:D15,0))</f>
        <v>Thomas Davies</v>
      </c>
    </row>
    <row r="17" spans="1:5" x14ac:dyDescent="0.35">
      <c r="A17" s="30" t="s">
        <v>72</v>
      </c>
      <c r="B17" s="36"/>
      <c r="C17" s="36"/>
      <c r="D17" s="37"/>
      <c r="E17" s="30" t="str">
        <f>VLOOKUP(A11,A3:E15,2)</f>
        <v>Williamr Black</v>
      </c>
    </row>
    <row r="18" spans="1:5" x14ac:dyDescent="0.35">
      <c r="A18" s="30"/>
      <c r="B18" s="30"/>
      <c r="C18" s="30"/>
      <c r="D18" s="30"/>
      <c r="E18" s="30"/>
    </row>
    <row r="19" spans="1:5" x14ac:dyDescent="0.35">
      <c r="A19" s="30" t="s">
        <v>73</v>
      </c>
      <c r="B19" s="36"/>
      <c r="C19" s="30"/>
      <c r="D19" s="37"/>
      <c r="E19" s="30"/>
    </row>
    <row r="20" spans="1:5" x14ac:dyDescent="0.35">
      <c r="A20" s="30"/>
      <c r="B20" s="30"/>
      <c r="C20" s="30"/>
      <c r="D20" s="30"/>
      <c r="E20" s="30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zoomScaleNormal="100" workbookViewId="0">
      <selection activeCell="F3" sqref="F3"/>
    </sheetView>
  </sheetViews>
  <sheetFormatPr defaultRowHeight="14.5" x14ac:dyDescent="0.35"/>
  <cols>
    <col min="1" max="1" width="20.90625" customWidth="1"/>
    <col min="2" max="2" width="13.1796875" customWidth="1"/>
  </cols>
  <sheetData>
    <row r="1" spans="1:7" x14ac:dyDescent="0.35">
      <c r="A1" s="32" t="s">
        <v>50</v>
      </c>
      <c r="B1" s="32" t="s">
        <v>51</v>
      </c>
      <c r="C1" s="32" t="s">
        <v>42</v>
      </c>
      <c r="D1" s="32" t="s">
        <v>52</v>
      </c>
    </row>
    <row r="2" spans="1:7" x14ac:dyDescent="0.35">
      <c r="A2" s="34" t="s">
        <v>102</v>
      </c>
      <c r="B2" s="34" t="s">
        <v>53</v>
      </c>
      <c r="C2" s="35">
        <v>13836</v>
      </c>
      <c r="D2" s="35">
        <v>25</v>
      </c>
      <c r="F2" t="s">
        <v>50</v>
      </c>
      <c r="G2" t="s">
        <v>42</v>
      </c>
    </row>
    <row r="3" spans="1:7" x14ac:dyDescent="0.35">
      <c r="A3" s="34" t="s">
        <v>54</v>
      </c>
      <c r="B3" s="34" t="s">
        <v>55</v>
      </c>
      <c r="C3" s="35">
        <v>11771</v>
      </c>
      <c r="D3" s="35">
        <v>32</v>
      </c>
    </row>
    <row r="4" spans="1:7" x14ac:dyDescent="0.35">
      <c r="A4" s="34" t="s">
        <v>56</v>
      </c>
      <c r="B4" s="34" t="s">
        <v>57</v>
      </c>
      <c r="C4" s="35">
        <v>13046</v>
      </c>
      <c r="D4" s="35">
        <v>35</v>
      </c>
    </row>
    <row r="5" spans="1:7" x14ac:dyDescent="0.35">
      <c r="A5" s="34" t="s">
        <v>58</v>
      </c>
      <c r="B5" s="34" t="s">
        <v>59</v>
      </c>
      <c r="C5" s="35">
        <v>18276</v>
      </c>
      <c r="D5" s="35">
        <v>32</v>
      </c>
    </row>
    <row r="6" spans="1:7" x14ac:dyDescent="0.35">
      <c r="A6" s="34" t="s">
        <v>60</v>
      </c>
      <c r="B6" s="34" t="s">
        <v>61</v>
      </c>
      <c r="C6" s="35">
        <v>19327</v>
      </c>
      <c r="D6" s="35">
        <v>26</v>
      </c>
    </row>
    <row r="7" spans="1:7" x14ac:dyDescent="0.35">
      <c r="A7" s="34" t="s">
        <v>62</v>
      </c>
      <c r="B7" s="34" t="s">
        <v>63</v>
      </c>
      <c r="C7" s="35">
        <v>18996</v>
      </c>
      <c r="D7" s="35">
        <v>35</v>
      </c>
    </row>
    <row r="8" spans="1:7" x14ac:dyDescent="0.35">
      <c r="A8" s="34" t="s">
        <v>64</v>
      </c>
      <c r="B8" s="34" t="s">
        <v>57</v>
      </c>
      <c r="C8" s="35">
        <v>10387</v>
      </c>
      <c r="D8" s="35">
        <v>25</v>
      </c>
    </row>
    <row r="9" spans="1:7" x14ac:dyDescent="0.35">
      <c r="A9" s="34" t="s">
        <v>65</v>
      </c>
      <c r="B9" s="34" t="s">
        <v>63</v>
      </c>
      <c r="C9" s="35">
        <v>12566</v>
      </c>
      <c r="D9" s="35">
        <v>37</v>
      </c>
    </row>
    <row r="10" spans="1:7" x14ac:dyDescent="0.35">
      <c r="A10" s="34" t="s">
        <v>66</v>
      </c>
      <c r="B10" s="34" t="s">
        <v>67</v>
      </c>
      <c r="C10" s="35">
        <v>16406</v>
      </c>
      <c r="D10" s="35">
        <v>42</v>
      </c>
    </row>
    <row r="11" spans="1:7" x14ac:dyDescent="0.35">
      <c r="A11" s="34" t="s">
        <v>68</v>
      </c>
      <c r="B11" s="34" t="s">
        <v>59</v>
      </c>
      <c r="C11" s="35">
        <v>15784</v>
      </c>
      <c r="D11" s="35">
        <v>43</v>
      </c>
    </row>
    <row r="12" spans="1:7" x14ac:dyDescent="0.35">
      <c r="A12" s="34" t="s">
        <v>69</v>
      </c>
      <c r="B12" s="34" t="s">
        <v>53</v>
      </c>
      <c r="C12" s="35">
        <v>10959</v>
      </c>
      <c r="D12" s="35">
        <v>30</v>
      </c>
    </row>
    <row r="13" spans="1:7" x14ac:dyDescent="0.35">
      <c r="A13" s="34" t="s">
        <v>70</v>
      </c>
      <c r="B13" s="34" t="s">
        <v>71</v>
      </c>
      <c r="C13" s="35">
        <v>14562</v>
      </c>
      <c r="D13" s="3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zoomScale="145" zoomScaleNormal="145" workbookViewId="0">
      <selection activeCell="B9" sqref="B9:D11"/>
    </sheetView>
  </sheetViews>
  <sheetFormatPr defaultRowHeight="14.5" x14ac:dyDescent="0.35"/>
  <cols>
    <col min="1" max="1" width="11.81640625" bestFit="1" customWidth="1"/>
    <col min="2" max="2" width="15.54296875" bestFit="1" customWidth="1"/>
    <col min="3" max="3" width="14.6328125" bestFit="1" customWidth="1"/>
    <col min="4" max="4" width="13" bestFit="1" customWidth="1"/>
    <col min="5" max="5" width="8.08984375" bestFit="1" customWidth="1"/>
    <col min="6" max="6" width="14.36328125" bestFit="1" customWidth="1"/>
    <col min="7" max="7" width="11.90625" bestFit="1" customWidth="1"/>
  </cols>
  <sheetData>
    <row r="1" spans="1:13" x14ac:dyDescent="0.35">
      <c r="A1" s="31" t="s">
        <v>25</v>
      </c>
      <c r="B1" s="33">
        <v>56815</v>
      </c>
      <c r="C1" s="33">
        <v>51186</v>
      </c>
      <c r="D1" s="33">
        <v>51511</v>
      </c>
      <c r="E1" s="33">
        <v>50890</v>
      </c>
      <c r="F1" s="33">
        <v>53700</v>
      </c>
      <c r="G1" s="33"/>
      <c r="H1" s="33"/>
      <c r="I1" s="33"/>
      <c r="J1" s="33"/>
      <c r="K1" s="33"/>
      <c r="L1" s="33"/>
      <c r="M1" s="33"/>
    </row>
    <row r="2" spans="1:13" x14ac:dyDescent="0.35">
      <c r="A2" s="32" t="s">
        <v>50</v>
      </c>
      <c r="B2" s="34" t="s">
        <v>102</v>
      </c>
      <c r="C2" s="34" t="s">
        <v>54</v>
      </c>
      <c r="D2" s="34" t="s">
        <v>56</v>
      </c>
      <c r="E2" s="34" t="s">
        <v>58</v>
      </c>
      <c r="F2" s="34" t="s">
        <v>60</v>
      </c>
      <c r="G2" s="34"/>
      <c r="H2" s="34"/>
      <c r="I2" s="34"/>
      <c r="J2" s="34"/>
      <c r="K2" s="34"/>
      <c r="L2" s="34"/>
      <c r="M2" s="34"/>
    </row>
    <row r="3" spans="1:13" x14ac:dyDescent="0.35">
      <c r="A3" s="32" t="s">
        <v>51</v>
      </c>
      <c r="B3" s="34" t="s">
        <v>53</v>
      </c>
      <c r="C3" s="34" t="s">
        <v>55</v>
      </c>
      <c r="D3" s="34" t="s">
        <v>57</v>
      </c>
      <c r="E3" s="34" t="s">
        <v>59</v>
      </c>
      <c r="F3" s="34" t="s">
        <v>61</v>
      </c>
      <c r="G3" s="34"/>
      <c r="H3" s="34"/>
      <c r="I3" s="34"/>
      <c r="J3" s="34"/>
      <c r="K3" s="34"/>
      <c r="L3" s="34"/>
      <c r="M3" s="34"/>
    </row>
    <row r="4" spans="1:13" x14ac:dyDescent="0.35">
      <c r="A4" s="32" t="s">
        <v>42</v>
      </c>
      <c r="B4" s="35">
        <v>13836</v>
      </c>
      <c r="C4" s="35">
        <v>11771</v>
      </c>
      <c r="D4" s="35">
        <v>13046</v>
      </c>
      <c r="E4" s="35">
        <v>18276</v>
      </c>
      <c r="F4" s="35">
        <v>19327</v>
      </c>
      <c r="G4" s="35"/>
      <c r="H4" s="35"/>
      <c r="I4" s="35"/>
      <c r="J4" s="35"/>
      <c r="K4" s="35"/>
      <c r="L4" s="35"/>
      <c r="M4" s="35"/>
    </row>
    <row r="5" spans="1:13" x14ac:dyDescent="0.35">
      <c r="A5" s="32" t="s">
        <v>52</v>
      </c>
      <c r="B5" s="35">
        <v>25</v>
      </c>
      <c r="C5" s="35">
        <v>32</v>
      </c>
      <c r="D5" s="35">
        <v>35</v>
      </c>
      <c r="E5" s="35">
        <v>32</v>
      </c>
      <c r="F5" s="35">
        <v>26</v>
      </c>
      <c r="G5" s="35"/>
      <c r="H5" s="35"/>
      <c r="I5" s="35"/>
      <c r="J5" s="35"/>
      <c r="K5" s="35"/>
      <c r="L5" s="35"/>
      <c r="M5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cols>
    <col min="1" max="1" width="8.9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topLeftCell="B1" zoomScale="130" zoomScaleNormal="130" workbookViewId="0">
      <selection activeCell="B2" sqref="B2:K7"/>
    </sheetView>
  </sheetViews>
  <sheetFormatPr defaultRowHeight="14.5" x14ac:dyDescent="0.35"/>
  <cols>
    <col min="1" max="1" width="43.453125" bestFit="1" customWidth="1"/>
    <col min="2" max="2" width="24" customWidth="1"/>
    <col min="3" max="3" width="9.6328125" bestFit="1" customWidth="1"/>
    <col min="4" max="4" width="11.36328125" bestFit="1" customWidth="1"/>
    <col min="6" max="6" width="9.453125" bestFit="1" customWidth="1"/>
    <col min="7" max="7" width="11.08984375" bestFit="1" customWidth="1"/>
    <col min="8" max="8" width="13.54296875" bestFit="1" customWidth="1"/>
    <col min="9" max="9" width="11.36328125" bestFit="1" customWidth="1"/>
    <col min="10" max="10" width="11.453125" bestFit="1" customWidth="1"/>
    <col min="11" max="11" width="11.81640625" bestFit="1" customWidth="1"/>
  </cols>
  <sheetData>
    <row r="1" spans="1:11" x14ac:dyDescent="0.35">
      <c r="A1" s="24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35">
      <c r="A2" s="26" t="s">
        <v>25</v>
      </c>
      <c r="B2" s="26">
        <v>101</v>
      </c>
      <c r="C2" s="26">
        <v>102</v>
      </c>
      <c r="D2" s="26">
        <v>103</v>
      </c>
      <c r="E2" s="26">
        <v>104</v>
      </c>
      <c r="F2" s="26">
        <v>105</v>
      </c>
      <c r="G2" s="26">
        <v>106</v>
      </c>
      <c r="H2" s="26">
        <v>107</v>
      </c>
      <c r="I2" s="26">
        <v>108</v>
      </c>
      <c r="J2" s="26">
        <v>109</v>
      </c>
      <c r="K2" s="26">
        <v>110</v>
      </c>
    </row>
    <row r="3" spans="1:11" x14ac:dyDescent="0.35">
      <c r="A3" s="26" t="s">
        <v>26</v>
      </c>
      <c r="B3" s="27" t="s">
        <v>27</v>
      </c>
      <c r="C3" s="27" t="s">
        <v>28</v>
      </c>
      <c r="D3" s="27" t="s">
        <v>29</v>
      </c>
      <c r="E3" s="27" t="s">
        <v>30</v>
      </c>
      <c r="F3" s="27" t="s">
        <v>31</v>
      </c>
      <c r="G3" s="27" t="s">
        <v>32</v>
      </c>
      <c r="H3" s="27" t="s">
        <v>33</v>
      </c>
      <c r="I3" s="27" t="s">
        <v>34</v>
      </c>
      <c r="J3" s="27" t="s">
        <v>35</v>
      </c>
      <c r="K3" s="27" t="s">
        <v>36</v>
      </c>
    </row>
    <row r="4" spans="1:11" x14ac:dyDescent="0.35">
      <c r="A4" s="26" t="s">
        <v>37</v>
      </c>
      <c r="B4" s="27" t="s">
        <v>38</v>
      </c>
      <c r="C4" s="27" t="s">
        <v>39</v>
      </c>
      <c r="D4" s="27" t="s">
        <v>40</v>
      </c>
      <c r="E4" s="27" t="s">
        <v>41</v>
      </c>
      <c r="F4" s="27" t="s">
        <v>38</v>
      </c>
      <c r="G4" s="27" t="s">
        <v>39</v>
      </c>
      <c r="H4" s="27" t="s">
        <v>40</v>
      </c>
      <c r="I4" s="27" t="s">
        <v>41</v>
      </c>
      <c r="J4" s="27" t="s">
        <v>38</v>
      </c>
      <c r="K4" s="27" t="s">
        <v>39</v>
      </c>
    </row>
    <row r="5" spans="1:11" x14ac:dyDescent="0.35">
      <c r="A5" s="26" t="s">
        <v>42</v>
      </c>
      <c r="B5" s="27">
        <v>50000</v>
      </c>
      <c r="C5" s="27">
        <v>55000</v>
      </c>
      <c r="D5" s="27">
        <v>60000</v>
      </c>
      <c r="E5" s="27">
        <v>65000</v>
      </c>
      <c r="F5" s="27">
        <v>70000</v>
      </c>
      <c r="G5" s="27">
        <v>75000</v>
      </c>
      <c r="H5" s="27">
        <v>80000</v>
      </c>
      <c r="I5" s="27">
        <v>85000</v>
      </c>
      <c r="J5" s="27">
        <v>90000</v>
      </c>
      <c r="K5" s="27">
        <v>95000</v>
      </c>
    </row>
    <row r="6" spans="1:11" x14ac:dyDescent="0.35">
      <c r="A6" s="26" t="s">
        <v>43</v>
      </c>
      <c r="B6" s="27">
        <v>2000</v>
      </c>
      <c r="C6" s="27">
        <v>2500</v>
      </c>
      <c r="D6" s="27">
        <v>3000</v>
      </c>
      <c r="E6" s="27">
        <v>3500</v>
      </c>
      <c r="F6" s="27">
        <v>4000</v>
      </c>
      <c r="G6" s="27">
        <v>4500</v>
      </c>
      <c r="H6" s="27">
        <v>5000</v>
      </c>
      <c r="I6" s="27">
        <v>5500</v>
      </c>
      <c r="J6" s="27">
        <v>6000</v>
      </c>
      <c r="K6" s="27">
        <v>6500</v>
      </c>
    </row>
    <row r="7" spans="1:11" x14ac:dyDescent="0.35">
      <c r="A7" s="26" t="s">
        <v>44</v>
      </c>
      <c r="B7" s="27">
        <v>52000</v>
      </c>
      <c r="C7" s="27">
        <v>57500</v>
      </c>
      <c r="D7" s="27">
        <v>63000</v>
      </c>
      <c r="E7" s="27">
        <v>685000</v>
      </c>
      <c r="F7" s="27">
        <v>74000</v>
      </c>
      <c r="G7" s="27">
        <v>79500</v>
      </c>
      <c r="H7" s="27">
        <v>85000</v>
      </c>
      <c r="I7" s="27">
        <v>90500</v>
      </c>
      <c r="J7" s="27">
        <v>96000</v>
      </c>
      <c r="K7" s="27">
        <v>101500</v>
      </c>
    </row>
    <row r="8" spans="1:11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35">
      <c r="A9" s="24" t="s">
        <v>45</v>
      </c>
      <c r="B9" s="25" t="s">
        <v>48</v>
      </c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35">
      <c r="A10" s="25"/>
      <c r="B10" s="24" t="s">
        <v>104</v>
      </c>
      <c r="C10" s="24" t="s">
        <v>103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35">
      <c r="A11" s="25" t="s">
        <v>46</v>
      </c>
      <c r="B11" s="28">
        <f>HLOOKUP(C11,B2:K7,5,)</f>
        <v>2000</v>
      </c>
      <c r="C11" s="25">
        <v>101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35">
      <c r="A13" s="24" t="s">
        <v>47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35">
      <c r="A14" s="25"/>
      <c r="B14" s="24"/>
      <c r="C14" s="24"/>
      <c r="D14" s="25"/>
      <c r="E14" s="25"/>
      <c r="F14" s="25"/>
      <c r="G14" s="25"/>
      <c r="H14" s="25"/>
      <c r="I14" s="25"/>
      <c r="J14" s="25"/>
      <c r="K14" s="25"/>
    </row>
    <row r="15" spans="1:11" x14ac:dyDescent="0.35">
      <c r="A15" s="25" t="s">
        <v>46</v>
      </c>
      <c r="B15" s="28"/>
      <c r="C15" s="25"/>
      <c r="D15" s="25"/>
      <c r="E15" s="25"/>
      <c r="F15" s="25"/>
      <c r="G15" s="25"/>
      <c r="H15" s="25"/>
      <c r="I15" s="25"/>
      <c r="J15" s="25"/>
      <c r="K1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zoomScale="196" zoomScaleNormal="196" workbookViewId="0">
      <selection activeCell="B10" sqref="A1:XFD1048576"/>
    </sheetView>
  </sheetViews>
  <sheetFormatPr defaultRowHeight="14.5" x14ac:dyDescent="0.35"/>
  <sheetData>
    <row r="1" spans="1:4" x14ac:dyDescent="0.35">
      <c r="A1" s="29" t="s">
        <v>74</v>
      </c>
      <c r="B1" s="30"/>
      <c r="C1" s="30"/>
      <c r="D1" s="30"/>
    </row>
    <row r="2" spans="1:4" x14ac:dyDescent="0.35">
      <c r="A2" s="38" t="s">
        <v>75</v>
      </c>
      <c r="B2" s="30"/>
      <c r="C2" s="30"/>
      <c r="D2" s="30"/>
    </row>
    <row r="3" spans="1:4" x14ac:dyDescent="0.35">
      <c r="A3" s="38" t="s">
        <v>76</v>
      </c>
      <c r="B3" s="30"/>
      <c r="C3" s="30"/>
      <c r="D3" s="30"/>
    </row>
    <row r="4" spans="1:4" x14ac:dyDescent="0.35">
      <c r="A4" s="38" t="s">
        <v>77</v>
      </c>
      <c r="B4" s="30"/>
      <c r="C4" s="30"/>
      <c r="D4" s="30"/>
    </row>
    <row r="5" spans="1:4" x14ac:dyDescent="0.35">
      <c r="A5" s="38" t="s">
        <v>78</v>
      </c>
      <c r="B5" s="30"/>
      <c r="C5" s="30"/>
      <c r="D5" s="30"/>
    </row>
    <row r="6" spans="1:4" x14ac:dyDescent="0.35">
      <c r="A6" s="38" t="s">
        <v>79</v>
      </c>
      <c r="B6" s="30"/>
      <c r="C6" s="30"/>
      <c r="D6" s="30"/>
    </row>
    <row r="7" spans="1:4" x14ac:dyDescent="0.35">
      <c r="A7" s="38" t="s">
        <v>80</v>
      </c>
      <c r="B7" s="30"/>
      <c r="C7" s="30"/>
      <c r="D7" s="30"/>
    </row>
    <row r="8" spans="1:4" x14ac:dyDescent="0.35">
      <c r="A8" s="30"/>
      <c r="B8" s="30"/>
      <c r="C8" s="30"/>
      <c r="D8" s="30"/>
    </row>
    <row r="9" spans="1:4" x14ac:dyDescent="0.35">
      <c r="A9" s="30"/>
      <c r="B9" s="30"/>
      <c r="C9" s="30" t="str">
        <f>INDEX(A2:A7,4)</f>
        <v>Dell</v>
      </c>
      <c r="D9" s="30"/>
    </row>
    <row r="10" spans="1:4" x14ac:dyDescent="0.35">
      <c r="A10" s="30" t="s">
        <v>81</v>
      </c>
      <c r="B10" s="39"/>
      <c r="C10" s="29" t="s">
        <v>82</v>
      </c>
      <c r="D10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zoomScale="213" zoomScaleNormal="213" workbookViewId="0">
      <selection activeCell="B11" sqref="A1:XFD1048576"/>
    </sheetView>
  </sheetViews>
  <sheetFormatPr defaultRowHeight="14.5" x14ac:dyDescent="0.35"/>
  <sheetData>
    <row r="1" spans="1:2" x14ac:dyDescent="0.35">
      <c r="A1" s="30" t="s">
        <v>83</v>
      </c>
      <c r="B1" s="30"/>
    </row>
    <row r="2" spans="1:2" x14ac:dyDescent="0.35">
      <c r="A2" s="30"/>
      <c r="B2" s="29" t="s">
        <v>84</v>
      </c>
    </row>
    <row r="3" spans="1:2" x14ac:dyDescent="0.35">
      <c r="A3" s="30"/>
      <c r="B3" s="38" t="s">
        <v>85</v>
      </c>
    </row>
    <row r="4" spans="1:2" x14ac:dyDescent="0.35">
      <c r="A4" s="30"/>
      <c r="B4" s="38" t="s">
        <v>86</v>
      </c>
    </row>
    <row r="5" spans="1:2" x14ac:dyDescent="0.35">
      <c r="A5" s="30"/>
      <c r="B5" s="38" t="s">
        <v>87</v>
      </c>
    </row>
    <row r="6" spans="1:2" x14ac:dyDescent="0.35">
      <c r="A6" s="30"/>
      <c r="B6" s="38" t="s">
        <v>88</v>
      </c>
    </row>
    <row r="7" spans="1:2" x14ac:dyDescent="0.35">
      <c r="A7" s="30"/>
      <c r="B7" s="38" t="s">
        <v>89</v>
      </c>
    </row>
    <row r="8" spans="1:2" x14ac:dyDescent="0.35">
      <c r="A8" s="30"/>
      <c r="B8" s="38" t="s">
        <v>90</v>
      </c>
    </row>
    <row r="9" spans="1:2" x14ac:dyDescent="0.35">
      <c r="A9" s="30"/>
      <c r="B9" s="38" t="s">
        <v>91</v>
      </c>
    </row>
    <row r="10" spans="1:2" x14ac:dyDescent="0.35">
      <c r="A10" s="30"/>
      <c r="B10" s="30"/>
    </row>
    <row r="11" spans="1:2" x14ac:dyDescent="0.35">
      <c r="A11" s="30" t="s">
        <v>81</v>
      </c>
      <c r="B11" s="39"/>
    </row>
    <row r="12" spans="1:2" x14ac:dyDescent="0.35">
      <c r="A12" s="30"/>
      <c r="B12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topLeftCell="A4" zoomScaleNormal="100" workbookViewId="0">
      <selection activeCell="B14" sqref="A1:XFD1048576"/>
    </sheetView>
  </sheetViews>
  <sheetFormatPr defaultRowHeight="14.5" x14ac:dyDescent="0.35"/>
  <cols>
    <col min="1" max="1" width="14.81640625" customWidth="1"/>
  </cols>
  <sheetData>
    <row r="1" spans="1:2" x14ac:dyDescent="0.35">
      <c r="A1" s="29" t="s">
        <v>92</v>
      </c>
      <c r="B1" s="30"/>
    </row>
    <row r="2" spans="1:2" x14ac:dyDescent="0.35">
      <c r="A2" s="40" t="s">
        <v>93</v>
      </c>
      <c r="B2" s="40" t="s">
        <v>50</v>
      </c>
    </row>
    <row r="3" spans="1:2" x14ac:dyDescent="0.35">
      <c r="A3" s="38">
        <v>9584423</v>
      </c>
      <c r="B3" s="38" t="s">
        <v>94</v>
      </c>
    </row>
    <row r="4" spans="1:2" x14ac:dyDescent="0.35">
      <c r="A4" s="38">
        <v>5034521</v>
      </c>
      <c r="B4" s="38" t="s">
        <v>95</v>
      </c>
    </row>
    <row r="5" spans="1:2" x14ac:dyDescent="0.35">
      <c r="A5" s="38">
        <v>9543669</v>
      </c>
      <c r="B5" s="38" t="s">
        <v>96</v>
      </c>
    </row>
    <row r="6" spans="1:2" x14ac:dyDescent="0.35">
      <c r="A6" s="38">
        <v>9995553</v>
      </c>
      <c r="B6" s="38" t="s">
        <v>97</v>
      </c>
    </row>
    <row r="7" spans="1:2" x14ac:dyDescent="0.35">
      <c r="A7" s="38">
        <v>8595323</v>
      </c>
      <c r="B7" s="38" t="s">
        <v>98</v>
      </c>
    </row>
    <row r="8" spans="1:2" x14ac:dyDescent="0.35">
      <c r="A8" s="38">
        <v>9359305</v>
      </c>
      <c r="B8" s="38" t="s">
        <v>99</v>
      </c>
    </row>
    <row r="9" spans="1:2" x14ac:dyDescent="0.35">
      <c r="A9" s="30"/>
      <c r="B9" s="30"/>
    </row>
    <row r="10" spans="1:2" x14ac:dyDescent="0.35">
      <c r="A10" s="30" t="s">
        <v>100</v>
      </c>
      <c r="B10" s="29" t="s">
        <v>97</v>
      </c>
    </row>
    <row r="11" spans="1:2" x14ac:dyDescent="0.35">
      <c r="A11" s="30" t="s">
        <v>81</v>
      </c>
      <c r="B11" s="39"/>
    </row>
    <row r="12" spans="1:2" x14ac:dyDescent="0.35">
      <c r="A12" s="30"/>
      <c r="B1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vlookups</vt:lpstr>
      <vt:lpstr>302</vt:lpstr>
      <vt:lpstr>Sheet3</vt:lpstr>
      <vt:lpstr>Sheet2</vt:lpstr>
      <vt:lpstr>hlookup</vt:lpstr>
      <vt:lpstr>index</vt:lpstr>
      <vt:lpstr>match</vt:lpstr>
      <vt:lpstr>index-match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shahil md</cp:lastModifiedBy>
  <dcterms:created xsi:type="dcterms:W3CDTF">2024-04-06T05:44:56Z</dcterms:created>
  <dcterms:modified xsi:type="dcterms:W3CDTF">2024-10-10T04:54:58Z</dcterms:modified>
</cp:coreProperties>
</file>