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20"/>
  </bookViews>
  <sheets>
    <sheet name="Goal Seek" sheetId="2" r:id="rId1"/>
    <sheet name="data table" sheetId="3" r:id="rId2"/>
    <sheet name="senerio" sheetId="4" r:id="rId3"/>
    <sheet name="solver" sheetId="5" r:id="rId4"/>
  </sheets>
  <externalReferences>
    <externalReference r:id="rId5"/>
    <externalReference r:id="rId6"/>
  </externalReferences>
  <definedNames>
    <definedName name="price">[1]Scenario1!$B$17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'Goal Seek'!$A$47</definedName>
    <definedName name="solver_typ" localSheetId="0" hidden="1">1</definedName>
    <definedName name="solver_val" localSheetId="0" hidden="1">0</definedName>
    <definedName name="solver_ver" localSheetId="0" hidden="1">3</definedName>
    <definedName name="venue">[1]Scenario1!$B$5</definedName>
    <definedName name="Food___beverages">senerio!$B$55</definedName>
    <definedName name="discount_price">'[2]name range'!$B$7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<sst xmlns="http://schemas.openxmlformats.org/spreadsheetml/2006/main" count="129" uniqueCount="103">
  <si>
    <t>Revenue</t>
  </si>
  <si>
    <t>% Contribution</t>
  </si>
  <si>
    <t>Contribution</t>
  </si>
  <si>
    <t>Samsung</t>
  </si>
  <si>
    <t>Nokia</t>
  </si>
  <si>
    <t>Oppo</t>
  </si>
  <si>
    <t>Total</t>
  </si>
  <si>
    <t>Q. what revenue he generate in oppo to achive the target value</t>
  </si>
  <si>
    <t>Target</t>
  </si>
  <si>
    <t>Loan Amount</t>
  </si>
  <si>
    <t>Duration Years</t>
  </si>
  <si>
    <t>Duration Months</t>
  </si>
  <si>
    <t>Annual Interest rate</t>
  </si>
  <si>
    <t>Monthly</t>
  </si>
  <si>
    <t>EMI</t>
  </si>
  <si>
    <t>Q. what is the time period for payment from 1331 to 1000</t>
  </si>
  <si>
    <t>Name</t>
  </si>
  <si>
    <t>Maths</t>
  </si>
  <si>
    <t>English</t>
  </si>
  <si>
    <t>Scienc</t>
  </si>
  <si>
    <t>Average</t>
  </si>
  <si>
    <t>Amit</t>
  </si>
  <si>
    <t>Suman</t>
  </si>
  <si>
    <t>Karan</t>
  </si>
  <si>
    <t>Manoj</t>
  </si>
  <si>
    <t>Q.3</t>
  </si>
  <si>
    <t>Santosh</t>
  </si>
  <si>
    <t>science score</t>
  </si>
  <si>
    <t>Rahim</t>
  </si>
  <si>
    <t>Kishore</t>
  </si>
  <si>
    <t>Raj</t>
  </si>
  <si>
    <t>Raghu</t>
  </si>
  <si>
    <t>Interest Rate(Year)</t>
  </si>
  <si>
    <t>sales commission</t>
  </si>
  <si>
    <t>Term(Monthly)</t>
  </si>
  <si>
    <t>Monthly Payment</t>
  </si>
  <si>
    <t xml:space="preserve">Q. what is my EMI on Diffrent different intrest rate </t>
  </si>
  <si>
    <t>I_rate</t>
  </si>
  <si>
    <t xml:space="preserve">Q. what is my EMI on Diffrent different intrest rate and different month </t>
  </si>
  <si>
    <t>Q2.</t>
  </si>
  <si>
    <t>commision based on unit and month</t>
  </si>
  <si>
    <t>sales</t>
  </si>
  <si>
    <t>unit price</t>
  </si>
  <si>
    <t xml:space="preserve">month </t>
  </si>
  <si>
    <t>amount</t>
  </si>
  <si>
    <t>Ex.2</t>
  </si>
  <si>
    <t>Item</t>
  </si>
  <si>
    <t>Rate</t>
  </si>
  <si>
    <t>Discount</t>
  </si>
  <si>
    <t>Dis.Amt</t>
  </si>
  <si>
    <t>Net.Amt</t>
  </si>
  <si>
    <t>Jeans</t>
  </si>
  <si>
    <t>Shirt</t>
  </si>
  <si>
    <t>Tshirt</t>
  </si>
  <si>
    <t>Pant</t>
  </si>
  <si>
    <t>Blezer</t>
  </si>
  <si>
    <t>Coat</t>
  </si>
  <si>
    <t>Q1.</t>
  </si>
  <si>
    <t xml:space="preserve">product </t>
  </si>
  <si>
    <t>discount %</t>
  </si>
  <si>
    <t xml:space="preserve">price </t>
  </si>
  <si>
    <t>discount amt</t>
  </si>
  <si>
    <t>final price</t>
  </si>
  <si>
    <t>jeans</t>
  </si>
  <si>
    <t>shirt</t>
  </si>
  <si>
    <t>trouseers</t>
  </si>
  <si>
    <t>socks</t>
  </si>
  <si>
    <t xml:space="preserve">parts </t>
  </si>
  <si>
    <t>cos</t>
  </si>
  <si>
    <t xml:space="preserve">senerio manager </t>
  </si>
  <si>
    <t>mouserole</t>
  </si>
  <si>
    <t>mouse price in cost wise</t>
  </si>
  <si>
    <t>mouse wire</t>
  </si>
  <si>
    <t>low cost</t>
  </si>
  <si>
    <t>normal</t>
  </si>
  <si>
    <t>high cost</t>
  </si>
  <si>
    <t>medium cost</t>
  </si>
  <si>
    <t xml:space="preserve">Dewali </t>
  </si>
  <si>
    <t>mouse price</t>
  </si>
  <si>
    <t>Units Sold</t>
  </si>
  <si>
    <t>Price Per Unit</t>
  </si>
  <si>
    <t>Constraint</t>
  </si>
  <si>
    <t>$B$3</t>
  </si>
  <si>
    <t>integer</t>
  </si>
  <si>
    <t>Cost Per Unit</t>
  </si>
  <si>
    <t>$B$4</t>
  </si>
  <si>
    <t>&lt;=4</t>
  </si>
  <si>
    <t>Costs</t>
  </si>
  <si>
    <t>&gt;=3</t>
  </si>
  <si>
    <t>Income</t>
  </si>
  <si>
    <t>Q2</t>
  </si>
  <si>
    <t>solve</t>
  </si>
  <si>
    <t>Subject</t>
  </si>
  <si>
    <t>Out of</t>
  </si>
  <si>
    <t>Marks</t>
  </si>
  <si>
    <t>Percentage</t>
  </si>
  <si>
    <t>Hindi</t>
  </si>
  <si>
    <t>Eng</t>
  </si>
  <si>
    <t>Math</t>
  </si>
  <si>
    <t>SSt</t>
  </si>
  <si>
    <t>Science</t>
  </si>
  <si>
    <t>Sanskrit</t>
  </si>
  <si>
    <t>Computer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</si>
</sst>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_(* #,##0.00_);_(* \(#,##0.00\);_(* &quot;-&quot;??_);_(@_)"/>
    <numFmt numFmtId="181" formatCode="dd/mmm"/>
    <numFmt numFmtId="182" formatCode="&quot;₹&quot;\ #,##0.00;[Red]&quot;₹&quot;\ \-#,##0.00"/>
    <numFmt numFmtId="183" formatCode="_-[$$-409]* #,##0.00_ ;_-[$$-409]* \-#,##0.00\ ;_-[$$-409]* &quot;-&quot;??_ ;_-@_ 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indexed="8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/>
  </cellStyleXfs>
  <cellXfs count="37">
    <xf numFmtId="0" fontId="0" fillId="0" borderId="0" xfId="0"/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0" fillId="2" borderId="0" xfId="0" applyFill="1"/>
    <xf numFmtId="0" fontId="0" fillId="0" borderId="0" xfId="0" applyFill="1"/>
    <xf numFmtId="0" fontId="1" fillId="0" borderId="1" xfId="0" applyFont="1" applyBorder="1"/>
    <xf numFmtId="0" fontId="0" fillId="0" borderId="1" xfId="0" applyBorder="1"/>
    <xf numFmtId="9" fontId="0" fillId="0" borderId="1" xfId="0" applyNumberFormat="1" applyBorder="1"/>
    <xf numFmtId="0" fontId="1" fillId="0" borderId="0" xfId="0" applyFont="1"/>
    <xf numFmtId="9" fontId="0" fillId="0" borderId="0" xfId="0" applyNumberFormat="1"/>
    <xf numFmtId="0" fontId="0" fillId="0" borderId="1" xfId="0" applyFill="1" applyBorder="1"/>
    <xf numFmtId="9" fontId="0" fillId="0" borderId="1" xfId="0" applyNumberFormat="1" applyFill="1" applyBorder="1"/>
    <xf numFmtId="0" fontId="1" fillId="2" borderId="0" xfId="0" applyFont="1" applyFill="1" applyBorder="1"/>
    <xf numFmtId="0" fontId="1" fillId="0" borderId="1" xfId="0" applyFont="1" applyFill="1" applyBorder="1"/>
    <xf numFmtId="0" fontId="2" fillId="0" borderId="0" xfId="0" applyFont="1" applyFill="1" applyAlignment="1"/>
    <xf numFmtId="0" fontId="2" fillId="2" borderId="0" xfId="0" applyFont="1" applyFill="1" applyAlignment="1"/>
    <xf numFmtId="0" fontId="3" fillId="2" borderId="0" xfId="0" applyFont="1" applyFill="1" applyAlignment="1"/>
    <xf numFmtId="181" fontId="2" fillId="0" borderId="0" xfId="0" applyNumberFormat="1" applyFont="1" applyFill="1" applyAlignment="1"/>
    <xf numFmtId="0" fontId="0" fillId="0" borderId="1" xfId="0" applyFont="1" applyFill="1" applyBorder="1" applyAlignment="1"/>
    <xf numFmtId="0" fontId="0" fillId="0" borderId="0" xfId="0" applyFont="1" applyFill="1" applyAlignment="1"/>
    <xf numFmtId="9" fontId="0" fillId="0" borderId="1" xfId="0" applyNumberFormat="1" applyFont="1" applyFill="1" applyBorder="1" applyAlignment="1"/>
    <xf numFmtId="182" fontId="0" fillId="0" borderId="1" xfId="0" applyNumberFormat="1" applyFont="1" applyFill="1" applyBorder="1" applyAlignment="1"/>
    <xf numFmtId="182" fontId="0" fillId="0" borderId="0" xfId="0" applyNumberFormat="1" applyFont="1" applyFill="1" applyAlignment="1"/>
    <xf numFmtId="9" fontId="0" fillId="0" borderId="0" xfId="3" applyFont="1" applyAlignment="1"/>
    <xf numFmtId="0" fontId="0" fillId="0" borderId="0" xfId="3" applyNumberFormat="1" applyFont="1" applyAlignment="1"/>
    <xf numFmtId="0" fontId="4" fillId="0" borderId="0" xfId="0" applyFont="1" applyFill="1" applyAlignment="1"/>
    <xf numFmtId="0" fontId="0" fillId="0" borderId="0" xfId="0" applyBorder="1"/>
    <xf numFmtId="182" fontId="0" fillId="0" borderId="0" xfId="0" applyNumberFormat="1" applyBorder="1"/>
    <xf numFmtId="0" fontId="0" fillId="3" borderId="1" xfId="0" applyFill="1" applyBorder="1"/>
    <xf numFmtId="182" fontId="0" fillId="3" borderId="1" xfId="0" applyNumberFormat="1" applyFill="1" applyBorder="1"/>
    <xf numFmtId="182" fontId="0" fillId="0" borderId="1" xfId="0" applyNumberFormat="1" applyBorder="1"/>
    <xf numFmtId="9" fontId="1" fillId="0" borderId="1" xfId="0" applyNumberFormat="1" applyFont="1" applyBorder="1"/>
    <xf numFmtId="183" fontId="1" fillId="0" borderId="1" xfId="0" applyNumberFormat="1" applyFont="1" applyBorder="1"/>
    <xf numFmtId="2" fontId="0" fillId="0" borderId="1" xfId="0" applyNumberFormat="1" applyBorder="1"/>
    <xf numFmtId="0" fontId="1" fillId="0" borderId="0" xfId="0" applyFont="1" applyFill="1" applyBorder="1"/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omma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IS%20MASTER\MIS%20CLASS\DATA%20WHAT%20IF%20ANALYSIS\Scenario%20Manag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hp\Documents\ds\ds_materials\excel\class_practice\class_3_5_04aug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cenario Summary"/>
      <sheetName val="Scenario Manager"/>
      <sheetName val="Scenario1"/>
      <sheetName val="Goal Seek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name range"/>
      <sheetName val="Sheet2"/>
      <sheetName val="Sheet3"/>
      <sheetName val="Sheet5"/>
      <sheetName val="Sheet4"/>
      <sheetName val="Sheet6"/>
      <sheetName val="if"/>
      <sheetName val="Sheet28"/>
      <sheetName val="Sheet27"/>
      <sheetName val="Scenario Summary"/>
      <sheetName val="Scenario Summary 2"/>
      <sheetName val="Scenario Summary 3"/>
      <sheetName val="Sheet26"/>
      <sheetName val="class_if"/>
      <sheetName val="DATA validations"/>
      <sheetName val="Sheet1"/>
      <sheetName val="Sheet7"/>
      <sheetName val="Sheet10"/>
      <sheetName val="Sheet15"/>
      <sheetName val="Sheet17"/>
      <sheetName val="Sheet18"/>
      <sheetName val="Sheet16"/>
      <sheetName val="Sheet20"/>
      <sheetName val="Sheet12"/>
      <sheetName val="Sheet8"/>
      <sheetName val="Sheet13"/>
      <sheetName val="Sheet9"/>
      <sheetName val="Sheet14"/>
      <sheetName val="AI.ASK"/>
      <sheetName val="Sheet19"/>
      <sheetName val="AI.LIST"/>
      <sheetName val="Sheet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3:H44"/>
  <sheetViews>
    <sheetView tabSelected="1" topLeftCell="A7" workbookViewId="0">
      <selection activeCell="D21" sqref="D21"/>
    </sheetView>
  </sheetViews>
  <sheetFormatPr defaultColWidth="9" defaultRowHeight="14.5" outlineLevelCol="7"/>
  <cols>
    <col min="1" max="1" width="25.5727272727273" customWidth="1"/>
    <col min="2" max="2" width="25.8545454545455" customWidth="1"/>
    <col min="3" max="3" width="15.2818181818182" customWidth="1"/>
    <col min="4" max="4" width="16.8545454545455" customWidth="1"/>
  </cols>
  <sheetData>
    <row r="13" spans="1:2">
      <c r="A13" s="28"/>
      <c r="B13" s="29"/>
    </row>
    <row r="14" spans="1:4">
      <c r="A14" s="30"/>
      <c r="B14" s="31" t="s">
        <v>0</v>
      </c>
      <c r="C14" s="30" t="s">
        <v>1</v>
      </c>
      <c r="D14" s="30" t="s">
        <v>2</v>
      </c>
    </row>
    <row r="15" spans="1:4">
      <c r="A15" s="12" t="s">
        <v>3</v>
      </c>
      <c r="B15" s="32">
        <v>150000</v>
      </c>
      <c r="C15" s="9">
        <v>0.2</v>
      </c>
      <c r="D15" s="32">
        <f>B15*C15</f>
        <v>30000</v>
      </c>
    </row>
    <row r="16" spans="1:4">
      <c r="A16" s="12" t="s">
        <v>4</v>
      </c>
      <c r="B16" s="32">
        <v>240000</v>
      </c>
      <c r="C16" s="9">
        <v>0.25</v>
      </c>
      <c r="D16" s="32">
        <f t="shared" ref="D16:D17" si="0">B16*C16</f>
        <v>60000</v>
      </c>
    </row>
    <row r="17" spans="1:4">
      <c r="A17" s="12" t="s">
        <v>5</v>
      </c>
      <c r="B17" s="32"/>
      <c r="C17" s="9">
        <v>0.15</v>
      </c>
      <c r="D17" s="32">
        <f t="shared" si="0"/>
        <v>0</v>
      </c>
    </row>
    <row r="18" spans="1:6">
      <c r="A18" s="8" t="s">
        <v>6</v>
      </c>
      <c r="B18" s="32">
        <f>SUM(B15:B17)</f>
        <v>390000</v>
      </c>
      <c r="C18" s="8"/>
      <c r="D18" s="32">
        <f>SUM(D15:D17)</f>
        <v>90000</v>
      </c>
      <c r="E18">
        <v>15000</v>
      </c>
      <c r="F18" t="s">
        <v>7</v>
      </c>
    </row>
    <row r="19" spans="1:2">
      <c r="A19" s="28"/>
      <c r="B19" s="29"/>
    </row>
    <row r="20" spans="1:3">
      <c r="A20" s="28"/>
      <c r="B20" s="32" t="s">
        <v>8</v>
      </c>
      <c r="C20" s="8">
        <v>150000</v>
      </c>
    </row>
    <row r="21" spans="1:2">
      <c r="A21" s="28"/>
      <c r="B21" s="29"/>
    </row>
    <row r="23" spans="1:2">
      <c r="A23" s="7" t="s">
        <v>9</v>
      </c>
      <c r="B23" s="7">
        <v>100000</v>
      </c>
    </row>
    <row r="24" spans="1:2">
      <c r="A24" s="7" t="s">
        <v>10</v>
      </c>
      <c r="B24" s="7">
        <v>5</v>
      </c>
    </row>
    <row r="25" spans="1:2">
      <c r="A25" s="7" t="s">
        <v>11</v>
      </c>
      <c r="B25" s="7">
        <f>B24*12</f>
        <v>60</v>
      </c>
    </row>
    <row r="26" spans="1:2">
      <c r="A26" s="7" t="s">
        <v>12</v>
      </c>
      <c r="B26" s="33">
        <v>0.12</v>
      </c>
    </row>
    <row r="27" spans="1:2">
      <c r="A27" s="7" t="s">
        <v>13</v>
      </c>
      <c r="B27" s="33">
        <f>B26/12</f>
        <v>0.01</v>
      </c>
    </row>
    <row r="28" spans="1:3">
      <c r="A28" s="7" t="s">
        <v>14</v>
      </c>
      <c r="B28" s="34">
        <f>PMT(B27,B25,B23)</f>
        <v>-2224.44476849018</v>
      </c>
      <c r="C28" t="s">
        <v>15</v>
      </c>
    </row>
    <row r="30" spans="1:5">
      <c r="A30" s="15" t="s">
        <v>16</v>
      </c>
      <c r="B30" s="7" t="s">
        <v>17</v>
      </c>
      <c r="C30" s="7" t="s">
        <v>18</v>
      </c>
      <c r="D30" s="7" t="s">
        <v>19</v>
      </c>
      <c r="E30" s="7" t="s">
        <v>20</v>
      </c>
    </row>
    <row r="31" spans="1:5">
      <c r="A31" s="15" t="s">
        <v>21</v>
      </c>
      <c r="B31" s="8">
        <v>70</v>
      </c>
      <c r="C31" s="8">
        <v>88</v>
      </c>
      <c r="D31" s="8">
        <v>82</v>
      </c>
      <c r="E31" s="35">
        <f>AVERAGE(B31:D31)</f>
        <v>80</v>
      </c>
    </row>
    <row r="32" spans="1:5">
      <c r="A32" s="15" t="s">
        <v>22</v>
      </c>
      <c r="B32" s="8">
        <v>84</v>
      </c>
      <c r="C32" s="8">
        <v>69</v>
      </c>
      <c r="D32" s="8">
        <v>87</v>
      </c>
      <c r="E32" s="35">
        <f t="shared" ref="E32:E39" si="1">AVERAGE(B32:D32)</f>
        <v>80</v>
      </c>
    </row>
    <row r="33" spans="1:5">
      <c r="A33" s="15" t="s">
        <v>23</v>
      </c>
      <c r="B33" s="8">
        <v>70</v>
      </c>
      <c r="C33" s="8">
        <v>98</v>
      </c>
      <c r="D33" s="8"/>
      <c r="E33" s="35">
        <f t="shared" si="1"/>
        <v>84</v>
      </c>
    </row>
    <row r="34" spans="1:8">
      <c r="A34" s="15" t="s">
        <v>24</v>
      </c>
      <c r="B34" s="8">
        <v>69</v>
      </c>
      <c r="C34" s="8">
        <v>63</v>
      </c>
      <c r="D34" s="8"/>
      <c r="E34" s="35">
        <f t="shared" si="1"/>
        <v>66</v>
      </c>
      <c r="H34" t="s">
        <v>25</v>
      </c>
    </row>
    <row r="35" spans="1:8">
      <c r="A35" s="15" t="s">
        <v>26</v>
      </c>
      <c r="B35" s="8">
        <v>90</v>
      </c>
      <c r="C35" s="8">
        <v>67</v>
      </c>
      <c r="D35" s="8"/>
      <c r="E35" s="35">
        <f t="shared" si="1"/>
        <v>78.5</v>
      </c>
      <c r="H35" t="s">
        <v>27</v>
      </c>
    </row>
    <row r="36" spans="1:5">
      <c r="A36" s="15" t="s">
        <v>28</v>
      </c>
      <c r="B36" s="8">
        <v>64</v>
      </c>
      <c r="C36" s="8">
        <v>96</v>
      </c>
      <c r="D36" s="8"/>
      <c r="E36" s="35">
        <f t="shared" si="1"/>
        <v>80</v>
      </c>
    </row>
    <row r="37" spans="1:5">
      <c r="A37" s="7" t="s">
        <v>29</v>
      </c>
      <c r="B37" s="8">
        <v>58</v>
      </c>
      <c r="C37" s="8">
        <v>64</v>
      </c>
      <c r="D37" s="8"/>
      <c r="E37" s="35">
        <f t="shared" si="1"/>
        <v>61</v>
      </c>
    </row>
    <row r="38" spans="1:5">
      <c r="A38" s="7" t="s">
        <v>30</v>
      </c>
      <c r="B38" s="8">
        <v>48</v>
      </c>
      <c r="C38" s="8">
        <v>86</v>
      </c>
      <c r="D38" s="8"/>
      <c r="E38" s="35">
        <f t="shared" si="1"/>
        <v>67</v>
      </c>
    </row>
    <row r="39" spans="1:5">
      <c r="A39" s="7" t="s">
        <v>31</v>
      </c>
      <c r="B39" s="8">
        <v>76</v>
      </c>
      <c r="C39" s="8">
        <v>42</v>
      </c>
      <c r="D39" s="8"/>
      <c r="E39" s="35">
        <f t="shared" si="1"/>
        <v>59</v>
      </c>
    </row>
    <row r="42" spans="1:5">
      <c r="A42" s="36"/>
      <c r="B42" s="10"/>
      <c r="C42" s="10"/>
      <c r="D42" s="10"/>
      <c r="E42" s="10"/>
    </row>
    <row r="43" spans="1:1">
      <c r="A43" s="36"/>
    </row>
    <row r="44" spans="1:1">
      <c r="A44" s="36"/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3"/>
  <sheetViews>
    <sheetView topLeftCell="A7" workbookViewId="0">
      <selection activeCell="C28" sqref="C28"/>
    </sheetView>
  </sheetViews>
  <sheetFormatPr defaultColWidth="8.72727272727273" defaultRowHeight="14.5"/>
  <cols>
    <col min="1" max="1" width="15.9090909090909" customWidth="1"/>
    <col min="2" max="2" width="10.7272727272727" customWidth="1"/>
    <col min="3" max="3" width="14.8181818181818" customWidth="1"/>
    <col min="4" max="4" width="11.5454545454545" customWidth="1"/>
  </cols>
  <sheetData>
    <row r="1" spans="1:5">
      <c r="A1" s="20" t="s">
        <v>9</v>
      </c>
      <c r="B1" s="20">
        <v>100000</v>
      </c>
      <c r="C1" s="21"/>
      <c r="D1" s="21"/>
      <c r="E1" s="21"/>
    </row>
    <row r="2" spans="1:9">
      <c r="A2" s="20" t="s">
        <v>32</v>
      </c>
      <c r="B2" s="22">
        <v>0.06</v>
      </c>
      <c r="C2" s="21"/>
      <c r="D2" s="21"/>
      <c r="E2" s="21"/>
      <c r="I2" t="s">
        <v>33</v>
      </c>
    </row>
    <row r="3" spans="1:5">
      <c r="A3" s="20" t="s">
        <v>34</v>
      </c>
      <c r="B3" s="20">
        <v>60</v>
      </c>
      <c r="C3" s="21"/>
      <c r="D3" s="21"/>
      <c r="E3" s="21"/>
    </row>
    <row r="4" spans="1:5">
      <c r="A4" s="20" t="s">
        <v>35</v>
      </c>
      <c r="B4" s="23">
        <f>PMT(B2/12,B3,B1)</f>
        <v>-1933.28015294283</v>
      </c>
      <c r="C4" s="21"/>
      <c r="D4" s="21"/>
      <c r="E4" s="21"/>
    </row>
    <row r="5" spans="1:5">
      <c r="A5" s="21"/>
      <c r="B5" s="21"/>
      <c r="C5" s="24">
        <f>B4*B3</f>
        <v>-115996.80917657</v>
      </c>
      <c r="D5" s="21"/>
      <c r="E5" s="21"/>
    </row>
    <row r="6" spans="1:5">
      <c r="A6" s="21"/>
      <c r="B6" s="21"/>
      <c r="C6" s="21"/>
      <c r="D6" s="21" t="s">
        <v>36</v>
      </c>
      <c r="E6" s="21"/>
    </row>
    <row r="7" spans="1:5">
      <c r="A7" s="21"/>
      <c r="B7" s="21"/>
      <c r="C7" s="21" t="s">
        <v>37</v>
      </c>
      <c r="D7" s="24">
        <f>B4</f>
        <v>-1933.28015294283</v>
      </c>
      <c r="E7" s="21"/>
    </row>
    <row r="8" spans="1:5">
      <c r="A8" s="21"/>
      <c r="B8" s="21"/>
      <c r="C8" s="25">
        <v>0.01</v>
      </c>
      <c r="D8" s="21">
        <v>-1709.37474454528</v>
      </c>
      <c r="E8" s="21"/>
    </row>
    <row r="9" spans="1:5">
      <c r="A9" s="21"/>
      <c r="B9" s="21"/>
      <c r="C9" s="25">
        <v>0.1</v>
      </c>
      <c r="D9" s="21">
        <v>-2124.70447112683</v>
      </c>
      <c r="E9" s="21"/>
    </row>
    <row r="10" spans="1:5">
      <c r="A10" s="21"/>
      <c r="B10" s="21"/>
      <c r="C10" s="25">
        <v>0.16</v>
      </c>
      <c r="D10" s="21">
        <v>-2431.80571163591</v>
      </c>
      <c r="E10" s="21"/>
    </row>
    <row r="11" spans="1:5">
      <c r="A11" s="21"/>
      <c r="B11" s="21"/>
      <c r="C11" s="25">
        <v>0.06</v>
      </c>
      <c r="D11" s="21">
        <v>-1933.28015294279</v>
      </c>
      <c r="E11" s="21"/>
    </row>
    <row r="12" spans="1:5">
      <c r="A12" s="21"/>
      <c r="B12" s="21"/>
      <c r="C12" s="21"/>
      <c r="D12" s="21"/>
      <c r="E12" s="21"/>
    </row>
    <row r="13" spans="1:2">
      <c r="A13" s="21" t="s">
        <v>38</v>
      </c>
      <c r="B13" s="21"/>
    </row>
    <row r="14" spans="1:6">
      <c r="A14" s="24">
        <f>B4</f>
        <v>-1933.28015294283</v>
      </c>
      <c r="B14" s="21">
        <v>12</v>
      </c>
      <c r="C14" s="21">
        <v>24</v>
      </c>
      <c r="D14" s="21">
        <v>36</v>
      </c>
      <c r="E14" s="26">
        <v>48</v>
      </c>
      <c r="F14" s="26">
        <v>240</v>
      </c>
    </row>
    <row r="15" spans="1:6">
      <c r="A15" s="25">
        <v>0.06</v>
      </c>
      <c r="B15" s="21">
        <v>-8606.64297070806</v>
      </c>
      <c r="C15" s="21">
        <v>-4432.06102527569</v>
      </c>
      <c r="D15" s="24">
        <v>-3042.19374515551</v>
      </c>
      <c r="E15" s="26">
        <v>-2348.50290479356</v>
      </c>
      <c r="F15" s="26">
        <v>-716.431058478165</v>
      </c>
    </row>
    <row r="16" spans="1:6">
      <c r="A16" s="25">
        <v>0.1</v>
      </c>
      <c r="B16" s="21">
        <v>-8791.58872300096</v>
      </c>
      <c r="C16" s="21">
        <v>-4614.49263375165</v>
      </c>
      <c r="D16" s="21">
        <v>-3226.71871938375</v>
      </c>
      <c r="E16" s="26">
        <v>-2536.25834347472</v>
      </c>
      <c r="F16" s="26">
        <v>-965.021645074008</v>
      </c>
    </row>
    <row r="17" spans="1:6">
      <c r="A17" s="25">
        <v>0.16</v>
      </c>
      <c r="B17" s="21">
        <v>-9073.0857859208</v>
      </c>
      <c r="C17" s="21">
        <v>-4896.311051761</v>
      </c>
      <c r="D17" s="21">
        <v>-3515.70330363501</v>
      </c>
      <c r="E17" s="26">
        <v>-2834.02808047919</v>
      </c>
      <c r="F17" s="26">
        <v>-1391.25594002711</v>
      </c>
    </row>
    <row r="18" spans="1:6">
      <c r="A18" s="25">
        <v>0.06</v>
      </c>
      <c r="B18" s="21">
        <v>-8606.64297070806</v>
      </c>
      <c r="C18" s="21">
        <v>-4432.06102527569</v>
      </c>
      <c r="D18" s="21">
        <v>-3042.19374515551</v>
      </c>
      <c r="E18" s="21">
        <v>-2348.50290479356</v>
      </c>
      <c r="F18" s="21">
        <v>-716.431058478165</v>
      </c>
    </row>
    <row r="19" spans="1:6">
      <c r="A19" s="21"/>
      <c r="B19" s="21">
        <f t="shared" ref="B19:F19" si="0">B18*B14</f>
        <v>-103279.715648497</v>
      </c>
      <c r="C19" s="21">
        <f t="shared" si="0"/>
        <v>-106369.464606617</v>
      </c>
      <c r="D19" s="21">
        <f t="shared" si="0"/>
        <v>-109518.974825598</v>
      </c>
      <c r="E19" s="21">
        <f t="shared" si="0"/>
        <v>-112728.139430091</v>
      </c>
      <c r="F19" s="21">
        <f t="shared" si="0"/>
        <v>-171943.45403476</v>
      </c>
    </row>
    <row r="22" spans="1:2">
      <c r="A22" t="s">
        <v>39</v>
      </c>
      <c r="B22" t="s">
        <v>40</v>
      </c>
    </row>
    <row r="23" spans="1:11">
      <c r="A23" s="21"/>
      <c r="B23" s="21"/>
      <c r="C23" s="21"/>
      <c r="D23" s="21">
        <f>(B24*B25)*B26</f>
        <v>27500</v>
      </c>
      <c r="E23" s="21">
        <v>1</v>
      </c>
      <c r="F23" s="21">
        <v>2</v>
      </c>
      <c r="G23" s="21">
        <v>3</v>
      </c>
      <c r="H23" s="21">
        <v>4</v>
      </c>
      <c r="I23" s="21">
        <v>5</v>
      </c>
      <c r="J23" s="21">
        <v>6</v>
      </c>
      <c r="K23" s="21">
        <v>7</v>
      </c>
    </row>
    <row r="24" spans="1:11">
      <c r="A24" s="27" t="s">
        <v>41</v>
      </c>
      <c r="B24" s="27">
        <v>500</v>
      </c>
      <c r="C24" s="21"/>
      <c r="D24" s="21">
        <v>100</v>
      </c>
      <c r="E24" s="21">
        <v>5500</v>
      </c>
      <c r="F24" s="21">
        <v>11000</v>
      </c>
      <c r="G24" s="21">
        <v>16500</v>
      </c>
      <c r="H24" s="21">
        <v>22000</v>
      </c>
      <c r="I24" s="21">
        <v>27500</v>
      </c>
      <c r="J24" s="21">
        <v>33000</v>
      </c>
      <c r="K24" s="21">
        <v>38500</v>
      </c>
    </row>
    <row r="25" spans="1:11">
      <c r="A25" s="27" t="s">
        <v>42</v>
      </c>
      <c r="B25" s="27">
        <v>55</v>
      </c>
      <c r="C25" s="21"/>
      <c r="D25" s="21">
        <v>200</v>
      </c>
      <c r="E25" s="21">
        <v>11000</v>
      </c>
      <c r="F25" s="21">
        <v>22000</v>
      </c>
      <c r="G25" s="21">
        <v>33000</v>
      </c>
      <c r="H25" s="21">
        <v>44000</v>
      </c>
      <c r="I25" s="21">
        <v>55000</v>
      </c>
      <c r="J25" s="21">
        <v>66000</v>
      </c>
      <c r="K25" s="21">
        <v>77000</v>
      </c>
    </row>
    <row r="26" spans="1:11">
      <c r="A26" s="27" t="s">
        <v>43</v>
      </c>
      <c r="B26" s="27">
        <v>1</v>
      </c>
      <c r="C26" s="21"/>
      <c r="D26" s="21">
        <v>300</v>
      </c>
      <c r="E26" s="21">
        <v>16500</v>
      </c>
      <c r="F26" s="21">
        <v>33000</v>
      </c>
      <c r="G26" s="21">
        <v>49500</v>
      </c>
      <c r="H26" s="21">
        <v>66000</v>
      </c>
      <c r="I26" s="21">
        <v>82500</v>
      </c>
      <c r="J26" s="21">
        <v>99000</v>
      </c>
      <c r="K26" s="21">
        <v>115500</v>
      </c>
    </row>
    <row r="27" spans="1:11">
      <c r="A27" s="27"/>
      <c r="B27" s="27"/>
      <c r="C27" s="21"/>
      <c r="D27" s="21">
        <v>400</v>
      </c>
      <c r="E27" s="21">
        <v>22000</v>
      </c>
      <c r="F27" s="21">
        <v>44000</v>
      </c>
      <c r="G27" s="21">
        <v>66000</v>
      </c>
      <c r="H27" s="21">
        <v>88000</v>
      </c>
      <c r="I27" s="21">
        <v>110000</v>
      </c>
      <c r="J27" s="21">
        <v>132000</v>
      </c>
      <c r="K27" s="21">
        <v>154000</v>
      </c>
    </row>
    <row r="28" spans="1:11">
      <c r="A28" s="27"/>
      <c r="B28" s="27"/>
      <c r="C28" s="21"/>
      <c r="D28" s="21">
        <v>500</v>
      </c>
      <c r="E28" s="21">
        <v>27500</v>
      </c>
      <c r="F28" s="21">
        <v>55000</v>
      </c>
      <c r="G28" s="21">
        <v>82500</v>
      </c>
      <c r="H28" s="21">
        <v>110000</v>
      </c>
      <c r="I28" s="21">
        <v>137500</v>
      </c>
      <c r="J28" s="21">
        <v>165000</v>
      </c>
      <c r="K28" s="21">
        <v>192500</v>
      </c>
    </row>
    <row r="29" spans="1:11">
      <c r="A29" s="27" t="s">
        <v>44</v>
      </c>
      <c r="B29" s="27">
        <f>(B24*B25)*B26</f>
        <v>27500</v>
      </c>
      <c r="C29" s="21"/>
      <c r="D29" s="21">
        <v>600</v>
      </c>
      <c r="E29" s="21">
        <v>33000</v>
      </c>
      <c r="F29" s="21">
        <v>66000</v>
      </c>
      <c r="G29" s="21">
        <v>99000</v>
      </c>
      <c r="H29" s="21">
        <v>132000</v>
      </c>
      <c r="I29" s="21">
        <v>165000</v>
      </c>
      <c r="J29" s="21">
        <v>198000</v>
      </c>
      <c r="K29" s="21">
        <v>231000</v>
      </c>
    </row>
    <row r="30" spans="1:11">
      <c r="A30" s="21"/>
      <c r="B30" s="21"/>
      <c r="C30" s="21"/>
      <c r="D30" s="21">
        <v>700</v>
      </c>
      <c r="E30" s="21">
        <v>38500</v>
      </c>
      <c r="F30" s="21">
        <v>77000</v>
      </c>
      <c r="G30" s="21">
        <v>115500</v>
      </c>
      <c r="H30" s="21">
        <v>154000</v>
      </c>
      <c r="I30" s="21">
        <v>192500</v>
      </c>
      <c r="J30" s="21">
        <v>231000</v>
      </c>
      <c r="K30" s="21">
        <v>269500</v>
      </c>
    </row>
    <row r="31" spans="1:11">
      <c r="A31" s="21"/>
      <c r="B31" s="21"/>
      <c r="C31" s="21"/>
      <c r="D31" s="21">
        <v>800</v>
      </c>
      <c r="E31" s="21">
        <v>44000</v>
      </c>
      <c r="F31" s="21">
        <v>88000</v>
      </c>
      <c r="G31" s="21">
        <v>132000</v>
      </c>
      <c r="H31" s="21">
        <v>176000</v>
      </c>
      <c r="I31" s="21">
        <v>220000</v>
      </c>
      <c r="J31" s="21">
        <v>264000</v>
      </c>
      <c r="K31" s="21">
        <v>308000</v>
      </c>
    </row>
    <row r="32" spans="1:11">
      <c r="A32" s="21"/>
      <c r="B32" s="21"/>
      <c r="C32" s="21"/>
      <c r="D32" s="21">
        <v>900</v>
      </c>
      <c r="E32" s="21">
        <v>49500</v>
      </c>
      <c r="F32" s="21">
        <v>99000</v>
      </c>
      <c r="G32" s="21">
        <v>148500</v>
      </c>
      <c r="H32" s="21">
        <v>198000</v>
      </c>
      <c r="I32" s="21">
        <v>247500</v>
      </c>
      <c r="J32" s="21">
        <v>297000</v>
      </c>
      <c r="K32" s="21">
        <v>346500</v>
      </c>
    </row>
    <row r="33" spans="1:11">
      <c r="A33" s="21"/>
      <c r="B33" s="21"/>
      <c r="C33" s="21"/>
      <c r="D33" s="21">
        <v>1000</v>
      </c>
      <c r="E33" s="21">
        <v>55000</v>
      </c>
      <c r="F33" s="21">
        <v>110000</v>
      </c>
      <c r="G33" s="21">
        <v>165000</v>
      </c>
      <c r="H33" s="21">
        <v>220000</v>
      </c>
      <c r="I33" s="21">
        <v>275000</v>
      </c>
      <c r="J33" s="21">
        <v>330000</v>
      </c>
      <c r="K33" s="21">
        <v>385000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workbookViewId="0">
      <selection activeCell="G25" sqref="G25"/>
    </sheetView>
  </sheetViews>
  <sheetFormatPr defaultColWidth="8.72727272727273" defaultRowHeight="14.5" outlineLevelCol="6"/>
  <cols>
    <col min="1" max="1" width="11.6363636363636" customWidth="1"/>
  </cols>
  <sheetData>
    <row r="1" spans="1:1">
      <c r="A1" s="14" t="s">
        <v>45</v>
      </c>
    </row>
    <row r="2" spans="1:5">
      <c r="A2" s="7" t="s">
        <v>46</v>
      </c>
      <c r="B2" s="7" t="s">
        <v>47</v>
      </c>
      <c r="C2" s="7" t="s">
        <v>48</v>
      </c>
      <c r="D2" s="7" t="s">
        <v>49</v>
      </c>
      <c r="E2" s="7" t="s">
        <v>50</v>
      </c>
    </row>
    <row r="3" spans="1:5">
      <c r="A3" s="7" t="s">
        <v>51</v>
      </c>
      <c r="B3" s="8">
        <v>2200</v>
      </c>
      <c r="C3" s="8">
        <v>10</v>
      </c>
      <c r="D3" s="8">
        <f t="shared" ref="D3:D8" si="0">B3*C3/100</f>
        <v>220</v>
      </c>
      <c r="E3" s="8">
        <f t="shared" ref="E3:E8" si="1">B3-D3</f>
        <v>1980</v>
      </c>
    </row>
    <row r="4" spans="1:5">
      <c r="A4" s="7" t="s">
        <v>52</v>
      </c>
      <c r="B4" s="8">
        <v>1200</v>
      </c>
      <c r="C4" s="8">
        <v>12</v>
      </c>
      <c r="D4" s="8">
        <f t="shared" si="0"/>
        <v>144</v>
      </c>
      <c r="E4" s="8">
        <f t="shared" si="1"/>
        <v>1056</v>
      </c>
    </row>
    <row r="5" spans="1:5">
      <c r="A5" s="7" t="s">
        <v>53</v>
      </c>
      <c r="B5" s="8">
        <v>1000</v>
      </c>
      <c r="C5" s="8">
        <v>14</v>
      </c>
      <c r="D5" s="8">
        <f t="shared" si="0"/>
        <v>140</v>
      </c>
      <c r="E5" s="8">
        <f t="shared" si="1"/>
        <v>860</v>
      </c>
    </row>
    <row r="6" spans="1:5">
      <c r="A6" s="7" t="s">
        <v>54</v>
      </c>
      <c r="B6" s="8">
        <v>1800</v>
      </c>
      <c r="C6" s="8">
        <v>15</v>
      </c>
      <c r="D6" s="8">
        <f t="shared" si="0"/>
        <v>270</v>
      </c>
      <c r="E6" s="8">
        <f t="shared" si="1"/>
        <v>1530</v>
      </c>
    </row>
    <row r="7" spans="1:5">
      <c r="A7" s="7" t="s">
        <v>55</v>
      </c>
      <c r="B7" s="8">
        <v>5500</v>
      </c>
      <c r="C7" s="8">
        <v>17</v>
      </c>
      <c r="D7" s="8">
        <f t="shared" si="0"/>
        <v>935</v>
      </c>
      <c r="E7" s="8">
        <f t="shared" si="1"/>
        <v>4565</v>
      </c>
    </row>
    <row r="8" spans="1:5">
      <c r="A8" s="7" t="s">
        <v>56</v>
      </c>
      <c r="B8" s="8">
        <v>7250</v>
      </c>
      <c r="C8" s="8">
        <v>8</v>
      </c>
      <c r="D8" s="8">
        <f t="shared" si="0"/>
        <v>580</v>
      </c>
      <c r="E8" s="8">
        <f t="shared" si="1"/>
        <v>6670</v>
      </c>
    </row>
    <row r="9" spans="4:5">
      <c r="D9" s="7" t="s">
        <v>6</v>
      </c>
      <c r="E9" s="15">
        <f>SUM(E3:E8)</f>
        <v>16661</v>
      </c>
    </row>
    <row r="11" spans="1:1">
      <c r="A11" t="s">
        <v>57</v>
      </c>
    </row>
    <row r="13" spans="1:7">
      <c r="A13" s="16" t="s">
        <v>58</v>
      </c>
      <c r="B13" s="16" t="s">
        <v>59</v>
      </c>
      <c r="C13" s="16" t="s">
        <v>60</v>
      </c>
      <c r="D13" s="16" t="s">
        <v>61</v>
      </c>
      <c r="E13" s="16" t="s">
        <v>62</v>
      </c>
      <c r="F13" s="16"/>
      <c r="G13" s="16"/>
    </row>
    <row r="14" spans="1:7">
      <c r="A14" s="16" t="s">
        <v>63</v>
      </c>
      <c r="B14" s="16">
        <v>10</v>
      </c>
      <c r="C14" s="16">
        <v>2000</v>
      </c>
      <c r="D14" s="16">
        <f t="shared" ref="D14:D17" si="2">(C14*B14)/100</f>
        <v>200</v>
      </c>
      <c r="E14" s="16">
        <f t="shared" ref="E14:E17" si="3">C14-D14</f>
        <v>1800</v>
      </c>
      <c r="F14" s="16"/>
      <c r="G14" s="16"/>
    </row>
    <row r="15" spans="1:7">
      <c r="A15" s="16" t="s">
        <v>64</v>
      </c>
      <c r="B15" s="16">
        <v>12</v>
      </c>
      <c r="C15" s="16">
        <v>2500</v>
      </c>
      <c r="D15" s="16">
        <f t="shared" si="2"/>
        <v>300</v>
      </c>
      <c r="E15" s="16">
        <f t="shared" si="3"/>
        <v>2200</v>
      </c>
      <c r="F15" s="16"/>
      <c r="G15" s="16"/>
    </row>
    <row r="16" spans="1:7">
      <c r="A16" s="16" t="s">
        <v>65</v>
      </c>
      <c r="B16" s="16">
        <v>15</v>
      </c>
      <c r="C16" s="16">
        <v>500</v>
      </c>
      <c r="D16" s="16">
        <f t="shared" si="2"/>
        <v>75</v>
      </c>
      <c r="E16" s="16">
        <f t="shared" si="3"/>
        <v>425</v>
      </c>
      <c r="F16" s="16"/>
      <c r="G16" s="16"/>
    </row>
    <row r="17" spans="1:7">
      <c r="A17" s="16" t="s">
        <v>66</v>
      </c>
      <c r="B17" s="16">
        <v>5</v>
      </c>
      <c r="C17" s="16">
        <v>100</v>
      </c>
      <c r="D17" s="16">
        <f t="shared" si="2"/>
        <v>5</v>
      </c>
      <c r="E17" s="16">
        <f t="shared" si="3"/>
        <v>95</v>
      </c>
      <c r="F17" s="16"/>
      <c r="G17" s="16"/>
    </row>
    <row r="18" spans="1:7">
      <c r="A18" s="16"/>
      <c r="B18" s="16"/>
      <c r="C18" s="16"/>
      <c r="D18" s="16" t="s">
        <v>6</v>
      </c>
      <c r="E18" s="16">
        <f>SUM(E14:E17)</f>
        <v>4520</v>
      </c>
      <c r="F18" s="16"/>
      <c r="G18" s="16"/>
    </row>
    <row r="20" spans="1:7">
      <c r="A20" s="17" t="s">
        <v>67</v>
      </c>
      <c r="B20" s="17" t="s">
        <v>68</v>
      </c>
      <c r="C20" s="17"/>
      <c r="D20" s="17"/>
      <c r="E20" s="18" t="s">
        <v>69</v>
      </c>
      <c r="F20" s="18"/>
      <c r="G20" s="16"/>
    </row>
    <row r="21" spans="1:7">
      <c r="A21" s="17" t="s">
        <v>70</v>
      </c>
      <c r="B21" s="17">
        <v>16</v>
      </c>
      <c r="C21" s="17"/>
      <c r="D21" s="17"/>
      <c r="E21" s="17" t="s">
        <v>71</v>
      </c>
      <c r="F21" s="17"/>
      <c r="G21" s="16"/>
    </row>
    <row r="22" spans="1:7">
      <c r="A22" s="17" t="s">
        <v>72</v>
      </c>
      <c r="B22" s="17">
        <v>19</v>
      </c>
      <c r="C22" s="17"/>
      <c r="D22" s="17"/>
      <c r="E22" s="17" t="s">
        <v>73</v>
      </c>
      <c r="F22" s="17"/>
      <c r="G22" s="16" t="s">
        <v>74</v>
      </c>
    </row>
    <row r="23" spans="1:7">
      <c r="A23" s="16"/>
      <c r="B23" s="16"/>
      <c r="C23" s="17"/>
      <c r="D23" s="17"/>
      <c r="E23" s="17" t="s">
        <v>75</v>
      </c>
      <c r="F23" s="17"/>
      <c r="G23" s="19">
        <v>45519</v>
      </c>
    </row>
    <row r="24" spans="1:7">
      <c r="A24" s="17"/>
      <c r="B24" s="16"/>
      <c r="C24" s="17"/>
      <c r="D24" s="17"/>
      <c r="E24" s="17" t="s">
        <v>76</v>
      </c>
      <c r="F24" s="17"/>
      <c r="G24" s="16" t="s">
        <v>77</v>
      </c>
    </row>
    <row r="25" spans="1:7">
      <c r="A25" s="17" t="s">
        <v>78</v>
      </c>
      <c r="B25" s="17">
        <f>SUM(B21:B22)</f>
        <v>35</v>
      </c>
      <c r="C25" s="16"/>
      <c r="D25" s="16"/>
      <c r="E25" s="16"/>
      <c r="F25" s="16"/>
      <c r="G25" s="16"/>
    </row>
  </sheetData>
  <dataValidations count="1">
    <dataValidation type="custom" allowBlank="1" showInputMessage="1" showErrorMessage="1" sqref="G13:G18">
      <formula1>G13&gt;=18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"/>
  <sheetViews>
    <sheetView workbookViewId="0">
      <selection activeCell="O22" sqref="O22"/>
    </sheetView>
  </sheetViews>
  <sheetFormatPr defaultColWidth="8.72727272727273" defaultRowHeight="14.5"/>
  <cols>
    <col min="1" max="1" width="19.2727272727273" customWidth="1"/>
    <col min="6" max="6" width="11.9090909090909" customWidth="1"/>
  </cols>
  <sheetData>
    <row r="1" spans="1:7">
      <c r="A1" s="1" t="s">
        <v>79</v>
      </c>
      <c r="B1" s="2">
        <v>706.233350845093</v>
      </c>
      <c r="C1" s="3"/>
      <c r="D1" s="3"/>
      <c r="E1" s="3"/>
      <c r="F1" s="3"/>
      <c r="G1" s="3"/>
    </row>
    <row r="2" spans="1:7">
      <c r="A2" s="1" t="s">
        <v>80</v>
      </c>
      <c r="B2" s="2">
        <v>4.26021512548468</v>
      </c>
      <c r="C2" s="3"/>
      <c r="D2" s="3"/>
      <c r="E2" s="3"/>
      <c r="F2" s="3"/>
      <c r="G2" s="3"/>
    </row>
    <row r="3" spans="1:7">
      <c r="A3" s="1" t="s">
        <v>0</v>
      </c>
      <c r="B3" s="2">
        <f>B1*B2</f>
        <v>3008.70600339199</v>
      </c>
      <c r="C3" s="3"/>
      <c r="D3" s="3"/>
      <c r="E3" s="3"/>
      <c r="F3" s="3"/>
      <c r="G3" s="3"/>
    </row>
    <row r="4" spans="1:7">
      <c r="A4" s="3"/>
      <c r="B4" s="3"/>
      <c r="C4" s="3"/>
      <c r="D4" s="3" t="s">
        <v>81</v>
      </c>
      <c r="E4" s="3"/>
      <c r="F4" s="3"/>
      <c r="G4" s="3"/>
    </row>
    <row r="5" spans="1:7">
      <c r="A5" s="3"/>
      <c r="B5" s="3"/>
      <c r="C5" s="3"/>
      <c r="D5" s="3" t="s">
        <v>82</v>
      </c>
      <c r="E5" s="3" t="s">
        <v>83</v>
      </c>
      <c r="F5" s="3"/>
      <c r="G5" s="3"/>
    </row>
    <row r="6" spans="1:7">
      <c r="A6" s="1" t="s">
        <v>84</v>
      </c>
      <c r="B6" s="2">
        <v>1.42829057533856</v>
      </c>
      <c r="C6" s="3"/>
      <c r="D6" s="3" t="s">
        <v>85</v>
      </c>
      <c r="E6" s="3" t="s">
        <v>86</v>
      </c>
      <c r="F6" s="3"/>
      <c r="G6" s="3"/>
    </row>
    <row r="7" spans="1:7">
      <c r="A7" s="1" t="s">
        <v>87</v>
      </c>
      <c r="B7" s="2">
        <f>B1*B6</f>
        <v>1008.70643900182</v>
      </c>
      <c r="C7" s="3"/>
      <c r="D7" s="3" t="s">
        <v>85</v>
      </c>
      <c r="E7" s="3" t="s">
        <v>88</v>
      </c>
      <c r="F7" s="3"/>
      <c r="G7" s="3"/>
    </row>
    <row r="8" spans="1:7">
      <c r="A8" s="4"/>
      <c r="B8" s="3"/>
      <c r="C8" s="3"/>
      <c r="D8" s="3"/>
      <c r="E8" s="3"/>
      <c r="F8" s="3"/>
      <c r="G8" s="3"/>
    </row>
    <row r="9" spans="1:7">
      <c r="A9" s="1" t="s">
        <v>89</v>
      </c>
      <c r="B9" s="2">
        <f>B3-B7</f>
        <v>1999.99956439018</v>
      </c>
      <c r="C9" s="3"/>
      <c r="D9" s="3"/>
      <c r="E9" s="3"/>
      <c r="F9" s="3"/>
      <c r="G9" s="3"/>
    </row>
    <row r="10" spans="1:7">
      <c r="A10" s="3"/>
      <c r="B10" s="3"/>
      <c r="C10" s="3"/>
      <c r="D10" s="3"/>
      <c r="E10" s="3"/>
      <c r="F10" s="3"/>
      <c r="G10" s="3"/>
    </row>
    <row r="11" spans="1:7">
      <c r="A11" s="3"/>
      <c r="B11" s="3"/>
      <c r="C11" s="3"/>
      <c r="D11" s="3"/>
      <c r="E11" s="3"/>
      <c r="F11" s="3"/>
      <c r="G11" s="3"/>
    </row>
    <row r="12" spans="1:7">
      <c r="A12" s="3"/>
      <c r="B12" s="3"/>
      <c r="C12" s="3"/>
      <c r="D12" s="3"/>
      <c r="E12" s="3"/>
      <c r="F12" s="3"/>
      <c r="G12" s="3"/>
    </row>
    <row r="13" spans="1:7">
      <c r="A13" s="3"/>
      <c r="B13" s="3"/>
      <c r="C13" s="3"/>
      <c r="D13" s="3"/>
      <c r="E13" s="3"/>
      <c r="F13" s="3"/>
      <c r="G13" s="3"/>
    </row>
    <row r="14" spans="1:9">
      <c r="A14" s="5" t="s">
        <v>90</v>
      </c>
      <c r="B14" s="6"/>
      <c r="C14" s="6"/>
      <c r="D14" s="6"/>
      <c r="E14" s="6"/>
      <c r="F14" s="6"/>
      <c r="G14" s="6"/>
      <c r="I14" s="5" t="s">
        <v>91</v>
      </c>
    </row>
    <row r="15" spans="1:12">
      <c r="A15" s="7" t="s">
        <v>92</v>
      </c>
      <c r="B15" s="7" t="s">
        <v>93</v>
      </c>
      <c r="C15" s="7" t="s">
        <v>94</v>
      </c>
      <c r="D15" s="7" t="s">
        <v>95</v>
      </c>
      <c r="I15" s="7" t="s">
        <v>92</v>
      </c>
      <c r="J15" s="7" t="s">
        <v>93</v>
      </c>
      <c r="K15" s="7" t="s">
        <v>94</v>
      </c>
      <c r="L15" s="7" t="s">
        <v>95</v>
      </c>
    </row>
    <row r="16" spans="1:12">
      <c r="A16" s="8" t="s">
        <v>96</v>
      </c>
      <c r="B16" s="8">
        <v>100</v>
      </c>
      <c r="C16" s="8">
        <v>22</v>
      </c>
      <c r="D16" s="9">
        <f t="shared" ref="D16:D22" si="0">C16/100</f>
        <v>0.22</v>
      </c>
      <c r="I16" s="8" t="s">
        <v>96</v>
      </c>
      <c r="J16" s="8">
        <v>100</v>
      </c>
      <c r="K16" s="8">
        <v>22</v>
      </c>
      <c r="L16" s="9">
        <f t="shared" ref="L16:L22" si="1">K16/100</f>
        <v>0.22</v>
      </c>
    </row>
    <row r="17" spans="1:12">
      <c r="A17" s="8" t="s">
        <v>97</v>
      </c>
      <c r="B17" s="8">
        <v>100</v>
      </c>
      <c r="C17" s="8">
        <v>0</v>
      </c>
      <c r="D17" s="9">
        <f t="shared" si="0"/>
        <v>0</v>
      </c>
      <c r="I17" s="8" t="s">
        <v>97</v>
      </c>
      <c r="J17" s="8">
        <v>100</v>
      </c>
      <c r="K17" s="8">
        <v>0</v>
      </c>
      <c r="L17" s="9">
        <f t="shared" si="1"/>
        <v>0</v>
      </c>
    </row>
    <row r="18" spans="1:14">
      <c r="A18" s="8" t="s">
        <v>98</v>
      </c>
      <c r="B18" s="8">
        <v>100</v>
      </c>
      <c r="C18" s="8">
        <v>0</v>
      </c>
      <c r="D18" s="9">
        <f t="shared" si="0"/>
        <v>0</v>
      </c>
      <c r="F18" s="10" t="s">
        <v>81</v>
      </c>
      <c r="I18" s="8" t="s">
        <v>98</v>
      </c>
      <c r="J18" s="8">
        <v>100</v>
      </c>
      <c r="K18" s="8">
        <v>0</v>
      </c>
      <c r="L18" s="9">
        <f t="shared" si="1"/>
        <v>0</v>
      </c>
      <c r="N18" s="10" t="s">
        <v>81</v>
      </c>
    </row>
    <row r="19" spans="1:15">
      <c r="A19" s="8" t="s">
        <v>99</v>
      </c>
      <c r="B19" s="8">
        <v>100</v>
      </c>
      <c r="C19" s="8">
        <v>23</v>
      </c>
      <c r="D19" s="9">
        <f t="shared" si="0"/>
        <v>0.23</v>
      </c>
      <c r="F19" t="s">
        <v>18</v>
      </c>
      <c r="G19">
        <v>50</v>
      </c>
      <c r="I19" s="8" t="s">
        <v>99</v>
      </c>
      <c r="J19" s="8">
        <v>100</v>
      </c>
      <c r="K19" s="8">
        <v>23</v>
      </c>
      <c r="L19" s="9">
        <f t="shared" si="1"/>
        <v>0.23</v>
      </c>
      <c r="N19" t="s">
        <v>18</v>
      </c>
      <c r="O19">
        <v>50</v>
      </c>
    </row>
    <row r="20" spans="1:15">
      <c r="A20" s="8" t="s">
        <v>100</v>
      </c>
      <c r="B20" s="8">
        <v>100</v>
      </c>
      <c r="C20" s="8">
        <v>20</v>
      </c>
      <c r="D20" s="9">
        <f t="shared" si="0"/>
        <v>0.2</v>
      </c>
      <c r="F20" t="s">
        <v>98</v>
      </c>
      <c r="G20">
        <v>45</v>
      </c>
      <c r="I20" s="8" t="s">
        <v>100</v>
      </c>
      <c r="J20" s="8">
        <v>100</v>
      </c>
      <c r="K20" s="8">
        <v>20</v>
      </c>
      <c r="L20" s="9">
        <f t="shared" si="1"/>
        <v>0.2</v>
      </c>
      <c r="N20" t="s">
        <v>98</v>
      </c>
      <c r="O20">
        <v>45</v>
      </c>
    </row>
    <row r="21" spans="1:15">
      <c r="A21" s="8" t="s">
        <v>101</v>
      </c>
      <c r="B21" s="8">
        <v>100</v>
      </c>
      <c r="C21" s="8">
        <v>27</v>
      </c>
      <c r="D21" s="9">
        <f t="shared" si="0"/>
        <v>0.27</v>
      </c>
      <c r="F21" t="s">
        <v>95</v>
      </c>
      <c r="G21" s="11">
        <v>0.33</v>
      </c>
      <c r="I21" s="8" t="s">
        <v>101</v>
      </c>
      <c r="J21" s="8">
        <v>100</v>
      </c>
      <c r="K21" s="8">
        <v>27</v>
      </c>
      <c r="L21" s="9">
        <f t="shared" si="1"/>
        <v>0.27</v>
      </c>
      <c r="N21" t="s">
        <v>95</v>
      </c>
      <c r="O21" s="11">
        <v>0.33</v>
      </c>
    </row>
    <row r="22" spans="1:12">
      <c r="A22" s="8" t="s">
        <v>102</v>
      </c>
      <c r="B22" s="8">
        <v>100</v>
      </c>
      <c r="C22" s="8">
        <v>0</v>
      </c>
      <c r="D22" s="9">
        <f t="shared" si="0"/>
        <v>0</v>
      </c>
      <c r="I22" s="8" t="s">
        <v>102</v>
      </c>
      <c r="J22" s="8">
        <v>100</v>
      </c>
      <c r="K22" s="8">
        <v>0</v>
      </c>
      <c r="L22" s="9">
        <f t="shared" si="1"/>
        <v>0</v>
      </c>
    </row>
    <row r="23" spans="1:12">
      <c r="A23" s="12" t="s">
        <v>6</v>
      </c>
      <c r="B23" s="8">
        <f>SUM(B16:B22)</f>
        <v>700</v>
      </c>
      <c r="C23" s="8">
        <f>SUM(C16:C22)</f>
        <v>92</v>
      </c>
      <c r="D23" s="13">
        <f>C23/700</f>
        <v>0.131428571428571</v>
      </c>
      <c r="I23" s="12" t="s">
        <v>6</v>
      </c>
      <c r="J23" s="8">
        <f>SUM(J16:J22)</f>
        <v>700</v>
      </c>
      <c r="K23" s="8">
        <f>SUM(K16:K22)</f>
        <v>92</v>
      </c>
      <c r="L23" s="13">
        <f>K23/700</f>
        <v>0.131428571428571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Goal Seek</vt:lpstr>
      <vt:lpstr>data table</vt:lpstr>
      <vt:lpstr>senerio</vt:lpstr>
      <vt:lpstr>solver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Sahil</cp:lastModifiedBy>
  <dcterms:created xsi:type="dcterms:W3CDTF">2017-12-26T14:48:00Z</dcterms:created>
  <dcterms:modified xsi:type="dcterms:W3CDTF">2025-02-04T06:39:06Z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CF16C9E278304D2AB7DAAFB1CB8C34ED_12</vt:lpwstr>
  </property>
  <property fmtid="{D5CDD505-2E9C-101B-9397-08002B2CF9AE}" pid="3" name="KSOProductBuildVer">
    <vt:lpwstr>1033-12.2.0.19805</vt:lpwstr>
  </property>
</Properties>
</file>