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excel\practice_datasets\"/>
    </mc:Choice>
  </mc:AlternateContent>
  <xr:revisionPtr revIDLastSave="0" documentId="13_ncr:1_{5800856C-22E1-4612-9FD5-128E480C9947}" xr6:coauthVersionLast="47" xr6:coauthVersionMax="47" xr10:uidLastSave="{00000000-0000-0000-0000-000000000000}"/>
  <bookViews>
    <workbookView xWindow="-110" yWindow="-110" windowWidth="19420" windowHeight="10420" activeTab="2" xr2:uid="{E09A9CBD-452E-480D-9544-F7260C36432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K18" i="3"/>
  <c r="F19" i="3"/>
  <c r="C22" i="3"/>
  <c r="C24" i="3" s="1"/>
  <c r="B21" i="3"/>
  <c r="B20" i="3"/>
  <c r="B18" i="3"/>
  <c r="B19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E19" i="2"/>
  <c r="E21" i="2"/>
  <c r="D21" i="2"/>
  <c r="F19" i="2"/>
  <c r="D19" i="2"/>
  <c r="K15" i="2"/>
  <c r="I15" i="2"/>
  <c r="G15" i="2"/>
  <c r="J15" i="2" s="1"/>
  <c r="K14" i="2"/>
  <c r="I14" i="2"/>
  <c r="G14" i="2"/>
  <c r="J14" i="2" s="1"/>
  <c r="K13" i="2"/>
  <c r="I13" i="2"/>
  <c r="G13" i="2"/>
  <c r="J13" i="2" s="1"/>
  <c r="K12" i="2"/>
  <c r="I12" i="2"/>
  <c r="G12" i="2"/>
  <c r="J12" i="2" s="1"/>
  <c r="N20" i="2"/>
  <c r="N19" i="2"/>
  <c r="N18" i="2"/>
  <c r="N17" i="2"/>
  <c r="N15" i="2"/>
  <c r="K3" i="2"/>
  <c r="K4" i="2"/>
  <c r="K5" i="2"/>
  <c r="K6" i="2"/>
  <c r="K7" i="2"/>
  <c r="K8" i="2"/>
  <c r="K9" i="2"/>
  <c r="K10" i="2"/>
  <c r="K11" i="2"/>
  <c r="K2" i="2"/>
  <c r="G4" i="2"/>
  <c r="J2" i="2"/>
  <c r="J3" i="2"/>
  <c r="J4" i="2"/>
  <c r="J5" i="2"/>
  <c r="J6" i="2"/>
  <c r="J7" i="2"/>
  <c r="J8" i="2"/>
  <c r="J9" i="2"/>
  <c r="J10" i="2"/>
  <c r="J11" i="2"/>
  <c r="G2" i="2"/>
  <c r="G3" i="2"/>
  <c r="G5" i="2"/>
  <c r="G6" i="2"/>
  <c r="G7" i="2"/>
  <c r="G8" i="2"/>
  <c r="G9" i="2"/>
  <c r="G10" i="2"/>
  <c r="G11" i="2"/>
  <c r="I11" i="2"/>
  <c r="I10" i="2"/>
  <c r="I9" i="2"/>
  <c r="I8" i="2"/>
  <c r="I7" i="2"/>
  <c r="I6" i="2"/>
  <c r="I5" i="2"/>
  <c r="I4" i="2"/>
  <c r="I3" i="2"/>
  <c r="I2" i="2"/>
  <c r="K2" i="1"/>
  <c r="H4" i="1"/>
  <c r="J4" i="1" s="1"/>
  <c r="H9" i="1"/>
  <c r="J9" i="1" s="1"/>
  <c r="H7" i="1"/>
  <c r="J7" i="1" s="1"/>
  <c r="H5" i="1"/>
  <c r="J5" i="1" s="1"/>
  <c r="H2" i="1"/>
  <c r="J2" i="1" s="1"/>
  <c r="H3" i="1"/>
  <c r="J3" i="1" s="1"/>
  <c r="H8" i="1"/>
  <c r="J8" i="1" s="1"/>
  <c r="H10" i="1"/>
  <c r="J10" i="1" s="1"/>
  <c r="H11" i="1"/>
  <c r="J11" i="1" s="1"/>
  <c r="H6" i="1"/>
  <c r="J6" i="1" s="1"/>
  <c r="F20" i="3" l="1"/>
  <c r="C28" i="3"/>
  <c r="C27" i="3"/>
  <c r="C26" i="3"/>
  <c r="C25" i="3"/>
  <c r="C23" i="3"/>
  <c r="N14" i="2"/>
</calcChain>
</file>

<file path=xl/sharedStrings.xml><?xml version="1.0" encoding="utf-8"?>
<sst xmlns="http://schemas.openxmlformats.org/spreadsheetml/2006/main" count="209" uniqueCount="77">
  <si>
    <t>Quantity</t>
  </si>
  <si>
    <t>Discount (%)</t>
  </si>
  <si>
    <t>Profit ($)</t>
  </si>
  <si>
    <t>Product Category</t>
  </si>
  <si>
    <t>Product Name</t>
  </si>
  <si>
    <t>unit price</t>
  </si>
  <si>
    <t>East</t>
  </si>
  <si>
    <t>Electronics</t>
  </si>
  <si>
    <t>Laptop</t>
  </si>
  <si>
    <t>Home Appliances</t>
  </si>
  <si>
    <t>Refrigerator</t>
  </si>
  <si>
    <t>North</t>
  </si>
  <si>
    <t>Smartphone</t>
  </si>
  <si>
    <t>Furniture</t>
  </si>
  <si>
    <t>Dining Table</t>
  </si>
  <si>
    <t>South</t>
  </si>
  <si>
    <t>Office Chair</t>
  </si>
  <si>
    <t>Headphones</t>
  </si>
  <si>
    <t>Washing Machine</t>
  </si>
  <si>
    <t>West</t>
  </si>
  <si>
    <t>Microwave Oven</t>
  </si>
  <si>
    <t>Region</t>
  </si>
  <si>
    <t>Sales amt</t>
  </si>
  <si>
    <t>raj kumar</t>
  </si>
  <si>
    <t>deep sha</t>
  </si>
  <si>
    <t>sam jha</t>
  </si>
  <si>
    <t>kumar</t>
  </si>
  <si>
    <t>sha</t>
  </si>
  <si>
    <t>jha</t>
  </si>
  <si>
    <t>age group</t>
  </si>
  <si>
    <t>teenager</t>
  </si>
  <si>
    <t>senior</t>
  </si>
  <si>
    <t>adult</t>
  </si>
  <si>
    <t>office Tablet</t>
  </si>
  <si>
    <t>big sofa</t>
  </si>
  <si>
    <t xml:space="preserve">india </t>
  </si>
  <si>
    <t xml:space="preserve">count </t>
  </si>
  <si>
    <t>counta</t>
  </si>
  <si>
    <t>customer segment</t>
  </si>
  <si>
    <t>profit/loss</t>
  </si>
  <si>
    <t xml:space="preserve">total </t>
  </si>
  <si>
    <t>elec total sale</t>
  </si>
  <si>
    <t>total sale amt</t>
  </si>
  <si>
    <t xml:space="preserve">f avg sale </t>
  </si>
  <si>
    <t>total count fut</t>
  </si>
  <si>
    <t>sumif</t>
  </si>
  <si>
    <t>avgif</t>
  </si>
  <si>
    <t>countif</t>
  </si>
  <si>
    <t>cat</t>
  </si>
  <si>
    <t>P name</t>
  </si>
  <si>
    <t>total sales</t>
  </si>
  <si>
    <t>avg sale</t>
  </si>
  <si>
    <t>t. num of sales</t>
  </si>
  <si>
    <t>sumifs</t>
  </si>
  <si>
    <t>averageifs</t>
  </si>
  <si>
    <t>countifs</t>
  </si>
  <si>
    <t>lapt</t>
  </si>
  <si>
    <t>iferror</t>
  </si>
  <si>
    <t>Text fuctions</t>
  </si>
  <si>
    <t>name char length</t>
  </si>
  <si>
    <t>l</t>
  </si>
  <si>
    <t>find</t>
  </si>
  <si>
    <t>search</t>
  </si>
  <si>
    <t>SUBSTITUTE</t>
  </si>
  <si>
    <t>TRIM</t>
  </si>
  <si>
    <t>TEXT</t>
  </si>
  <si>
    <r>
      <t>DAY, MONTH, YEAR</t>
    </r>
    <r>
      <rPr>
        <u/>
        <sz val="7"/>
        <color rgb="FF1E73BE"/>
        <rFont val="Poppins"/>
      </rPr>
      <t> </t>
    </r>
  </si>
  <si>
    <t>DATE</t>
  </si>
  <si>
    <t>WEEKDAY</t>
  </si>
  <si>
    <t>EOMONTH</t>
  </si>
  <si>
    <t>INDEX</t>
  </si>
  <si>
    <r>
      <t>MATCH</t>
    </r>
    <r>
      <rPr>
        <u/>
        <sz val="7"/>
        <color rgb="FF1E73BE"/>
        <rFont val="Poppins"/>
      </rPr>
      <t> </t>
    </r>
  </si>
  <si>
    <t>INDEX MATCH</t>
  </si>
  <si>
    <t>replace</t>
  </si>
  <si>
    <t>hlookup</t>
  </si>
  <si>
    <t xml:space="preserve">vlookup 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</si>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</sst>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u/>
      <sz val="7"/>
      <color rgb="FF1E73BE"/>
      <name val="Poppins"/>
    </font>
    <font>
      <u/>
      <sz val="7"/>
      <color rgb="FF1E73BE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2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00CC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2AEE-1BF7-497A-A6CB-82562E156960}" name="Table1" displayName="Table1" ref="A1:J11" totalsRowShown="0">
  <autoFilter ref="A1:J11" xr:uid="{8BCA2AEE-1BF7-497A-A6CB-82562E156960}"/>
  <sortState xmlns:xlrd2="http://schemas.microsoft.com/office/spreadsheetml/2017/richdata2" ref="A2:J11">
    <sortCondition descending="1" ref="H1:H11"/>
  </sortState>
  <tableColumns count="10">
    <tableColumn id="1" xr3:uid="{33B9ACC2-4ABD-4E5E-AB79-B4BC7B31E603}" name="Region"/>
    <tableColumn id="2" xr3:uid="{906D0A82-5640-44DE-9029-14F4A8FAEE18}" name="Product Category"/>
    <tableColumn id="3" xr3:uid="{208C27EB-D692-4F05-8E69-48A0D5F86B39}" name="Product Name"/>
    <tableColumn id="4" xr3:uid="{27599D8D-EEFA-4BC4-9429-F6C5D4642337}" name="unit price"/>
    <tableColumn id="5" xr3:uid="{9419BE62-83C4-4D8C-850E-55A1FC98A6A7}" name="Quantity"/>
    <tableColumn id="6" xr3:uid="{638F3BA4-35C9-4F78-9688-7789858F4CCC}" name="Discount (%)"/>
    <tableColumn id="7" xr3:uid="{15DA5C96-6DC4-43BC-983E-718C3830C403}" name="Profit ($)"/>
    <tableColumn id="8" xr3:uid="{B20B46E9-4B79-4C70-9791-5D07AEEE5754}" name="Sales amt">
      <calculatedColumnFormula>D2*E2</calculatedColumnFormula>
    </tableColumn>
    <tableColumn id="9" xr3:uid="{898A1B43-997D-4883-986F-06E953ADE48D}" name="age group"/>
    <tableColumn id="10" xr3:uid="{8E7228EC-A9BE-4E0D-B5C9-21ADD9B7E397}" name="india ">
      <calculatedColumnFormula>Table1[[#This Row],[Sales amt]]*83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084C-1E7F-44EE-83BD-92DF49D3B3B1}">
  <dimension ref="A1:M16"/>
  <sheetViews>
    <sheetView topLeftCell="B1" workbookViewId="0">
      <selection activeCell="B1" sqref="B1:J11"/>
    </sheetView>
  </sheetViews>
  <sheetFormatPr defaultRowHeight="14.5" x14ac:dyDescent="0.35"/>
  <cols>
    <col min="1" max="1" width="13.6328125" customWidth="1"/>
    <col min="2" max="2" width="17.81640625" customWidth="1"/>
    <col min="3" max="3" width="14.6328125" customWidth="1"/>
    <col min="4" max="4" width="14" customWidth="1"/>
    <col min="5" max="5" width="10" customWidth="1"/>
    <col min="6" max="6" width="13.26953125" customWidth="1"/>
    <col min="7" max="7" width="10.08984375" customWidth="1"/>
    <col min="8" max="8" width="13.1796875" style="2" customWidth="1"/>
    <col min="9" max="9" width="11.1796875" customWidth="1"/>
    <col min="10" max="10" width="20.54296875" style="1" customWidth="1"/>
    <col min="12" max="12" width="14.26953125" customWidth="1"/>
  </cols>
  <sheetData>
    <row r="1" spans="1:13" x14ac:dyDescent="0.35">
      <c r="A1" t="s">
        <v>21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22</v>
      </c>
      <c r="I1" t="s">
        <v>29</v>
      </c>
      <c r="J1" t="s">
        <v>35</v>
      </c>
    </row>
    <row r="2" spans="1:13" x14ac:dyDescent="0.35">
      <c r="A2" t="s">
        <v>6</v>
      </c>
      <c r="B2" t="s">
        <v>7</v>
      </c>
      <c r="C2" t="s">
        <v>8</v>
      </c>
      <c r="D2">
        <v>1200</v>
      </c>
      <c r="E2">
        <v>1</v>
      </c>
      <c r="F2">
        <v>0</v>
      </c>
      <c r="G2">
        <v>200</v>
      </c>
      <c r="H2">
        <f>D2*$E$2</f>
        <v>1200</v>
      </c>
      <c r="I2" t="s">
        <v>30</v>
      </c>
      <c r="J2">
        <f>Table1[[#This Row],[Sales amt]]*83</f>
        <v>99600</v>
      </c>
      <c r="K2">
        <f t="shared" ref="K2" si="0">G2*$E$2</f>
        <v>200</v>
      </c>
    </row>
    <row r="3" spans="1:13" x14ac:dyDescent="0.35">
      <c r="A3" t="s">
        <v>15</v>
      </c>
      <c r="B3" t="s">
        <v>13</v>
      </c>
      <c r="C3" t="s">
        <v>16</v>
      </c>
      <c r="D3">
        <v>300</v>
      </c>
      <c r="E3">
        <v>4</v>
      </c>
      <c r="F3">
        <v>10</v>
      </c>
      <c r="G3">
        <v>50</v>
      </c>
      <c r="H3">
        <f>D3*E3</f>
        <v>1200</v>
      </c>
      <c r="I3" t="s">
        <v>30</v>
      </c>
      <c r="J3">
        <f>Table1[[#This Row],[Sales amt]]*83</f>
        <v>99600</v>
      </c>
      <c r="L3" t="s">
        <v>23</v>
      </c>
      <c r="M3" t="s">
        <v>26</v>
      </c>
    </row>
    <row r="4" spans="1:13" x14ac:dyDescent="0.35">
      <c r="A4" t="s">
        <v>6</v>
      </c>
      <c r="B4" t="s">
        <v>9</v>
      </c>
      <c r="C4" t="s">
        <v>10</v>
      </c>
      <c r="D4">
        <v>900</v>
      </c>
      <c r="E4">
        <v>1</v>
      </c>
      <c r="F4">
        <v>0.1</v>
      </c>
      <c r="G4">
        <v>150</v>
      </c>
      <c r="H4">
        <f>D4*$E$2</f>
        <v>900</v>
      </c>
      <c r="I4" t="s">
        <v>31</v>
      </c>
      <c r="J4">
        <f>Table1[[#This Row],[Sales amt]]*83</f>
        <v>74700</v>
      </c>
      <c r="L4" t="s">
        <v>24</v>
      </c>
      <c r="M4" t="s">
        <v>27</v>
      </c>
    </row>
    <row r="5" spans="1:13" x14ac:dyDescent="0.35">
      <c r="A5" t="s">
        <v>11</v>
      </c>
      <c r="B5" t="s">
        <v>13</v>
      </c>
      <c r="C5" t="s">
        <v>34</v>
      </c>
      <c r="D5">
        <v>800</v>
      </c>
      <c r="E5">
        <v>1</v>
      </c>
      <c r="F5">
        <v>20</v>
      </c>
      <c r="G5">
        <v>120</v>
      </c>
      <c r="H5">
        <f>D5*$E$2</f>
        <v>800</v>
      </c>
      <c r="I5" t="s">
        <v>32</v>
      </c>
      <c r="J5">
        <f>Table1[[#This Row],[Sales amt]]*83</f>
        <v>66400</v>
      </c>
      <c r="L5" t="s">
        <v>25</v>
      </c>
      <c r="M5" t="s">
        <v>28</v>
      </c>
    </row>
    <row r="6" spans="1:13" x14ac:dyDescent="0.35">
      <c r="A6" t="s">
        <v>19</v>
      </c>
      <c r="B6" t="s">
        <v>7</v>
      </c>
      <c r="C6" t="s">
        <v>33</v>
      </c>
      <c r="D6">
        <v>350</v>
      </c>
      <c r="E6">
        <v>2</v>
      </c>
      <c r="F6">
        <v>5</v>
      </c>
      <c r="G6">
        <v>70</v>
      </c>
      <c r="H6">
        <f>D6*E6</f>
        <v>700</v>
      </c>
      <c r="I6" t="s">
        <v>32</v>
      </c>
      <c r="J6">
        <f>Table1[[#This Row],[Sales amt]]*83</f>
        <v>58100</v>
      </c>
      <c r="L6" t="s">
        <v>23</v>
      </c>
      <c r="M6" t="s">
        <v>26</v>
      </c>
    </row>
    <row r="7" spans="1:13" x14ac:dyDescent="0.35">
      <c r="A7" t="s">
        <v>11</v>
      </c>
      <c r="B7" t="s">
        <v>13</v>
      </c>
      <c r="C7" t="s">
        <v>14</v>
      </c>
      <c r="D7">
        <v>700</v>
      </c>
      <c r="E7">
        <v>1</v>
      </c>
      <c r="F7">
        <v>5</v>
      </c>
      <c r="G7">
        <v>-100</v>
      </c>
      <c r="H7">
        <f>D7*$E$2</f>
        <v>700</v>
      </c>
      <c r="I7" t="s">
        <v>30</v>
      </c>
      <c r="J7">
        <f>Table1[[#This Row],[Sales amt]]*83</f>
        <v>58100</v>
      </c>
      <c r="L7" t="s">
        <v>24</v>
      </c>
      <c r="M7" t="s">
        <v>27</v>
      </c>
    </row>
    <row r="8" spans="1:13" x14ac:dyDescent="0.35">
      <c r="A8" t="s">
        <v>15</v>
      </c>
      <c r="B8" t="s">
        <v>7</v>
      </c>
      <c r="C8" t="s">
        <v>17</v>
      </c>
      <c r="D8">
        <v>100</v>
      </c>
      <c r="E8">
        <v>5</v>
      </c>
      <c r="F8">
        <v>0</v>
      </c>
      <c r="G8">
        <v>-50</v>
      </c>
      <c r="H8">
        <f>D8*E8</f>
        <v>500</v>
      </c>
      <c r="I8" t="s">
        <v>30</v>
      </c>
      <c r="J8">
        <f>Table1[[#This Row],[Sales amt]]*83</f>
        <v>41500</v>
      </c>
      <c r="L8" t="s">
        <v>25</v>
      </c>
      <c r="M8" t="s">
        <v>28</v>
      </c>
    </row>
    <row r="9" spans="1:13" x14ac:dyDescent="0.35">
      <c r="A9" t="s">
        <v>11</v>
      </c>
      <c r="B9" t="s">
        <v>7</v>
      </c>
      <c r="C9" t="s">
        <v>12</v>
      </c>
      <c r="D9">
        <v>500</v>
      </c>
      <c r="E9">
        <v>2</v>
      </c>
      <c r="F9">
        <v>5</v>
      </c>
      <c r="G9">
        <v>90</v>
      </c>
      <c r="H9">
        <f>D9*$E$2</f>
        <v>500</v>
      </c>
      <c r="I9" t="s">
        <v>31</v>
      </c>
      <c r="J9">
        <f>Table1[[#This Row],[Sales amt]]*83</f>
        <v>41500</v>
      </c>
      <c r="L9" t="s">
        <v>23</v>
      </c>
      <c r="M9" t="s">
        <v>26</v>
      </c>
    </row>
    <row r="10" spans="1:13" x14ac:dyDescent="0.35">
      <c r="A10" t="s">
        <v>15</v>
      </c>
      <c r="B10" t="s">
        <v>9</v>
      </c>
      <c r="C10" t="s">
        <v>18</v>
      </c>
      <c r="D10">
        <v>500</v>
      </c>
      <c r="E10">
        <v>1</v>
      </c>
      <c r="F10">
        <v>5</v>
      </c>
      <c r="G10">
        <v>80</v>
      </c>
      <c r="H10">
        <f>D10*E10</f>
        <v>500</v>
      </c>
      <c r="I10" t="s">
        <v>32</v>
      </c>
      <c r="J10">
        <f>Table1[[#This Row],[Sales amt]]*83</f>
        <v>41500</v>
      </c>
    </row>
    <row r="11" spans="1:13" x14ac:dyDescent="0.35">
      <c r="A11" t="s">
        <v>19</v>
      </c>
      <c r="B11" t="s">
        <v>9</v>
      </c>
      <c r="C11" t="s">
        <v>20</v>
      </c>
      <c r="D11">
        <v>150</v>
      </c>
      <c r="E11">
        <v>3</v>
      </c>
      <c r="F11">
        <v>15</v>
      </c>
      <c r="G11">
        <v>20</v>
      </c>
      <c r="H11">
        <f>D11*E11</f>
        <v>450</v>
      </c>
      <c r="I11" t="s">
        <v>31</v>
      </c>
      <c r="J11">
        <f>Table1[[#This Row],[Sales amt]]*83</f>
        <v>37350</v>
      </c>
    </row>
    <row r="15" spans="1:13" x14ac:dyDescent="0.35">
      <c r="C15" t="s">
        <v>36</v>
      </c>
    </row>
    <row r="16" spans="1:13" x14ac:dyDescent="0.35">
      <c r="C16" t="s">
        <v>37</v>
      </c>
    </row>
  </sheetData>
  <dataConsolidate/>
  <conditionalFormatting sqref="D2:D11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F0000"/>
        <color rgb="FF00CC00"/>
      </colorScale>
    </cfRule>
  </conditionalFormatting>
  <conditionalFormatting sqref="E2:E11">
    <cfRule type="uniqueValues" dxfId="6" priority="2"/>
  </conditionalFormatting>
  <conditionalFormatting sqref="E16">
    <cfRule type="duplicateValues" priority="1"/>
  </conditionalFormatting>
  <conditionalFormatting sqref="E18:F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{2039CC24-EBF3-4FC7-AF23-C0AA30CA5CF4}</x14:id>
        </ext>
      </extLst>
    </cfRule>
  </conditionalFormatting>
  <conditionalFormatting sqref="F2:F11">
    <cfRule type="duplicateValues" dxfId="5" priority="8"/>
  </conditionalFormatting>
  <conditionalFormatting sqref="G1">
    <cfRule type="cellIs" dxfId="4" priority="11" operator="lessThan">
      <formula>0</formula>
    </cfRule>
  </conditionalFormatting>
  <conditionalFormatting sqref="G2:G11">
    <cfRule type="cellIs" dxfId="3" priority="10" operator="lessThan">
      <formula>0</formula>
    </cfRule>
  </conditionalFormatting>
  <conditionalFormatting sqref="H2:H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{FD649AC1-20FE-44A7-888F-BB9B66F0C0A7}</x14:id>
        </ext>
      </extLst>
    </cfRule>
    <cfRule type="top10" dxfId="2" priority="9" rank="2"/>
  </conditionalFormatting>
  <conditionalFormatting sqref="H12:H1048576">
    <cfRule type="top10" dxfId="1" priority="14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39CC24-EBF3-4FC7-AF23-C0AA30CA5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E18:F19</xm:sqref>
        </x14:conditionalFormatting>
        <x14:conditionalFormatting xmlns:xm="http://schemas.microsoft.com/office/excel/2006/main">
          <x14:cfRule type="dataBar" id="{FD649AC1-20FE-44A7-888F-BB9B66F0C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188B-DAC3-42B4-9BD7-541370FF7124}">
  <dimension ref="A1:Q24"/>
  <sheetViews>
    <sheetView workbookViewId="0">
      <selection sqref="A1:H15"/>
    </sheetView>
  </sheetViews>
  <sheetFormatPr defaultRowHeight="14.5" x14ac:dyDescent="0.35"/>
  <cols>
    <col min="1" max="1" width="17.6328125" customWidth="1"/>
    <col min="2" max="2" width="14" customWidth="1"/>
    <col min="3" max="3" width="13.90625" customWidth="1"/>
    <col min="5" max="5" width="13.6328125" customWidth="1"/>
    <col min="6" max="6" width="18.90625" customWidth="1"/>
    <col min="7" max="7" width="11.54296875" customWidth="1"/>
    <col min="10" max="10" width="17" customWidth="1"/>
    <col min="11" max="11" width="14.90625" customWidth="1"/>
    <col min="12" max="12" width="15.7265625" customWidth="1"/>
    <col min="13" max="13" width="12.7265625" customWidth="1"/>
    <col min="14" max="14" width="15.90625" customWidth="1"/>
    <col min="16" max="16" width="17.1796875" customWidth="1"/>
  </cols>
  <sheetData>
    <row r="1" spans="1:17" x14ac:dyDescent="0.3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22</v>
      </c>
      <c r="H1" t="s">
        <v>29</v>
      </c>
      <c r="I1" t="s">
        <v>35</v>
      </c>
      <c r="J1" t="s">
        <v>38</v>
      </c>
      <c r="K1" t="s">
        <v>39</v>
      </c>
      <c r="L1" t="s">
        <v>59</v>
      </c>
      <c r="M1" t="s">
        <v>60</v>
      </c>
    </row>
    <row r="2" spans="1:17" x14ac:dyDescent="0.35">
      <c r="A2" t="s">
        <v>7</v>
      </c>
      <c r="B2" t="s">
        <v>8</v>
      </c>
      <c r="C2">
        <v>1200</v>
      </c>
      <c r="D2">
        <v>1</v>
      </c>
      <c r="E2">
        <v>0</v>
      </c>
      <c r="F2">
        <v>200</v>
      </c>
      <c r="G2">
        <f>C2*$D$2</f>
        <v>1200</v>
      </c>
      <c r="H2" t="s">
        <v>30</v>
      </c>
      <c r="I2">
        <f>Table1[[#This Row],[Sales amt]]*83</f>
        <v>99600</v>
      </c>
      <c r="J2" t="str">
        <f>IF(G2&gt;800,"High",IF(AND(G2&gt;400,G2&lt;800),"MEDIUM","low"))</f>
        <v>High</v>
      </c>
      <c r="K2" t="str">
        <f>IF(F2&gt;0,"profit","loss")</f>
        <v>profit</v>
      </c>
      <c r="L2">
        <f>LEN(B2)</f>
        <v>6</v>
      </c>
      <c r="M2" t="str">
        <f>LEFT(B2,2)</f>
        <v>La</v>
      </c>
      <c r="N2" t="str">
        <f>RIGHT(B2,2)</f>
        <v>op</v>
      </c>
      <c r="O2" t="str">
        <f>MID(B2,3,5)</f>
        <v>ptop</v>
      </c>
      <c r="P2" t="str">
        <f>_xlfn.CONCAT("hello"," ","world")</f>
        <v>hello world</v>
      </c>
      <c r="Q2" t="str">
        <f>TRIM(P2)</f>
        <v>hello world</v>
      </c>
    </row>
    <row r="3" spans="1:17" x14ac:dyDescent="0.35">
      <c r="A3" t="s">
        <v>13</v>
      </c>
      <c r="B3" t="s">
        <v>16</v>
      </c>
      <c r="C3">
        <v>300</v>
      </c>
      <c r="D3">
        <v>4</v>
      </c>
      <c r="E3">
        <v>10</v>
      </c>
      <c r="F3">
        <v>50</v>
      </c>
      <c r="G3">
        <f t="shared" ref="G3:G11" si="0">C3*$D$2</f>
        <v>300</v>
      </c>
      <c r="H3" t="s">
        <v>30</v>
      </c>
      <c r="I3">
        <f>Table1[[#This Row],[Sales amt]]*83</f>
        <v>99600</v>
      </c>
      <c r="J3" t="str">
        <f t="shared" ref="J3:J11" si="1">IF(G3&gt;800,"High",IF(AND(G3&gt;400,G3&lt;800),"MEDIUM","low"))</f>
        <v>low</v>
      </c>
      <c r="K3" t="str">
        <f t="shared" ref="K3:K11" si="2">IF(F3&gt;0,"profit","loss")</f>
        <v>profit</v>
      </c>
      <c r="L3">
        <f t="shared" ref="L3:L15" si="3">LEN(B3)</f>
        <v>12</v>
      </c>
      <c r="P3" t="str">
        <f>_xlfn.CONCAT(A3, "-",B3)</f>
        <v>Furniture-Office Chair</v>
      </c>
      <c r="Q3" t="str">
        <f t="shared" ref="Q3:Q15" si="4">TRIM(P3)</f>
        <v>Furniture-Office Chair</v>
      </c>
    </row>
    <row r="4" spans="1:17" x14ac:dyDescent="0.35">
      <c r="A4" t="s">
        <v>9</v>
      </c>
      <c r="B4" t="s">
        <v>10</v>
      </c>
      <c r="C4">
        <v>900</v>
      </c>
      <c r="D4">
        <v>1</v>
      </c>
      <c r="E4">
        <v>0.1</v>
      </c>
      <c r="F4">
        <v>150</v>
      </c>
      <c r="G4">
        <f>C4*$D$2</f>
        <v>900</v>
      </c>
      <c r="H4" t="s">
        <v>31</v>
      </c>
      <c r="I4">
        <f>Table1[[#This Row],[Sales amt]]*83</f>
        <v>74700</v>
      </c>
      <c r="J4" t="str">
        <f t="shared" si="1"/>
        <v>High</v>
      </c>
      <c r="K4" t="str">
        <f t="shared" si="2"/>
        <v>profit</v>
      </c>
      <c r="L4">
        <f t="shared" si="3"/>
        <v>12</v>
      </c>
      <c r="P4" t="str">
        <f t="shared" ref="P4:P15" si="5">_xlfn.CONCAT(A4, "-",B4)</f>
        <v>Home Appliances-Refrigerator</v>
      </c>
      <c r="Q4" t="str">
        <f t="shared" si="4"/>
        <v>Home Appliances-Refrigerator</v>
      </c>
    </row>
    <row r="5" spans="1:17" x14ac:dyDescent="0.35">
      <c r="A5" t="s">
        <v>13</v>
      </c>
      <c r="B5" t="s">
        <v>34</v>
      </c>
      <c r="C5">
        <v>800</v>
      </c>
      <c r="D5">
        <v>1</v>
      </c>
      <c r="E5">
        <v>20</v>
      </c>
      <c r="F5">
        <v>120</v>
      </c>
      <c r="G5">
        <f t="shared" si="0"/>
        <v>800</v>
      </c>
      <c r="H5" t="s">
        <v>32</v>
      </c>
      <c r="I5">
        <f>Table1[[#This Row],[Sales amt]]*83</f>
        <v>66400</v>
      </c>
      <c r="J5" t="str">
        <f t="shared" si="1"/>
        <v>low</v>
      </c>
      <c r="K5" t="str">
        <f t="shared" si="2"/>
        <v>profit</v>
      </c>
      <c r="L5">
        <f t="shared" si="3"/>
        <v>8</v>
      </c>
      <c r="P5" t="str">
        <f t="shared" si="5"/>
        <v>Furniture-big sofa</v>
      </c>
      <c r="Q5" t="str">
        <f t="shared" si="4"/>
        <v>Furniture-big sofa</v>
      </c>
    </row>
    <row r="6" spans="1:17" x14ac:dyDescent="0.35">
      <c r="A6" t="s">
        <v>7</v>
      </c>
      <c r="B6" t="s">
        <v>33</v>
      </c>
      <c r="C6">
        <v>350</v>
      </c>
      <c r="D6">
        <v>2</v>
      </c>
      <c r="E6">
        <v>5</v>
      </c>
      <c r="F6">
        <v>70</v>
      </c>
      <c r="G6">
        <f t="shared" si="0"/>
        <v>350</v>
      </c>
      <c r="H6" t="s">
        <v>32</v>
      </c>
      <c r="I6">
        <f>Table1[[#This Row],[Sales amt]]*83</f>
        <v>58100</v>
      </c>
      <c r="J6" t="str">
        <f t="shared" si="1"/>
        <v>low</v>
      </c>
      <c r="K6" t="str">
        <f t="shared" si="2"/>
        <v>profit</v>
      </c>
      <c r="L6">
        <f t="shared" si="3"/>
        <v>13</v>
      </c>
      <c r="P6" t="str">
        <f t="shared" si="5"/>
        <v>Electronics-office Tablet</v>
      </c>
      <c r="Q6" t="str">
        <f t="shared" si="4"/>
        <v>Electronics-office Tablet</v>
      </c>
    </row>
    <row r="7" spans="1:17" x14ac:dyDescent="0.35">
      <c r="A7" t="s">
        <v>13</v>
      </c>
      <c r="B7" t="s">
        <v>14</v>
      </c>
      <c r="C7">
        <v>700</v>
      </c>
      <c r="D7">
        <v>1</v>
      </c>
      <c r="E7">
        <v>5</v>
      </c>
      <c r="F7">
        <v>-100</v>
      </c>
      <c r="G7">
        <f t="shared" si="0"/>
        <v>700</v>
      </c>
      <c r="H7" t="s">
        <v>30</v>
      </c>
      <c r="I7">
        <f>Table1[[#This Row],[Sales amt]]*83</f>
        <v>58100</v>
      </c>
      <c r="J7" t="str">
        <f t="shared" si="1"/>
        <v>MEDIUM</v>
      </c>
      <c r="K7" t="str">
        <f t="shared" si="2"/>
        <v>loss</v>
      </c>
      <c r="L7">
        <f t="shared" si="3"/>
        <v>12</v>
      </c>
      <c r="P7" t="str">
        <f t="shared" si="5"/>
        <v>Furniture-Dining Table</v>
      </c>
      <c r="Q7" t="str">
        <f t="shared" si="4"/>
        <v>Furniture-Dining Table</v>
      </c>
    </row>
    <row r="8" spans="1:17" x14ac:dyDescent="0.35">
      <c r="A8" t="s">
        <v>7</v>
      </c>
      <c r="B8" t="s">
        <v>17</v>
      </c>
      <c r="C8">
        <v>100</v>
      </c>
      <c r="D8">
        <v>5</v>
      </c>
      <c r="E8">
        <v>0</v>
      </c>
      <c r="F8">
        <v>-50</v>
      </c>
      <c r="G8">
        <f t="shared" si="0"/>
        <v>100</v>
      </c>
      <c r="H8" t="s">
        <v>30</v>
      </c>
      <c r="I8">
        <f>Table1[[#This Row],[Sales amt]]*83</f>
        <v>41500</v>
      </c>
      <c r="J8" t="str">
        <f t="shared" si="1"/>
        <v>low</v>
      </c>
      <c r="K8" t="str">
        <f t="shared" si="2"/>
        <v>loss</v>
      </c>
      <c r="L8">
        <f t="shared" si="3"/>
        <v>10</v>
      </c>
      <c r="P8" t="str">
        <f t="shared" si="5"/>
        <v>Electronics-Headphones</v>
      </c>
      <c r="Q8" t="str">
        <f t="shared" si="4"/>
        <v>Electronics-Headphones</v>
      </c>
    </row>
    <row r="9" spans="1:17" x14ac:dyDescent="0.35">
      <c r="A9" t="s">
        <v>7</v>
      </c>
      <c r="B9" t="s">
        <v>12</v>
      </c>
      <c r="C9">
        <v>500</v>
      </c>
      <c r="D9">
        <v>2</v>
      </c>
      <c r="E9">
        <v>5</v>
      </c>
      <c r="F9">
        <v>90</v>
      </c>
      <c r="G9">
        <f t="shared" si="0"/>
        <v>500</v>
      </c>
      <c r="H9" t="s">
        <v>31</v>
      </c>
      <c r="I9">
        <f>Table1[[#This Row],[Sales amt]]*83</f>
        <v>41500</v>
      </c>
      <c r="J9" t="str">
        <f t="shared" si="1"/>
        <v>MEDIUM</v>
      </c>
      <c r="K9" t="str">
        <f t="shared" si="2"/>
        <v>profit</v>
      </c>
      <c r="L9">
        <f t="shared" si="3"/>
        <v>10</v>
      </c>
      <c r="P9" t="str">
        <f t="shared" si="5"/>
        <v>Electronics-Smartphone</v>
      </c>
      <c r="Q9" t="str">
        <f t="shared" si="4"/>
        <v>Electronics-Smartphone</v>
      </c>
    </row>
    <row r="10" spans="1:17" x14ac:dyDescent="0.35">
      <c r="A10" t="s">
        <v>9</v>
      </c>
      <c r="B10" t="s">
        <v>18</v>
      </c>
      <c r="C10">
        <v>500</v>
      </c>
      <c r="D10">
        <v>1</v>
      </c>
      <c r="E10">
        <v>5</v>
      </c>
      <c r="F10">
        <v>80</v>
      </c>
      <c r="G10">
        <f t="shared" si="0"/>
        <v>500</v>
      </c>
      <c r="H10" t="s">
        <v>32</v>
      </c>
      <c r="I10">
        <f>Table1[[#This Row],[Sales amt]]*83</f>
        <v>41500</v>
      </c>
      <c r="J10" t="str">
        <f t="shared" si="1"/>
        <v>MEDIUM</v>
      </c>
      <c r="K10" t="str">
        <f t="shared" si="2"/>
        <v>profit</v>
      </c>
      <c r="L10">
        <f t="shared" si="3"/>
        <v>15</v>
      </c>
      <c r="P10" t="str">
        <f t="shared" si="5"/>
        <v>Home Appliances-Washing Machine</v>
      </c>
      <c r="Q10" t="str">
        <f t="shared" si="4"/>
        <v>Home Appliances-Washing Machine</v>
      </c>
    </row>
    <row r="11" spans="1:17" x14ac:dyDescent="0.35">
      <c r="A11" t="s">
        <v>9</v>
      </c>
      <c r="B11" t="s">
        <v>20</v>
      </c>
      <c r="C11">
        <v>150</v>
      </c>
      <c r="D11">
        <v>3</v>
      </c>
      <c r="E11">
        <v>15</v>
      </c>
      <c r="F11">
        <v>20</v>
      </c>
      <c r="G11">
        <f t="shared" si="0"/>
        <v>150</v>
      </c>
      <c r="H11" t="s">
        <v>31</v>
      </c>
      <c r="I11">
        <f>Table1[[#This Row],[Sales amt]]*83</f>
        <v>37350</v>
      </c>
      <c r="J11" t="str">
        <f t="shared" si="1"/>
        <v>low</v>
      </c>
      <c r="K11" t="str">
        <f t="shared" si="2"/>
        <v>profit</v>
      </c>
      <c r="L11">
        <f t="shared" si="3"/>
        <v>14</v>
      </c>
      <c r="P11" t="str">
        <f t="shared" si="5"/>
        <v>Home Appliances-Microwave Oven</v>
      </c>
      <c r="Q11" t="str">
        <f t="shared" si="4"/>
        <v>Home Appliances-Microwave Oven</v>
      </c>
    </row>
    <row r="12" spans="1:17" x14ac:dyDescent="0.35">
      <c r="A12" t="s">
        <v>7</v>
      </c>
      <c r="B12" t="s">
        <v>8</v>
      </c>
      <c r="C12">
        <v>1200</v>
      </c>
      <c r="D12">
        <v>1</v>
      </c>
      <c r="E12">
        <v>0</v>
      </c>
      <c r="F12">
        <v>200</v>
      </c>
      <c r="G12">
        <f>C12*$D$2</f>
        <v>1200</v>
      </c>
      <c r="H12" t="s">
        <v>30</v>
      </c>
      <c r="I12" t="e">
        <f>Table1[[#This Row],[Sales amt]]*83</f>
        <v>#VALUE!</v>
      </c>
      <c r="J12" t="str">
        <f>IF(G12&gt;800,"High",IF(AND(G12&gt;400,G12&lt;800),"MEDIUM","low"))</f>
        <v>High</v>
      </c>
      <c r="K12" t="str">
        <f>IF(F12&gt;0,"profit","loss")</f>
        <v>profit</v>
      </c>
      <c r="L12">
        <f t="shared" si="3"/>
        <v>6</v>
      </c>
      <c r="P12" t="str">
        <f t="shared" si="5"/>
        <v>Electronics-Laptop</v>
      </c>
      <c r="Q12" t="str">
        <f t="shared" si="4"/>
        <v>Electronics-Laptop</v>
      </c>
    </row>
    <row r="13" spans="1:17" x14ac:dyDescent="0.35">
      <c r="A13" t="s">
        <v>13</v>
      </c>
      <c r="B13" t="s">
        <v>16</v>
      </c>
      <c r="C13">
        <v>300</v>
      </c>
      <c r="D13">
        <v>4</v>
      </c>
      <c r="E13">
        <v>10</v>
      </c>
      <c r="F13">
        <v>50</v>
      </c>
      <c r="G13">
        <f t="shared" ref="G13" si="6">C13*$D$2</f>
        <v>300</v>
      </c>
      <c r="H13" t="s">
        <v>30</v>
      </c>
      <c r="I13" t="e">
        <f>Table1[[#This Row],[Sales amt]]*83</f>
        <v>#VALUE!</v>
      </c>
      <c r="J13" t="str">
        <f t="shared" ref="J13:J15" si="7">IF(G13&gt;800,"High",IF(AND(G13&gt;400,G13&lt;800),"MEDIUM","low"))</f>
        <v>low</v>
      </c>
      <c r="K13" t="str">
        <f t="shared" ref="K13:K15" si="8">IF(F13&gt;0,"profit","loss")</f>
        <v>profit</v>
      </c>
      <c r="L13">
        <f t="shared" si="3"/>
        <v>12</v>
      </c>
      <c r="P13" t="str">
        <f t="shared" si="5"/>
        <v>Furniture-Office Chair</v>
      </c>
      <c r="Q13" t="str">
        <f t="shared" si="4"/>
        <v>Furniture-Office Chair</v>
      </c>
    </row>
    <row r="14" spans="1:17" x14ac:dyDescent="0.35">
      <c r="A14" t="s">
        <v>9</v>
      </c>
      <c r="B14" t="s">
        <v>10</v>
      </c>
      <c r="C14">
        <v>900</v>
      </c>
      <c r="D14">
        <v>1</v>
      </c>
      <c r="E14">
        <v>0.1</v>
      </c>
      <c r="F14">
        <v>150</v>
      </c>
      <c r="G14">
        <f>C14*$D$2</f>
        <v>900</v>
      </c>
      <c r="H14" t="s">
        <v>31</v>
      </c>
      <c r="I14" t="e">
        <f>Table1[[#This Row],[Sales amt]]*83</f>
        <v>#VALUE!</v>
      </c>
      <c r="J14" t="str">
        <f t="shared" si="7"/>
        <v>High</v>
      </c>
      <c r="K14" t="str">
        <f t="shared" si="8"/>
        <v>profit</v>
      </c>
      <c r="L14">
        <f t="shared" si="3"/>
        <v>12</v>
      </c>
      <c r="M14" t="s">
        <v>40</v>
      </c>
      <c r="N14">
        <f>SUM(G:G)</f>
        <v>8700</v>
      </c>
      <c r="P14" t="str">
        <f t="shared" si="5"/>
        <v>Home Appliances-Refrigerator</v>
      </c>
      <c r="Q14" t="str">
        <f t="shared" si="4"/>
        <v>Home Appliances-Refrigerator</v>
      </c>
    </row>
    <row r="15" spans="1:17" x14ac:dyDescent="0.35">
      <c r="A15" t="s">
        <v>13</v>
      </c>
      <c r="B15" t="s">
        <v>34</v>
      </c>
      <c r="C15">
        <v>800</v>
      </c>
      <c r="D15">
        <v>1</v>
      </c>
      <c r="E15">
        <v>20</v>
      </c>
      <c r="F15">
        <v>120</v>
      </c>
      <c r="G15">
        <f t="shared" ref="G15" si="9">C15*$D$2</f>
        <v>800</v>
      </c>
      <c r="H15" t="s">
        <v>32</v>
      </c>
      <c r="I15" t="e">
        <f>Table1[[#This Row],[Sales amt]]*83</f>
        <v>#VALUE!</v>
      </c>
      <c r="J15" t="str">
        <f t="shared" si="7"/>
        <v>low</v>
      </c>
      <c r="K15" t="str">
        <f t="shared" si="8"/>
        <v>profit</v>
      </c>
      <c r="L15">
        <f t="shared" si="3"/>
        <v>8</v>
      </c>
      <c r="M15" t="s">
        <v>41</v>
      </c>
      <c r="N15">
        <f>SUMIF(A2:A11,"Electronics",G2:G11)</f>
        <v>2150</v>
      </c>
      <c r="P15" t="str">
        <f t="shared" si="5"/>
        <v>Furniture-big sofa</v>
      </c>
      <c r="Q15" t="str">
        <f t="shared" si="4"/>
        <v>Furniture-big sofa</v>
      </c>
    </row>
    <row r="17" spans="1:14" x14ac:dyDescent="0.35">
      <c r="D17" t="s">
        <v>53</v>
      </c>
      <c r="E17" t="s">
        <v>54</v>
      </c>
      <c r="F17" t="s">
        <v>55</v>
      </c>
      <c r="L17" t="s">
        <v>13</v>
      </c>
      <c r="N17">
        <f>N18</f>
        <v>1800</v>
      </c>
    </row>
    <row r="18" spans="1:14" x14ac:dyDescent="0.35">
      <c r="B18" s="3" t="s">
        <v>48</v>
      </c>
      <c r="C18" s="3" t="s">
        <v>49</v>
      </c>
      <c r="D18" t="s">
        <v>50</v>
      </c>
      <c r="E18" t="s">
        <v>51</v>
      </c>
      <c r="F18" t="s">
        <v>52</v>
      </c>
      <c r="K18" t="s">
        <v>45</v>
      </c>
      <c r="L18" t="s">
        <v>13</v>
      </c>
      <c r="M18" t="s">
        <v>42</v>
      </c>
      <c r="N18">
        <f>SUMIF(A2:A11,L18,G2:G11)</f>
        <v>1800</v>
      </c>
    </row>
    <row r="19" spans="1:14" x14ac:dyDescent="0.35">
      <c r="B19" t="s">
        <v>7</v>
      </c>
      <c r="C19" t="s">
        <v>56</v>
      </c>
      <c r="D19">
        <f>SUMIFS(G2:G15,A2:A15,B19,B2:B15,C19)</f>
        <v>0</v>
      </c>
      <c r="E19" t="str">
        <f>IFERROR(AVERAGEIFS(G2:G15,A2:A15,B19,B2:B15,C19), "value not found")</f>
        <v>value not found</v>
      </c>
      <c r="F19">
        <f>COUNTIFS(A2:A15,B19,B2:B15,C19)</f>
        <v>0</v>
      </c>
      <c r="K19" t="s">
        <v>46</v>
      </c>
      <c r="M19" t="s">
        <v>43</v>
      </c>
      <c r="N19">
        <f>AVERAGEIF(A2:A11,L18,G2:G11)</f>
        <v>600</v>
      </c>
    </row>
    <row r="20" spans="1:14" x14ac:dyDescent="0.35">
      <c r="K20" t="s">
        <v>47</v>
      </c>
      <c r="M20" t="s">
        <v>44</v>
      </c>
      <c r="N20">
        <f>COUNTIF(A2:A11,L18)</f>
        <v>3</v>
      </c>
    </row>
    <row r="21" spans="1:14" x14ac:dyDescent="0.35">
      <c r="C21" t="s">
        <v>57</v>
      </c>
      <c r="D21" t="e">
        <f>AVERAGEIFS(G2:G15,A2:A15,B19,B2:B15,C19)</f>
        <v>#DIV/0!</v>
      </c>
      <c r="E21" t="str">
        <f>IFERROR(AVERAGEIFS(G2:G15,A2:A15,B19,B2:B15,C19), "value not found")</f>
        <v>value not found</v>
      </c>
    </row>
    <row r="24" spans="1:14" x14ac:dyDescent="0.35">
      <c r="A24" t="s">
        <v>58</v>
      </c>
    </row>
  </sheetData>
  <conditionalFormatting sqref="J2:J15">
    <cfRule type="containsText" dxfId="0" priority="1" operator="containsText" text="High">
      <formula>NOT(ISERROR(SEARCH("High",J2)))</formula>
    </cfRule>
  </conditionalFormatting>
  <dataValidations count="1">
    <dataValidation type="list" allowBlank="1" showInputMessage="1" showErrorMessage="1" sqref="L18" xr:uid="{27452A94-6F06-4055-B482-F4C34E850576}">
      <formula1>$A$2:$A$11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9D5A-16FB-439F-9BF8-31B7FEAB1E71}">
  <dimension ref="A1:K28"/>
  <sheetViews>
    <sheetView tabSelected="1" topLeftCell="A10" workbookViewId="0">
      <selection activeCell="F27" sqref="F27"/>
    </sheetView>
  </sheetViews>
  <sheetFormatPr defaultRowHeight="14.5" x14ac:dyDescent="0.35"/>
  <cols>
    <col min="1" max="1" width="14.7265625" customWidth="1"/>
    <col min="2" max="2" width="17.81640625" customWidth="1"/>
    <col min="3" max="3" width="16.6328125" customWidth="1"/>
    <col min="5" max="5" width="12.81640625" customWidth="1"/>
    <col min="6" max="6" width="16.26953125" customWidth="1"/>
    <col min="8" max="8" width="13.1796875" customWidth="1"/>
    <col min="11" max="11" width="10.08984375" bestFit="1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22</v>
      </c>
      <c r="H1" t="s">
        <v>29</v>
      </c>
    </row>
    <row r="2" spans="1:8" x14ac:dyDescent="0.35">
      <c r="A2" t="s">
        <v>7</v>
      </c>
      <c r="B2" t="s">
        <v>8</v>
      </c>
      <c r="C2">
        <v>1200</v>
      </c>
      <c r="D2">
        <v>1</v>
      </c>
      <c r="E2">
        <v>0</v>
      </c>
      <c r="F2">
        <v>200</v>
      </c>
      <c r="G2">
        <f>C2*$D$2</f>
        <v>1200</v>
      </c>
      <c r="H2" t="s">
        <v>30</v>
      </c>
    </row>
    <row r="3" spans="1:8" x14ac:dyDescent="0.35">
      <c r="A3" t="s">
        <v>13</v>
      </c>
      <c r="B3" t="s">
        <v>16</v>
      </c>
      <c r="C3">
        <v>300</v>
      </c>
      <c r="D3">
        <v>4</v>
      </c>
      <c r="E3">
        <v>10</v>
      </c>
      <c r="F3">
        <v>50</v>
      </c>
      <c r="G3">
        <f t="shared" ref="G3:G11" si="0">C3*$D$2</f>
        <v>300</v>
      </c>
      <c r="H3" t="s">
        <v>30</v>
      </c>
    </row>
    <row r="4" spans="1:8" x14ac:dyDescent="0.35">
      <c r="A4" t="s">
        <v>9</v>
      </c>
      <c r="B4" t="s">
        <v>10</v>
      </c>
      <c r="C4">
        <v>900</v>
      </c>
      <c r="D4">
        <v>1</v>
      </c>
      <c r="E4">
        <v>0.1</v>
      </c>
      <c r="F4">
        <v>150</v>
      </c>
      <c r="G4">
        <f>C4*$D$2</f>
        <v>900</v>
      </c>
      <c r="H4" t="s">
        <v>31</v>
      </c>
    </row>
    <row r="5" spans="1:8" x14ac:dyDescent="0.35">
      <c r="A5" t="s">
        <v>13</v>
      </c>
      <c r="B5" t="s">
        <v>34</v>
      </c>
      <c r="C5">
        <v>800</v>
      </c>
      <c r="D5">
        <v>1</v>
      </c>
      <c r="E5">
        <v>20</v>
      </c>
      <c r="F5">
        <v>120</v>
      </c>
      <c r="G5">
        <f t="shared" si="0"/>
        <v>800</v>
      </c>
      <c r="H5" t="s">
        <v>32</v>
      </c>
    </row>
    <row r="6" spans="1:8" x14ac:dyDescent="0.35">
      <c r="A6" t="s">
        <v>7</v>
      </c>
      <c r="B6" t="s">
        <v>33</v>
      </c>
      <c r="C6">
        <v>350</v>
      </c>
      <c r="D6">
        <v>2</v>
      </c>
      <c r="E6">
        <v>5</v>
      </c>
      <c r="F6">
        <v>70</v>
      </c>
      <c r="G6">
        <f t="shared" si="0"/>
        <v>350</v>
      </c>
      <c r="H6" t="s">
        <v>32</v>
      </c>
    </row>
    <row r="7" spans="1:8" x14ac:dyDescent="0.35">
      <c r="A7" t="s">
        <v>13</v>
      </c>
      <c r="B7" t="s">
        <v>14</v>
      </c>
      <c r="C7">
        <v>700</v>
      </c>
      <c r="D7">
        <v>1</v>
      </c>
      <c r="E7">
        <v>5</v>
      </c>
      <c r="F7">
        <v>-100</v>
      </c>
      <c r="G7">
        <f t="shared" si="0"/>
        <v>700</v>
      </c>
      <c r="H7" t="s">
        <v>30</v>
      </c>
    </row>
    <row r="8" spans="1:8" x14ac:dyDescent="0.35">
      <c r="A8" t="s">
        <v>7</v>
      </c>
      <c r="B8" t="s">
        <v>17</v>
      </c>
      <c r="C8">
        <v>100</v>
      </c>
      <c r="D8">
        <v>5</v>
      </c>
      <c r="E8">
        <v>0</v>
      </c>
      <c r="F8">
        <v>-50</v>
      </c>
      <c r="G8">
        <f t="shared" si="0"/>
        <v>100</v>
      </c>
      <c r="H8" t="s">
        <v>30</v>
      </c>
    </row>
    <row r="9" spans="1:8" x14ac:dyDescent="0.35">
      <c r="A9" t="s">
        <v>7</v>
      </c>
      <c r="B9" t="s">
        <v>12</v>
      </c>
      <c r="C9">
        <v>500</v>
      </c>
      <c r="D9">
        <v>2</v>
      </c>
      <c r="E9">
        <v>5</v>
      </c>
      <c r="F9">
        <v>90</v>
      </c>
      <c r="G9">
        <f t="shared" si="0"/>
        <v>500</v>
      </c>
      <c r="H9" t="s">
        <v>31</v>
      </c>
    </row>
    <row r="10" spans="1:8" x14ac:dyDescent="0.35">
      <c r="A10" t="s">
        <v>9</v>
      </c>
      <c r="B10" t="s">
        <v>18</v>
      </c>
      <c r="C10">
        <v>500</v>
      </c>
      <c r="D10">
        <v>1</v>
      </c>
      <c r="E10">
        <v>5</v>
      </c>
      <c r="F10">
        <v>80</v>
      </c>
      <c r="G10">
        <f t="shared" si="0"/>
        <v>500</v>
      </c>
      <c r="H10" t="s">
        <v>32</v>
      </c>
    </row>
    <row r="11" spans="1:8" x14ac:dyDescent="0.35">
      <c r="A11" t="s">
        <v>9</v>
      </c>
      <c r="B11" t="s">
        <v>20</v>
      </c>
      <c r="C11">
        <v>150</v>
      </c>
      <c r="D11">
        <v>3</v>
      </c>
      <c r="E11">
        <v>15</v>
      </c>
      <c r="F11">
        <v>20</v>
      </c>
      <c r="G11">
        <f t="shared" si="0"/>
        <v>150</v>
      </c>
      <c r="H11" t="s">
        <v>31</v>
      </c>
    </row>
    <row r="12" spans="1:8" x14ac:dyDescent="0.35">
      <c r="A12" t="s">
        <v>7</v>
      </c>
      <c r="B12" t="s">
        <v>8</v>
      </c>
      <c r="C12">
        <v>1200</v>
      </c>
      <c r="D12">
        <v>1</v>
      </c>
      <c r="E12">
        <v>0</v>
      </c>
      <c r="F12">
        <v>200</v>
      </c>
      <c r="G12">
        <f>C12*$D$2</f>
        <v>1200</v>
      </c>
      <c r="H12" t="s">
        <v>30</v>
      </c>
    </row>
    <row r="13" spans="1:8" x14ac:dyDescent="0.35">
      <c r="A13" t="s">
        <v>13</v>
      </c>
      <c r="B13" t="s">
        <v>16</v>
      </c>
      <c r="C13">
        <v>300</v>
      </c>
      <c r="D13">
        <v>4</v>
      </c>
      <c r="E13">
        <v>10</v>
      </c>
      <c r="F13">
        <v>50</v>
      </c>
      <c r="G13">
        <f t="shared" ref="G13" si="1">C13*$D$2</f>
        <v>300</v>
      </c>
      <c r="H13" t="s">
        <v>30</v>
      </c>
    </row>
    <row r="14" spans="1:8" x14ac:dyDescent="0.35">
      <c r="A14" t="s">
        <v>9</v>
      </c>
      <c r="B14" t="s">
        <v>10</v>
      </c>
      <c r="C14">
        <v>900</v>
      </c>
      <c r="D14">
        <v>1</v>
      </c>
      <c r="E14">
        <v>0.1</v>
      </c>
      <c r="F14">
        <v>150</v>
      </c>
      <c r="G14">
        <f>C14*$D$2</f>
        <v>900</v>
      </c>
      <c r="H14" t="s">
        <v>31</v>
      </c>
    </row>
    <row r="15" spans="1:8" x14ac:dyDescent="0.35">
      <c r="A15" t="s">
        <v>13</v>
      </c>
      <c r="B15" t="s">
        <v>34</v>
      </c>
      <c r="C15">
        <v>800</v>
      </c>
      <c r="D15">
        <v>1</v>
      </c>
      <c r="E15">
        <v>20</v>
      </c>
      <c r="F15">
        <v>120</v>
      </c>
      <c r="G15">
        <f t="shared" ref="G15" si="2">C15*$D$2</f>
        <v>800</v>
      </c>
      <c r="H15" t="s">
        <v>32</v>
      </c>
    </row>
    <row r="18" spans="1:11" x14ac:dyDescent="0.35">
      <c r="A18" t="s">
        <v>61</v>
      </c>
      <c r="B18">
        <f>FIND("Machine",B10)</f>
        <v>9</v>
      </c>
      <c r="E18" s="4" t="s">
        <v>66</v>
      </c>
      <c r="H18">
        <v>2023</v>
      </c>
      <c r="I18">
        <v>12</v>
      </c>
      <c r="J18">
        <v>15</v>
      </c>
      <c r="K18" s="6">
        <f>DATE(H18,I18,J18)</f>
        <v>45275</v>
      </c>
    </row>
    <row r="19" spans="1:11" x14ac:dyDescent="0.35">
      <c r="A19" t="s">
        <v>62</v>
      </c>
      <c r="B19">
        <f>SEARCH("Machine",B10)</f>
        <v>9</v>
      </c>
      <c r="E19" s="4" t="s">
        <v>67</v>
      </c>
      <c r="F19" s="6">
        <f>DATE(2023,10,15)</f>
        <v>45214</v>
      </c>
    </row>
    <row r="20" spans="1:11" x14ac:dyDescent="0.35">
      <c r="A20" t="s">
        <v>63</v>
      </c>
      <c r="B20" t="str">
        <f>SUBSTITUTE(B11,"Washing","wash")</f>
        <v>Microwave Oven</v>
      </c>
      <c r="E20" s="4" t="s">
        <v>68</v>
      </c>
      <c r="F20" s="7">
        <f ca="1">WEEKDAY(C22,2)</f>
        <v>4</v>
      </c>
    </row>
    <row r="21" spans="1:11" x14ac:dyDescent="0.35">
      <c r="A21" t="s">
        <v>73</v>
      </c>
      <c r="B21" t="str">
        <f>REPLACE(B10,1,2,"we")</f>
        <v>weshing Machine</v>
      </c>
      <c r="E21" s="4" t="s">
        <v>69</v>
      </c>
      <c r="F21" s="6">
        <f>EOMONTH(F19,1)</f>
        <v>45260</v>
      </c>
    </row>
    <row r="22" spans="1:11" x14ac:dyDescent="0.35">
      <c r="A22" s="4" t="s">
        <v>65</v>
      </c>
      <c r="C22" s="5">
        <f ca="1">NOW()</f>
        <v>45575.469105208336</v>
      </c>
      <c r="E22" s="4" t="s">
        <v>70</v>
      </c>
    </row>
    <row r="23" spans="1:11" x14ac:dyDescent="0.35">
      <c r="A23" s="4" t="s">
        <v>64</v>
      </c>
      <c r="C23">
        <f ca="1">DAY(C22)</f>
        <v>10</v>
      </c>
      <c r="E23" s="4" t="s">
        <v>71</v>
      </c>
    </row>
    <row r="24" spans="1:11" x14ac:dyDescent="0.35">
      <c r="C24">
        <f ca="1">MONTH(C22)</f>
        <v>10</v>
      </c>
      <c r="E24" s="4" t="s">
        <v>72</v>
      </c>
    </row>
    <row r="25" spans="1:11" x14ac:dyDescent="0.35">
      <c r="C25">
        <f ca="1">YEAR(C22)</f>
        <v>2024</v>
      </c>
      <c r="E25" s="4" t="s">
        <v>74</v>
      </c>
    </row>
    <row r="26" spans="1:11" x14ac:dyDescent="0.35">
      <c r="C26" t="str">
        <f ca="1">TEXT(C22, "YYYY")</f>
        <v>2024</v>
      </c>
      <c r="E26" s="4" t="s">
        <v>75</v>
      </c>
    </row>
    <row r="27" spans="1:11" x14ac:dyDescent="0.35">
      <c r="C27" t="str">
        <f ca="1">TEXT(C22,"MMM")</f>
        <v>Oct</v>
      </c>
      <c r="E27" s="4" t="s">
        <v>76</v>
      </c>
    </row>
    <row r="28" spans="1:11" x14ac:dyDescent="0.35">
      <c r="C28" t="str">
        <f ca="1">TEXT(C22,"MMMM")</f>
        <v>October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2024-10-06T04:50:19Z</dcterms:created>
  <dcterms:modified xsi:type="dcterms:W3CDTF">2024-10-10T05:46:43Z</dcterms:modified>
</cp:coreProperties>
</file>