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ass\"/>
    </mc:Choice>
  </mc:AlternateContent>
  <xr:revisionPtr revIDLastSave="0" documentId="13_ncr:1_{3CF5EBAB-58CE-4F46-9EBA-E6E5186D7D0D}" xr6:coauthVersionLast="47" xr6:coauthVersionMax="47" xr10:uidLastSave="{00000000-0000-0000-0000-000000000000}"/>
  <bookViews>
    <workbookView minimized="1" xWindow="6380" yWindow="4150" windowWidth="7500" windowHeight="6000" activeTab="5" xr2:uid="{F6CE166C-6620-403F-B552-43720BB62D6B}"/>
  </bookViews>
  <sheets>
    <sheet name="Topics" sheetId="1" r:id="rId1"/>
    <sheet name="data1" sheetId="3" r:id="rId2"/>
    <sheet name="lookup" sheetId="5" r:id="rId3"/>
    <sheet name="Sheet1" sheetId="6" r:id="rId4"/>
    <sheet name="Sheet2" sheetId="7" r:id="rId5"/>
    <sheet name="data validations" sheetId="4" r:id="rId6"/>
  </sheets>
  <definedNames>
    <definedName name="_xlnm._FilterDatabase" localSheetId="1" hidden="1">data1!$B$2:$B$14</definedName>
    <definedName name="_xlnm.Extract" localSheetId="1">data1!$H$4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7" l="1" a="1"/>
  <c r="H23" i="7" s="1"/>
  <c r="F20" i="7"/>
  <c r="F22" i="7"/>
  <c r="F21" i="7"/>
  <c r="F11" i="7" a="1"/>
  <c r="F11" i="7" s="1"/>
  <c r="K11" i="7" a="1"/>
  <c r="K11" i="7" s="1"/>
  <c r="K5" i="7"/>
  <c r="H8" i="7"/>
  <c r="H32" i="6"/>
  <c r="I32" i="6" a="1"/>
  <c r="I32" i="6" s="1"/>
  <c r="I31" i="6"/>
  <c r="F33" i="6"/>
  <c r="F28" i="6"/>
  <c r="L27" i="6"/>
  <c r="L23" i="6"/>
  <c r="I17" i="6" a="1"/>
  <c r="I17" i="6" s="1"/>
  <c r="H13" i="6"/>
  <c r="I12" i="6"/>
  <c r="J12" i="6"/>
  <c r="G6" i="6"/>
  <c r="J6" i="6" s="1" a="1"/>
  <c r="J6" i="6" s="1"/>
  <c r="E7" i="6"/>
  <c r="K7" i="5"/>
  <c r="J8" i="5"/>
  <c r="K8" i="5"/>
  <c r="I7" i="5"/>
  <c r="I8" i="5"/>
  <c r="I17" i="5"/>
  <c r="J7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J4" i="3" a="1"/>
  <c r="J4" i="3" s="1"/>
  <c r="H5" i="7" a="1"/>
  <c r="H5" i="7" l="1"/>
  <c r="L25" i="6" a="1"/>
  <c r="L2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<sst xmlns="http://schemas.openxmlformats.org/spreadsheetml/2006/main" count="233" uniqueCount="77">
  <si>
    <t>Define Data Validation Rules</t>
  </si>
  <si>
    <t>Data Validation Options</t>
  </si>
  <si>
    <t>Drop-Down Lists</t>
  </si>
  <si>
    <t>Data Validation using Custom Formulas</t>
  </si>
  <si>
    <t>Validate the Worksheet</t>
  </si>
  <si>
    <t>VLOOKUP &amp; HLOOKUP</t>
  </si>
  <si>
    <t>ROW &amp; COLUMN</t>
  </si>
  <si>
    <t>Array Formulas</t>
  </si>
  <si>
    <r>
      <t>Pivot Table   </t>
    </r>
    <r>
      <rPr>
        <sz val="7"/>
        <color rgb="FF000000"/>
        <rFont val="Tomorrow"/>
        <family val="2"/>
      </rPr>
      <t>Oct 23, 2024</t>
    </r>
  </si>
  <si>
    <t>Create PivotTables</t>
  </si>
  <si>
    <t>Choosing Fields</t>
  </si>
  <si>
    <t>Customizing PivotTables Reports</t>
  </si>
  <si>
    <t>Filtering PivotTables</t>
  </si>
  <si>
    <t>PivotCharts</t>
  </si>
  <si>
    <t>Name</t>
  </si>
  <si>
    <t>Location</t>
  </si>
  <si>
    <t>Salary</t>
  </si>
  <si>
    <t>Age</t>
  </si>
  <si>
    <t>William 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</si>
  <si>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</si>
  <si>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</si>
  <si>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</si>
  <si>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</si>
  <si>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</si>
  <si>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</si>
  <si>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</si>
  <si>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</si>
  <si>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</si>
  <si>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</si>
  <si>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</si>
  <si>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</si>
  <si>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</si>
  <si>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</si>
  <si>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</si>
  <si>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</si>
  <si>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</si>
  <si>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</si>
  <si>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</si>
  <si>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 xml:space="preserve">Data Validation </t>
  </si>
  <si>
    <t xml:space="preserve">Reference Functions </t>
  </si>
  <si>
    <t>deepak</t>
  </si>
  <si>
    <t>Noida</t>
  </si>
  <si>
    <t>hong kong</t>
  </si>
  <si>
    <t>PF</t>
  </si>
  <si>
    <t>name</t>
  </si>
  <si>
    <t>salary</t>
  </si>
  <si>
    <t>XLOOKUP ,INDEX , MATCH,INDIRECT,OFFSET</t>
  </si>
  <si>
    <t>find the salary of employee name</t>
  </si>
  <si>
    <t>NAME</t>
  </si>
  <si>
    <t>SALARY</t>
  </si>
  <si>
    <t>age</t>
  </si>
  <si>
    <t>eric green</t>
  </si>
  <si>
    <t>find the name based on location</t>
  </si>
  <si>
    <t>location</t>
  </si>
  <si>
    <t>berlin</t>
  </si>
  <si>
    <t>based on location find salary</t>
  </si>
  <si>
    <t xml:space="preserve">location </t>
  </si>
  <si>
    <t>pass value ,match return index number</t>
  </si>
  <si>
    <t>index num and return value</t>
  </si>
  <si>
    <t>INDEX(C11:F11,H17)</t>
  </si>
  <si>
    <t>value</t>
  </si>
  <si>
    <t>formula</t>
  </si>
  <si>
    <t xml:space="preserve">index num </t>
  </si>
  <si>
    <t xml:space="preserve">use index match to find age </t>
  </si>
  <si>
    <t>find salary using index match</t>
  </si>
  <si>
    <t>find the name of employee who work on delhi</t>
  </si>
  <si>
    <t>loaction</t>
  </si>
  <si>
    <t>delhi</t>
  </si>
  <si>
    <t>Emp Name</t>
  </si>
  <si>
    <t>indirect</t>
  </si>
  <si>
    <t>b5</t>
  </si>
  <si>
    <t>offset</t>
  </si>
  <si>
    <t>find age  and locations deepak using xlooup , index match , vlookup</t>
  </si>
  <si>
    <t>vlookup</t>
  </si>
  <si>
    <t>index match</t>
  </si>
  <si>
    <t>xlookup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</si>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</sst>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33333"/>
      <name val="Tomorrow"/>
      <family val="2"/>
    </font>
    <font>
      <sz val="7"/>
      <color rgb="FF000000"/>
      <name val="Tomorrow"/>
      <family val="2"/>
    </font>
    <font>
      <sz val="7"/>
      <color rgb="FF333333"/>
      <name val="Tomorrow"/>
      <family val="2"/>
    </font>
    <font>
      <sz val="11"/>
      <color indexed="8"/>
      <name val="Calibri"/>
      <family val="2"/>
    </font>
    <font>
      <sz val="12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rmal 2" xfId="1" xr:uid="{E244E120-8951-4A9E-B824-29AE2786C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3508-E369-4B93-B7AE-BFD3288D46BD}">
  <dimension ref="A1:E6"/>
  <sheetViews>
    <sheetView workbookViewId="0">
      <selection activeCell="C6" sqref="C6"/>
    </sheetView>
  </sheetViews>
  <sheetFormatPr defaultRowHeight="14.5"/>
  <cols>
    <col min="1" max="1" width="39.36328125" customWidth="1"/>
    <col min="3" max="3" width="22.81640625" customWidth="1"/>
    <col min="5" max="5" width="25.7265625" customWidth="1"/>
  </cols>
  <sheetData>
    <row r="1" spans="1:5">
      <c r="A1" s="1" t="s">
        <v>38</v>
      </c>
      <c r="C1" s="1" t="s">
        <v>39</v>
      </c>
      <c r="E1" s="1" t="s">
        <v>8</v>
      </c>
    </row>
    <row r="2" spans="1:5">
      <c r="A2" s="2" t="s">
        <v>0</v>
      </c>
      <c r="C2" s="2" t="s">
        <v>5</v>
      </c>
      <c r="E2" s="2" t="s">
        <v>9</v>
      </c>
    </row>
    <row r="3" spans="1:5" ht="18">
      <c r="A3" s="2" t="s">
        <v>1</v>
      </c>
      <c r="C3" s="2" t="s">
        <v>46</v>
      </c>
      <c r="E3" s="2" t="s">
        <v>10</v>
      </c>
    </row>
    <row r="4" spans="1:5">
      <c r="A4" s="2" t="s">
        <v>2</v>
      </c>
      <c r="C4" s="2" t="s">
        <v>6</v>
      </c>
      <c r="E4" s="2" t="s">
        <v>11</v>
      </c>
    </row>
    <row r="5" spans="1:5">
      <c r="A5" s="2" t="s">
        <v>3</v>
      </c>
      <c r="C5" s="2" t="s">
        <v>7</v>
      </c>
      <c r="E5" s="2" t="s">
        <v>12</v>
      </c>
    </row>
    <row r="6" spans="1:5">
      <c r="A6" s="2" t="s">
        <v>4</v>
      </c>
      <c r="E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BEE1-73BB-44F3-AC71-D4CAADC4EA4B}">
  <dimension ref="A1:M17"/>
  <sheetViews>
    <sheetView workbookViewId="0">
      <selection sqref="A1:D14"/>
    </sheetView>
  </sheetViews>
  <sheetFormatPr defaultRowHeight="14.5"/>
  <cols>
    <col min="1" max="1" width="19.36328125" customWidth="1"/>
    <col min="2" max="2" width="13.26953125" customWidth="1"/>
    <col min="3" max="3" width="11.7265625" customWidth="1"/>
    <col min="8" max="8" width="12.7265625" customWidth="1"/>
    <col min="12" max="12" width="13.453125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43</v>
      </c>
    </row>
    <row r="2" spans="1:13">
      <c r="A2" s="3" t="s">
        <v>18</v>
      </c>
      <c r="B2" s="3" t="s">
        <v>42</v>
      </c>
      <c r="C2" s="3">
        <v>13836</v>
      </c>
      <c r="D2" s="3">
        <v>25</v>
      </c>
      <c r="E2">
        <v>600</v>
      </c>
      <c r="F2">
        <f>C2*0.05</f>
        <v>691.80000000000007</v>
      </c>
    </row>
    <row r="3" spans="1:13">
      <c r="A3" s="3" t="s">
        <v>20</v>
      </c>
      <c r="B3" s="3" t="s">
        <v>21</v>
      </c>
      <c r="C3" s="3">
        <v>11771</v>
      </c>
      <c r="D3" s="3">
        <v>32</v>
      </c>
      <c r="E3">
        <v>99</v>
      </c>
      <c r="F3">
        <f t="shared" ref="F3:F17" si="0">C3*0.05</f>
        <v>588.55000000000007</v>
      </c>
    </row>
    <row r="4" spans="1:13">
      <c r="A4" s="3" t="s">
        <v>22</v>
      </c>
      <c r="B4" s="3" t="s">
        <v>23</v>
      </c>
      <c r="C4" s="3">
        <v>13046</v>
      </c>
      <c r="D4" s="3">
        <v>35</v>
      </c>
      <c r="E4">
        <v>500</v>
      </c>
      <c r="F4">
        <f t="shared" si="0"/>
        <v>652.30000000000007</v>
      </c>
      <c r="H4" s="3" t="s">
        <v>19</v>
      </c>
      <c r="I4" s="3"/>
      <c r="J4" t="str" cm="1">
        <f t="array" ref="J4:J12">_xlfn.UNIQUE(B2:B14)</f>
        <v>hong kong</v>
      </c>
      <c r="K4" s="3"/>
    </row>
    <row r="5" spans="1:13">
      <c r="A5" s="3" t="s">
        <v>24</v>
      </c>
      <c r="B5" s="3" t="s">
        <v>25</v>
      </c>
      <c r="C5" s="3">
        <v>18276</v>
      </c>
      <c r="D5" s="3">
        <v>32</v>
      </c>
      <c r="E5">
        <v>55</v>
      </c>
      <c r="F5">
        <f t="shared" si="0"/>
        <v>913.80000000000007</v>
      </c>
      <c r="H5" s="3" t="s">
        <v>21</v>
      </c>
      <c r="I5" s="3"/>
      <c r="J5" s="3" t="str">
        <v>Berlin</v>
      </c>
      <c r="K5" s="3"/>
    </row>
    <row r="6" spans="1:13">
      <c r="A6" s="3" t="s">
        <v>26</v>
      </c>
      <c r="B6" s="3" t="s">
        <v>27</v>
      </c>
      <c r="C6" s="3">
        <v>19327</v>
      </c>
      <c r="D6" s="3">
        <v>26</v>
      </c>
      <c r="E6">
        <v>700</v>
      </c>
      <c r="F6">
        <f t="shared" si="0"/>
        <v>966.35</v>
      </c>
      <c r="H6" s="3" t="s">
        <v>23</v>
      </c>
      <c r="I6" s="3"/>
      <c r="J6" s="3" t="str">
        <v>Bangkok</v>
      </c>
      <c r="K6" s="3"/>
      <c r="L6" s="4" t="s">
        <v>44</v>
      </c>
      <c r="M6" s="4" t="s">
        <v>45</v>
      </c>
    </row>
    <row r="7" spans="1:13">
      <c r="A7" s="3" t="s">
        <v>28</v>
      </c>
      <c r="B7" s="3" t="s">
        <v>29</v>
      </c>
      <c r="C7" s="3">
        <v>18996</v>
      </c>
      <c r="D7" s="3">
        <v>35</v>
      </c>
      <c r="E7">
        <v>88</v>
      </c>
      <c r="F7">
        <f t="shared" si="0"/>
        <v>949.80000000000007</v>
      </c>
      <c r="H7" s="3" t="s">
        <v>25</v>
      </c>
      <c r="I7" s="3"/>
      <c r="J7" s="3" t="str">
        <v>Cairo</v>
      </c>
      <c r="K7" s="3"/>
      <c r="L7" s="4" t="s">
        <v>30</v>
      </c>
      <c r="M7" s="4"/>
    </row>
    <row r="8" spans="1:13">
      <c r="A8" s="3" t="s">
        <v>30</v>
      </c>
      <c r="B8" s="3" t="s">
        <v>23</v>
      </c>
      <c r="C8" s="3">
        <v>10387</v>
      </c>
      <c r="D8" s="3">
        <v>25</v>
      </c>
      <c r="E8">
        <v>500</v>
      </c>
      <c r="F8">
        <f t="shared" si="0"/>
        <v>519.35</v>
      </c>
      <c r="H8" s="3" t="s">
        <v>27</v>
      </c>
      <c r="I8" s="3"/>
      <c r="J8" s="3" t="str">
        <v>Shanghai</v>
      </c>
      <c r="K8" s="3"/>
    </row>
    <row r="9" spans="1:13">
      <c r="A9" s="3" t="s">
        <v>31</v>
      </c>
      <c r="B9" s="3" t="s">
        <v>29</v>
      </c>
      <c r="C9" s="3">
        <v>12566</v>
      </c>
      <c r="D9" s="3">
        <v>37</v>
      </c>
      <c r="E9">
        <v>7777</v>
      </c>
      <c r="F9">
        <f t="shared" si="0"/>
        <v>628.30000000000007</v>
      </c>
      <c r="H9" s="3" t="s">
        <v>29</v>
      </c>
      <c r="I9" s="3"/>
      <c r="J9" s="3" t="str">
        <v>Capetown</v>
      </c>
      <c r="K9" s="3"/>
    </row>
    <row r="10" spans="1:13">
      <c r="A10" s="3" t="s">
        <v>32</v>
      </c>
      <c r="B10" s="3" t="s">
        <v>33</v>
      </c>
      <c r="C10" s="3">
        <v>16406</v>
      </c>
      <c r="D10" s="3">
        <v>42</v>
      </c>
      <c r="F10">
        <f t="shared" si="0"/>
        <v>820.30000000000007</v>
      </c>
      <c r="H10" s="3" t="s">
        <v>33</v>
      </c>
      <c r="I10" s="3"/>
      <c r="J10" s="3" t="str">
        <v>Warsaw</v>
      </c>
      <c r="K10" s="3"/>
    </row>
    <row r="11" spans="1:13">
      <c r="A11" s="3" t="s">
        <v>34</v>
      </c>
      <c r="B11" s="3" t="s">
        <v>25</v>
      </c>
      <c r="C11" s="3">
        <v>15784</v>
      </c>
      <c r="D11" s="3">
        <v>43</v>
      </c>
      <c r="F11">
        <f t="shared" si="0"/>
        <v>789.2</v>
      </c>
      <c r="H11" s="3" t="s">
        <v>19</v>
      </c>
      <c r="I11" s="3"/>
      <c r="J11" s="3" t="str">
        <v>Delhi</v>
      </c>
      <c r="K11" s="3"/>
    </row>
    <row r="12" spans="1:13">
      <c r="A12" s="3" t="s">
        <v>35</v>
      </c>
      <c r="B12" s="3" t="s">
        <v>42</v>
      </c>
      <c r="C12" s="3">
        <v>10959</v>
      </c>
      <c r="D12" s="3">
        <v>30</v>
      </c>
      <c r="F12">
        <f t="shared" si="0"/>
        <v>547.95000000000005</v>
      </c>
      <c r="H12" s="3" t="s">
        <v>37</v>
      </c>
      <c r="I12" s="3"/>
      <c r="J12" s="3" t="str">
        <v>Noida</v>
      </c>
      <c r="K12" s="3"/>
    </row>
    <row r="13" spans="1:13">
      <c r="A13" s="3" t="s">
        <v>36</v>
      </c>
      <c r="B13" s="3" t="s">
        <v>37</v>
      </c>
      <c r="C13" s="3">
        <v>14562</v>
      </c>
      <c r="D13" s="3">
        <v>32</v>
      </c>
      <c r="F13">
        <f t="shared" si="0"/>
        <v>728.1</v>
      </c>
      <c r="H13" s="3" t="s">
        <v>41</v>
      </c>
      <c r="I13" s="3"/>
      <c r="J13" s="3"/>
      <c r="K13" s="3"/>
    </row>
    <row r="14" spans="1:13">
      <c r="A14" s="3" t="s">
        <v>40</v>
      </c>
      <c r="B14" s="3" t="s">
        <v>41</v>
      </c>
      <c r="C14" s="3">
        <v>15000</v>
      </c>
      <c r="D14" s="3">
        <v>19</v>
      </c>
      <c r="F14">
        <f t="shared" si="0"/>
        <v>750</v>
      </c>
      <c r="H14" s="3"/>
      <c r="I14" s="3"/>
      <c r="J14" s="3"/>
      <c r="K14" s="3"/>
    </row>
    <row r="15" spans="1:13">
      <c r="A15">
        <v>44444444444444</v>
      </c>
      <c r="B15" t="s">
        <v>21</v>
      </c>
      <c r="F15">
        <f t="shared" si="0"/>
        <v>0</v>
      </c>
      <c r="H15" s="3"/>
      <c r="I15" s="3"/>
      <c r="J15" s="3"/>
      <c r="K15" s="3"/>
    </row>
    <row r="16" spans="1:13">
      <c r="B16" t="s">
        <v>29</v>
      </c>
      <c r="F16">
        <f t="shared" si="0"/>
        <v>0</v>
      </c>
      <c r="H16" s="3"/>
      <c r="I16" s="3"/>
      <c r="J16" s="3"/>
      <c r="K16" s="3"/>
    </row>
    <row r="17" spans="2:11">
      <c r="B17" t="s">
        <v>37</v>
      </c>
      <c r="F17">
        <f t="shared" si="0"/>
        <v>0</v>
      </c>
      <c r="H17" s="3"/>
      <c r="I17" s="3"/>
      <c r="J17" s="3"/>
      <c r="K17" s="3"/>
    </row>
  </sheetData>
  <dataValidations count="4">
    <dataValidation type="whole" operator="greaterThanOrEqual" allowBlank="1" showInputMessage="1" showErrorMessage="1" errorTitle="Age is Not vaild" error="Please Enter the age above 18 " promptTitle="Enter age" prompt="enter your age" sqref="K4 D21:D1048576" xr:uid="{E7A581D4-B886-44CC-848B-907E7A4E5394}">
      <formula1>18</formula1>
    </dataValidation>
    <dataValidation type="list" allowBlank="1" showInputMessage="1" showErrorMessage="1" sqref="B21:B1048576" xr:uid="{BD080472-831B-4DA6-9BD6-AF5A7BCB2F79}">
      <formula1>$J$4:$J$12</formula1>
    </dataValidation>
    <dataValidation type="textLength" operator="lessThanOrEqual" allowBlank="1" showInputMessage="1" showErrorMessage="1" sqref="A1:D20" xr:uid="{642AECA1-FB0E-418E-A529-A8E5F2F28DE0}">
      <formula1>50</formula1>
    </dataValidation>
    <dataValidation type="custom" allowBlank="1" showInputMessage="1" showErrorMessage="1" error="The value must be less than or equal to C1 * 0.05" sqref="E1:E1048576" xr:uid="{1196B39D-CEA5-4B9A-A37B-A1AE412C579F}">
      <formula1>E1&lt;=C1*0.05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69E6-74AF-4099-AC9C-70C8EA0B41AD}">
  <dimension ref="A1:L17"/>
  <sheetViews>
    <sheetView workbookViewId="0">
      <selection activeCell="A3" sqref="A3"/>
    </sheetView>
  </sheetViews>
  <sheetFormatPr defaultRowHeight="14.5"/>
  <cols>
    <col min="1" max="1" width="15.7265625" customWidth="1"/>
    <col min="2" max="2" width="14.08984375" customWidth="1"/>
    <col min="3" max="3" width="12.36328125" customWidth="1"/>
    <col min="4" max="4" width="7.26953125" customWidth="1"/>
    <col min="5" max="5" width="3.08984375" customWidth="1"/>
    <col min="6" max="6" width="8.7265625" hidden="1" customWidth="1"/>
    <col min="7" max="7" width="14.7265625" customWidth="1"/>
    <col min="8" max="8" width="17" customWidth="1"/>
    <col min="9" max="9" width="13.6328125" customWidth="1"/>
    <col min="10" max="10" width="15.6328125" customWidth="1"/>
  </cols>
  <sheetData>
    <row r="1" spans="1:12">
      <c r="A1" s="3" t="s">
        <v>14</v>
      </c>
      <c r="B1" s="3" t="s">
        <v>15</v>
      </c>
      <c r="C1" s="3" t="s">
        <v>16</v>
      </c>
      <c r="D1" s="3" t="s">
        <v>17</v>
      </c>
    </row>
    <row r="2" spans="1:12">
      <c r="A2" s="3" t="s">
        <v>18</v>
      </c>
      <c r="B2" s="3" t="s">
        <v>42</v>
      </c>
      <c r="C2" s="3">
        <v>13836</v>
      </c>
      <c r="D2" s="3">
        <v>25</v>
      </c>
    </row>
    <row r="3" spans="1:12">
      <c r="A3" s="3" t="s">
        <v>20</v>
      </c>
      <c r="B3" s="3" t="s">
        <v>21</v>
      </c>
      <c r="C3" s="3">
        <v>11771</v>
      </c>
      <c r="D3" s="3">
        <v>32</v>
      </c>
    </row>
    <row r="4" spans="1:12">
      <c r="A4" s="3" t="s">
        <v>22</v>
      </c>
      <c r="B4" s="3" t="s">
        <v>23</v>
      </c>
      <c r="C4" s="3">
        <v>13046</v>
      </c>
      <c r="D4" s="3">
        <v>35</v>
      </c>
    </row>
    <row r="5" spans="1:12">
      <c r="A5" s="3" t="s">
        <v>24</v>
      </c>
      <c r="B5" s="3" t="s">
        <v>25</v>
      </c>
      <c r="C5" s="3">
        <v>18276</v>
      </c>
      <c r="D5" s="3">
        <v>32</v>
      </c>
      <c r="H5" t="s">
        <v>47</v>
      </c>
    </row>
    <row r="6" spans="1:12">
      <c r="A6" s="3" t="s">
        <v>26</v>
      </c>
      <c r="B6" s="3" t="s">
        <v>27</v>
      </c>
      <c r="C6" s="3">
        <v>19327</v>
      </c>
      <c r="D6" s="3">
        <v>26</v>
      </c>
      <c r="H6" s="4" t="s">
        <v>48</v>
      </c>
      <c r="I6" s="4" t="s">
        <v>49</v>
      </c>
      <c r="J6" s="4" t="s">
        <v>50</v>
      </c>
      <c r="K6" s="4" t="s">
        <v>56</v>
      </c>
    </row>
    <row r="7" spans="1:12">
      <c r="A7" s="3" t="s">
        <v>28</v>
      </c>
      <c r="B7" s="3" t="s">
        <v>29</v>
      </c>
      <c r="C7" s="3">
        <v>18996</v>
      </c>
      <c r="D7" s="3">
        <v>35</v>
      </c>
      <c r="H7" t="s">
        <v>51</v>
      </c>
      <c r="I7">
        <f>VLOOKUP(H7,$A$1:$D$14,3,0)</f>
        <v>16406</v>
      </c>
      <c r="J7">
        <f>VLOOKUP(H7,A1:D14,4,0)</f>
        <v>42</v>
      </c>
      <c r="K7" t="str">
        <f>VLOOKUP(H7,A1:D14,2,FALSE)</f>
        <v>Warsaw</v>
      </c>
    </row>
    <row r="8" spans="1:12">
      <c r="A8" s="3" t="s">
        <v>30</v>
      </c>
      <c r="B8" s="3" t="s">
        <v>23</v>
      </c>
      <c r="C8" s="3">
        <v>10387</v>
      </c>
      <c r="D8" s="3">
        <v>25</v>
      </c>
      <c r="H8" t="s">
        <v>40</v>
      </c>
      <c r="I8">
        <f>VLOOKUP(H8,$A$1:$D$14,3,0)</f>
        <v>15000</v>
      </c>
      <c r="J8">
        <f>VLOOKUP(H8,A2:D15,4,0)</f>
        <v>19</v>
      </c>
      <c r="K8" t="str">
        <f>VLOOKUP(H8,A2:D15,2,FALSE)</f>
        <v>Noida</v>
      </c>
    </row>
    <row r="9" spans="1:12">
      <c r="A9" s="3" t="s">
        <v>31</v>
      </c>
      <c r="B9" s="3" t="s">
        <v>29</v>
      </c>
      <c r="C9" s="3">
        <v>12566</v>
      </c>
      <c r="D9" s="3">
        <v>37</v>
      </c>
    </row>
    <row r="10" spans="1:12">
      <c r="A10" s="3" t="s">
        <v>32</v>
      </c>
      <c r="B10" s="3" t="s">
        <v>33</v>
      </c>
      <c r="C10" s="3">
        <v>16406</v>
      </c>
      <c r="D10" s="3">
        <v>42</v>
      </c>
      <c r="H10" t="s">
        <v>52</v>
      </c>
    </row>
    <row r="11" spans="1:12">
      <c r="A11" s="3" t="s">
        <v>34</v>
      </c>
      <c r="B11" s="3" t="s">
        <v>25</v>
      </c>
      <c r="C11" s="3">
        <v>15784</v>
      </c>
      <c r="D11" s="3">
        <v>43</v>
      </c>
      <c r="H11" t="s">
        <v>53</v>
      </c>
      <c r="I11" t="s">
        <v>44</v>
      </c>
    </row>
    <row r="12" spans="1:12">
      <c r="A12" s="3" t="s">
        <v>35</v>
      </c>
      <c r="B12" s="3" t="s">
        <v>42</v>
      </c>
      <c r="C12" s="3">
        <v>10959</v>
      </c>
      <c r="D12" s="3">
        <v>30</v>
      </c>
      <c r="H12" t="s">
        <v>54</v>
      </c>
    </row>
    <row r="13" spans="1:12">
      <c r="A13" s="3" t="s">
        <v>36</v>
      </c>
      <c r="B13" s="3" t="s">
        <v>37</v>
      </c>
      <c r="C13" s="3">
        <v>14562</v>
      </c>
      <c r="D13" s="3">
        <v>32</v>
      </c>
      <c r="L13" t="s">
        <v>44</v>
      </c>
    </row>
    <row r="14" spans="1:12">
      <c r="A14" s="3" t="s">
        <v>40</v>
      </c>
      <c r="B14" s="3" t="s">
        <v>41</v>
      </c>
      <c r="C14" s="3">
        <v>15000</v>
      </c>
      <c r="D14" s="3">
        <v>19</v>
      </c>
      <c r="L14" t="s">
        <v>50</v>
      </c>
    </row>
    <row r="15" spans="1:12">
      <c r="H15" t="s">
        <v>55</v>
      </c>
    </row>
    <row r="16" spans="1:12">
      <c r="H16" t="s">
        <v>53</v>
      </c>
      <c r="I16" t="s">
        <v>45</v>
      </c>
    </row>
    <row r="17" spans="8:9">
      <c r="H17" t="s">
        <v>54</v>
      </c>
      <c r="I17">
        <f>VLOOKUP(H17,B1:D14,2,0)</f>
        <v>11771</v>
      </c>
    </row>
  </sheetData>
  <dataValidations count="1">
    <dataValidation type="textLength" operator="lessThanOrEqual" allowBlank="1" showInputMessage="1" showErrorMessage="1" sqref="A1:D14" xr:uid="{07E75118-9DE3-4971-AC31-356AB375DC8F}">
      <formula1>50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C15D-A44A-4D68-8AE8-3FBB5E9B69E6}">
  <dimension ref="A1:N33"/>
  <sheetViews>
    <sheetView topLeftCell="A6" workbookViewId="0">
      <selection activeCell="C11" sqref="C11:F24"/>
    </sheetView>
  </sheetViews>
  <sheetFormatPr defaultRowHeight="14.5"/>
  <cols>
    <col min="2" max="2" width="15.7265625" customWidth="1"/>
    <col min="3" max="3" width="15" customWidth="1"/>
    <col min="4" max="4" width="14.90625" customWidth="1"/>
    <col min="5" max="5" width="13.26953125" customWidth="1"/>
    <col min="6" max="6" width="19.1796875" customWidth="1"/>
    <col min="7" max="7" width="13.90625" customWidth="1"/>
    <col min="8" max="8" width="12.1796875" customWidth="1"/>
    <col min="9" max="9" width="23.90625" customWidth="1"/>
    <col min="10" max="10" width="14.81640625" customWidth="1"/>
    <col min="11" max="11" width="4.7265625" customWidth="1"/>
    <col min="12" max="12" width="18.6328125" customWidth="1"/>
  </cols>
  <sheetData>
    <row r="1" spans="1:14">
      <c r="A1" s="3" t="s">
        <v>14</v>
      </c>
      <c r="B1" s="3" t="s">
        <v>18</v>
      </c>
      <c r="C1" s="3" t="s">
        <v>20</v>
      </c>
      <c r="D1" s="3" t="s">
        <v>22</v>
      </c>
      <c r="E1" s="3" t="s">
        <v>24</v>
      </c>
      <c r="F1" s="3" t="s">
        <v>26</v>
      </c>
      <c r="G1" s="3" t="s">
        <v>28</v>
      </c>
      <c r="H1" s="3" t="s">
        <v>30</v>
      </c>
      <c r="I1" s="3" t="s">
        <v>31</v>
      </c>
      <c r="J1" s="3" t="s">
        <v>32</v>
      </c>
      <c r="K1" s="3" t="s">
        <v>34</v>
      </c>
      <c r="L1" s="3" t="s">
        <v>35</v>
      </c>
      <c r="M1" s="3" t="s">
        <v>36</v>
      </c>
      <c r="N1" s="3" t="s">
        <v>40</v>
      </c>
    </row>
    <row r="2" spans="1:14">
      <c r="A2" s="3" t="s">
        <v>15</v>
      </c>
      <c r="B2" s="3" t="s">
        <v>42</v>
      </c>
      <c r="C2" s="3" t="s">
        <v>21</v>
      </c>
      <c r="D2" s="3" t="s">
        <v>23</v>
      </c>
      <c r="E2" s="3" t="s">
        <v>25</v>
      </c>
      <c r="F2" s="3" t="s">
        <v>27</v>
      </c>
      <c r="G2" s="3" t="s">
        <v>29</v>
      </c>
      <c r="H2" s="3" t="s">
        <v>23</v>
      </c>
      <c r="I2" s="3" t="s">
        <v>29</v>
      </c>
      <c r="J2" s="3" t="s">
        <v>33</v>
      </c>
      <c r="K2" s="3" t="s">
        <v>25</v>
      </c>
      <c r="L2" s="3" t="s">
        <v>42</v>
      </c>
      <c r="M2" s="3" t="s">
        <v>37</v>
      </c>
      <c r="N2" s="3" t="s">
        <v>41</v>
      </c>
    </row>
    <row r="3" spans="1:14">
      <c r="A3" s="3" t="s">
        <v>16</v>
      </c>
      <c r="B3" s="3">
        <v>13836</v>
      </c>
      <c r="C3" s="3">
        <v>11771</v>
      </c>
      <c r="D3" s="3">
        <v>13046</v>
      </c>
      <c r="E3" s="3">
        <v>18276</v>
      </c>
      <c r="F3" s="3">
        <v>19327</v>
      </c>
      <c r="G3" s="3">
        <v>18996</v>
      </c>
      <c r="H3" s="3">
        <v>10387</v>
      </c>
      <c r="I3" s="3">
        <v>12566</v>
      </c>
      <c r="J3" s="3">
        <v>16406</v>
      </c>
      <c r="K3" s="3">
        <v>15784</v>
      </c>
      <c r="L3" s="3">
        <v>10959</v>
      </c>
      <c r="M3" s="3">
        <v>14562</v>
      </c>
      <c r="N3" s="3">
        <v>15000</v>
      </c>
    </row>
    <row r="4" spans="1:14">
      <c r="A4" s="3" t="s">
        <v>17</v>
      </c>
      <c r="B4" s="3">
        <v>25</v>
      </c>
      <c r="C4" s="3">
        <v>32</v>
      </c>
      <c r="D4" s="3">
        <v>35</v>
      </c>
      <c r="E4" s="3">
        <v>32</v>
      </c>
      <c r="F4" s="3">
        <v>26</v>
      </c>
      <c r="G4" s="3">
        <v>35</v>
      </c>
      <c r="H4" s="3">
        <v>25</v>
      </c>
      <c r="I4" s="3">
        <v>37</v>
      </c>
      <c r="J4" s="3">
        <v>42</v>
      </c>
      <c r="K4" s="3">
        <v>43</v>
      </c>
      <c r="L4" s="3">
        <v>30</v>
      </c>
      <c r="M4" s="3">
        <v>32</v>
      </c>
      <c r="N4" s="3">
        <v>19</v>
      </c>
    </row>
    <row r="6" spans="1:14">
      <c r="E6" s="4" t="s">
        <v>24</v>
      </c>
      <c r="G6" s="4">
        <f>MATCH(E6,C12:C24,0)</f>
        <v>4</v>
      </c>
      <c r="H6" s="4"/>
      <c r="I6" s="4"/>
      <c r="J6" s="4" t="str" cm="1">
        <f t="array" ref="J6">INDEX(C12:C24,G6)</f>
        <v>Ian Nash</v>
      </c>
      <c r="K6" s="4"/>
      <c r="L6" s="4"/>
    </row>
    <row r="7" spans="1:14">
      <c r="E7" s="4">
        <f>HLOOKUP(E6,A1:N3,3,0)</f>
        <v>18276</v>
      </c>
      <c r="G7" s="4" t="s">
        <v>57</v>
      </c>
      <c r="H7" s="4"/>
      <c r="I7" s="4"/>
      <c r="J7" s="4" t="s">
        <v>58</v>
      </c>
      <c r="K7" s="4"/>
      <c r="L7" s="4"/>
    </row>
    <row r="11" spans="1:14">
      <c r="C11" s="3" t="s">
        <v>14</v>
      </c>
      <c r="D11" s="3" t="s">
        <v>15</v>
      </c>
      <c r="E11" s="3" t="s">
        <v>16</v>
      </c>
      <c r="F11" s="3" t="s">
        <v>17</v>
      </c>
      <c r="H11" s="5" t="s">
        <v>44</v>
      </c>
      <c r="I11" s="4" t="s">
        <v>18</v>
      </c>
    </row>
    <row r="12" spans="1:14">
      <c r="C12" s="3" t="s">
        <v>18</v>
      </c>
      <c r="D12" s="3" t="s">
        <v>42</v>
      </c>
      <c r="E12" s="3">
        <v>13836</v>
      </c>
      <c r="F12" s="3">
        <v>25</v>
      </c>
      <c r="H12" s="6" t="s">
        <v>50</v>
      </c>
      <c r="I12" s="6">
        <f>VLOOKUP(I11,C11:F24,MATCH(H12,C11:F11,0),0)</f>
        <v>25</v>
      </c>
      <c r="J12">
        <f>VLOOKUP(I11,C11:F24,3,0)</f>
        <v>13836</v>
      </c>
    </row>
    <row r="13" spans="1:14">
      <c r="C13" s="3" t="s">
        <v>20</v>
      </c>
      <c r="D13" s="3" t="s">
        <v>21</v>
      </c>
      <c r="E13" s="3">
        <v>11771</v>
      </c>
      <c r="F13" s="3">
        <v>32</v>
      </c>
      <c r="H13">
        <f>MATCH(H12,C11:F11,0)</f>
        <v>4</v>
      </c>
    </row>
    <row r="14" spans="1:14">
      <c r="C14" s="3" t="s">
        <v>22</v>
      </c>
      <c r="D14" s="3" t="s">
        <v>23</v>
      </c>
      <c r="E14" s="3">
        <v>13046</v>
      </c>
      <c r="F14" s="3">
        <v>35</v>
      </c>
    </row>
    <row r="15" spans="1:14">
      <c r="C15" s="3" t="s">
        <v>24</v>
      </c>
      <c r="D15" s="3" t="s">
        <v>25</v>
      </c>
      <c r="E15" s="3">
        <v>18276</v>
      </c>
      <c r="F15" s="3">
        <v>32</v>
      </c>
    </row>
    <row r="16" spans="1:14">
      <c r="C16" s="3" t="s">
        <v>26</v>
      </c>
      <c r="D16" s="3" t="s">
        <v>27</v>
      </c>
      <c r="E16" s="3">
        <v>19327</v>
      </c>
      <c r="F16" s="3">
        <v>26</v>
      </c>
      <c r="H16" s="6" t="s">
        <v>62</v>
      </c>
      <c r="I16" s="6" t="s">
        <v>60</v>
      </c>
      <c r="J16" s="6" t="s">
        <v>61</v>
      </c>
    </row>
    <row r="17" spans="3:13">
      <c r="C17" s="3" t="s">
        <v>28</v>
      </c>
      <c r="D17" s="3" t="s">
        <v>29</v>
      </c>
      <c r="E17" s="3">
        <v>18996</v>
      </c>
      <c r="F17" s="3">
        <v>35</v>
      </c>
      <c r="H17">
        <v>3</v>
      </c>
      <c r="I17" t="str" cm="1">
        <f t="array" ref="I17">INDEX(C11:F11,H17)</f>
        <v>Salary</v>
      </c>
      <c r="J17" t="s">
        <v>59</v>
      </c>
    </row>
    <row r="18" spans="3:13">
      <c r="C18" s="3" t="s">
        <v>30</v>
      </c>
      <c r="D18" s="3" t="s">
        <v>23</v>
      </c>
      <c r="E18" s="3">
        <v>10387</v>
      </c>
      <c r="F18" s="3">
        <v>25</v>
      </c>
    </row>
    <row r="19" spans="3:13">
      <c r="C19" s="3" t="s">
        <v>31</v>
      </c>
      <c r="D19" s="3" t="s">
        <v>29</v>
      </c>
      <c r="E19" s="3">
        <v>12566</v>
      </c>
      <c r="F19" s="3">
        <v>37</v>
      </c>
    </row>
    <row r="20" spans="3:13">
      <c r="C20" s="3" t="s">
        <v>32</v>
      </c>
      <c r="D20" s="3" t="s">
        <v>33</v>
      </c>
      <c r="E20" s="3">
        <v>16406</v>
      </c>
      <c r="F20" s="3">
        <v>42</v>
      </c>
    </row>
    <row r="21" spans="3:13">
      <c r="C21" s="3" t="s">
        <v>34</v>
      </c>
      <c r="D21" s="3" t="s">
        <v>25</v>
      </c>
      <c r="E21" s="3">
        <v>15784</v>
      </c>
      <c r="F21" s="3">
        <v>43</v>
      </c>
      <c r="I21" s="7" t="s">
        <v>63</v>
      </c>
      <c r="J21" s="7"/>
    </row>
    <row r="22" spans="3:13">
      <c r="C22" s="3" t="s">
        <v>35</v>
      </c>
      <c r="D22" s="3" t="s">
        <v>42</v>
      </c>
      <c r="E22" s="3">
        <v>10959</v>
      </c>
      <c r="F22" s="3">
        <v>30</v>
      </c>
      <c r="I22" t="s">
        <v>44</v>
      </c>
      <c r="J22" t="s">
        <v>50</v>
      </c>
    </row>
    <row r="23" spans="3:13">
      <c r="C23" s="3" t="s">
        <v>36</v>
      </c>
      <c r="D23" s="3" t="s">
        <v>37</v>
      </c>
      <c r="E23" s="3">
        <v>14562</v>
      </c>
      <c r="F23" s="3">
        <v>32</v>
      </c>
      <c r="I23" t="s">
        <v>18</v>
      </c>
      <c r="L23">
        <f>MATCH(I23,C12:C24,0)</f>
        <v>1</v>
      </c>
      <c r="M23">
        <v>1</v>
      </c>
    </row>
    <row r="24" spans="3:13">
      <c r="C24" s="3" t="s">
        <v>40</v>
      </c>
      <c r="D24" s="3" t="s">
        <v>41</v>
      </c>
      <c r="E24" s="3">
        <v>15000</v>
      </c>
      <c r="F24" s="3">
        <v>19</v>
      </c>
    </row>
    <row r="25" spans="3:13">
      <c r="L25" cm="1">
        <f t="array" ref="L25">INDEX(F12:F24,L23)</f>
        <v>25</v>
      </c>
      <c r="M25">
        <v>25</v>
      </c>
    </row>
    <row r="27" spans="3:13">
      <c r="E27" s="7" t="s">
        <v>64</v>
      </c>
      <c r="F27" s="7" t="s">
        <v>45</v>
      </c>
      <c r="L27">
        <f>INDEX(F12:F24,MATCH(I23,C12:C24,0))</f>
        <v>25</v>
      </c>
    </row>
    <row r="28" spans="3:13">
      <c r="E28" s="7" t="s">
        <v>30</v>
      </c>
      <c r="F28" s="7">
        <f>INDEX(E12:E24,MATCH(E28,C12:C24,0))</f>
        <v>10387</v>
      </c>
    </row>
    <row r="31" spans="3:13">
      <c r="E31" s="7" t="s">
        <v>65</v>
      </c>
      <c r="F31" s="7"/>
      <c r="G31" s="7"/>
      <c r="I31" t="str">
        <f>_xlfn.XLOOKUP(E28,C12:C24,D12:D24)</f>
        <v>Bangkok</v>
      </c>
    </row>
    <row r="32" spans="3:13">
      <c r="E32" s="7" t="s">
        <v>66</v>
      </c>
      <c r="F32" t="s">
        <v>68</v>
      </c>
      <c r="H32" t="e">
        <f>_xlfn.XLOOKUP(F28,E12:E24,C12:C24,,0,G27)</f>
        <v>#VALUE!</v>
      </c>
      <c r="I32" t="str" cm="1">
        <f t="array" ref="I32:K32">_xlfn.XLOOKUP(E28,C12:C24,D12:F24)</f>
        <v>Bangkok</v>
      </c>
      <c r="J32">
        <v>10387</v>
      </c>
      <c r="K32">
        <v>25</v>
      </c>
    </row>
    <row r="33" spans="5:6">
      <c r="E33" s="7" t="s">
        <v>67</v>
      </c>
      <c r="F33" t="str">
        <f>INDEX(C12:C24,MATCH(E33,D12:D24,0))</f>
        <v>Christopher Fallon</v>
      </c>
    </row>
  </sheetData>
  <dataValidations count="1">
    <dataValidation type="textLength" operator="lessThanOrEqual" allowBlank="1" showInputMessage="1" showErrorMessage="1" sqref="A1:N4 C11:F24" xr:uid="{D9F47B72-E1D7-4522-928F-1105E6CB49D8}">
      <formula1>50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0820-2632-4CEC-9F65-8C500A2F592E}">
  <dimension ref="A1:M31"/>
  <sheetViews>
    <sheetView showFormulas="1" topLeftCell="D19" zoomScale="115" zoomScaleNormal="115" workbookViewId="0">
      <selection activeCell="D25" sqref="D25"/>
    </sheetView>
  </sheetViews>
  <sheetFormatPr defaultRowHeight="14.5"/>
  <cols>
    <col min="2" max="2" width="19.7265625" customWidth="1"/>
    <col min="5" max="5" width="10.7265625" customWidth="1"/>
    <col min="6" max="6" width="18.90625" customWidth="1"/>
    <col min="11" max="11" width="15.36328125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</row>
    <row r="2" spans="1:13">
      <c r="A2" s="3" t="s">
        <v>18</v>
      </c>
      <c r="B2" s="3" t="s">
        <v>42</v>
      </c>
      <c r="C2" s="3">
        <v>13836</v>
      </c>
      <c r="D2" s="3">
        <v>25</v>
      </c>
    </row>
    <row r="3" spans="1:13">
      <c r="A3" s="3" t="s">
        <v>20</v>
      </c>
      <c r="B3" s="3" t="s">
        <v>21</v>
      </c>
      <c r="C3" s="3">
        <v>11771</v>
      </c>
      <c r="D3" s="3">
        <v>32</v>
      </c>
    </row>
    <row r="4" spans="1:13">
      <c r="A4" s="3" t="s">
        <v>22</v>
      </c>
      <c r="B4" s="3" t="s">
        <v>23</v>
      </c>
      <c r="C4" s="3">
        <v>13046</v>
      </c>
      <c r="D4" s="3">
        <v>35</v>
      </c>
      <c r="H4" t="s">
        <v>69</v>
      </c>
      <c r="K4" t="s">
        <v>71</v>
      </c>
    </row>
    <row r="5" spans="1:13">
      <c r="A5" s="3" t="s">
        <v>24</v>
      </c>
      <c r="B5" s="3" t="s">
        <v>25</v>
      </c>
      <c r="C5" s="3">
        <v>18276</v>
      </c>
      <c r="D5" s="3">
        <v>32</v>
      </c>
      <c r="F5" t="s">
        <v>70</v>
      </c>
      <c r="H5" t="str" cm="1">
        <f t="array" aca="1" ref="H5" ca="1">INDIRECT(F5)</f>
        <v>Cairo</v>
      </c>
      <c r="K5" t="str">
        <f ca="1">OFFSET(A6,4,0)</f>
        <v>Eric Green</v>
      </c>
    </row>
    <row r="6" spans="1:13">
      <c r="A6" s="3" t="s">
        <v>26</v>
      </c>
      <c r="B6" s="3" t="s">
        <v>27</v>
      </c>
      <c r="C6" s="3">
        <v>19327</v>
      </c>
      <c r="D6" s="3">
        <v>26</v>
      </c>
    </row>
    <row r="7" spans="1:13">
      <c r="A7" s="3" t="s">
        <v>28</v>
      </c>
      <c r="B7" s="3" t="s">
        <v>29</v>
      </c>
      <c r="C7" s="3">
        <v>18996</v>
      </c>
      <c r="D7" s="3">
        <v>35</v>
      </c>
    </row>
    <row r="8" spans="1:13">
      <c r="A8" s="3" t="s">
        <v>30</v>
      </c>
      <c r="B8" s="3" t="s">
        <v>23</v>
      </c>
      <c r="C8" s="3">
        <v>10387</v>
      </c>
      <c r="D8" s="3">
        <v>25</v>
      </c>
      <c r="H8">
        <f>C5</f>
        <v>18276</v>
      </c>
    </row>
    <row r="9" spans="1:13">
      <c r="A9" s="3" t="s">
        <v>31</v>
      </c>
      <c r="B9" s="3" t="s">
        <v>29</v>
      </c>
      <c r="C9" s="3">
        <v>12566</v>
      </c>
      <c r="D9" s="3">
        <v>37</v>
      </c>
    </row>
    <row r="10" spans="1:13">
      <c r="A10" s="3" t="s">
        <v>32</v>
      </c>
      <c r="B10" s="3" t="s">
        <v>33</v>
      </c>
      <c r="C10" s="3">
        <v>16406</v>
      </c>
      <c r="D10" s="3">
        <v>42</v>
      </c>
    </row>
    <row r="11" spans="1:13">
      <c r="A11" s="3" t="s">
        <v>34</v>
      </c>
      <c r="B11" s="3" t="s">
        <v>25</v>
      </c>
      <c r="C11" s="3">
        <v>15784</v>
      </c>
      <c r="D11" s="3">
        <v>43</v>
      </c>
      <c r="F11" t="str" cm="1">
        <f t="array" aca="1" ref="F11:G13" ca="1">OFFSET(A10,3,0,3,2)</f>
        <v>Christopher Fallon</v>
      </c>
      <c r="G11" t="str">
        <f ca="1"/>
        <v>Delhi</v>
      </c>
      <c r="K11" t="str" cm="1">
        <f t="array" aca="1" ref="K11:M14" ca="1">OFFSET(A1,10,0,4,3)</f>
        <v>Williamr Black</v>
      </c>
      <c r="L11" t="str">
        <f ca="1"/>
        <v>Cairo</v>
      </c>
      <c r="M11">
        <f ca="1"/>
        <v>15784</v>
      </c>
    </row>
    <row r="12" spans="1:13">
      <c r="A12" s="3" t="s">
        <v>35</v>
      </c>
      <c r="B12" s="3" t="s">
        <v>42</v>
      </c>
      <c r="C12" s="3">
        <v>10959</v>
      </c>
      <c r="D12" s="3">
        <v>30</v>
      </c>
      <c r="F12" t="str">
        <f ca="1"/>
        <v>deepak</v>
      </c>
      <c r="G12" t="str">
        <f ca="1"/>
        <v>Noida</v>
      </c>
      <c r="K12" t="str">
        <f ca="1"/>
        <v>Estelle Cormack</v>
      </c>
      <c r="L12" t="str">
        <f ca="1"/>
        <v>hong kong</v>
      </c>
      <c r="M12">
        <f ca="1"/>
        <v>10959</v>
      </c>
    </row>
    <row r="13" spans="1:13">
      <c r="A13" s="3" t="s">
        <v>36</v>
      </c>
      <c r="B13" s="3" t="s">
        <v>37</v>
      </c>
      <c r="C13" s="3">
        <v>14562</v>
      </c>
      <c r="D13" s="3">
        <v>32</v>
      </c>
      <c r="F13">
        <f ca="1"/>
        <v>0</v>
      </c>
      <c r="G13">
        <f ca="1"/>
        <v>0</v>
      </c>
      <c r="K13" t="str">
        <f ca="1"/>
        <v>Christopher Fallon</v>
      </c>
      <c r="L13" t="str">
        <f ca="1"/>
        <v>Delhi</v>
      </c>
      <c r="M13">
        <f ca="1"/>
        <v>14562</v>
      </c>
    </row>
    <row r="14" spans="1:13">
      <c r="A14" s="3" t="s">
        <v>40</v>
      </c>
      <c r="B14" s="3" t="s">
        <v>41</v>
      </c>
      <c r="C14" s="3">
        <v>15000</v>
      </c>
      <c r="D14" s="3">
        <v>19</v>
      </c>
      <c r="K14" t="str">
        <f ca="1"/>
        <v>deepak</v>
      </c>
      <c r="L14" t="str">
        <f ca="1"/>
        <v>Noida</v>
      </c>
      <c r="M14">
        <f ca="1"/>
        <v>15000</v>
      </c>
    </row>
    <row r="18" spans="5:11">
      <c r="E18" s="4" t="s">
        <v>72</v>
      </c>
      <c r="F18" s="4"/>
      <c r="G18" s="4"/>
      <c r="H18" s="4"/>
      <c r="I18" s="4"/>
      <c r="J18" s="4"/>
      <c r="K18" s="4"/>
    </row>
    <row r="19" spans="5:11">
      <c r="E19" s="9" t="s">
        <v>40</v>
      </c>
      <c r="F19" t="s">
        <v>53</v>
      </c>
      <c r="G19" t="s">
        <v>76</v>
      </c>
      <c r="H19" t="s">
        <v>50</v>
      </c>
    </row>
    <row r="20" spans="5:11">
      <c r="E20" s="8" t="s">
        <v>73</v>
      </c>
      <c r="F20" t="str">
        <f>VLOOKUP(E19,A1:D14,2,FALSE)</f>
        <v>Noida</v>
      </c>
    </row>
    <row r="21" spans="5:11">
      <c r="E21" s="8" t="s">
        <v>74</v>
      </c>
      <c r="F21" t="str">
        <f>INDEX(B2:B14,MATCH(E19,A2:A14,0))</f>
        <v>Noida</v>
      </c>
    </row>
    <row r="22" spans="5:11">
      <c r="E22" s="8" t="s">
        <v>75</v>
      </c>
      <c r="F22" t="str">
        <f>_xlfn.XLOOKUP(E19,A2:A14,B2:B14)</f>
        <v>Noida</v>
      </c>
    </row>
    <row r="23" spans="5:11">
      <c r="H23" cm="1">
        <f t="array" ref="H23:H31">D6:D14-D2:D10</f>
        <v>1</v>
      </c>
    </row>
    <row r="24" spans="5:11">
      <c r="H24">
        <v>3</v>
      </c>
    </row>
    <row r="25" spans="5:11">
      <c r="H25">
        <v>-10</v>
      </c>
    </row>
    <row r="26" spans="5:11">
      <c r="H26">
        <v>5</v>
      </c>
    </row>
    <row r="27" spans="5:11">
      <c r="H27">
        <v>16</v>
      </c>
    </row>
    <row r="28" spans="5:11">
      <c r="H28">
        <v>8</v>
      </c>
    </row>
    <row r="29" spans="5:11">
      <c r="H29">
        <v>5</v>
      </c>
    </row>
    <row r="30" spans="5:11">
      <c r="H30">
        <v>-5</v>
      </c>
    </row>
    <row r="31" spans="5:11">
      <c r="H31">
        <v>-23</v>
      </c>
    </row>
  </sheetData>
  <dataValidations count="1">
    <dataValidation type="textLength" operator="lessThanOrEqual" allowBlank="1" showInputMessage="1" showErrorMessage="1" sqref="A1:D14" xr:uid="{FA5729AE-8E46-468A-B6A9-D2F62CD8B83D}">
      <formula1>50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5622-10AF-42F8-8BBC-A5D1AA4A43DE}">
  <dimension ref="A1"/>
  <sheetViews>
    <sheetView tabSelected="1" workbookViewId="0">
      <selection activeCell="D14" sqref="D14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Topics</vt:lpstr>
      <vt:lpstr>data1</vt:lpstr>
      <vt:lpstr>lookup</vt:lpstr>
      <vt:lpstr>Sheet1</vt:lpstr>
      <vt:lpstr>Sheet2</vt:lpstr>
      <vt:lpstr>data validations</vt:lpstr>
      <vt:lpstr>data1!Extract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shahil md</cp:lastModifiedBy>
  <dcterms:created xsi:type="dcterms:W3CDTF">2025-01-16T06:52:08Z</dcterms:created>
  <dcterms:modified xsi:type="dcterms:W3CDTF">2025-01-31T12:41:35Z</dcterms:modified>
</cp:coreProperties>
</file>