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nikonTi2\systems autophagy figures\Pancreatic cancer\"/>
    </mc:Choice>
  </mc:AlternateContent>
  <xr:revisionPtr revIDLastSave="0" documentId="13_ncr:1_{ED90608A-7E3D-47FF-96D1-E36818173132}" xr6:coauthVersionLast="47" xr6:coauthVersionMax="47" xr10:uidLastSave="{00000000-0000-0000-0000-000000000000}"/>
  <bookViews>
    <workbookView xWindow="-28920" yWindow="-120" windowWidth="29040" windowHeight="15840" xr2:uid="{AF5DFA75-676A-4807-843E-F44104F3E395}"/>
  </bookViews>
  <sheets>
    <sheet name="Figure-A" sheetId="1" r:id="rId1"/>
    <sheet name="Figure-B" sheetId="2" r:id="rId2"/>
    <sheet name="Supplemental-Rapa" sheetId="3" r:id="rId3"/>
    <sheet name="Nomenclat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7" i="3"/>
  <c r="N3" i="1"/>
  <c r="O3" i="1"/>
  <c r="P3" i="1"/>
  <c r="O2" i="1"/>
  <c r="P2" i="1"/>
  <c r="N2" i="1"/>
  <c r="K3" i="1"/>
  <c r="L3" i="1"/>
  <c r="M3" i="1"/>
  <c r="L2" i="1"/>
  <c r="M2" i="1"/>
  <c r="K2" i="1"/>
  <c r="P3" i="3"/>
  <c r="O3" i="3"/>
  <c r="N3" i="3"/>
  <c r="M3" i="3"/>
  <c r="L3" i="3"/>
  <c r="K3" i="3"/>
  <c r="P2" i="3"/>
  <c r="O2" i="3"/>
  <c r="N2" i="3"/>
  <c r="M2" i="3"/>
  <c r="L2" i="3"/>
  <c r="K2" i="3"/>
  <c r="D14" i="2" l="1"/>
  <c r="G14" i="2" s="1"/>
  <c r="C14" i="2"/>
  <c r="F14" i="2" s="1"/>
  <c r="B14" i="2"/>
  <c r="E14" i="2" s="1"/>
  <c r="D13" i="2"/>
  <c r="G13" i="2" s="1"/>
  <c r="C13" i="2"/>
  <c r="F13" i="2" s="1"/>
  <c r="B13" i="2"/>
  <c r="E13" i="2" s="1"/>
  <c r="D12" i="2"/>
  <c r="G12" i="2" s="1"/>
  <c r="C12" i="2"/>
  <c r="F12" i="2" s="1"/>
  <c r="B12" i="2"/>
  <c r="E12" i="2" s="1"/>
  <c r="P7" i="2"/>
  <c r="O7" i="2"/>
  <c r="N7" i="2"/>
  <c r="M7" i="2"/>
  <c r="L7" i="2"/>
  <c r="K7" i="2"/>
  <c r="P6" i="2"/>
  <c r="O6" i="2"/>
  <c r="N6" i="2"/>
  <c r="M6" i="2"/>
  <c r="L6" i="2"/>
  <c r="K6" i="2"/>
  <c r="P3" i="2"/>
  <c r="O3" i="2"/>
  <c r="N3" i="2"/>
  <c r="M3" i="2"/>
  <c r="L3" i="2"/>
  <c r="K3" i="2"/>
  <c r="P2" i="2"/>
  <c r="O2" i="2"/>
  <c r="N2" i="2"/>
  <c r="M2" i="2"/>
  <c r="L2" i="2"/>
  <c r="K2" i="2"/>
  <c r="B9" i="1" l="1"/>
  <c r="B8" i="1"/>
  <c r="B7" i="1"/>
</calcChain>
</file>

<file path=xl/sharedStrings.xml><?xml version="1.0" encoding="utf-8"?>
<sst xmlns="http://schemas.openxmlformats.org/spreadsheetml/2006/main" count="102" uniqueCount="53">
  <si>
    <t>Stdev_R1</t>
  </si>
  <si>
    <t>Stdev_R2</t>
  </si>
  <si>
    <t>Stdev_R3</t>
  </si>
  <si>
    <t>R1_1</t>
  </si>
  <si>
    <t>R1_2</t>
  </si>
  <si>
    <t>R1_3</t>
  </si>
  <si>
    <t>R2_1</t>
  </si>
  <si>
    <t>R2_2</t>
  </si>
  <si>
    <t>R2_3</t>
  </si>
  <si>
    <t>R3_1</t>
  </si>
  <si>
    <t>R3_2</t>
  </si>
  <si>
    <t>R3_3</t>
  </si>
  <si>
    <t>BRCA2</t>
  </si>
  <si>
    <t>Control</t>
  </si>
  <si>
    <t>T_Test_One tailed</t>
  </si>
  <si>
    <t>p-Value</t>
  </si>
  <si>
    <t>R1</t>
  </si>
  <si>
    <t>R2</t>
  </si>
  <si>
    <t>R3</t>
  </si>
  <si>
    <t>Avg R1</t>
  </si>
  <si>
    <t>Avg R2</t>
  </si>
  <si>
    <t>Avg R3</t>
  </si>
  <si>
    <t>StDev R1</t>
  </si>
  <si>
    <t>StDev R2</t>
  </si>
  <si>
    <t>StDev R3</t>
  </si>
  <si>
    <t>5uM JQ1</t>
  </si>
  <si>
    <t>JQ1 KO vs DMSO KO</t>
  </si>
  <si>
    <t>DMSO</t>
  </si>
  <si>
    <t>JQ1 Control vs DMSO Control</t>
  </si>
  <si>
    <t>Ttest_one_tailed</t>
  </si>
  <si>
    <t>Condition compared</t>
  </si>
  <si>
    <t>JQ1 KO vs DMSO Control</t>
  </si>
  <si>
    <t>Average R1</t>
  </si>
  <si>
    <t>Average R2</t>
  </si>
  <si>
    <t>Average R3</t>
  </si>
  <si>
    <t xml:space="preserve">DMSO </t>
  </si>
  <si>
    <t>Less than 0.05</t>
  </si>
  <si>
    <t>Cell line</t>
  </si>
  <si>
    <t>1st replicate of R1</t>
  </si>
  <si>
    <t>2nd replicate of R1</t>
  </si>
  <si>
    <t>Similarly R2 and R3</t>
  </si>
  <si>
    <t>Avg_R</t>
  </si>
  <si>
    <t>Average value of R</t>
  </si>
  <si>
    <t>standard deviation of R</t>
  </si>
  <si>
    <t>100 nM Rapamycin</t>
  </si>
  <si>
    <t>BRCA2 KO</t>
  </si>
  <si>
    <t>p-Val:R2</t>
  </si>
  <si>
    <t>p-Val:R1</t>
  </si>
  <si>
    <t>p-Val:R3</t>
  </si>
  <si>
    <t>Avg_R1</t>
  </si>
  <si>
    <t>Avg_R2</t>
  </si>
  <si>
    <t>Avg_R3</t>
  </si>
  <si>
    <t>std_R/stdev_R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</si>
</sst>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A7B1-82CA-46F9-9DE3-09BAAB32FCBE}">
  <dimension ref="A1:P9"/>
  <sheetViews>
    <sheetView tabSelected="1" zoomScale="145" zoomScaleNormal="145" workbookViewId="0">
      <selection activeCell="D21" sqref="D21"/>
    </sheetView>
  </sheetViews>
  <sheetFormatPr defaultRowHeight="15" x14ac:dyDescent="0.25"/>
  <cols>
    <col min="1" max="1" width="22.42578125" customWidth="1"/>
    <col min="2" max="2" width="16.5703125" customWidth="1"/>
  </cols>
  <sheetData>
    <row r="1" spans="1:16" x14ac:dyDescent="0.25">
      <c r="A1" s="1" t="s">
        <v>37</v>
      </c>
      <c r="B1" s="3" t="s">
        <v>3</v>
      </c>
      <c r="C1" s="3" t="s">
        <v>4</v>
      </c>
      <c r="D1" s="3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2" t="s">
        <v>49</v>
      </c>
      <c r="L1" s="2" t="s">
        <v>50</v>
      </c>
      <c r="M1" s="2" t="s">
        <v>51</v>
      </c>
      <c r="N1" s="2" t="s">
        <v>0</v>
      </c>
      <c r="O1" s="2" t="s">
        <v>1</v>
      </c>
      <c r="P1" s="2" t="s">
        <v>2</v>
      </c>
    </row>
    <row r="2" spans="1:16" x14ac:dyDescent="0.25">
      <c r="A2" s="5" t="s">
        <v>12</v>
      </c>
      <c r="B2">
        <v>1.679884374472268</v>
      </c>
      <c r="C2">
        <v>2.6050100830635721</v>
      </c>
      <c r="D2">
        <v>1.750981420178729</v>
      </c>
      <c r="E2">
        <v>1.829523515798797</v>
      </c>
      <c r="F2">
        <v>2.7046047776389548</v>
      </c>
      <c r="G2">
        <v>1.809844183351861</v>
      </c>
      <c r="H2">
        <v>1.894144174977197</v>
      </c>
      <c r="I2">
        <v>3.09666226893254</v>
      </c>
      <c r="J2">
        <v>2.0139899969956909</v>
      </c>
      <c r="K2">
        <f>AVERAGE(B2:D2)</f>
        <v>2.0119586259048563</v>
      </c>
      <c r="L2">
        <f t="shared" ref="L2:M2" si="0">AVERAGE(C2:E2)</f>
        <v>2.0618383396803659</v>
      </c>
      <c r="M2">
        <f t="shared" si="0"/>
        <v>2.0950365712054935</v>
      </c>
      <c r="N2">
        <f>_xlfn.STDEV.S(B2:D2)</f>
        <v>0.51482639851274603</v>
      </c>
      <c r="O2">
        <f t="shared" ref="O2:P2" si="1">_xlfn.STDEV.S(C2:E2)</f>
        <v>0.47203693955405956</v>
      </c>
      <c r="P2">
        <f t="shared" si="1"/>
        <v>0.52936024021168837</v>
      </c>
    </row>
    <row r="3" spans="1:16" x14ac:dyDescent="0.25">
      <c r="A3" s="5" t="s">
        <v>13</v>
      </c>
      <c r="B3" s="6">
        <v>0.85629147487352619</v>
      </c>
      <c r="C3">
        <v>0.72294383067795498</v>
      </c>
      <c r="D3">
        <v>0.89607963235810772</v>
      </c>
      <c r="E3" s="6">
        <v>0.75111372278125887</v>
      </c>
      <c r="F3">
        <v>0.71094477994626981</v>
      </c>
      <c r="G3">
        <v>0.7910859887889411</v>
      </c>
      <c r="H3" s="6">
        <v>0.6805786540778116</v>
      </c>
      <c r="I3">
        <v>0.77006102866090453</v>
      </c>
      <c r="J3">
        <v>0.73969965408870941</v>
      </c>
      <c r="K3">
        <f>AVERAGE(B3:D3)</f>
        <v>0.82510497930319637</v>
      </c>
      <c r="L3">
        <f t="shared" ref="L3" si="2">AVERAGE(C3:E3)</f>
        <v>0.79004572860577393</v>
      </c>
      <c r="M3">
        <f t="shared" ref="M3" si="3">AVERAGE(D3:F3)</f>
        <v>0.78604604502854547</v>
      </c>
      <c r="N3">
        <f>_xlfn.STDEV.S(B3:D3)</f>
        <v>9.0683237620444224E-2</v>
      </c>
      <c r="O3">
        <f t="shared" ref="O3" si="4">_xlfn.STDEV.S(C3:E3)</f>
        <v>9.29019766420357E-2</v>
      </c>
      <c r="P3">
        <f t="shared" ref="P3" si="5">_xlfn.STDEV.S(D3:F3)</f>
        <v>9.7385464765433694E-2</v>
      </c>
    </row>
    <row r="6" spans="1:16" x14ac:dyDescent="0.25">
      <c r="A6" s="1" t="s">
        <v>14</v>
      </c>
      <c r="B6" s="1" t="s">
        <v>15</v>
      </c>
    </row>
    <row r="7" spans="1:16" x14ac:dyDescent="0.25">
      <c r="A7" t="s">
        <v>16</v>
      </c>
      <c r="B7">
        <f>TTEST(B2:D2,B3:D3,1,1)</f>
        <v>3.8080162711915611E-2</v>
      </c>
    </row>
    <row r="8" spans="1:16" x14ac:dyDescent="0.25">
      <c r="A8" t="s">
        <v>17</v>
      </c>
      <c r="B8">
        <f>TTEST(E2:G2,E3:G3,1,1)</f>
        <v>2.4791757196167639E-2</v>
      </c>
    </row>
    <row r="9" spans="1:16" x14ac:dyDescent="0.25">
      <c r="A9" t="s">
        <v>18</v>
      </c>
      <c r="B9">
        <f>TTEST(H2:J2,H3:J3,1,1)</f>
        <v>2.3567534866487074E-2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C47E-0218-426E-85BB-A8649824A917}">
  <dimension ref="A1:P14"/>
  <sheetViews>
    <sheetView zoomScale="130" zoomScaleNormal="130" workbookViewId="0">
      <selection activeCell="N1" sqref="N1:P1"/>
    </sheetView>
  </sheetViews>
  <sheetFormatPr defaultRowHeight="15" x14ac:dyDescent="0.25"/>
  <cols>
    <col min="1" max="1" width="28.140625" customWidth="1"/>
  </cols>
  <sheetData>
    <row r="1" spans="1:16" x14ac:dyDescent="0.25">
      <c r="A1" s="11" t="s">
        <v>45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</row>
    <row r="2" spans="1:16" x14ac:dyDescent="0.25">
      <c r="A2" s="8" t="s">
        <v>25</v>
      </c>
      <c r="B2" s="9">
        <v>2.0829551977935932</v>
      </c>
      <c r="C2" s="9">
        <v>1.739339432750781</v>
      </c>
      <c r="D2" s="9">
        <v>2.3192654937130541</v>
      </c>
      <c r="E2" s="9">
        <v>2.27684616761029</v>
      </c>
      <c r="F2" s="9">
        <v>1.5670795724153721</v>
      </c>
      <c r="G2" s="9">
        <v>2.2527627703786508</v>
      </c>
      <c r="H2" s="9">
        <v>2.446345334101498</v>
      </c>
      <c r="I2" s="9">
        <v>1.5595782214664859</v>
      </c>
      <c r="J2" s="9">
        <v>2.2818320035096029</v>
      </c>
      <c r="K2" s="9">
        <f>AVERAGE(B2:D2)</f>
        <v>2.0471867080858095</v>
      </c>
      <c r="L2" s="9">
        <f>AVERAGE(E2:G2)</f>
        <v>2.0322295034681042</v>
      </c>
      <c r="M2" s="9">
        <f>AVERAGE(H2:J2)</f>
        <v>2.0959185196925287</v>
      </c>
      <c r="N2" s="9">
        <f>STDEV(B2:D2)</f>
        <v>0.29161292441828895</v>
      </c>
      <c r="O2" s="9">
        <f>STDEV(E2:G2)</f>
        <v>0.4030115957070296</v>
      </c>
      <c r="P2" s="9">
        <f>STDEV(H2:J2)</f>
        <v>0.47171161275880163</v>
      </c>
    </row>
    <row r="3" spans="1:16" x14ac:dyDescent="0.25">
      <c r="A3" s="8" t="s">
        <v>27</v>
      </c>
      <c r="B3" s="9">
        <v>2.0338988136530838</v>
      </c>
      <c r="C3" s="9">
        <v>1.078914044033719</v>
      </c>
      <c r="D3" s="9">
        <v>1.6060070227668179</v>
      </c>
      <c r="E3" s="9">
        <v>1.975037180945425</v>
      </c>
      <c r="F3" s="9">
        <v>1.017504404437485</v>
      </c>
      <c r="G3" s="9">
        <v>1.6280504920346299</v>
      </c>
      <c r="H3" s="9">
        <v>1.8926300106568461</v>
      </c>
      <c r="I3" s="9">
        <v>1.0051808796539441</v>
      </c>
      <c r="J3" s="9">
        <v>1.6853415775364711</v>
      </c>
      <c r="K3" s="9">
        <f>AVERAGE(B3:D3)</f>
        <v>1.5729399601512071</v>
      </c>
      <c r="L3" s="9">
        <f>AVERAGE(E3:G3)</f>
        <v>1.54019735913918</v>
      </c>
      <c r="M3" s="9">
        <f>AVERAGE(H3:J3)</f>
        <v>1.5277174892824206</v>
      </c>
      <c r="N3" s="9">
        <f>STDEV(B3:D3)</f>
        <v>0.47835034286990574</v>
      </c>
      <c r="O3" s="9">
        <f>STDEV(E3:G3)</f>
        <v>0.48477405483525005</v>
      </c>
      <c r="P3" s="9">
        <f>STDEV(H3:J3)</f>
        <v>0.46424724547151802</v>
      </c>
    </row>
    <row r="4" spans="1:1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11" t="s">
        <v>13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19</v>
      </c>
      <c r="L5" s="8" t="s">
        <v>20</v>
      </c>
      <c r="M5" s="8" t="s">
        <v>21</v>
      </c>
      <c r="N5" s="8" t="s">
        <v>22</v>
      </c>
      <c r="O5" s="8" t="s">
        <v>23</v>
      </c>
      <c r="P5" s="8" t="s">
        <v>24</v>
      </c>
    </row>
    <row r="6" spans="1:16" x14ac:dyDescent="0.25">
      <c r="A6" s="8" t="s">
        <v>25</v>
      </c>
      <c r="B6" s="9">
        <v>2.310760505132047</v>
      </c>
      <c r="C6" s="9">
        <v>1.3642766671917499</v>
      </c>
      <c r="D6" s="9">
        <v>1.4488616263246901</v>
      </c>
      <c r="E6" s="9">
        <v>2.3510094473447252</v>
      </c>
      <c r="F6" s="9">
        <v>1.340575898619015</v>
      </c>
      <c r="G6" s="9">
        <v>1.4488865309486409</v>
      </c>
      <c r="H6" s="9">
        <v>2.354850987125173</v>
      </c>
      <c r="I6" s="9">
        <v>1.33610935410022</v>
      </c>
      <c r="J6" s="9">
        <v>1.470337830117316</v>
      </c>
      <c r="K6" s="9">
        <f>AVERAGE(B6:D6)</f>
        <v>1.7079662662161621</v>
      </c>
      <c r="L6" s="9">
        <f>AVERAGE(E6:G6)</f>
        <v>1.7134906256374602</v>
      </c>
      <c r="M6" s="9">
        <f>AVERAGE(H6:J6)</f>
        <v>1.7204327237809032</v>
      </c>
      <c r="N6" s="9">
        <f>STDEV(B6:D6)</f>
        <v>0.52374547700244323</v>
      </c>
      <c r="O6" s="9">
        <f>STDEV(E6:G6)</f>
        <v>0.55475713991996201</v>
      </c>
      <c r="P6" s="9">
        <f>STDEV(H6:J6)</f>
        <v>0.5535062967952914</v>
      </c>
    </row>
    <row r="7" spans="1:16" x14ac:dyDescent="0.25">
      <c r="A7" s="8" t="s">
        <v>27</v>
      </c>
      <c r="B7" s="9">
        <v>1.562051208563207</v>
      </c>
      <c r="C7" s="9">
        <v>0.73597477550218515</v>
      </c>
      <c r="D7" s="9">
        <v>1.0821044062562051</v>
      </c>
      <c r="E7" s="9">
        <v>1.5838574490412149</v>
      </c>
      <c r="F7" s="9">
        <v>0.95859071116518058</v>
      </c>
      <c r="G7" s="9">
        <v>1.033156040341791</v>
      </c>
      <c r="H7" s="9">
        <v>1.6397584420603619</v>
      </c>
      <c r="I7" s="9">
        <v>0.95671714978743605</v>
      </c>
      <c r="J7" s="9">
        <v>1.040977397120318</v>
      </c>
      <c r="K7" s="9">
        <f>AVERAGE(B7:D7)</f>
        <v>1.1267101301071991</v>
      </c>
      <c r="L7" s="9">
        <f>AVERAGE(E7:G7)</f>
        <v>1.1918680668493955</v>
      </c>
      <c r="M7" s="9">
        <f>AVERAGE(H7:J7)</f>
        <v>1.2124843296560386</v>
      </c>
      <c r="N7" s="9">
        <f>STDEV(B7:D7)</f>
        <v>0.41484071794474109</v>
      </c>
      <c r="O7" s="9">
        <f>STDEV(E7:G7)</f>
        <v>0.34151391463913633</v>
      </c>
      <c r="P7" s="9">
        <f>STDEV(H7:J7)</f>
        <v>0.37242089451093746</v>
      </c>
    </row>
    <row r="10" spans="1:16" x14ac:dyDescent="0.25">
      <c r="A10" s="12" t="s">
        <v>29</v>
      </c>
      <c r="B10" s="12"/>
      <c r="C10" s="12"/>
      <c r="D10" s="12"/>
      <c r="E10" s="12"/>
      <c r="F10" s="12"/>
      <c r="G10" s="12"/>
      <c r="H10" s="12"/>
      <c r="I10" s="12"/>
    </row>
    <row r="11" spans="1:16" x14ac:dyDescent="0.25">
      <c r="A11" t="s">
        <v>30</v>
      </c>
      <c r="B11" t="s">
        <v>47</v>
      </c>
      <c r="C11" t="s">
        <v>46</v>
      </c>
      <c r="D11" t="s">
        <v>48</v>
      </c>
      <c r="E11" s="10" t="s">
        <v>36</v>
      </c>
      <c r="F11" s="10"/>
      <c r="G11" s="10"/>
    </row>
    <row r="12" spans="1:16" x14ac:dyDescent="0.25">
      <c r="A12" s="7" t="s">
        <v>26</v>
      </c>
      <c r="B12">
        <f>TTEST(B2:D2,B3:D3,1,1)</f>
        <v>7.8021932281544859E-2</v>
      </c>
      <c r="C12">
        <f>TTEST(E2:G2,E3:G3,1,1)</f>
        <v>1.8566908308554109E-2</v>
      </c>
      <c r="D12">
        <f>TTEST(H2:J2,H3:J3,1,1)</f>
        <v>3.0962348852979255E-4</v>
      </c>
      <c r="E12" t="b">
        <f>B12&lt;0.05</f>
        <v>0</v>
      </c>
      <c r="F12" t="b">
        <f t="shared" ref="F12:G12" si="0">C12&lt;0.05</f>
        <v>1</v>
      </c>
      <c r="G12" t="b">
        <f t="shared" si="0"/>
        <v>1</v>
      </c>
    </row>
    <row r="13" spans="1:16" x14ac:dyDescent="0.25">
      <c r="A13" s="7" t="s">
        <v>28</v>
      </c>
      <c r="B13">
        <f>TTEST(B6:D6,B7:D7,1,1)</f>
        <v>1.7811483772760459E-2</v>
      </c>
      <c r="C13">
        <f>TTEST(E6:G6,E7:G7,1,1)</f>
        <v>2.573671146698564E-2</v>
      </c>
      <c r="D13">
        <f>TTEST(H6:J6,H7:J7,1,1)</f>
        <v>1.9932764329414744E-2</v>
      </c>
      <c r="E13" t="b">
        <f t="shared" ref="E13:E14" si="1">B13&lt;0.05</f>
        <v>1</v>
      </c>
      <c r="F13" t="b">
        <f t="shared" ref="F13:F14" si="2">C13&lt;0.05</f>
        <v>1</v>
      </c>
      <c r="G13" t="b">
        <f t="shared" ref="G13:G14" si="3">D13&lt;0.05</f>
        <v>1</v>
      </c>
    </row>
    <row r="14" spans="1:16" x14ac:dyDescent="0.25">
      <c r="A14" s="7" t="s">
        <v>31</v>
      </c>
      <c r="B14">
        <f>TTEST(B2:D2,B6:D6,1,1)</f>
        <v>0.19862172838183867</v>
      </c>
      <c r="C14">
        <f>TTEST(E2:G2,E6:G6,1,1)</f>
        <v>0.1707835810525743</v>
      </c>
      <c r="D14">
        <f>TTEST(H2:J2,H6:J6,1,1)</f>
        <v>0.11592561101057636</v>
      </c>
      <c r="E14" t="b">
        <f t="shared" si="1"/>
        <v>0</v>
      </c>
      <c r="F14" t="b">
        <f t="shared" si="2"/>
        <v>0</v>
      </c>
      <c r="G14" t="b">
        <f t="shared" si="3"/>
        <v>0</v>
      </c>
    </row>
  </sheetData>
  <mergeCells count="2">
    <mergeCell ref="A10:I10"/>
    <mergeCell ref="E11:G11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C99-6FF2-4F06-B143-5CA0D4AAD429}">
  <dimension ref="A1:P9"/>
  <sheetViews>
    <sheetView zoomScale="145" zoomScaleNormal="145" workbookViewId="0">
      <selection activeCell="N1" sqref="N1:P1"/>
    </sheetView>
  </sheetViews>
  <sheetFormatPr defaultRowHeight="15" x14ac:dyDescent="0.25"/>
  <cols>
    <col min="1" max="1" width="18.5703125" customWidth="1"/>
    <col min="11" max="11" width="12.5703125" customWidth="1"/>
    <col min="12" max="12" width="15.7109375" customWidth="1"/>
    <col min="13" max="13" width="14.28515625" customWidth="1"/>
  </cols>
  <sheetData>
    <row r="1" spans="1:16" x14ac:dyDescent="0.25">
      <c r="A1" t="s">
        <v>13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32</v>
      </c>
      <c r="L1" s="5" t="s">
        <v>33</v>
      </c>
      <c r="M1" s="5" t="s">
        <v>34</v>
      </c>
      <c r="N1" s="5" t="s">
        <v>22</v>
      </c>
      <c r="O1" s="5" t="s">
        <v>23</v>
      </c>
      <c r="P1" s="5" t="s">
        <v>24</v>
      </c>
    </row>
    <row r="2" spans="1:16" x14ac:dyDescent="0.25">
      <c r="A2" s="5" t="s">
        <v>44</v>
      </c>
      <c r="B2">
        <v>1.762672015918995</v>
      </c>
      <c r="C2">
        <v>1.201459009596068</v>
      </c>
      <c r="D2">
        <v>1.249636928991442</v>
      </c>
      <c r="E2">
        <v>1.5739521410275901</v>
      </c>
      <c r="F2">
        <v>0.91638669770086478</v>
      </c>
      <c r="G2">
        <v>1.1647099165018031</v>
      </c>
      <c r="H2">
        <v>1.740610904982554</v>
      </c>
      <c r="I2">
        <v>0.92508147883573411</v>
      </c>
      <c r="J2">
        <v>1.234527969597939</v>
      </c>
      <c r="K2">
        <f>AVERAGE(B2:D2)</f>
        <v>1.4045893181688349</v>
      </c>
      <c r="L2">
        <f>AVERAGE(E2:G2)</f>
        <v>1.2183495850767527</v>
      </c>
      <c r="M2">
        <f>AVERAGE(H2:J2)</f>
        <v>1.3000734511387424</v>
      </c>
      <c r="N2">
        <f>_xlfn.STDEV.S(B2:D2)</f>
        <v>0.31104290990206096</v>
      </c>
      <c r="O2">
        <f>_xlfn.STDEV.S(E2:G2)</f>
        <v>0.33204817210457666</v>
      </c>
      <c r="P2">
        <f>_xlfn.STDEV.S(H2:J2)</f>
        <v>0.41169675592680172</v>
      </c>
    </row>
    <row r="3" spans="1:16" x14ac:dyDescent="0.25">
      <c r="A3" s="5" t="s">
        <v>35</v>
      </c>
      <c r="B3">
        <v>1.3371041786467319</v>
      </c>
      <c r="C3">
        <v>0.9142386803362772</v>
      </c>
      <c r="D3">
        <v>0.79267226905166199</v>
      </c>
      <c r="E3">
        <v>1.2217063135900741</v>
      </c>
      <c r="F3">
        <v>0.87831292713237075</v>
      </c>
      <c r="G3">
        <v>0.9108035759499904</v>
      </c>
      <c r="H3">
        <v>1.1796063947378741</v>
      </c>
      <c r="I3">
        <v>0.70559555419093578</v>
      </c>
      <c r="J3">
        <v>0.97902011020642943</v>
      </c>
      <c r="K3">
        <f>AVERAGE(B3:D3)</f>
        <v>1.0146717093448905</v>
      </c>
      <c r="L3">
        <f>AVERAGE(E3:G3)</f>
        <v>1.0036076055574783</v>
      </c>
      <c r="M3">
        <f>AVERAGE(H3:J3)</f>
        <v>0.95474068637841303</v>
      </c>
      <c r="N3">
        <f>_xlfn.STDEV.S(B3:D3)</f>
        <v>0.28577372348278857</v>
      </c>
      <c r="O3">
        <f>_xlfn.STDEV.S(E3:G3)</f>
        <v>0.18957635770122591</v>
      </c>
      <c r="P3">
        <f>_xlfn.STDEV.S(H3:J3)</f>
        <v>0.23793630882038433</v>
      </c>
    </row>
    <row r="6" spans="1:16" x14ac:dyDescent="0.25">
      <c r="A6" s="1" t="s">
        <v>14</v>
      </c>
      <c r="B6" s="1" t="s">
        <v>15</v>
      </c>
    </row>
    <row r="7" spans="1:16" x14ac:dyDescent="0.25">
      <c r="A7" t="s">
        <v>16</v>
      </c>
      <c r="B7">
        <f>TTEST(B2:D2,B3:D3,1,1)</f>
        <v>8.7085007122965075E-3</v>
      </c>
    </row>
    <row r="8" spans="1:16" x14ac:dyDescent="0.25">
      <c r="A8" t="s">
        <v>17</v>
      </c>
      <c r="B8">
        <f>TTEST(E2:G2,E3:G3,1,1)</f>
        <v>7.3345520599454983E-2</v>
      </c>
    </row>
    <row r="9" spans="1:16" x14ac:dyDescent="0.25">
      <c r="A9" t="s">
        <v>18</v>
      </c>
      <c r="B9">
        <f>TTEST(H2:J2,H3:J3,1,1)</f>
        <v>4.296127645976483E-2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0DB8-DC44-4062-BE03-2C09FF9CB31F}">
  <dimension ref="A1:B8"/>
  <sheetViews>
    <sheetView zoomScale="205" zoomScaleNormal="205" workbookViewId="0">
      <selection activeCell="C13" sqref="C13"/>
    </sheetView>
  </sheetViews>
  <sheetFormatPr defaultRowHeight="15" x14ac:dyDescent="0.25"/>
  <cols>
    <col min="1" max="1" width="15.140625" customWidth="1"/>
    <col min="2" max="3" width="25.28515625" customWidth="1"/>
  </cols>
  <sheetData>
    <row r="1" spans="1:2" x14ac:dyDescent="0.25">
      <c r="A1" t="s">
        <v>3</v>
      </c>
      <c r="B1" t="s">
        <v>38</v>
      </c>
    </row>
    <row r="2" spans="1:2" x14ac:dyDescent="0.25">
      <c r="A2" t="s">
        <v>4</v>
      </c>
      <c r="B2" t="s">
        <v>39</v>
      </c>
    </row>
    <row r="3" spans="1:2" x14ac:dyDescent="0.25">
      <c r="A3" t="s">
        <v>5</v>
      </c>
      <c r="B3" t="s">
        <v>39</v>
      </c>
    </row>
    <row r="5" spans="1:2" x14ac:dyDescent="0.25">
      <c r="A5" t="s">
        <v>40</v>
      </c>
    </row>
    <row r="7" spans="1:2" x14ac:dyDescent="0.25">
      <c r="A7" t="s">
        <v>41</v>
      </c>
      <c r="B7" t="s">
        <v>42</v>
      </c>
    </row>
    <row r="8" spans="1:2" x14ac:dyDescent="0.25">
      <c r="A8" t="s">
        <v>52</v>
      </c>
      <c r="B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Figure-A</vt:lpstr>
      <vt:lpstr>Figure-B</vt:lpstr>
      <vt:lpstr>Supplemental-Rapa</vt:lpstr>
      <vt:lpstr>Nomenclature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Beesabathuni</dc:creator>
  <cp:lastModifiedBy>Nitin Beesabathuni</cp:lastModifiedBy>
  <dcterms:created xsi:type="dcterms:W3CDTF">2022-11-22T18:06:53Z</dcterms:created>
  <dcterms:modified xsi:type="dcterms:W3CDTF">2022-11-22T18:45:55Z</dcterms:modified>
</cp:coreProperties>
</file>