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vpro\Documents\Documents\F2023-W2025 Master in Economics\M2 S2\Corporate Strategy 2\"/>
    </mc:Choice>
  </mc:AlternateContent>
  <xr:revisionPtr revIDLastSave="0" documentId="13_ncr:1_{E34C9A6D-8418-4A5B-89F5-7604841D00DD}" xr6:coauthVersionLast="47" xr6:coauthVersionMax="47" xr10:uidLastSave="{00000000-0000-0000-0000-000000000000}"/>
  <bookViews>
    <workbookView xWindow="-110" yWindow="-110" windowWidth="19420" windowHeight="11500" xr2:uid="{BF925706-842F-4619-BD6C-5C1F1E369A2A}"/>
  </bookViews>
  <sheets>
    <sheet name="Financial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O9" i="1"/>
  <c r="N9" i="1"/>
  <c r="P8" i="1"/>
  <c r="O8" i="1"/>
  <c r="N8" i="1"/>
  <c r="N7" i="1"/>
  <c r="P7" i="1"/>
  <c r="O7" i="1"/>
  <c r="N6" i="1"/>
  <c r="P6" i="1"/>
  <c r="O6" i="1"/>
  <c r="P5" i="1"/>
  <c r="O5" i="1"/>
  <c r="N5" i="1"/>
  <c r="N4" i="1"/>
  <c r="P4" i="1"/>
  <c r="O4" i="1"/>
  <c r="F16" i="1"/>
  <c r="C8" i="1"/>
  <c r="F18" i="1" l="1"/>
  <c r="D18" i="1"/>
  <c r="E18" i="1"/>
  <c r="G18" i="1"/>
  <c r="H18" i="1"/>
  <c r="I18" i="1"/>
  <c r="C18" i="1"/>
  <c r="D16" i="1"/>
  <c r="E16" i="1"/>
  <c r="G16" i="1"/>
  <c r="H16" i="1"/>
  <c r="I16" i="1"/>
  <c r="C16" i="1"/>
  <c r="D14" i="1"/>
  <c r="E14" i="1"/>
  <c r="F14" i="1"/>
  <c r="G14" i="1"/>
  <c r="H14" i="1"/>
  <c r="I14" i="1"/>
  <c r="C14" i="1"/>
  <c r="D6" i="1"/>
  <c r="E6" i="1"/>
  <c r="F6" i="1"/>
  <c r="G6" i="1"/>
  <c r="H6" i="1"/>
  <c r="I6" i="1"/>
  <c r="C6" i="1"/>
  <c r="D12" i="1"/>
  <c r="E12" i="1"/>
  <c r="F12" i="1"/>
  <c r="G12" i="1"/>
  <c r="H12" i="1"/>
  <c r="I12" i="1"/>
  <c r="C12" i="1"/>
  <c r="D10" i="1"/>
  <c r="E10" i="1"/>
  <c r="F10" i="1"/>
  <c r="G10" i="1"/>
  <c r="H10" i="1"/>
  <c r="I10" i="1"/>
  <c r="C10" i="1"/>
  <c r="D8" i="1"/>
  <c r="E8" i="1"/>
  <c r="F8" i="1"/>
  <c r="G8" i="1"/>
  <c r="H8" i="1"/>
  <c r="I8" i="1"/>
  <c r="I4" i="1"/>
  <c r="D4" i="1"/>
  <c r="E4" i="1"/>
  <c r="F4" i="1"/>
  <c r="G4" i="1"/>
  <c r="H4" i="1"/>
  <c r="C4" i="1"/>
</calcChain>
</file>

<file path=xl/sharedStrings.xml><?xml version="1.0" encoding="utf-8"?>
<sst xmlns="http://schemas.openxmlformats.org/spreadsheetml/2006/main" count="36" uniqueCount="31">
  <si>
    <t>Sales</t>
  </si>
  <si>
    <t>Consumed goods</t>
  </si>
  <si>
    <t>Taxes and duties</t>
  </si>
  <si>
    <t>EBITDA</t>
  </si>
  <si>
    <t>Depreciation</t>
  </si>
  <si>
    <t>EBIT</t>
  </si>
  <si>
    <t>Operating profit</t>
  </si>
  <si>
    <t>Net earnings</t>
  </si>
  <si>
    <t>Pessimistic</t>
  </si>
  <si>
    <t>Neutral</t>
  </si>
  <si>
    <t>Optimistic</t>
  </si>
  <si>
    <t>Revenue</t>
  </si>
  <si>
    <t>Baseline</t>
  </si>
  <si>
    <t>S1 2025</t>
  </si>
  <si>
    <t>S2 2025</t>
  </si>
  <si>
    <t>S1 2026</t>
  </si>
  <si>
    <t>S2 2026</t>
  </si>
  <si>
    <t>S1 2027</t>
  </si>
  <si>
    <t>S2 2027</t>
  </si>
  <si>
    <t>S1 2028</t>
  </si>
  <si>
    <t>S2 2028</t>
  </si>
  <si>
    <t>S1 2029</t>
  </si>
  <si>
    <t>S2 2029</t>
  </si>
  <si>
    <t>Location scouting</t>
  </si>
  <si>
    <t>Feasability studies</t>
  </si>
  <si>
    <t>Procurement of machinery</t>
  </si>
  <si>
    <t>Development of supply chains</t>
  </si>
  <si>
    <t>Factory construction</t>
  </si>
  <si>
    <t>Commissioning</t>
  </si>
  <si>
    <t>Full production</t>
  </si>
  <si>
    <t>Obtained from LISI annual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</si>
</sst>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[$€-2]\ * #,##0.00_-;\-[$€-2]\ * #,##0.00_-;_-[$€-2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2" borderId="0" xfId="0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6791-6001-48CC-AE67-3EAB3ECE7B8C}">
  <dimension ref="B2:P20"/>
  <sheetViews>
    <sheetView tabSelected="1" workbookViewId="0">
      <selection activeCell="P9" sqref="P9"/>
    </sheetView>
  </sheetViews>
  <sheetFormatPr defaultRowHeight="14.5" x14ac:dyDescent="0.35"/>
  <cols>
    <col min="2" max="2" width="14.81640625" bestFit="1" customWidth="1"/>
    <col min="12" max="12" width="14.26953125" bestFit="1" customWidth="1"/>
    <col min="13" max="16" width="10.54296875" bestFit="1" customWidth="1"/>
  </cols>
  <sheetData>
    <row r="2" spans="2:16" x14ac:dyDescent="0.35">
      <c r="C2">
        <v>2024</v>
      </c>
      <c r="D2">
        <v>2023</v>
      </c>
      <c r="E2">
        <v>2022</v>
      </c>
      <c r="F2">
        <v>2021</v>
      </c>
      <c r="G2">
        <v>2020</v>
      </c>
      <c r="H2">
        <v>2019</v>
      </c>
      <c r="I2">
        <v>2018</v>
      </c>
      <c r="J2">
        <v>2017</v>
      </c>
      <c r="M2" s="4">
        <v>2024</v>
      </c>
      <c r="N2" s="11">
        <v>2030</v>
      </c>
      <c r="O2" s="11"/>
      <c r="P2" s="11"/>
    </row>
    <row r="3" spans="2:16" x14ac:dyDescent="0.35">
      <c r="B3" s="3" t="s">
        <v>0</v>
      </c>
      <c r="C3" s="3">
        <v>1794.05</v>
      </c>
      <c r="D3" s="3">
        <v>1630.444</v>
      </c>
      <c r="E3" s="3">
        <v>1425.212</v>
      </c>
      <c r="F3" s="3">
        <v>1163.8969999999999</v>
      </c>
      <c r="G3" s="3">
        <v>1229.9580000000001</v>
      </c>
      <c r="H3" s="3">
        <v>1729.527</v>
      </c>
      <c r="I3" s="3">
        <v>1645.095</v>
      </c>
      <c r="J3" s="3">
        <v>1643.356</v>
      </c>
      <c r="M3" t="s">
        <v>12</v>
      </c>
      <c r="N3" t="s">
        <v>8</v>
      </c>
      <c r="O3" t="s">
        <v>9</v>
      </c>
      <c r="P3" t="s">
        <v>10</v>
      </c>
    </row>
    <row r="4" spans="2:16" x14ac:dyDescent="0.35">
      <c r="C4" s="2">
        <f>(C3-D3)/D3</f>
        <v>0.10034444605273164</v>
      </c>
      <c r="D4" s="2">
        <f t="shared" ref="D4:H4" si="0">(D3-E3)/E3</f>
        <v>0.1440010328288002</v>
      </c>
      <c r="E4" s="2">
        <f t="shared" si="0"/>
        <v>0.22451728976017643</v>
      </c>
      <c r="F4" s="2">
        <f t="shared" si="0"/>
        <v>-5.3709964080074397E-2</v>
      </c>
      <c r="G4" s="2">
        <f t="shared" si="0"/>
        <v>-0.28884718191736813</v>
      </c>
      <c r="H4" s="2">
        <f t="shared" si="0"/>
        <v>5.1323479799038972E-2</v>
      </c>
      <c r="I4" s="2">
        <f>(I3-J3)/J3</f>
        <v>1.0582004142742248E-3</v>
      </c>
      <c r="J4" s="1"/>
      <c r="L4" t="s">
        <v>11</v>
      </c>
      <c r="M4" s="5">
        <v>1794.05</v>
      </c>
      <c r="N4" s="5">
        <f>M4*(1.025^5)</f>
        <v>2029.8029043364252</v>
      </c>
      <c r="O4" s="5">
        <f>M4*(1.05^5)</f>
        <v>2289.712937203125</v>
      </c>
      <c r="P4" s="5">
        <f>M4*(1.1^5)</f>
        <v>2889.3354655000007</v>
      </c>
    </row>
    <row r="5" spans="2:16" x14ac:dyDescent="0.35">
      <c r="B5" s="3" t="s">
        <v>1</v>
      </c>
      <c r="C5" s="3">
        <v>549.16899999999998</v>
      </c>
      <c r="D5" s="3">
        <v>513.07000000000005</v>
      </c>
      <c r="E5" s="3">
        <v>450.55799999999999</v>
      </c>
      <c r="F5" s="3">
        <v>334.12599999999998</v>
      </c>
      <c r="G5" s="3">
        <v>321.00700000000001</v>
      </c>
      <c r="H5" s="3">
        <v>476.49</v>
      </c>
      <c r="I5" s="3">
        <v>464.42399999999998</v>
      </c>
      <c r="J5" s="3">
        <v>443.11900000000003</v>
      </c>
      <c r="L5" t="s">
        <v>2</v>
      </c>
      <c r="M5" s="5">
        <v>-10.848000000000001</v>
      </c>
      <c r="N5" s="5">
        <f>M5*(1.075^5)</f>
        <v>-15.5737069303125</v>
      </c>
      <c r="O5" s="5">
        <f>M5*(1.05^5)</f>
        <v>-13.845102390000003</v>
      </c>
      <c r="P5" s="5">
        <f>M5*(1.025^5)</f>
        <v>-12.273516293437497</v>
      </c>
    </row>
    <row r="6" spans="2:16" x14ac:dyDescent="0.35">
      <c r="C6" s="2">
        <f>(C5-D5)/D5</f>
        <v>7.0358820433858785E-2</v>
      </c>
      <c r="D6" s="2">
        <f t="shared" ref="D6:I6" si="1">(D5-E5)/E5</f>
        <v>0.1387435135986933</v>
      </c>
      <c r="E6" s="2">
        <f t="shared" si="1"/>
        <v>0.34846734465441187</v>
      </c>
      <c r="F6" s="2">
        <f t="shared" si="1"/>
        <v>4.0868267670175325E-2</v>
      </c>
      <c r="G6" s="2">
        <f t="shared" si="1"/>
        <v>-0.3263090516065395</v>
      </c>
      <c r="H6" s="2">
        <f t="shared" si="1"/>
        <v>2.5980569479613524E-2</v>
      </c>
      <c r="I6" s="2">
        <f t="shared" si="1"/>
        <v>4.8079635492948733E-2</v>
      </c>
      <c r="L6" t="s">
        <v>3</v>
      </c>
      <c r="M6" s="5">
        <v>211.82900000000001</v>
      </c>
      <c r="N6" s="5">
        <f>M6*(0.98^5)</f>
        <v>191.47663846534718</v>
      </c>
      <c r="O6" s="5">
        <f>M6*(1.005^5)</f>
        <v>217.17794769887743</v>
      </c>
      <c r="P6" s="5">
        <f>M6*(1.1^5)</f>
        <v>341.15272279000015</v>
      </c>
    </row>
    <row r="7" spans="2:16" x14ac:dyDescent="0.35">
      <c r="B7" s="3" t="s">
        <v>2</v>
      </c>
      <c r="C7" s="3">
        <v>10.848000000000001</v>
      </c>
      <c r="D7" s="3">
        <v>9.5090000000000003</v>
      </c>
      <c r="E7" s="3">
        <v>9.5619999999999994</v>
      </c>
      <c r="F7" s="3">
        <v>9.2089999999999996</v>
      </c>
      <c r="G7" s="3">
        <v>12.317</v>
      </c>
      <c r="H7" s="3">
        <v>11.994999999999999</v>
      </c>
      <c r="I7" s="3">
        <v>11.615</v>
      </c>
      <c r="J7" s="3">
        <v>12.170999999999999</v>
      </c>
      <c r="L7" t="s">
        <v>4</v>
      </c>
      <c r="M7" s="5">
        <v>-104.25</v>
      </c>
      <c r="N7" s="5">
        <f>M7*(1.1^5)</f>
        <v>-167.89566750000006</v>
      </c>
      <c r="O7" s="5">
        <f>M7*(1.05^5)</f>
        <v>-133.052352890625</v>
      </c>
      <c r="P7" s="5">
        <f>M7*(0.99^5)</f>
        <v>-99.140712702074993</v>
      </c>
    </row>
    <row r="8" spans="2:16" x14ac:dyDescent="0.35">
      <c r="C8" s="2">
        <f>(C7-D7)/D7</f>
        <v>0.1408139657166895</v>
      </c>
      <c r="D8" s="2">
        <f t="shared" ref="D8:I8" si="2">(D7-E7)/E7</f>
        <v>-5.5427734783517098E-3</v>
      </c>
      <c r="E8" s="2">
        <f t="shared" si="2"/>
        <v>3.8332066456727092E-2</v>
      </c>
      <c r="F8" s="2">
        <f t="shared" si="2"/>
        <v>-0.25233417228221161</v>
      </c>
      <c r="G8" s="2">
        <f t="shared" si="2"/>
        <v>2.6844518549395662E-2</v>
      </c>
      <c r="H8" s="2">
        <f t="shared" si="2"/>
        <v>3.2716315109771764E-2</v>
      </c>
      <c r="I8" s="2">
        <f t="shared" si="2"/>
        <v>-4.5682359707501369E-2</v>
      </c>
      <c r="L8" t="s">
        <v>5</v>
      </c>
      <c r="M8" s="5">
        <v>115.03400000000001</v>
      </c>
      <c r="N8" s="5">
        <f>M8*(1.025^5)</f>
        <v>130.15041236166013</v>
      </c>
      <c r="O8" s="5">
        <f>M8*(1.05^5)</f>
        <v>146.81577326062504</v>
      </c>
      <c r="P8" s="5">
        <f>M8*(1.2^5)</f>
        <v>286.24140288000001</v>
      </c>
    </row>
    <row r="9" spans="2:16" x14ac:dyDescent="0.35">
      <c r="B9" s="3" t="s">
        <v>3</v>
      </c>
      <c r="C9" s="3">
        <v>211.82900000000001</v>
      </c>
      <c r="D9" s="3">
        <v>178.197</v>
      </c>
      <c r="E9" s="3">
        <v>186.458</v>
      </c>
      <c r="F9" s="3">
        <v>153.47800000000001</v>
      </c>
      <c r="G9" s="3">
        <v>166.685</v>
      </c>
      <c r="H9" s="3">
        <v>273.2</v>
      </c>
      <c r="I9" s="3">
        <v>225.416</v>
      </c>
      <c r="J9" s="3">
        <v>256.178</v>
      </c>
      <c r="L9" t="s">
        <v>7</v>
      </c>
      <c r="M9" s="5">
        <v>56.006</v>
      </c>
      <c r="N9" s="5">
        <f>M9*(1.025^5)</f>
        <v>63.365648371152325</v>
      </c>
      <c r="O9" s="5">
        <f>M9*(1.05^5)</f>
        <v>71.479425189375007</v>
      </c>
      <c r="P9" s="5">
        <f>M9*(1.1^5)</f>
        <v>90.198223060000032</v>
      </c>
    </row>
    <row r="10" spans="2:16" x14ac:dyDescent="0.35">
      <c r="C10" s="2">
        <f>(C9-D9)/D9</f>
        <v>0.18873493942097794</v>
      </c>
      <c r="D10" s="2">
        <f t="shared" ref="D10:I10" si="3">(D9-E9)/E9</f>
        <v>-4.4304883673535037E-2</v>
      </c>
      <c r="E10" s="2">
        <f t="shared" si="3"/>
        <v>0.21488421793351481</v>
      </c>
      <c r="F10" s="2">
        <f t="shared" si="3"/>
        <v>-7.9233284338722704E-2</v>
      </c>
      <c r="G10" s="2">
        <f t="shared" si="3"/>
        <v>-0.38987920937042458</v>
      </c>
      <c r="H10" s="2">
        <f t="shared" si="3"/>
        <v>0.2119814032721723</v>
      </c>
      <c r="I10" s="2">
        <f t="shared" si="3"/>
        <v>-0.12008056897938153</v>
      </c>
    </row>
    <row r="11" spans="2:16" x14ac:dyDescent="0.35">
      <c r="B11" s="3" t="s">
        <v>4</v>
      </c>
      <c r="C11" s="3">
        <v>104.25</v>
      </c>
      <c r="D11" s="3">
        <v>100.90300000000001</v>
      </c>
      <c r="E11" s="3">
        <v>98.962999999999994</v>
      </c>
      <c r="F11" s="3">
        <v>94.641000000000005</v>
      </c>
      <c r="G11" s="3">
        <v>117.095</v>
      </c>
      <c r="H11" s="3">
        <v>119.181</v>
      </c>
      <c r="I11" s="3">
        <v>99.025000000000006</v>
      </c>
      <c r="J11" s="3">
        <v>90.132000000000005</v>
      </c>
    </row>
    <row r="12" spans="2:16" x14ac:dyDescent="0.35">
      <c r="C12" s="2">
        <f>(C11-D11)/D11</f>
        <v>3.3170470650030169E-2</v>
      </c>
      <c r="D12" s="2">
        <f t="shared" ref="D12:I12" si="4">(D11-E11)/E11</f>
        <v>1.9603286076614615E-2</v>
      </c>
      <c r="E12" s="2">
        <f t="shared" si="4"/>
        <v>4.5667311207616024E-2</v>
      </c>
      <c r="F12" s="2">
        <f t="shared" si="4"/>
        <v>-0.19175882830180618</v>
      </c>
      <c r="G12" s="2">
        <f t="shared" si="4"/>
        <v>-1.7502789874224906E-2</v>
      </c>
      <c r="H12" s="2">
        <f t="shared" si="4"/>
        <v>0.20354455945468305</v>
      </c>
      <c r="I12" s="2">
        <f t="shared" si="4"/>
        <v>9.8666400390538325E-2</v>
      </c>
    </row>
    <row r="13" spans="2:16" x14ac:dyDescent="0.35">
      <c r="B13" s="3" t="s">
        <v>5</v>
      </c>
      <c r="C13" s="3">
        <v>115.03400000000001</v>
      </c>
      <c r="D13" s="3">
        <v>90.683000000000007</v>
      </c>
      <c r="E13" s="3">
        <v>89.1</v>
      </c>
      <c r="F13" s="3">
        <v>66.611000000000004</v>
      </c>
      <c r="G13" s="3">
        <v>41.509</v>
      </c>
      <c r="H13" s="3">
        <v>155.113</v>
      </c>
      <c r="I13" s="3">
        <v>135.55799999999999</v>
      </c>
      <c r="J13" s="3">
        <v>171.398</v>
      </c>
    </row>
    <row r="14" spans="2:16" x14ac:dyDescent="0.35">
      <c r="C14" s="2">
        <f>(C13-D13)/D13</f>
        <v>0.26852883120320231</v>
      </c>
      <c r="D14" s="2">
        <f t="shared" ref="D14:I14" si="5">(D13-E13)/E13</f>
        <v>1.7766554433221244E-2</v>
      </c>
      <c r="E14" s="2">
        <f t="shared" si="5"/>
        <v>0.33761691011994999</v>
      </c>
      <c r="F14" s="2">
        <f t="shared" si="5"/>
        <v>0.60473632224336904</v>
      </c>
      <c r="G14" s="2">
        <f t="shared" si="5"/>
        <v>-0.73239509260990376</v>
      </c>
      <c r="H14" s="2">
        <f t="shared" si="5"/>
        <v>0.14425559539090285</v>
      </c>
      <c r="I14" s="2">
        <f t="shared" si="5"/>
        <v>-0.20910395687230893</v>
      </c>
    </row>
    <row r="15" spans="2:16" x14ac:dyDescent="0.35">
      <c r="B15" s="3" t="s">
        <v>6</v>
      </c>
      <c r="C15" s="3">
        <v>91.94</v>
      </c>
      <c r="D15" s="3">
        <v>86.370999999999995</v>
      </c>
      <c r="E15" s="3">
        <v>79.423000000000002</v>
      </c>
      <c r="F15" s="3">
        <v>55.862000000000002</v>
      </c>
      <c r="G15" s="3">
        <v>-28.109000000000002</v>
      </c>
      <c r="H15" s="3">
        <v>110.27800000000001</v>
      </c>
      <c r="I15" s="3">
        <v>125.29</v>
      </c>
      <c r="J15" s="3">
        <v>167.71799999999999</v>
      </c>
    </row>
    <row r="16" spans="2:16" x14ac:dyDescent="0.35">
      <c r="C16" s="2">
        <f>(C15-D15)/D15</f>
        <v>6.4477660325803834E-2</v>
      </c>
      <c r="D16" s="2">
        <f t="shared" ref="D16:I16" si="6">(D15-E15)/E15</f>
        <v>8.7480956398020643E-2</v>
      </c>
      <c r="E16" s="2">
        <f t="shared" si="6"/>
        <v>0.42177150835988686</v>
      </c>
      <c r="F16" s="2">
        <f>(F15-G15)/-G15</f>
        <v>2.9873350172542601</v>
      </c>
      <c r="G16" s="2">
        <f t="shared" si="6"/>
        <v>-1.2548921815774678</v>
      </c>
      <c r="H16" s="2">
        <f t="shared" si="6"/>
        <v>-0.11981802218852262</v>
      </c>
      <c r="I16" s="2">
        <f t="shared" si="6"/>
        <v>-0.25297225104043686</v>
      </c>
    </row>
    <row r="17" spans="2:10" x14ac:dyDescent="0.35">
      <c r="B17" s="3" t="s">
        <v>7</v>
      </c>
      <c r="C17" s="3">
        <v>56.006</v>
      </c>
      <c r="D17" s="3">
        <v>37.552999999999997</v>
      </c>
      <c r="E17" s="3">
        <v>56.96</v>
      </c>
      <c r="F17" s="3">
        <v>44.048000000000002</v>
      </c>
      <c r="G17" s="3">
        <v>-37.320999999999998</v>
      </c>
      <c r="H17" s="3">
        <v>69.772999999999996</v>
      </c>
      <c r="I17" s="3">
        <v>92.069000000000003</v>
      </c>
      <c r="J17" s="3">
        <v>107.965</v>
      </c>
    </row>
    <row r="18" spans="2:10" x14ac:dyDescent="0.35">
      <c r="C18" s="2">
        <f>(C17-D17)/D17</f>
        <v>0.49138550848134649</v>
      </c>
      <c r="D18" s="2">
        <f t="shared" ref="D18:I18" si="7">(D17-E17)/E17</f>
        <v>-0.34071278089887647</v>
      </c>
      <c r="E18" s="2">
        <f t="shared" si="7"/>
        <v>0.29313476207773337</v>
      </c>
      <c r="F18" s="2">
        <f>(F17-G17)/-G17</f>
        <v>2.1802470458990917</v>
      </c>
      <c r="G18" s="2">
        <f t="shared" si="7"/>
        <v>-1.53489172029295</v>
      </c>
      <c r="H18" s="2">
        <f t="shared" si="7"/>
        <v>-0.24216620143587966</v>
      </c>
      <c r="I18" s="2">
        <f t="shared" si="7"/>
        <v>-0.14723289955078034</v>
      </c>
    </row>
    <row r="20" spans="2:10" x14ac:dyDescent="0.35">
      <c r="B20" t="s">
        <v>30</v>
      </c>
    </row>
  </sheetData>
  <mergeCells count="1"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59E0-DE5E-4E96-9283-2336BDC8DC85}">
  <dimension ref="B2:L18"/>
  <sheetViews>
    <sheetView workbookViewId="0">
      <selection activeCell="P6" sqref="P6"/>
    </sheetView>
  </sheetViews>
  <sheetFormatPr defaultRowHeight="14.5" x14ac:dyDescent="0.35"/>
  <cols>
    <col min="1" max="1" width="6.6328125" customWidth="1"/>
    <col min="2" max="2" width="16.1796875" customWidth="1"/>
  </cols>
  <sheetData>
    <row r="2" spans="2:12" ht="15" thickBot="1" x14ac:dyDescent="0.4">
      <c r="B2" s="8"/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</row>
    <row r="3" spans="2:12" ht="30" customHeight="1" thickTop="1" x14ac:dyDescent="0.35">
      <c r="B3" s="10" t="s">
        <v>23</v>
      </c>
      <c r="C3" s="7"/>
    </row>
    <row r="4" spans="2:12" ht="30" customHeight="1" x14ac:dyDescent="0.35">
      <c r="B4" s="10" t="s">
        <v>24</v>
      </c>
      <c r="C4" s="7"/>
      <c r="D4" s="7"/>
    </row>
    <row r="5" spans="2:12" ht="30" customHeight="1" x14ac:dyDescent="0.35">
      <c r="B5" s="10" t="s">
        <v>25</v>
      </c>
      <c r="D5" s="7"/>
      <c r="E5" s="7"/>
      <c r="F5" s="7"/>
    </row>
    <row r="6" spans="2:12" ht="30" customHeight="1" x14ac:dyDescent="0.35">
      <c r="B6" s="10" t="s">
        <v>26</v>
      </c>
      <c r="F6" s="7"/>
      <c r="G6" s="7"/>
    </row>
    <row r="7" spans="2:12" ht="30" customHeight="1" x14ac:dyDescent="0.35">
      <c r="B7" s="10" t="s">
        <v>27</v>
      </c>
      <c r="E7" s="7"/>
      <c r="F7" s="7"/>
      <c r="G7" s="7"/>
      <c r="H7" s="7"/>
    </row>
    <row r="8" spans="2:12" ht="30" customHeight="1" x14ac:dyDescent="0.35">
      <c r="B8" s="10" t="s">
        <v>28</v>
      </c>
      <c r="I8" s="7"/>
    </row>
    <row r="9" spans="2:12" ht="30" customHeight="1" x14ac:dyDescent="0.35">
      <c r="B9" s="10" t="s">
        <v>29</v>
      </c>
      <c r="J9" s="7"/>
      <c r="K9" s="7"/>
      <c r="L9" s="7"/>
    </row>
    <row r="10" spans="2:12" x14ac:dyDescent="0.35">
      <c r="B10" s="6"/>
    </row>
    <row r="11" spans="2:12" x14ac:dyDescent="0.35">
      <c r="B11" s="6"/>
    </row>
    <row r="12" spans="2:12" x14ac:dyDescent="0.35">
      <c r="B12" s="6"/>
    </row>
    <row r="13" spans="2:12" x14ac:dyDescent="0.35">
      <c r="B13" s="6"/>
    </row>
    <row r="14" spans="2:12" x14ac:dyDescent="0.35">
      <c r="B14" s="6"/>
    </row>
    <row r="15" spans="2:12" x14ac:dyDescent="0.35">
      <c r="B15" s="6"/>
    </row>
    <row r="16" spans="2:12" x14ac:dyDescent="0.35">
      <c r="B16" s="6"/>
    </row>
    <row r="17" spans="2:2" x14ac:dyDescent="0.35">
      <c r="B17" s="6"/>
    </row>
    <row r="18" spans="2:2" x14ac:dyDescent="0.35">
      <c r="B1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VATANDOUST Shaho</dc:creator>
  <cp:lastModifiedBy>VATANDOUST Shaho</cp:lastModifiedBy>
  <dcterms:created xsi:type="dcterms:W3CDTF">2025-03-04T08:46:57Z</dcterms:created>
  <dcterms:modified xsi:type="dcterms:W3CDTF">2025-03-04T14:54:50Z</dcterms:modified>
</cp:coreProperties>
</file>