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9420" windowHeight="11020"/>
  </bookViews>
  <sheets>
    <sheet name="sheet1" sheetId="4" r:id="rId1"/>
    <sheet name="PAY" sheetId="2" r:id="rId2"/>
    <sheet name="RECEIV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4" i="2"/>
  <c r="AU5"/>
  <c r="AU43" s="1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41"/>
  <c r="AY42" i="3"/>
  <c r="AU42"/>
  <c r="AP42"/>
  <c r="AQ42"/>
  <c r="AW41"/>
  <c r="AS53"/>
  <c r="AS52"/>
  <c r="AP52"/>
  <c r="C42"/>
  <c r="AP57"/>
  <c r="AP50"/>
  <c r="AT43" i="2"/>
  <c r="D42" i="3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T5" i="2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41"/>
  <c r="AT4"/>
  <c r="AQ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C42"/>
  <c r="AZ6" i="3" l="1"/>
  <c r="AZ5"/>
  <c r="AS54"/>
  <c r="AZ4"/>
  <c r="BB4" s="1"/>
  <c r="AZ10"/>
  <c r="AZ3"/>
  <c r="BB3" s="1"/>
  <c r="AS3" s="1"/>
  <c r="BA6"/>
  <c r="AR6" s="1"/>
  <c r="BA3"/>
  <c r="AR3" s="1"/>
  <c r="AT43"/>
  <c r="AZ26" s="1"/>
  <c r="BB26" s="1"/>
  <c r="AS26" s="1"/>
  <c r="AZ8" l="1"/>
  <c r="BA8" s="1"/>
  <c r="AR8" s="1"/>
  <c r="BA4"/>
  <c r="AR4" s="1"/>
  <c r="BB6"/>
  <c r="AS6" s="1"/>
  <c r="BB10"/>
  <c r="AS10" s="1"/>
  <c r="BB5"/>
  <c r="AZ11"/>
  <c r="BB11" s="1"/>
  <c r="AS11" s="1"/>
  <c r="AZ15"/>
  <c r="BB15" s="1"/>
  <c r="AS15" s="1"/>
  <c r="AZ35"/>
  <c r="AZ21"/>
  <c r="AZ14"/>
  <c r="BB14" s="1"/>
  <c r="AS14" s="1"/>
  <c r="AS4"/>
  <c r="AZ17"/>
  <c r="BA17" s="1"/>
  <c r="AR17" s="1"/>
  <c r="BA5"/>
  <c r="AR5" s="1"/>
  <c r="AZ12"/>
  <c r="AZ32"/>
  <c r="AZ37"/>
  <c r="AZ30"/>
  <c r="BA15"/>
  <c r="AR15" s="1"/>
  <c r="BA14"/>
  <c r="AR14" s="1"/>
  <c r="AZ25"/>
  <c r="BA25" s="1"/>
  <c r="AR25" s="1"/>
  <c r="AZ28"/>
  <c r="AZ31"/>
  <c r="BB31" s="1"/>
  <c r="AS31" s="1"/>
  <c r="AW3"/>
  <c r="AZ43"/>
  <c r="AZ42"/>
  <c r="AZ38"/>
  <c r="AZ39"/>
  <c r="AZ41"/>
  <c r="AZ40"/>
  <c r="BA26"/>
  <c r="AR26" s="1"/>
  <c r="AZ33"/>
  <c r="AZ20"/>
  <c r="AZ36"/>
  <c r="AZ19"/>
  <c r="AZ9"/>
  <c r="AZ23"/>
  <c r="AZ34"/>
  <c r="AZ18"/>
  <c r="BA10"/>
  <c r="AR10" s="1"/>
  <c r="BA11"/>
  <c r="AR11" s="1"/>
  <c r="AW6"/>
  <c r="AZ29"/>
  <c r="AZ16"/>
  <c r="AZ24"/>
  <c r="AZ7"/>
  <c r="AZ27"/>
  <c r="AZ13"/>
  <c r="AZ22"/>
  <c r="BB8" l="1"/>
  <c r="AS8" s="1"/>
  <c r="AW8" s="1"/>
  <c r="AW4"/>
  <c r="BB17"/>
  <c r="AW10"/>
  <c r="AW11"/>
  <c r="AS5"/>
  <c r="AW26"/>
  <c r="AW15"/>
  <c r="BB35"/>
  <c r="AS35" s="1"/>
  <c r="BA35"/>
  <c r="AR35" s="1"/>
  <c r="BA21"/>
  <c r="AR21" s="1"/>
  <c r="BB21"/>
  <c r="AS21" s="1"/>
  <c r="AW14"/>
  <c r="BB30"/>
  <c r="AS30" s="1"/>
  <c r="BA30"/>
  <c r="AR30" s="1"/>
  <c r="BA28"/>
  <c r="AR28" s="1"/>
  <c r="BB28"/>
  <c r="AS28" s="1"/>
  <c r="BA37"/>
  <c r="AR37" s="1"/>
  <c r="BB37"/>
  <c r="AS37" s="1"/>
  <c r="BA31"/>
  <c r="AR31" s="1"/>
  <c r="BA12"/>
  <c r="AR12" s="1"/>
  <c r="BB12"/>
  <c r="AS12" s="1"/>
  <c r="BB32"/>
  <c r="AS32" s="1"/>
  <c r="BA32"/>
  <c r="AR32" s="1"/>
  <c r="BB25"/>
  <c r="BB13"/>
  <c r="AS13" s="1"/>
  <c r="BA13"/>
  <c r="AR13" s="1"/>
  <c r="BB16"/>
  <c r="AS16" s="1"/>
  <c r="BA16"/>
  <c r="AR16" s="1"/>
  <c r="BA23"/>
  <c r="AR23" s="1"/>
  <c r="BB23"/>
  <c r="AS23" s="1"/>
  <c r="BA20"/>
  <c r="AR20" s="1"/>
  <c r="BB20"/>
  <c r="AS20" s="1"/>
  <c r="BA40"/>
  <c r="BB40"/>
  <c r="BB42"/>
  <c r="BA42"/>
  <c r="BA22"/>
  <c r="AR22" s="1"/>
  <c r="BB22"/>
  <c r="AS22" s="1"/>
  <c r="BA24"/>
  <c r="AR24" s="1"/>
  <c r="BB24"/>
  <c r="AS24" s="1"/>
  <c r="BA34"/>
  <c r="AR34" s="1"/>
  <c r="BB34"/>
  <c r="AS34" s="1"/>
  <c r="BA36"/>
  <c r="AR36" s="1"/>
  <c r="BB36"/>
  <c r="AS36" s="1"/>
  <c r="BA38"/>
  <c r="AR38" s="1"/>
  <c r="BB38"/>
  <c r="AS38" s="1"/>
  <c r="BA7"/>
  <c r="AR7" s="1"/>
  <c r="AR42" s="1"/>
  <c r="BB7"/>
  <c r="BA18"/>
  <c r="AR18" s="1"/>
  <c r="BB18"/>
  <c r="AS18" s="1"/>
  <c r="BB19"/>
  <c r="AS19" s="1"/>
  <c r="BA19"/>
  <c r="AR19" s="1"/>
  <c r="BA39"/>
  <c r="AR39" s="1"/>
  <c r="BB39"/>
  <c r="AS39" s="1"/>
  <c r="BB27"/>
  <c r="AS27" s="1"/>
  <c r="BA27"/>
  <c r="AR27" s="1"/>
  <c r="BB29"/>
  <c r="AS29" s="1"/>
  <c r="BA29"/>
  <c r="AR29" s="1"/>
  <c r="BA9"/>
  <c r="AR9" s="1"/>
  <c r="BB9"/>
  <c r="AS9" s="1"/>
  <c r="BA33"/>
  <c r="AR33" s="1"/>
  <c r="BB33"/>
  <c r="AS33" s="1"/>
  <c r="BB41"/>
  <c r="BA41"/>
  <c r="BB43"/>
  <c r="BA43"/>
  <c r="AW5" l="1"/>
  <c r="AS17"/>
  <c r="AW17" s="1"/>
  <c r="AW25"/>
  <c r="AS25"/>
  <c r="AW31"/>
  <c r="AW35"/>
  <c r="AW9"/>
  <c r="AS7"/>
  <c r="AW7" s="1"/>
  <c r="AW36"/>
  <c r="AW24"/>
  <c r="AW20"/>
  <c r="AW28"/>
  <c r="AW21"/>
  <c r="AW13"/>
  <c r="AW12"/>
  <c r="AW30"/>
  <c r="AW33"/>
  <c r="AW39"/>
  <c r="AW18"/>
  <c r="AW38"/>
  <c r="AW34"/>
  <c r="AW22"/>
  <c r="AW23"/>
  <c r="AW37"/>
  <c r="AW32"/>
  <c r="AW19"/>
  <c r="AR44"/>
  <c r="AW27"/>
  <c r="AW16"/>
  <c r="AW29"/>
  <c r="AW43" l="1"/>
  <c r="AW50" s="1"/>
  <c r="AS40" s="1"/>
  <c r="AW40" s="1"/>
  <c r="AW44" s="1"/>
  <c r="AS44"/>
  <c r="AS42" l="1"/>
</calcChain>
</file>

<file path=xl/sharedStrings.xml><?xml version="1.0" encoding="utf-8"?>
<sst xmlns="http://schemas.openxmlformats.org/spreadsheetml/2006/main" count="668" uniqueCount="228">
  <si>
    <t>Agriculture, hunting, forestry, and fishing</t>
  </si>
  <si>
    <t>Mining and quarrying</t>
  </si>
  <si>
    <t>Food, beverages, and tobacco</t>
  </si>
  <si>
    <t>Textiles and textile products</t>
  </si>
  <si>
    <t>Leather, leather products, and footwear</t>
  </si>
  <si>
    <t>Wood and products of wood and cork</t>
  </si>
  <si>
    <t>Pulp, paper, paper products, printing, and publishing</t>
  </si>
  <si>
    <t>Coke, refined petroleum, and nuclear fuel</t>
  </si>
  <si>
    <t>Chemicals and chemical products</t>
  </si>
  <si>
    <t>Rubber and plastics</t>
  </si>
  <si>
    <t>Other nonmetallic minerals</t>
  </si>
  <si>
    <t>Basic metals and fabricated metal</t>
  </si>
  <si>
    <t>Machinery, nec</t>
  </si>
  <si>
    <t>Electrical and optical equipment</t>
  </si>
  <si>
    <t>Transport equipment</t>
  </si>
  <si>
    <t>Manufacturing, nec; recycling</t>
  </si>
  <si>
    <t>Electricity, gas, and water supply</t>
  </si>
  <si>
    <t>Construction</t>
  </si>
  <si>
    <t>Sale, maintenance, and repair of motor vehicles and motorcycles; retail sale of fuel</t>
  </si>
  <si>
    <t>Wholesale trade and commission trade, except of motor vehicles and motorcycles</t>
  </si>
  <si>
    <t>Retail trade, except of motor vehicles and motorcycles; repair of household goods</t>
  </si>
  <si>
    <t>Hotels and restaurants</t>
  </si>
  <si>
    <t>Inland transport</t>
  </si>
  <si>
    <t>Water transport</t>
  </si>
  <si>
    <t>Air transport</t>
  </si>
  <si>
    <t>Other supporting and auxiliary transport activities; activities of travel agencies</t>
  </si>
  <si>
    <t>Post and telecommunications</t>
  </si>
  <si>
    <t>Financial intermediation</t>
  </si>
  <si>
    <t>Real estate activities</t>
  </si>
  <si>
    <t>Renting of M&amp;Eq and other business activities</t>
  </si>
  <si>
    <t>Public administration and defense; compulsory social security</t>
  </si>
  <si>
    <t>Education</t>
  </si>
  <si>
    <t>Health and social work</t>
  </si>
  <si>
    <t>Other community, social, and personal services</t>
  </si>
  <si>
    <t>Private households with employed persons</t>
  </si>
  <si>
    <t>Imports</t>
  </si>
  <si>
    <t>Agriculture, Hunting, Forestry, and Fishing</t>
  </si>
  <si>
    <t>Mining and Quarrying</t>
  </si>
  <si>
    <t>Food, Beverages, and Tobacco</t>
  </si>
  <si>
    <t>Textiles and Textile Products</t>
  </si>
  <si>
    <t>Leather, Leather Products, and Footwear</t>
  </si>
  <si>
    <t>Wood and Products of Wood and Cork</t>
  </si>
  <si>
    <t>Pulp, Paper, Paper Products, Printing, and Publishing</t>
  </si>
  <si>
    <t>Coke, Refined Petroleum, and Nuclear Fuel</t>
  </si>
  <si>
    <t>Chemicals and Chemical Products</t>
  </si>
  <si>
    <t>Rubber and Plastics</t>
  </si>
  <si>
    <t>Other Nonmetallic Minerals</t>
  </si>
  <si>
    <t>Basic Metals and Fabricated Metal</t>
  </si>
  <si>
    <t>Electrical and Optical Equipment</t>
  </si>
  <si>
    <t>Transport Equipment</t>
  </si>
  <si>
    <t>Manufacturing, nec; Recycling</t>
  </si>
  <si>
    <t>Electricity, Gas, and Water Supply</t>
  </si>
  <si>
    <t>Sale, Maintenance, and Repair of Motor Vehicles and Motorcycles; Retail Sale of Fuel</t>
  </si>
  <si>
    <t>Wholesale Trade and Commission Trade, Except of Motor Vehicles and Motorcycles</t>
  </si>
  <si>
    <t>Retail Trade, Except of Motor Vehicles and Motorcycles; Repair of Household Goods</t>
  </si>
  <si>
    <t>Hotels and Restaurants</t>
  </si>
  <si>
    <t>Inland Transport</t>
  </si>
  <si>
    <t>Water Transport</t>
  </si>
  <si>
    <t>Air Transport</t>
  </si>
  <si>
    <t>Other Supporting and Auxiliary Transport Activities; Activities of Travel Agencies</t>
  </si>
  <si>
    <t>Post and Telecommunications</t>
  </si>
  <si>
    <t>Financial Intermediation</t>
  </si>
  <si>
    <t>Real Estate Activities</t>
  </si>
  <si>
    <t>Renting of M&amp;Eq and Other Business Activities</t>
  </si>
  <si>
    <t>Public Administration and Defense; Compulsory Social Security</t>
  </si>
  <si>
    <t>Health and Social Work</t>
  </si>
  <si>
    <t>Other Community, Social, and Personal Services</t>
  </si>
  <si>
    <t>Private Households with Employed Persons</t>
  </si>
  <si>
    <t>Final Consumption Expenditure by Households</t>
  </si>
  <si>
    <t>Final Consumption Expenditure by NPISHs</t>
  </si>
  <si>
    <t>Final Consumption Expenditure by Government</t>
  </si>
  <si>
    <t>Gross Fixed Capital Formation</t>
  </si>
  <si>
    <t>Changes in Inventories and Valuables</t>
  </si>
  <si>
    <t>Exports</t>
  </si>
  <si>
    <t>Industry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</si>
  <si>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</si>
  <si>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</si>
  <si>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</si>
  <si>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</si>
  <si>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</si>
  <si>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</si>
  <si>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</si>
  <si>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</si>
  <si>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</si>
  <si>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</si>
  <si>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</si>
  <si>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</si>
  <si>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</si>
  <si>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</si>
  <si>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</si>
  <si>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</si>
  <si>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</si>
  <si>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</si>
  <si>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</si>
  <si>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</si>
  <si>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</si>
  <si>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</si>
  <si>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</si>
  <si>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</si>
  <si>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</si>
  <si>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</si>
  <si>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</si>
  <si>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</si>
  <si>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</si>
  <si>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</si>
  <si>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</si>
  <si>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</si>
  <si>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</si>
  <si>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</si>
  <si>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</si>
  <si>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</si>
  <si>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</si>
  <si>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</si>
  <si>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</si>
  <si>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</si>
  <si>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</si>
  <si>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Domestic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</si>
  <si>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</si>
  <si>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</si>
  <si>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</si>
  <si>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</si>
  <si>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</si>
  <si>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</si>
  <si>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</si>
  <si>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</si>
  <si>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</si>
  <si>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</si>
  <si>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</si>
  <si>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</si>
  <si>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</si>
  <si>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</si>
  <si>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</si>
  <si>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</si>
  <si>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</si>
  <si>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</si>
  <si>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</si>
  <si>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</si>
  <si>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</si>
  <si>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</si>
  <si>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</si>
  <si>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</si>
  <si>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</si>
  <si>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</si>
  <si>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</si>
  <si>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</si>
  <si>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</si>
  <si>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</si>
  <si>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</si>
  <si>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</si>
  <si>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</si>
  <si>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</si>
  <si>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</si>
  <si>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Total</t>
  </si>
  <si>
    <t>Taxes less subsidies on products</t>
  </si>
  <si>
    <t>r99</t>
  </si>
  <si>
    <t>Value added at basic prices</t>
  </si>
  <si>
    <t>r64</t>
  </si>
  <si>
    <t>Informal1</t>
  </si>
  <si>
    <t>Informal 2</t>
  </si>
  <si>
    <t>Informal2</t>
  </si>
  <si>
    <t>Difference</t>
  </si>
  <si>
    <t>Total payment</t>
  </si>
  <si>
    <t>Total receive</t>
  </si>
  <si>
    <t xml:space="preserve">Total Output </t>
  </si>
  <si>
    <t>New Difference</t>
  </si>
  <si>
    <t xml:space="preserve">Industry  </t>
  </si>
  <si>
    <t xml:space="preserve">SOURCE OF THE DATA &gt; </t>
  </si>
  <si>
    <t>https://data.adb.org/dataset/bangladesh-input-output-economic-indicators</t>
  </si>
  <si>
    <t>Created by:</t>
  </si>
  <si>
    <t>Input-Output Table for 2017</t>
  </si>
  <si>
    <t>Table 1.8: Bangladesh Input-Output Table, 2017</t>
  </si>
  <si>
    <t>(current prices, $ million)</t>
  </si>
  <si>
    <t>in current prices</t>
  </si>
  <si>
    <t>(industry-by-industry)</t>
  </si>
  <si>
    <t>AtB</t>
  </si>
  <si>
    <t>C</t>
  </si>
  <si>
    <t>15t16</t>
  </si>
  <si>
    <t>17t18</t>
  </si>
  <si>
    <t>21t22</t>
  </si>
  <si>
    <t>27t28</t>
  </si>
  <si>
    <t>30t33</t>
  </si>
  <si>
    <t>34t35</t>
  </si>
  <si>
    <t>36t37</t>
  </si>
  <si>
    <t>E</t>
  </si>
  <si>
    <t>F</t>
  </si>
  <si>
    <t>H</t>
  </si>
  <si>
    <t>J</t>
  </si>
  <si>
    <t>71t74</t>
  </si>
  <si>
    <t>L</t>
  </si>
  <si>
    <t>M</t>
  </si>
  <si>
    <t>N</t>
  </si>
  <si>
    <t>O</t>
  </si>
  <si>
    <t>P</t>
  </si>
  <si>
    <t>(millions of US$)</t>
  </si>
  <si>
    <t>Total Output</t>
  </si>
  <si>
    <t>Total intermediate consumption</t>
  </si>
  <si>
    <t>r60</t>
  </si>
  <si>
    <t>Cif/ fob adjustments on exports</t>
  </si>
  <si>
    <t>r61</t>
  </si>
  <si>
    <t>Direct purchases abroad by residents</t>
  </si>
  <si>
    <t>r62</t>
  </si>
  <si>
    <t xml:space="preserve">Purchases on the domestic territory by nonresidents </t>
  </si>
  <si>
    <t>r63</t>
  </si>
  <si>
    <t>International transport margins</t>
  </si>
  <si>
    <t>Output at basic prices</t>
  </si>
  <si>
    <t>r69</t>
  </si>
  <si>
    <t>$ = United States dollar; cif = cost, insurance, and freight; fob = free on board; M&amp;Eq = machinery and equipment; nec = not elsewhere classified; NPISHs = nonprofit institutions serving households.</t>
  </si>
  <si>
    <t>Source: Asian Development Bank Multiregional Input–Output Database</t>
  </si>
  <si>
    <t>GDP Computation</t>
  </si>
  <si>
    <t>Production approach</t>
  </si>
  <si>
    <t>Expenditure approach</t>
  </si>
  <si>
    <t>Total output at basic prices</t>
  </si>
  <si>
    <t>Household final consumption expenditure</t>
  </si>
  <si>
    <t>- Intermediate consumption</t>
  </si>
  <si>
    <t>+ NPISH final consumption expenditure</t>
  </si>
  <si>
    <t>= Value added at basic prices</t>
  </si>
  <si>
    <t>+ Government consumption expenditure</t>
  </si>
  <si>
    <t>+ Taxes less subsidies on products</t>
  </si>
  <si>
    <t>+ Gross fixed capital formation</t>
  </si>
  <si>
    <t>+ Changes in inventories</t>
  </si>
  <si>
    <t>+ Acquisitions less disposals of valuables</t>
  </si>
  <si>
    <t>+ Exports of goods and services</t>
  </si>
  <si>
    <t>- Imports of goods and services</t>
  </si>
  <si>
    <t>- Direct purchases abroad by residents</t>
  </si>
  <si>
    <t>= Gross domestic product</t>
  </si>
  <si>
    <t>Md. Shahrear Zaman</t>
  </si>
  <si>
    <t>student.eco86@gmail.com</t>
  </si>
  <si>
    <t>shahrear.zaman1971@gmail.com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</si>
</sst>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_ ;[Red]\-0\ "/>
    <numFmt numFmtId="165" formatCode="_(* #,##0_);_(* \(#,##0\);_(* &quot;-&quot;??_);_(@_)"/>
    <numFmt numFmtId="166" formatCode="_(* #,##0.00_);_(* \(#,##0.00\);_(* &quot;-&quot;??_);_(@_)"/>
    <numFmt numFmtId="167" formatCode="0.0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7.9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 tint="0.249977111117893"/>
      <name val="Arial"/>
      <family val="2"/>
    </font>
    <font>
      <sz val="12"/>
      <name val="Courier"/>
      <family val="3"/>
    </font>
  </fonts>
  <fills count="12">
    <fill>
      <patternFill patternType="none"/>
    </fill>
    <fill>
      <patternFill patternType="gray125"/>
    </fill>
    <fill>
      <patternFill patternType="solid">
        <fgColor rgb="FF00A5C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DA2B"/>
        <bgColor indexed="64"/>
      </patternFill>
    </fill>
    <fill>
      <patternFill patternType="solid">
        <fgColor rgb="FF8DC63F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rgb="FF00A5C9"/>
      </top>
      <bottom style="thin">
        <color rgb="FF00A5C9"/>
      </bottom>
      <diagonal/>
    </border>
    <border>
      <left/>
      <right/>
      <top style="thin">
        <color rgb="FF00A5C9"/>
      </top>
      <bottom/>
      <diagonal/>
    </border>
    <border>
      <left/>
      <right/>
      <top/>
      <bottom style="thin">
        <color rgb="FF00A5C9"/>
      </bottom>
      <diagonal/>
    </border>
    <border>
      <left style="medium">
        <color indexed="64"/>
      </left>
      <right/>
      <top style="medium">
        <color indexed="64"/>
      </top>
      <bottom style="thin">
        <color rgb="FF00A5C9"/>
      </bottom>
      <diagonal/>
    </border>
    <border>
      <left/>
      <right/>
      <top style="medium">
        <color indexed="64"/>
      </top>
      <bottom style="thin">
        <color rgb="FF00A5C9"/>
      </bottom>
      <diagonal/>
    </border>
    <border>
      <left/>
      <right style="medium">
        <color indexed="64"/>
      </right>
      <top style="medium">
        <color indexed="64"/>
      </top>
      <bottom style="thin">
        <color rgb="FF00A5C9"/>
      </bottom>
      <diagonal/>
    </border>
    <border>
      <left style="medium">
        <color indexed="64"/>
      </left>
      <right/>
      <top/>
      <bottom style="thin">
        <color rgb="FF00A5C9"/>
      </bottom>
      <diagonal/>
    </border>
    <border>
      <left/>
      <right style="medium">
        <color indexed="64"/>
      </right>
      <top/>
      <bottom style="thin">
        <color rgb="FF00A5C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A5C9"/>
      </bottom>
      <diagonal/>
    </border>
    <border>
      <left style="medium">
        <color indexed="64"/>
      </left>
      <right style="medium">
        <color indexed="64"/>
      </right>
      <top style="thin">
        <color rgb="FF00A5C9"/>
      </top>
      <bottom style="thin">
        <color rgb="FF00A5C9"/>
      </bottom>
      <diagonal/>
    </border>
    <border>
      <left style="medium">
        <color indexed="64"/>
      </left>
      <right style="medium">
        <color indexed="64"/>
      </right>
      <top style="thin">
        <color rgb="FF00A5C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A5C9"/>
      </bottom>
      <diagonal/>
    </border>
    <border>
      <left/>
      <right/>
      <top style="thin">
        <color rgb="FF00A5C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/>
      <diagonal/>
    </border>
    <border>
      <left style="thin">
        <color theme="7" tint="-0.24994659260841701"/>
      </left>
      <right style="thin">
        <color theme="7" tint="-0.2499465926084170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  <xf numFmtId="0" fontId="6" fillId="0" borderId="0"/>
    <xf numFmtId="166" fontId="8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164" fontId="2" fillId="4" borderId="0" xfId="0" applyNumberFormat="1" applyFont="1" applyFill="1" applyBorder="1"/>
    <xf numFmtId="164" fontId="4" fillId="2" borderId="0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5" fontId="3" fillId="0" borderId="2" xfId="1" applyNumberFormat="1" applyFont="1" applyBorder="1"/>
    <xf numFmtId="165" fontId="3" fillId="0" borderId="1" xfId="1" applyNumberFormat="1" applyFont="1" applyBorder="1"/>
    <xf numFmtId="0" fontId="2" fillId="5" borderId="1" xfId="0" applyFont="1" applyFill="1" applyBorder="1" applyAlignment="1">
      <alignment horizontal="left"/>
    </xf>
    <xf numFmtId="165" fontId="3" fillId="0" borderId="4" xfId="1" applyNumberFormat="1" applyFont="1" applyBorder="1"/>
    <xf numFmtId="165" fontId="3" fillId="0" borderId="5" xfId="1" applyNumberFormat="1" applyFont="1" applyBorder="1"/>
    <xf numFmtId="165" fontId="3" fillId="0" borderId="6" xfId="1" applyNumberFormat="1" applyFont="1" applyBorder="1"/>
    <xf numFmtId="165" fontId="3" fillId="0" borderId="3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5" fontId="3" fillId="0" borderId="9" xfId="1" applyNumberFormat="1" applyFon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0" fontId="2" fillId="6" borderId="1" xfId="0" applyFont="1" applyFill="1" applyBorder="1" applyAlignment="1">
      <alignment horizontal="left"/>
    </xf>
    <xf numFmtId="0" fontId="3" fillId="0" borderId="0" xfId="0" applyFont="1"/>
    <xf numFmtId="0" fontId="2" fillId="6" borderId="2" xfId="0" applyFont="1" applyFill="1" applyBorder="1" applyAlignment="1">
      <alignment horizontal="left"/>
    </xf>
    <xf numFmtId="2" fontId="3" fillId="2" borderId="0" xfId="0" applyNumberFormat="1" applyFont="1" applyFill="1" applyAlignment="1">
      <alignment horizontal="center" wrapText="1"/>
    </xf>
    <xf numFmtId="2" fontId="2" fillId="2" borderId="0" xfId="0" applyNumberFormat="1" applyFont="1" applyFill="1" applyBorder="1" applyAlignment="1">
      <alignment horizontal="left"/>
    </xf>
    <xf numFmtId="2" fontId="3" fillId="0" borderId="0" xfId="0" applyNumberFormat="1" applyFont="1"/>
    <xf numFmtId="2" fontId="0" fillId="0" borderId="0" xfId="0" applyNumberFormat="1"/>
    <xf numFmtId="2" fontId="2" fillId="4" borderId="0" xfId="0" applyNumberFormat="1" applyFont="1" applyFill="1" applyAlignment="1">
      <alignment horizontal="center" wrapText="1"/>
    </xf>
    <xf numFmtId="3" fontId="3" fillId="0" borderId="2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2" fontId="4" fillId="0" borderId="0" xfId="1" applyNumberFormat="1" applyFont="1" applyBorder="1"/>
    <xf numFmtId="0" fontId="3" fillId="0" borderId="0" xfId="0" applyFont="1" applyBorder="1"/>
    <xf numFmtId="0" fontId="2" fillId="6" borderId="0" xfId="0" applyFont="1" applyFill="1" applyBorder="1" applyAlignment="1">
      <alignment horizontal="left"/>
    </xf>
    <xf numFmtId="2" fontId="3" fillId="0" borderId="3" xfId="1" applyNumberFormat="1" applyFont="1" applyBorder="1"/>
    <xf numFmtId="2" fontId="3" fillId="0" borderId="1" xfId="1" applyNumberFormat="1" applyFont="1" applyBorder="1"/>
    <xf numFmtId="2" fontId="3" fillId="0" borderId="0" xfId="1" applyNumberFormat="1" applyFont="1" applyBorder="1"/>
    <xf numFmtId="2" fontId="3" fillId="0" borderId="2" xfId="1" applyNumberFormat="1" applyFont="1" applyBorder="1"/>
    <xf numFmtId="165" fontId="3" fillId="0" borderId="0" xfId="1" applyNumberFormat="1" applyFont="1" applyBorder="1"/>
    <xf numFmtId="2" fontId="0" fillId="7" borderId="0" xfId="0" applyNumberFormat="1" applyFill="1"/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8" borderId="1" xfId="0" applyFont="1" applyFill="1" applyBorder="1" applyAlignment="1">
      <alignment horizontal="left"/>
    </xf>
    <xf numFmtId="2" fontId="2" fillId="8" borderId="0" xfId="0" applyNumberFormat="1" applyFont="1" applyFill="1" applyBorder="1" applyAlignment="1">
      <alignment horizontal="left"/>
    </xf>
    <xf numFmtId="0" fontId="5" fillId="0" borderId="0" xfId="2" applyAlignment="1" applyProtection="1"/>
    <xf numFmtId="0" fontId="4" fillId="0" borderId="0" xfId="0" applyFont="1"/>
    <xf numFmtId="0" fontId="4" fillId="0" borderId="0" xfId="0" applyFont="1" applyAlignment="1">
      <alignment horizontal="left" vertical="top"/>
    </xf>
    <xf numFmtId="165" fontId="2" fillId="2" borderId="0" xfId="3" applyNumberFormat="1" applyFont="1" applyFill="1" applyAlignment="1">
      <alignment horizontal="right"/>
    </xf>
    <xf numFmtId="0" fontId="2" fillId="2" borderId="0" xfId="4" applyFont="1" applyFill="1"/>
    <xf numFmtId="164" fontId="2" fillId="2" borderId="0" xfId="0" applyNumberFormat="1" applyFont="1" applyFill="1" applyBorder="1"/>
    <xf numFmtId="0" fontId="2" fillId="2" borderId="0" xfId="4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Border="1" applyAlignment="1">
      <alignment horizontal="left"/>
    </xf>
    <xf numFmtId="165" fontId="4" fillId="0" borderId="2" xfId="1" applyNumberFormat="1" applyFont="1" applyBorder="1"/>
    <xf numFmtId="0" fontId="2" fillId="0" borderId="0" xfId="0" applyFont="1" applyFill="1" applyBorder="1" applyAlignment="1">
      <alignment horizontal="right"/>
    </xf>
    <xf numFmtId="165" fontId="4" fillId="0" borderId="12" xfId="1" applyNumberFormat="1" applyFont="1" applyBorder="1"/>
    <xf numFmtId="1" fontId="3" fillId="0" borderId="0" xfId="0" applyNumberFormat="1" applyFont="1"/>
    <xf numFmtId="165" fontId="3" fillId="0" borderId="0" xfId="1" applyNumberFormat="1" applyFont="1"/>
    <xf numFmtId="165" fontId="4" fillId="0" borderId="13" xfId="1" applyNumberFormat="1" applyFont="1" applyBorder="1"/>
    <xf numFmtId="3" fontId="3" fillId="0" borderId="0" xfId="0" applyNumberFormat="1" applyFont="1"/>
    <xf numFmtId="165" fontId="4" fillId="0" borderId="14" xfId="1" applyNumberFormat="1" applyFont="1" applyBorder="1"/>
    <xf numFmtId="0" fontId="3" fillId="0" borderId="0" xfId="0" applyFont="1" applyFill="1"/>
    <xf numFmtId="0" fontId="3" fillId="0" borderId="15" xfId="0" applyFont="1" applyFill="1" applyBorder="1" applyAlignment="1">
      <alignment horizontal="left"/>
    </xf>
    <xf numFmtId="165" fontId="3" fillId="0" borderId="16" xfId="1" applyNumberFormat="1" applyFont="1" applyBorder="1"/>
    <xf numFmtId="165" fontId="3" fillId="0" borderId="17" xfId="1" applyNumberFormat="1" applyFont="1" applyBorder="1"/>
    <xf numFmtId="165" fontId="3" fillId="0" borderId="18" xfId="1" applyNumberFormat="1" applyFont="1" applyBorder="1"/>
    <xf numFmtId="165" fontId="4" fillId="0" borderId="19" xfId="1" applyNumberFormat="1" applyFont="1" applyBorder="1"/>
    <xf numFmtId="0" fontId="2" fillId="0" borderId="13" xfId="0" applyFont="1" applyFill="1" applyBorder="1" applyAlignment="1">
      <alignment horizontal="left"/>
    </xf>
    <xf numFmtId="165" fontId="4" fillId="0" borderId="20" xfId="1" applyNumberFormat="1" applyFont="1" applyBorder="1"/>
    <xf numFmtId="0" fontId="2" fillId="0" borderId="14" xfId="0" applyFont="1" applyFill="1" applyBorder="1" applyAlignment="1">
      <alignment horizontal="left"/>
    </xf>
    <xf numFmtId="165" fontId="3" fillId="0" borderId="21" xfId="1" applyNumberFormat="1" applyFont="1" applyBorder="1"/>
    <xf numFmtId="0" fontId="3" fillId="0" borderId="22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right"/>
    </xf>
    <xf numFmtId="165" fontId="3" fillId="0" borderId="22" xfId="1" applyNumberFormat="1" applyFont="1" applyBorder="1"/>
    <xf numFmtId="2" fontId="7" fillId="9" borderId="0" xfId="0" applyNumberFormat="1" applyFont="1" applyFill="1" applyBorder="1" applyAlignment="1">
      <alignment horizontal="left"/>
    </xf>
    <xf numFmtId="0" fontId="2" fillId="0" borderId="0" xfId="4" applyFont="1"/>
    <xf numFmtId="167" fontId="2" fillId="0" borderId="0" xfId="5" applyNumberFormat="1" applyFont="1"/>
    <xf numFmtId="165" fontId="2" fillId="0" borderId="0" xfId="3" applyNumberFormat="1" applyFont="1"/>
    <xf numFmtId="167" fontId="2" fillId="10" borderId="23" xfId="5" applyNumberFormat="1" applyFont="1" applyFill="1" applyBorder="1" applyAlignment="1">
      <alignment horizontal="center"/>
    </xf>
    <xf numFmtId="167" fontId="2" fillId="10" borderId="24" xfId="5" applyNumberFormat="1" applyFont="1" applyFill="1" applyBorder="1" applyAlignment="1">
      <alignment horizontal="center"/>
    </xf>
    <xf numFmtId="166" fontId="2" fillId="0" borderId="0" xfId="3" applyNumberFormat="1" applyFont="1"/>
    <xf numFmtId="167" fontId="2" fillId="11" borderId="25" xfId="5" applyNumberFormat="1" applyFont="1" applyFill="1" applyBorder="1" applyAlignment="1">
      <alignment horizontal="left"/>
    </xf>
    <xf numFmtId="167" fontId="2" fillId="11" borderId="0" xfId="5" applyNumberFormat="1" applyFont="1" applyFill="1" applyBorder="1" applyAlignment="1">
      <alignment horizontal="left"/>
    </xf>
    <xf numFmtId="165" fontId="2" fillId="10" borderId="26" xfId="6" applyNumberFormat="1" applyFont="1" applyFill="1" applyBorder="1"/>
    <xf numFmtId="167" fontId="2" fillId="11" borderId="25" xfId="5" quotePrefix="1" applyNumberFormat="1" applyFont="1" applyFill="1" applyBorder="1" applyAlignment="1">
      <alignment horizontal="left"/>
    </xf>
    <xf numFmtId="167" fontId="2" fillId="11" borderId="25" xfId="5" quotePrefix="1" applyNumberFormat="1" applyFont="1" applyFill="1" applyBorder="1" applyAlignment="1">
      <alignment horizontal="left"/>
    </xf>
    <xf numFmtId="167" fontId="2" fillId="11" borderId="0" xfId="5" applyNumberFormat="1" applyFont="1" applyFill="1" applyBorder="1" applyAlignment="1">
      <alignment horizontal="left"/>
    </xf>
    <xf numFmtId="165" fontId="2" fillId="10" borderId="26" xfId="6" applyNumberFormat="1" applyFont="1" applyFill="1" applyBorder="1" applyAlignment="1">
      <alignment horizontal="right"/>
    </xf>
    <xf numFmtId="167" fontId="2" fillId="10" borderId="27" xfId="5" quotePrefix="1" applyNumberFormat="1" applyFont="1" applyFill="1" applyBorder="1" applyAlignment="1">
      <alignment horizontal="left"/>
    </xf>
    <xf numFmtId="167" fontId="2" fillId="10" borderId="27" xfId="5" applyNumberFormat="1" applyFont="1" applyFill="1" applyBorder="1" applyAlignment="1">
      <alignment horizontal="left"/>
    </xf>
    <xf numFmtId="1" fontId="2" fillId="10" borderId="28" xfId="5" applyNumberFormat="1" applyFont="1" applyFill="1" applyBorder="1"/>
  </cellXfs>
  <cellStyles count="7">
    <cellStyle name="Comma" xfId="1" builtinId="3"/>
    <cellStyle name="Comma 2 3 2" xfId="6"/>
    <cellStyle name="Comma 3" xfId="3"/>
    <cellStyle name="Hyperlink" xfId="2" builtinId="8"/>
    <cellStyle name="Normal" xfId="0" builtinId="0"/>
    <cellStyle name="Normal 3 2" xfId="4"/>
    <cellStyle name="Normal 6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adb.org/dataset/bangladesh-input-output-economic-indica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ahrear.zaman1971@gmail.com" TargetMode="External"/><Relationship Id="rId2" Type="http://schemas.openxmlformats.org/officeDocument/2006/relationships/hyperlink" Target="mailto:student.eco86@gmail.com" TargetMode="External"/><Relationship Id="rId1" Type="http://schemas.openxmlformats.org/officeDocument/2006/relationships/hyperlink" Target="https://data.adb.org/dataset/bangladesh-input-output-economic-indicator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hahrear.zaman1971@gmail.com" TargetMode="External"/><Relationship Id="rId1" Type="http://schemas.openxmlformats.org/officeDocument/2006/relationships/hyperlink" Target="mailto:student.eco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05"/>
  <sheetViews>
    <sheetView tabSelected="1" topLeftCell="B65" workbookViewId="0">
      <selection activeCell="D90" sqref="D90"/>
    </sheetView>
  </sheetViews>
  <sheetFormatPr defaultColWidth="9.1796875" defaultRowHeight="12.5"/>
  <cols>
    <col min="1" max="1" width="9.1796875" style="20" hidden="1" customWidth="1"/>
    <col min="2" max="2" width="57.1796875" style="20" bestFit="1" customWidth="1"/>
    <col min="3" max="3" width="3.453125" style="20" bestFit="1" customWidth="1"/>
    <col min="4" max="38" width="11.81640625" style="20" customWidth="1"/>
    <col min="39" max="39" width="12.54296875" style="20" bestFit="1" customWidth="1"/>
    <col min="40" max="40" width="9.26953125" style="20" bestFit="1" customWidth="1"/>
    <col min="41" max="41" width="11.26953125" style="20" bestFit="1" customWidth="1"/>
    <col min="42" max="42" width="11.7265625" style="20" bestFit="1" customWidth="1"/>
    <col min="43" max="43" width="9.26953125" style="20" bestFit="1" customWidth="1"/>
    <col min="44" max="44" width="11.26953125" style="20" bestFit="1" customWidth="1"/>
    <col min="45" max="45" width="13.1796875" style="20" bestFit="1" customWidth="1"/>
    <col min="46" max="16384" width="9.1796875" style="20"/>
  </cols>
  <sheetData>
    <row r="1" spans="1:47">
      <c r="A1" s="20" t="s">
        <v>169</v>
      </c>
      <c r="B1" s="43" t="s">
        <v>170</v>
      </c>
    </row>
    <row r="2" spans="1:47">
      <c r="B2" s="44" t="s">
        <v>171</v>
      </c>
    </row>
    <row r="3" spans="1:47">
      <c r="A3" s="20" t="s">
        <v>172</v>
      </c>
    </row>
    <row r="4" spans="1:47">
      <c r="A4" s="20" t="s">
        <v>173</v>
      </c>
      <c r="D4" s="45" t="s">
        <v>174</v>
      </c>
      <c r="E4" s="45" t="s">
        <v>175</v>
      </c>
      <c r="F4" s="45" t="s">
        <v>176</v>
      </c>
      <c r="G4" s="45" t="s">
        <v>177</v>
      </c>
      <c r="H4" s="45">
        <v>19</v>
      </c>
      <c r="I4" s="45">
        <v>20</v>
      </c>
      <c r="J4" s="45" t="s">
        <v>178</v>
      </c>
      <c r="K4" s="45">
        <v>23</v>
      </c>
      <c r="L4" s="45">
        <v>24</v>
      </c>
      <c r="M4" s="45">
        <v>25</v>
      </c>
      <c r="N4" s="45">
        <v>26</v>
      </c>
      <c r="O4" s="45" t="s">
        <v>179</v>
      </c>
      <c r="P4" s="45">
        <v>29</v>
      </c>
      <c r="Q4" s="45" t="s">
        <v>180</v>
      </c>
      <c r="R4" s="45" t="s">
        <v>181</v>
      </c>
      <c r="S4" s="45" t="s">
        <v>182</v>
      </c>
      <c r="T4" s="45" t="s">
        <v>183</v>
      </c>
      <c r="U4" s="45" t="s">
        <v>184</v>
      </c>
      <c r="V4" s="45">
        <v>50</v>
      </c>
      <c r="W4" s="45">
        <v>51</v>
      </c>
      <c r="X4" s="45">
        <v>52</v>
      </c>
      <c r="Y4" s="45" t="s">
        <v>185</v>
      </c>
      <c r="Z4" s="45">
        <v>60</v>
      </c>
      <c r="AA4" s="45">
        <v>61</v>
      </c>
      <c r="AB4" s="45">
        <v>62</v>
      </c>
      <c r="AC4" s="45">
        <v>63</v>
      </c>
      <c r="AD4" s="45">
        <v>64</v>
      </c>
      <c r="AE4" s="45" t="s">
        <v>186</v>
      </c>
      <c r="AF4" s="45">
        <v>70</v>
      </c>
      <c r="AG4" s="45" t="s">
        <v>187</v>
      </c>
      <c r="AH4" s="45" t="s">
        <v>188</v>
      </c>
      <c r="AI4" s="45" t="s">
        <v>189</v>
      </c>
      <c r="AJ4" s="45" t="s">
        <v>190</v>
      </c>
      <c r="AK4" s="45" t="s">
        <v>191</v>
      </c>
      <c r="AL4" s="45" t="s">
        <v>192</v>
      </c>
      <c r="AM4" s="46"/>
      <c r="AN4" s="46"/>
      <c r="AO4" s="46"/>
      <c r="AP4" s="46"/>
      <c r="AQ4" s="46"/>
      <c r="AR4" s="47"/>
      <c r="AS4" s="48"/>
    </row>
    <row r="5" spans="1:47" ht="100">
      <c r="A5" s="49" t="s">
        <v>193</v>
      </c>
      <c r="B5" s="38" t="s">
        <v>74</v>
      </c>
      <c r="C5" s="38"/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2" t="s">
        <v>42</v>
      </c>
      <c r="K5" s="2" t="s">
        <v>43</v>
      </c>
      <c r="L5" s="2" t="s">
        <v>44</v>
      </c>
      <c r="M5" s="2" t="s">
        <v>45</v>
      </c>
      <c r="N5" s="2" t="s">
        <v>46</v>
      </c>
      <c r="O5" s="2" t="s">
        <v>47</v>
      </c>
      <c r="P5" s="2" t="s">
        <v>12</v>
      </c>
      <c r="Q5" s="2" t="s">
        <v>48</v>
      </c>
      <c r="R5" s="2" t="s">
        <v>49</v>
      </c>
      <c r="S5" s="2" t="s">
        <v>50</v>
      </c>
      <c r="T5" s="2" t="s">
        <v>51</v>
      </c>
      <c r="U5" s="2" t="s">
        <v>17</v>
      </c>
      <c r="V5" s="2" t="s">
        <v>52</v>
      </c>
      <c r="W5" s="2" t="s">
        <v>53</v>
      </c>
      <c r="X5" s="2" t="s">
        <v>54</v>
      </c>
      <c r="Y5" s="2" t="s">
        <v>55</v>
      </c>
      <c r="Z5" s="2" t="s">
        <v>56</v>
      </c>
      <c r="AA5" s="2" t="s">
        <v>57</v>
      </c>
      <c r="AB5" s="2" t="s">
        <v>58</v>
      </c>
      <c r="AC5" s="2" t="s">
        <v>59</v>
      </c>
      <c r="AD5" s="2" t="s">
        <v>60</v>
      </c>
      <c r="AE5" s="2" t="s">
        <v>61</v>
      </c>
      <c r="AF5" s="2" t="s">
        <v>62</v>
      </c>
      <c r="AG5" s="2" t="s">
        <v>63</v>
      </c>
      <c r="AH5" s="2" t="s">
        <v>64</v>
      </c>
      <c r="AI5" s="2" t="s">
        <v>31</v>
      </c>
      <c r="AJ5" s="2" t="s">
        <v>65</v>
      </c>
      <c r="AK5" s="2" t="s">
        <v>66</v>
      </c>
      <c r="AL5" s="2" t="s">
        <v>67</v>
      </c>
      <c r="AM5" s="3" t="s">
        <v>68</v>
      </c>
      <c r="AN5" s="3" t="s">
        <v>69</v>
      </c>
      <c r="AO5" s="3" t="s">
        <v>70</v>
      </c>
      <c r="AP5" s="3" t="s">
        <v>71</v>
      </c>
      <c r="AQ5" s="3" t="s">
        <v>72</v>
      </c>
      <c r="AR5" s="4" t="s">
        <v>73</v>
      </c>
      <c r="AS5" s="50" t="s">
        <v>194</v>
      </c>
    </row>
    <row r="6" spans="1:47">
      <c r="A6" s="30"/>
      <c r="B6" s="39"/>
      <c r="C6" s="39"/>
      <c r="D6" s="5" t="s">
        <v>75</v>
      </c>
      <c r="E6" s="5" t="s">
        <v>76</v>
      </c>
      <c r="F6" s="5" t="s">
        <v>77</v>
      </c>
      <c r="G6" s="5" t="s">
        <v>78</v>
      </c>
      <c r="H6" s="5" t="s">
        <v>79</v>
      </c>
      <c r="I6" s="5" t="s">
        <v>80</v>
      </c>
      <c r="J6" s="5" t="s">
        <v>81</v>
      </c>
      <c r="K6" s="5" t="s">
        <v>82</v>
      </c>
      <c r="L6" s="5" t="s">
        <v>83</v>
      </c>
      <c r="M6" s="5" t="s">
        <v>84</v>
      </c>
      <c r="N6" s="5" t="s">
        <v>85</v>
      </c>
      <c r="O6" s="5" t="s">
        <v>86</v>
      </c>
      <c r="P6" s="5" t="s">
        <v>87</v>
      </c>
      <c r="Q6" s="5" t="s">
        <v>88</v>
      </c>
      <c r="R6" s="5" t="s">
        <v>89</v>
      </c>
      <c r="S6" s="5" t="s">
        <v>90</v>
      </c>
      <c r="T6" s="5" t="s">
        <v>91</v>
      </c>
      <c r="U6" s="5" t="s">
        <v>92</v>
      </c>
      <c r="V6" s="5" t="s">
        <v>93</v>
      </c>
      <c r="W6" s="5" t="s">
        <v>94</v>
      </c>
      <c r="X6" s="5" t="s">
        <v>95</v>
      </c>
      <c r="Y6" s="5" t="s">
        <v>96</v>
      </c>
      <c r="Z6" s="5" t="s">
        <v>97</v>
      </c>
      <c r="AA6" s="5" t="s">
        <v>98</v>
      </c>
      <c r="AB6" s="5" t="s">
        <v>99</v>
      </c>
      <c r="AC6" s="5" t="s">
        <v>100</v>
      </c>
      <c r="AD6" s="5" t="s">
        <v>101</v>
      </c>
      <c r="AE6" s="5" t="s">
        <v>102</v>
      </c>
      <c r="AF6" s="5" t="s">
        <v>103</v>
      </c>
      <c r="AG6" s="5" t="s">
        <v>104</v>
      </c>
      <c r="AH6" s="5" t="s">
        <v>105</v>
      </c>
      <c r="AI6" s="5" t="s">
        <v>106</v>
      </c>
      <c r="AJ6" s="5" t="s">
        <v>107</v>
      </c>
      <c r="AK6" s="5" t="s">
        <v>108</v>
      </c>
      <c r="AL6" s="5" t="s">
        <v>109</v>
      </c>
      <c r="AM6" s="5" t="s">
        <v>110</v>
      </c>
      <c r="AN6" s="5" t="s">
        <v>111</v>
      </c>
      <c r="AO6" s="5" t="s">
        <v>112</v>
      </c>
      <c r="AP6" s="5" t="s">
        <v>113</v>
      </c>
      <c r="AQ6" s="5" t="s">
        <v>114</v>
      </c>
      <c r="AR6" s="5" t="s">
        <v>115</v>
      </c>
      <c r="AS6" s="51"/>
    </row>
    <row r="7" spans="1:47" ht="13" thickBot="1">
      <c r="A7" s="30"/>
      <c r="B7" s="1" t="s">
        <v>116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8"/>
      <c r="AN7" s="8"/>
      <c r="AO7" s="8"/>
      <c r="AP7" s="8"/>
      <c r="AQ7" s="8"/>
      <c r="AR7" s="8"/>
      <c r="AS7" s="52"/>
    </row>
    <row r="8" spans="1:47">
      <c r="A8" s="53" t="s">
        <v>174</v>
      </c>
      <c r="B8" s="9" t="s">
        <v>0</v>
      </c>
      <c r="C8" s="6" t="s">
        <v>75</v>
      </c>
      <c r="D8" s="10">
        <v>4311.6451827143101</v>
      </c>
      <c r="E8" s="11">
        <v>0</v>
      </c>
      <c r="F8" s="11">
        <v>5191.0084129789502</v>
      </c>
      <c r="G8" s="11">
        <v>3158.0859405701999</v>
      </c>
      <c r="H8" s="11">
        <v>774.91027748094803</v>
      </c>
      <c r="I8" s="11">
        <v>540.525493785251</v>
      </c>
      <c r="J8" s="11">
        <v>98.821310404715803</v>
      </c>
      <c r="K8" s="11">
        <v>0</v>
      </c>
      <c r="L8" s="11">
        <v>1.0876730285931799</v>
      </c>
      <c r="M8" s="11">
        <v>76.474051974927207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445.61817865047902</v>
      </c>
      <c r="T8" s="11">
        <v>0</v>
      </c>
      <c r="U8" s="11">
        <v>1295.6691383484599</v>
      </c>
      <c r="V8" s="11">
        <v>0</v>
      </c>
      <c r="W8" s="11">
        <v>0</v>
      </c>
      <c r="X8" s="11">
        <v>0</v>
      </c>
      <c r="Y8" s="11">
        <v>1971.8852803852401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49.022158843331603</v>
      </c>
      <c r="AG8" s="11">
        <v>0</v>
      </c>
      <c r="AH8" s="11">
        <v>0</v>
      </c>
      <c r="AI8" s="11">
        <v>0</v>
      </c>
      <c r="AJ8" s="11">
        <v>42.5681562484884</v>
      </c>
      <c r="AK8" s="11">
        <v>40.4473626303378</v>
      </c>
      <c r="AL8" s="12">
        <v>0</v>
      </c>
      <c r="AM8" s="13">
        <v>27617.6553292561</v>
      </c>
      <c r="AN8" s="13">
        <v>0</v>
      </c>
      <c r="AO8" s="13">
        <v>0</v>
      </c>
      <c r="AP8" s="13">
        <v>77.307916815884795</v>
      </c>
      <c r="AQ8" s="13">
        <v>0</v>
      </c>
      <c r="AR8" s="13">
        <v>457.80891912131165</v>
      </c>
      <c r="AS8" s="54">
        <v>46150.540783237528</v>
      </c>
      <c r="AT8" s="55"/>
      <c r="AU8" s="56"/>
    </row>
    <row r="9" spans="1:47">
      <c r="A9" s="53" t="s">
        <v>175</v>
      </c>
      <c r="B9" s="9" t="s">
        <v>1</v>
      </c>
      <c r="C9" s="6" t="s">
        <v>76</v>
      </c>
      <c r="D9" s="14">
        <v>42.883830713215602</v>
      </c>
      <c r="E9" s="13">
        <v>57.207479037349998</v>
      </c>
      <c r="F9" s="13">
        <v>270.45190199884303</v>
      </c>
      <c r="G9" s="13">
        <v>307.19729670820101</v>
      </c>
      <c r="H9" s="13">
        <v>47.080956828893498</v>
      </c>
      <c r="I9" s="13">
        <v>0</v>
      </c>
      <c r="J9" s="13">
        <v>20.0489430816178</v>
      </c>
      <c r="K9" s="13">
        <v>0</v>
      </c>
      <c r="L9" s="13">
        <v>85.216150328238598</v>
      </c>
      <c r="M9" s="13">
        <v>63.672448098167997</v>
      </c>
      <c r="N9" s="13">
        <v>399.355630483347</v>
      </c>
      <c r="O9" s="13">
        <v>387.60384151442901</v>
      </c>
      <c r="P9" s="13">
        <v>18.873585743954099</v>
      </c>
      <c r="Q9" s="13">
        <v>7.14827514048591</v>
      </c>
      <c r="R9" s="13">
        <v>9.4528388954287106</v>
      </c>
      <c r="S9" s="13">
        <v>56.801357692041002</v>
      </c>
      <c r="T9" s="13">
        <v>586.97160233035004</v>
      </c>
      <c r="U9" s="13">
        <v>1232.4910216708099</v>
      </c>
      <c r="V9" s="13">
        <v>0</v>
      </c>
      <c r="W9" s="13">
        <v>0</v>
      </c>
      <c r="X9" s="13">
        <v>0</v>
      </c>
      <c r="Y9" s="13">
        <v>122.041662380677</v>
      </c>
      <c r="Z9" s="13">
        <v>919.68965659805099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20.390184137643999</v>
      </c>
      <c r="AG9" s="13">
        <v>8.6883605686346399E-2</v>
      </c>
      <c r="AH9" s="13">
        <v>0.18019608837653001</v>
      </c>
      <c r="AI9" s="13">
        <v>5.86488134633288E-2</v>
      </c>
      <c r="AJ9" s="13">
        <v>0.55230089835198504</v>
      </c>
      <c r="AK9" s="13">
        <v>0.24276245063095001</v>
      </c>
      <c r="AL9" s="15">
        <v>0</v>
      </c>
      <c r="AM9" s="13">
        <v>220.18137988900401</v>
      </c>
      <c r="AN9" s="13">
        <v>0</v>
      </c>
      <c r="AO9" s="13">
        <v>0</v>
      </c>
      <c r="AP9" s="13">
        <v>0</v>
      </c>
      <c r="AQ9" s="13">
        <v>0</v>
      </c>
      <c r="AR9" s="13">
        <v>5.8942585790505371</v>
      </c>
      <c r="AS9" s="57">
        <v>4881.7750937063092</v>
      </c>
      <c r="AT9" s="55"/>
      <c r="AU9" s="56"/>
    </row>
    <row r="10" spans="1:47">
      <c r="A10" s="53" t="s">
        <v>176</v>
      </c>
      <c r="B10" s="9" t="s">
        <v>2</v>
      </c>
      <c r="C10" s="6" t="s">
        <v>77</v>
      </c>
      <c r="D10" s="14">
        <v>1060.2873160892</v>
      </c>
      <c r="E10" s="13">
        <v>2.6405272553040202</v>
      </c>
      <c r="F10" s="13">
        <v>1182.1851285871101</v>
      </c>
      <c r="G10" s="13">
        <v>271.61792904251303</v>
      </c>
      <c r="H10" s="13">
        <v>21.8913182851703</v>
      </c>
      <c r="I10" s="13">
        <v>13.4045497623715</v>
      </c>
      <c r="J10" s="13">
        <v>17.9965350574744</v>
      </c>
      <c r="K10" s="13">
        <v>0.124666047984535</v>
      </c>
      <c r="L10" s="13">
        <v>172.17927424217601</v>
      </c>
      <c r="M10" s="13">
        <v>4.2220377810582699</v>
      </c>
      <c r="N10" s="13">
        <v>8.3466193894926697</v>
      </c>
      <c r="O10" s="13">
        <v>11.7778814202738</v>
      </c>
      <c r="P10" s="13">
        <v>0.374441663325562</v>
      </c>
      <c r="Q10" s="13">
        <v>0.41585190673537498</v>
      </c>
      <c r="R10" s="13">
        <v>2.8477462547994001</v>
      </c>
      <c r="S10" s="13">
        <v>15.2787845910428</v>
      </c>
      <c r="T10" s="13">
        <v>2.8433171772168699</v>
      </c>
      <c r="U10" s="13">
        <v>84.451359822247895</v>
      </c>
      <c r="V10" s="13">
        <v>3.03924291677732E-2</v>
      </c>
      <c r="W10" s="13">
        <v>0.144908650056261</v>
      </c>
      <c r="X10" s="13">
        <v>1.5276311924810699</v>
      </c>
      <c r="Y10" s="13">
        <v>679.76649959142401</v>
      </c>
      <c r="Z10" s="13">
        <v>62.999178709300203</v>
      </c>
      <c r="AA10" s="13">
        <v>0.83636894140267704</v>
      </c>
      <c r="AB10" s="13">
        <v>0.74138055200735298</v>
      </c>
      <c r="AC10" s="13">
        <v>0.33346256720066197</v>
      </c>
      <c r="AD10" s="13">
        <v>1.13550561765476</v>
      </c>
      <c r="AE10" s="13">
        <v>36.359217245841101</v>
      </c>
      <c r="AF10" s="13">
        <v>2.4943794682091802</v>
      </c>
      <c r="AG10" s="13">
        <v>4.5583558786110503</v>
      </c>
      <c r="AH10" s="13">
        <v>5.9348576546587903</v>
      </c>
      <c r="AI10" s="13">
        <v>7.3151676612133496</v>
      </c>
      <c r="AJ10" s="13">
        <v>3.4528405416624399</v>
      </c>
      <c r="AK10" s="13">
        <v>161.65024468455101</v>
      </c>
      <c r="AL10" s="15">
        <v>0</v>
      </c>
      <c r="AM10" s="13">
        <v>14198.9619043281</v>
      </c>
      <c r="AN10" s="13">
        <v>0</v>
      </c>
      <c r="AO10" s="13">
        <v>0</v>
      </c>
      <c r="AP10" s="13">
        <v>84.536431705009903</v>
      </c>
      <c r="AQ10" s="13">
        <v>0</v>
      </c>
      <c r="AR10" s="13">
        <v>71.66080248071745</v>
      </c>
      <c r="AS10" s="57">
        <v>18197.324814274765</v>
      </c>
      <c r="AT10" s="55"/>
      <c r="AU10" s="56"/>
    </row>
    <row r="11" spans="1:47">
      <c r="A11" s="53" t="s">
        <v>177</v>
      </c>
      <c r="B11" s="9" t="s">
        <v>3</v>
      </c>
      <c r="C11" s="6" t="s">
        <v>78</v>
      </c>
      <c r="D11" s="14">
        <v>365.51559922112199</v>
      </c>
      <c r="E11" s="13">
        <v>1.35480625412374</v>
      </c>
      <c r="F11" s="13">
        <v>576.28647131332104</v>
      </c>
      <c r="G11" s="13">
        <v>22217.586738577</v>
      </c>
      <c r="H11" s="13">
        <v>474.49722738949299</v>
      </c>
      <c r="I11" s="13">
        <v>24.437765555801001</v>
      </c>
      <c r="J11" s="13">
        <v>16.329266437566499</v>
      </c>
      <c r="K11" s="13">
        <v>3.6912511989093802E-2</v>
      </c>
      <c r="L11" s="13">
        <v>6.5671606874613202</v>
      </c>
      <c r="M11" s="13">
        <v>70.464068072148194</v>
      </c>
      <c r="N11" s="13">
        <v>112.96849312258399</v>
      </c>
      <c r="O11" s="13">
        <v>21.755078228102299</v>
      </c>
      <c r="P11" s="13">
        <v>0.249064851701955</v>
      </c>
      <c r="Q11" s="13">
        <v>0.18237647035651799</v>
      </c>
      <c r="R11" s="13">
        <v>75.043102958292494</v>
      </c>
      <c r="S11" s="13">
        <v>416.78974901214599</v>
      </c>
      <c r="T11" s="13">
        <v>35.712194293592098</v>
      </c>
      <c r="U11" s="13">
        <v>434.90943661201499</v>
      </c>
      <c r="V11" s="13">
        <v>2.06334230168794</v>
      </c>
      <c r="W11" s="13">
        <v>107.613486258121</v>
      </c>
      <c r="X11" s="13">
        <v>116.58196222756</v>
      </c>
      <c r="Y11" s="13">
        <v>166.42189499153801</v>
      </c>
      <c r="Z11" s="13">
        <v>178.51125464143001</v>
      </c>
      <c r="AA11" s="13">
        <v>4.0606148628222103</v>
      </c>
      <c r="AB11" s="13">
        <v>10.861647913097199</v>
      </c>
      <c r="AC11" s="13">
        <v>2.6859168622520202</v>
      </c>
      <c r="AD11" s="13">
        <v>6.5218579155796403</v>
      </c>
      <c r="AE11" s="13">
        <v>14.2634028474536</v>
      </c>
      <c r="AF11" s="13">
        <v>43.789498653780498</v>
      </c>
      <c r="AG11" s="13">
        <v>15.497411094648101</v>
      </c>
      <c r="AH11" s="13">
        <v>39.145531499138499</v>
      </c>
      <c r="AI11" s="13">
        <v>24.453333474042299</v>
      </c>
      <c r="AJ11" s="13">
        <v>24.741000508652899</v>
      </c>
      <c r="AK11" s="13">
        <v>357.46358275397102</v>
      </c>
      <c r="AL11" s="15">
        <v>0</v>
      </c>
      <c r="AM11" s="13">
        <v>11245.2938502202</v>
      </c>
      <c r="AN11" s="13">
        <v>0</v>
      </c>
      <c r="AO11" s="13">
        <v>0</v>
      </c>
      <c r="AP11" s="13">
        <v>352.33817804559601</v>
      </c>
      <c r="AQ11" s="13">
        <v>0</v>
      </c>
      <c r="AR11" s="13">
        <v>24515.732958506203</v>
      </c>
      <c r="AS11" s="57">
        <v>62078.726237146591</v>
      </c>
      <c r="AT11" s="55"/>
      <c r="AU11" s="56"/>
    </row>
    <row r="12" spans="1:47">
      <c r="A12" s="53">
        <v>19</v>
      </c>
      <c r="B12" s="9" t="s">
        <v>4</v>
      </c>
      <c r="C12" s="6" t="s">
        <v>79</v>
      </c>
      <c r="D12" s="14">
        <v>1.151396087248</v>
      </c>
      <c r="E12" s="13">
        <v>5.0114603427157699E-2</v>
      </c>
      <c r="F12" s="13">
        <v>2.5357295132527802</v>
      </c>
      <c r="G12" s="13">
        <v>18.0142873948664</v>
      </c>
      <c r="H12" s="13">
        <v>756.31033961256105</v>
      </c>
      <c r="I12" s="13">
        <v>67.843904326411803</v>
      </c>
      <c r="J12" s="13">
        <v>0.66337048278463195</v>
      </c>
      <c r="K12" s="13">
        <v>1.1811912677400201E-3</v>
      </c>
      <c r="L12" s="13">
        <v>0.21970157409542301</v>
      </c>
      <c r="M12" s="13">
        <v>196.58373413240901</v>
      </c>
      <c r="N12" s="13">
        <v>119.23159568995401</v>
      </c>
      <c r="O12" s="13">
        <v>0.25738732644043799</v>
      </c>
      <c r="P12" s="13">
        <v>8.9352189659518792E-3</v>
      </c>
      <c r="Q12" s="13">
        <v>3.18442335807765E-3</v>
      </c>
      <c r="R12" s="13">
        <v>86.478270504922904</v>
      </c>
      <c r="S12" s="13">
        <v>538.47473771817499</v>
      </c>
      <c r="T12" s="13">
        <v>0.25972129458502902</v>
      </c>
      <c r="U12" s="13">
        <v>108.92570964073001</v>
      </c>
      <c r="V12" s="13">
        <v>0</v>
      </c>
      <c r="W12" s="13">
        <v>79.144490442425905</v>
      </c>
      <c r="X12" s="13">
        <v>0</v>
      </c>
      <c r="Y12" s="13">
        <v>34.168179730732803</v>
      </c>
      <c r="Z12" s="13">
        <v>385.09221646392302</v>
      </c>
      <c r="AA12" s="13">
        <v>0.12988578454867999</v>
      </c>
      <c r="AB12" s="13">
        <v>22.503974048067001</v>
      </c>
      <c r="AC12" s="13">
        <v>9.3170858044004795E-2</v>
      </c>
      <c r="AD12" s="13">
        <v>0.33103338629658502</v>
      </c>
      <c r="AE12" s="13">
        <v>1.02273576583221</v>
      </c>
      <c r="AF12" s="13">
        <v>0.20089814328546099</v>
      </c>
      <c r="AG12" s="13">
        <v>25.992361835765401</v>
      </c>
      <c r="AH12" s="13">
        <v>2.4160784799019499</v>
      </c>
      <c r="AI12" s="13">
        <v>31.386298887389501</v>
      </c>
      <c r="AJ12" s="13">
        <v>3.0178127250898301</v>
      </c>
      <c r="AK12" s="13">
        <v>38.666442101869997</v>
      </c>
      <c r="AL12" s="15">
        <v>0</v>
      </c>
      <c r="AM12" s="13">
        <v>1425.4134792192499</v>
      </c>
      <c r="AN12" s="13">
        <v>0</v>
      </c>
      <c r="AO12" s="13">
        <v>0</v>
      </c>
      <c r="AP12" s="13">
        <v>20.695487416214</v>
      </c>
      <c r="AQ12" s="13">
        <v>0</v>
      </c>
      <c r="AR12" s="13">
        <v>949.63861881053663</v>
      </c>
      <c r="AS12" s="57">
        <v>4916.926464834628</v>
      </c>
      <c r="AT12" s="55"/>
      <c r="AU12" s="56"/>
    </row>
    <row r="13" spans="1:47">
      <c r="A13" s="53">
        <v>20</v>
      </c>
      <c r="B13" s="9" t="s">
        <v>5</v>
      </c>
      <c r="C13" s="6" t="s">
        <v>80</v>
      </c>
      <c r="D13" s="14">
        <v>79.177607590439194</v>
      </c>
      <c r="E13" s="13">
        <v>6.9801026852843204</v>
      </c>
      <c r="F13" s="13">
        <v>12.1585147682787</v>
      </c>
      <c r="G13" s="13">
        <v>9.7869731608907706</v>
      </c>
      <c r="H13" s="13">
        <v>0.32391393618617098</v>
      </c>
      <c r="I13" s="13">
        <v>50.3341387806772</v>
      </c>
      <c r="J13" s="13">
        <v>54.422534586064103</v>
      </c>
      <c r="K13" s="13">
        <v>4.2584497019061401E-3</v>
      </c>
      <c r="L13" s="13">
        <v>12.195294363918499</v>
      </c>
      <c r="M13" s="13">
        <v>15.4061289921913</v>
      </c>
      <c r="N13" s="13">
        <v>13.9549021471949</v>
      </c>
      <c r="O13" s="13">
        <v>39.216172894381202</v>
      </c>
      <c r="P13" s="13">
        <v>4.8981018225763098</v>
      </c>
      <c r="Q13" s="13">
        <v>5.1044922183949897</v>
      </c>
      <c r="R13" s="13">
        <v>24.811995362994001</v>
      </c>
      <c r="S13" s="13">
        <v>274.72573970743599</v>
      </c>
      <c r="T13" s="13">
        <v>45.536491015572999</v>
      </c>
      <c r="U13" s="13">
        <v>311.90522766313001</v>
      </c>
      <c r="V13" s="13">
        <v>9.9484729507072406E-2</v>
      </c>
      <c r="W13" s="13">
        <v>2.18878442297585</v>
      </c>
      <c r="X13" s="13">
        <v>3.45528727440673</v>
      </c>
      <c r="Y13" s="13">
        <v>2.5152077331615899</v>
      </c>
      <c r="Z13" s="13">
        <v>2.1330198180920799</v>
      </c>
      <c r="AA13" s="13">
        <v>0.24017453023919999</v>
      </c>
      <c r="AB13" s="13">
        <v>0.25775591148025401</v>
      </c>
      <c r="AC13" s="13">
        <v>0.47757582533611498</v>
      </c>
      <c r="AD13" s="13">
        <v>1.4815607705996501</v>
      </c>
      <c r="AE13" s="13">
        <v>4.8141826741030496</v>
      </c>
      <c r="AF13" s="13">
        <v>14.2704680264565</v>
      </c>
      <c r="AG13" s="13">
        <v>1.6118562534402101</v>
      </c>
      <c r="AH13" s="13">
        <v>1.6631929417868601</v>
      </c>
      <c r="AI13" s="13">
        <v>2.17986885647632</v>
      </c>
      <c r="AJ13" s="13">
        <v>2.9213395244351599</v>
      </c>
      <c r="AK13" s="13">
        <v>4.4551993819971099</v>
      </c>
      <c r="AL13" s="15">
        <v>0</v>
      </c>
      <c r="AM13" s="13">
        <v>1521.79953869478</v>
      </c>
      <c r="AN13" s="13">
        <v>0</v>
      </c>
      <c r="AO13" s="13">
        <v>0</v>
      </c>
      <c r="AP13" s="13">
        <v>61.732430529047903</v>
      </c>
      <c r="AQ13" s="13">
        <v>0</v>
      </c>
      <c r="AR13" s="13">
        <v>3.8057419218620283</v>
      </c>
      <c r="AS13" s="57">
        <v>2593.0452599654964</v>
      </c>
      <c r="AT13" s="55"/>
      <c r="AU13" s="56"/>
    </row>
    <row r="14" spans="1:47">
      <c r="A14" s="53" t="s">
        <v>178</v>
      </c>
      <c r="B14" s="9" t="s">
        <v>6</v>
      </c>
      <c r="C14" s="6" t="s">
        <v>81</v>
      </c>
      <c r="D14" s="14">
        <v>12.4580027044159</v>
      </c>
      <c r="E14" s="13">
        <v>1.92565735292845</v>
      </c>
      <c r="F14" s="13">
        <v>260.55556666780097</v>
      </c>
      <c r="G14" s="13">
        <v>243.79513406461299</v>
      </c>
      <c r="H14" s="13">
        <v>3.8222928252285899</v>
      </c>
      <c r="I14" s="13">
        <v>1.3234890661902301</v>
      </c>
      <c r="J14" s="13">
        <v>131.096562324632</v>
      </c>
      <c r="K14" s="13">
        <v>7.7322663047424606E-2</v>
      </c>
      <c r="L14" s="13">
        <v>34.164901461628801</v>
      </c>
      <c r="M14" s="13">
        <v>17.221228780677599</v>
      </c>
      <c r="N14" s="13">
        <v>28.118980682570101</v>
      </c>
      <c r="O14" s="13">
        <v>24.2036298117299</v>
      </c>
      <c r="P14" s="13">
        <v>1.41094039139978</v>
      </c>
      <c r="Q14" s="13">
        <v>0.15534251676469099</v>
      </c>
      <c r="R14" s="13">
        <v>0.90162250064872995</v>
      </c>
      <c r="S14" s="13">
        <v>22.6576089687305</v>
      </c>
      <c r="T14" s="13">
        <v>36.157268784609897</v>
      </c>
      <c r="U14" s="13">
        <v>23.342895727909301</v>
      </c>
      <c r="V14" s="13">
        <v>0</v>
      </c>
      <c r="W14" s="13">
        <v>232.83817870262399</v>
      </c>
      <c r="X14" s="13">
        <v>0</v>
      </c>
      <c r="Y14" s="13">
        <v>26.810282440337801</v>
      </c>
      <c r="Z14" s="13">
        <v>49.416652327432999</v>
      </c>
      <c r="AA14" s="13">
        <v>4.6833321257514804</v>
      </c>
      <c r="AB14" s="13">
        <v>4.0349548616216104</v>
      </c>
      <c r="AC14" s="13">
        <v>17.614231333757601</v>
      </c>
      <c r="AD14" s="13">
        <v>63.072503590679702</v>
      </c>
      <c r="AE14" s="13">
        <v>193.74877955541899</v>
      </c>
      <c r="AF14" s="13">
        <v>0.363075308500237</v>
      </c>
      <c r="AG14" s="13">
        <v>78.5605367896963</v>
      </c>
      <c r="AH14" s="13">
        <v>63.514478081177899</v>
      </c>
      <c r="AI14" s="13">
        <v>90.758671926531903</v>
      </c>
      <c r="AJ14" s="13">
        <v>6.1340026540234502</v>
      </c>
      <c r="AK14" s="13">
        <v>162.799419538282</v>
      </c>
      <c r="AL14" s="15">
        <v>0</v>
      </c>
      <c r="AM14" s="13">
        <v>325.53344862678199</v>
      </c>
      <c r="AN14" s="13">
        <v>0</v>
      </c>
      <c r="AO14" s="13">
        <v>0</v>
      </c>
      <c r="AP14" s="13">
        <v>8.3297139228203108</v>
      </c>
      <c r="AQ14" s="13">
        <v>0</v>
      </c>
      <c r="AR14" s="13">
        <v>6.4514720933766485</v>
      </c>
      <c r="AS14" s="57">
        <v>2178.0521811743401</v>
      </c>
      <c r="AT14" s="55"/>
      <c r="AU14" s="56"/>
    </row>
    <row r="15" spans="1:47">
      <c r="A15" s="53">
        <v>23</v>
      </c>
      <c r="B15" s="9" t="s">
        <v>7</v>
      </c>
      <c r="C15" s="6" t="s">
        <v>82</v>
      </c>
      <c r="D15" s="14">
        <v>3.5468161775719902</v>
      </c>
      <c r="E15" s="13">
        <v>0.31813756853804198</v>
      </c>
      <c r="F15" s="13">
        <v>1.2979500626861999</v>
      </c>
      <c r="G15" s="13">
        <v>10.6927779682285</v>
      </c>
      <c r="H15" s="13">
        <v>0.113817925881952</v>
      </c>
      <c r="I15" s="13">
        <v>0.47741478204233301</v>
      </c>
      <c r="J15" s="13">
        <v>0.75962865642194299</v>
      </c>
      <c r="K15" s="13">
        <v>6.8253602088869894E-2</v>
      </c>
      <c r="L15" s="13">
        <v>1.06206164195771</v>
      </c>
      <c r="M15" s="13">
        <v>0.360363407882555</v>
      </c>
      <c r="N15" s="13">
        <v>0.65348440040245104</v>
      </c>
      <c r="O15" s="13">
        <v>2.1655483139889098</v>
      </c>
      <c r="P15" s="13">
        <v>0.15310032659679401</v>
      </c>
      <c r="Q15" s="13">
        <v>0.21008772025693301</v>
      </c>
      <c r="R15" s="13">
        <v>1.07001131760352</v>
      </c>
      <c r="S15" s="13">
        <v>9.7873533172914404E-2</v>
      </c>
      <c r="T15" s="13">
        <v>1.4717502196535399</v>
      </c>
      <c r="U15" s="13">
        <v>1.4428390018889701</v>
      </c>
      <c r="V15" s="13">
        <v>8.1393780045966799E-3</v>
      </c>
      <c r="W15" s="13">
        <v>0.16015068505913499</v>
      </c>
      <c r="X15" s="13">
        <v>0.25340281460273301</v>
      </c>
      <c r="Y15" s="13">
        <v>0.32487625611808602</v>
      </c>
      <c r="Z15" s="13">
        <v>9.7830550711247604</v>
      </c>
      <c r="AA15" s="13">
        <v>0.73533132391024603</v>
      </c>
      <c r="AB15" s="13">
        <v>1.8943717792897501</v>
      </c>
      <c r="AC15" s="13">
        <v>0.11399607684292801</v>
      </c>
      <c r="AD15" s="13">
        <v>0.20649656865858301</v>
      </c>
      <c r="AE15" s="13">
        <v>0.78670021869783102</v>
      </c>
      <c r="AF15" s="13">
        <v>9.0409025054226603E-3</v>
      </c>
      <c r="AG15" s="13">
        <v>0.22537779672323899</v>
      </c>
      <c r="AH15" s="13">
        <v>3.2395636326005501</v>
      </c>
      <c r="AI15" s="13">
        <v>0.27207835002217401</v>
      </c>
      <c r="AJ15" s="13">
        <v>0.59321849494272705</v>
      </c>
      <c r="AK15" s="13">
        <v>0.28941361551698103</v>
      </c>
      <c r="AL15" s="15">
        <v>0</v>
      </c>
      <c r="AM15" s="13">
        <v>5.56151975724881</v>
      </c>
      <c r="AN15" s="13">
        <v>0</v>
      </c>
      <c r="AO15" s="13">
        <v>0</v>
      </c>
      <c r="AP15" s="13">
        <v>0.110202640861396</v>
      </c>
      <c r="AQ15" s="13">
        <v>0</v>
      </c>
      <c r="AR15" s="13">
        <v>7.9885839396374649</v>
      </c>
      <c r="AS15" s="57">
        <v>58.517435929231539</v>
      </c>
      <c r="AT15" s="55"/>
      <c r="AU15" s="56"/>
    </row>
    <row r="16" spans="1:47">
      <c r="A16" s="53">
        <v>24</v>
      </c>
      <c r="B16" s="9" t="s">
        <v>8</v>
      </c>
      <c r="C16" s="6" t="s">
        <v>83</v>
      </c>
      <c r="D16" s="14">
        <v>687.81353848135302</v>
      </c>
      <c r="E16" s="13">
        <v>9.3716544909949206</v>
      </c>
      <c r="F16" s="13">
        <v>67.543187970516996</v>
      </c>
      <c r="G16" s="13">
        <v>265.41062756552998</v>
      </c>
      <c r="H16" s="13">
        <v>5.4439524708359901</v>
      </c>
      <c r="I16" s="13">
        <v>10.1913199645756</v>
      </c>
      <c r="J16" s="13">
        <v>88.388530823806803</v>
      </c>
      <c r="K16" s="13">
        <v>0.57403802468633702</v>
      </c>
      <c r="L16" s="13">
        <v>163.87759427808001</v>
      </c>
      <c r="M16" s="13">
        <v>37.900605082011602</v>
      </c>
      <c r="N16" s="13">
        <v>50.272976347702198</v>
      </c>
      <c r="O16" s="13">
        <v>37.7519159599197</v>
      </c>
      <c r="P16" s="13">
        <v>6.5059395280556496</v>
      </c>
      <c r="Q16" s="13">
        <v>4.4239051693568596</v>
      </c>
      <c r="R16" s="13">
        <v>29.9226609424027</v>
      </c>
      <c r="S16" s="13">
        <v>40.1878561060838</v>
      </c>
      <c r="T16" s="13">
        <v>33.796811758689003</v>
      </c>
      <c r="U16" s="13">
        <v>389.56300858042601</v>
      </c>
      <c r="V16" s="13">
        <v>0</v>
      </c>
      <c r="W16" s="13">
        <v>41.3675271311741</v>
      </c>
      <c r="X16" s="13">
        <v>0</v>
      </c>
      <c r="Y16" s="13">
        <v>29.034061299148</v>
      </c>
      <c r="Z16" s="13">
        <v>76.194747792047707</v>
      </c>
      <c r="AA16" s="13">
        <v>9.8499647667948</v>
      </c>
      <c r="AB16" s="13">
        <v>22.085504893167599</v>
      </c>
      <c r="AC16" s="13">
        <v>3.7303463119223701</v>
      </c>
      <c r="AD16" s="13">
        <v>21.625317518370299</v>
      </c>
      <c r="AE16" s="13">
        <v>35.106640139796603</v>
      </c>
      <c r="AF16" s="13">
        <v>0.111810761124838</v>
      </c>
      <c r="AG16" s="13">
        <v>7.8178409146929599</v>
      </c>
      <c r="AH16" s="13">
        <v>8.4902009869366992</v>
      </c>
      <c r="AI16" s="13">
        <v>11.787276380758099</v>
      </c>
      <c r="AJ16" s="13">
        <v>599.87885957040999</v>
      </c>
      <c r="AK16" s="13">
        <v>18.181245869923199</v>
      </c>
      <c r="AL16" s="15">
        <v>0</v>
      </c>
      <c r="AM16" s="13">
        <v>925.64930246807899</v>
      </c>
      <c r="AN16" s="13">
        <v>0</v>
      </c>
      <c r="AO16" s="13">
        <v>0</v>
      </c>
      <c r="AP16" s="13">
        <v>15.313395938160101</v>
      </c>
      <c r="AQ16" s="13">
        <v>0</v>
      </c>
      <c r="AR16" s="13">
        <v>50.87762964804859</v>
      </c>
      <c r="AS16" s="57">
        <v>3806.0417959355823</v>
      </c>
      <c r="AT16" s="55"/>
      <c r="AU16" s="56"/>
    </row>
    <row r="17" spans="1:47">
      <c r="A17" s="53">
        <v>25</v>
      </c>
      <c r="B17" s="9" t="s">
        <v>9</v>
      </c>
      <c r="C17" s="6" t="s">
        <v>84</v>
      </c>
      <c r="D17" s="14">
        <v>6.16760325983459</v>
      </c>
      <c r="E17" s="13">
        <v>10.050342662245299</v>
      </c>
      <c r="F17" s="13">
        <v>27.4753796669957</v>
      </c>
      <c r="G17" s="13">
        <v>50.340864053433897</v>
      </c>
      <c r="H17" s="13">
        <v>6.1120947587192704</v>
      </c>
      <c r="I17" s="13">
        <v>1.2162895650121399</v>
      </c>
      <c r="J17" s="13">
        <v>0.15128127731841201</v>
      </c>
      <c r="K17" s="13">
        <v>1.4784103876750099E-4</v>
      </c>
      <c r="L17" s="13">
        <v>19.438874656154699</v>
      </c>
      <c r="M17" s="13">
        <v>5.9908602852559003</v>
      </c>
      <c r="N17" s="13">
        <v>16.222562099013601</v>
      </c>
      <c r="O17" s="13">
        <v>21.159024924740802</v>
      </c>
      <c r="P17" s="13">
        <v>0.12031642335096999</v>
      </c>
      <c r="Q17" s="13">
        <v>1.22422577160662E-3</v>
      </c>
      <c r="R17" s="13">
        <v>0.58314894469349299</v>
      </c>
      <c r="S17" s="13">
        <v>69.937740697641203</v>
      </c>
      <c r="T17" s="13">
        <v>19.920880229251601</v>
      </c>
      <c r="U17" s="13">
        <v>1208.57306384086</v>
      </c>
      <c r="V17" s="13">
        <v>0</v>
      </c>
      <c r="W17" s="13">
        <v>16.8490643311853</v>
      </c>
      <c r="X17" s="13">
        <v>0</v>
      </c>
      <c r="Y17" s="13">
        <v>29.360136962962699</v>
      </c>
      <c r="Z17" s="13">
        <v>17.3810786646164</v>
      </c>
      <c r="AA17" s="13">
        <v>2.4618760768382502</v>
      </c>
      <c r="AB17" s="13">
        <v>0.15312572478851799</v>
      </c>
      <c r="AC17" s="13">
        <v>1.9430777275815201E-3</v>
      </c>
      <c r="AD17" s="13">
        <v>2.19653313944226</v>
      </c>
      <c r="AE17" s="13">
        <v>24.475984646271801</v>
      </c>
      <c r="AF17" s="13">
        <v>7.6859650957067399E-2</v>
      </c>
      <c r="AG17" s="13">
        <v>1.5667348634716101</v>
      </c>
      <c r="AH17" s="13">
        <v>2.8542088728872699</v>
      </c>
      <c r="AI17" s="13">
        <v>33.6374803549013</v>
      </c>
      <c r="AJ17" s="13">
        <v>1.21962720351492</v>
      </c>
      <c r="AK17" s="13">
        <v>53.328140503028202</v>
      </c>
      <c r="AL17" s="15">
        <v>0</v>
      </c>
      <c r="AM17" s="13">
        <v>219.451794438527</v>
      </c>
      <c r="AN17" s="13">
        <v>0</v>
      </c>
      <c r="AO17" s="13">
        <v>0</v>
      </c>
      <c r="AP17" s="13">
        <v>1.0589980425708001</v>
      </c>
      <c r="AQ17" s="13">
        <v>0</v>
      </c>
      <c r="AR17" s="13">
        <v>29.016159403854733</v>
      </c>
      <c r="AS17" s="57">
        <v>1898.5514453688772</v>
      </c>
      <c r="AT17" s="55"/>
      <c r="AU17" s="56"/>
    </row>
    <row r="18" spans="1:47">
      <c r="A18" s="53">
        <v>26</v>
      </c>
      <c r="B18" s="9" t="s">
        <v>10</v>
      </c>
      <c r="C18" s="6" t="s">
        <v>85</v>
      </c>
      <c r="D18" s="14">
        <v>15.615092616577099</v>
      </c>
      <c r="E18" s="13">
        <v>35.207763386972601</v>
      </c>
      <c r="F18" s="13">
        <v>71.783247101328797</v>
      </c>
      <c r="G18" s="13">
        <v>164.134812985954</v>
      </c>
      <c r="H18" s="13">
        <v>0.220254309256633</v>
      </c>
      <c r="I18" s="13">
        <v>0.31305347054589699</v>
      </c>
      <c r="J18" s="13">
        <v>2.0188658221187499</v>
      </c>
      <c r="K18" s="13">
        <v>1.7466135591797102E-2</v>
      </c>
      <c r="L18" s="13">
        <v>71.181765607173105</v>
      </c>
      <c r="M18" s="13">
        <v>16.7406256159917</v>
      </c>
      <c r="N18" s="13">
        <v>54.7069074097571</v>
      </c>
      <c r="O18" s="13">
        <v>82.517290543138301</v>
      </c>
      <c r="P18" s="13">
        <v>0.81263164973159696</v>
      </c>
      <c r="Q18" s="13">
        <v>0.19339546875195801</v>
      </c>
      <c r="R18" s="13">
        <v>1.7491631759865001</v>
      </c>
      <c r="S18" s="13">
        <v>231.11944198670099</v>
      </c>
      <c r="T18" s="13">
        <v>70.478541369589607</v>
      </c>
      <c r="U18" s="13">
        <v>4207.77688301946</v>
      </c>
      <c r="V18" s="13">
        <v>0</v>
      </c>
      <c r="W18" s="13">
        <v>58.226634207877296</v>
      </c>
      <c r="X18" s="13">
        <v>0</v>
      </c>
      <c r="Y18" s="13">
        <v>92.386807633093099</v>
      </c>
      <c r="Z18" s="13">
        <v>53.893733198976697</v>
      </c>
      <c r="AA18" s="13">
        <v>8.89887200997733</v>
      </c>
      <c r="AB18" s="13">
        <v>0.61807661459059304</v>
      </c>
      <c r="AC18" s="13">
        <v>0.211891926393417</v>
      </c>
      <c r="AD18" s="13">
        <v>8.1933706046254393</v>
      </c>
      <c r="AE18" s="13">
        <v>86.073796133577602</v>
      </c>
      <c r="AF18" s="13">
        <v>6.4400227459747703E-2</v>
      </c>
      <c r="AG18" s="13">
        <v>5.1150775478930699</v>
      </c>
      <c r="AH18" s="13">
        <v>10.222635228142099</v>
      </c>
      <c r="AI18" s="13">
        <v>116.580760998066</v>
      </c>
      <c r="AJ18" s="13">
        <v>16.688103477580199</v>
      </c>
      <c r="AK18" s="13">
        <v>185.17270939786499</v>
      </c>
      <c r="AL18" s="15">
        <v>0</v>
      </c>
      <c r="AM18" s="13">
        <v>626.21067941249396</v>
      </c>
      <c r="AN18" s="13">
        <v>0</v>
      </c>
      <c r="AO18" s="13">
        <v>0</v>
      </c>
      <c r="AP18" s="13">
        <v>22.999367793129899</v>
      </c>
      <c r="AQ18" s="13">
        <v>0</v>
      </c>
      <c r="AR18" s="13">
        <v>70.514615355630767</v>
      </c>
      <c r="AS18" s="57">
        <v>6388.6587334419964</v>
      </c>
      <c r="AT18" s="55"/>
      <c r="AU18" s="56"/>
    </row>
    <row r="19" spans="1:47">
      <c r="A19" s="53" t="s">
        <v>179</v>
      </c>
      <c r="B19" s="9" t="s">
        <v>11</v>
      </c>
      <c r="C19" s="6" t="s">
        <v>86</v>
      </c>
      <c r="D19" s="14">
        <v>196.411334189667</v>
      </c>
      <c r="E19" s="13">
        <v>18.128032999150999</v>
      </c>
      <c r="F19" s="13">
        <v>46.742563609971199</v>
      </c>
      <c r="G19" s="13">
        <v>269.78865793716898</v>
      </c>
      <c r="H19" s="13">
        <v>10.9270388428071</v>
      </c>
      <c r="I19" s="13">
        <v>9.4100297020860797</v>
      </c>
      <c r="J19" s="13">
        <v>18.431809735196602</v>
      </c>
      <c r="K19" s="13">
        <v>1.33256895863591</v>
      </c>
      <c r="L19" s="13">
        <v>49.786319217945</v>
      </c>
      <c r="M19" s="13">
        <v>1.8167345197695199</v>
      </c>
      <c r="N19" s="13">
        <v>2.3099123208099002</v>
      </c>
      <c r="O19" s="13">
        <v>2036.9051891250299</v>
      </c>
      <c r="P19" s="13">
        <v>63.181474218798797</v>
      </c>
      <c r="Q19" s="13">
        <v>17.451319230943898</v>
      </c>
      <c r="R19" s="13">
        <v>238.08450450666501</v>
      </c>
      <c r="S19" s="13">
        <v>334.24550042442303</v>
      </c>
      <c r="T19" s="13">
        <v>143.08527143850199</v>
      </c>
      <c r="U19" s="13">
        <v>2697.39396245943</v>
      </c>
      <c r="V19" s="13">
        <v>1.4656434125234601</v>
      </c>
      <c r="W19" s="13">
        <v>34.830035845471201</v>
      </c>
      <c r="X19" s="13">
        <v>43.072149765842603</v>
      </c>
      <c r="Y19" s="13">
        <v>9.4069894605918805</v>
      </c>
      <c r="Z19" s="13">
        <v>119.39620858023601</v>
      </c>
      <c r="AA19" s="13">
        <v>11.7434586549287</v>
      </c>
      <c r="AB19" s="13">
        <v>11.7586913438404</v>
      </c>
      <c r="AC19" s="13">
        <v>9.9337645551699296</v>
      </c>
      <c r="AD19" s="13">
        <v>6.8630721201813998</v>
      </c>
      <c r="AE19" s="13">
        <v>3.4442327573765401</v>
      </c>
      <c r="AF19" s="13">
        <v>12.9202874732603</v>
      </c>
      <c r="AG19" s="13">
        <v>1.0614572629913499</v>
      </c>
      <c r="AH19" s="13">
        <v>18.083721370829199</v>
      </c>
      <c r="AI19" s="13">
        <v>1.7618271260600999</v>
      </c>
      <c r="AJ19" s="13">
        <v>5.0236109749291797</v>
      </c>
      <c r="AK19" s="13">
        <v>38.971983633724399</v>
      </c>
      <c r="AL19" s="15">
        <v>0</v>
      </c>
      <c r="AM19" s="13">
        <v>196.906075186837</v>
      </c>
      <c r="AN19" s="13">
        <v>0</v>
      </c>
      <c r="AO19" s="13">
        <v>0</v>
      </c>
      <c r="AP19" s="13">
        <v>3172.92223313164</v>
      </c>
      <c r="AQ19" s="13">
        <v>0</v>
      </c>
      <c r="AR19" s="13">
        <v>141.8948632126108</v>
      </c>
      <c r="AS19" s="57">
        <v>9996.8925293060438</v>
      </c>
      <c r="AT19" s="55"/>
      <c r="AU19" s="56"/>
    </row>
    <row r="20" spans="1:47">
      <c r="A20" s="53">
        <v>29</v>
      </c>
      <c r="B20" s="9" t="s">
        <v>12</v>
      </c>
      <c r="C20" s="6" t="s">
        <v>87</v>
      </c>
      <c r="D20" s="14">
        <v>3.6372515494616899</v>
      </c>
      <c r="E20" s="13">
        <v>1.2174311556234401</v>
      </c>
      <c r="F20" s="13">
        <v>2.4121346896423601</v>
      </c>
      <c r="G20" s="13">
        <v>14.410681522912601</v>
      </c>
      <c r="H20" s="13">
        <v>0.51512871579100905</v>
      </c>
      <c r="I20" s="13">
        <v>1.3707219299928499</v>
      </c>
      <c r="J20" s="13">
        <v>2.3698308282151701</v>
      </c>
      <c r="K20" s="13">
        <v>5.1729115052094002E-2</v>
      </c>
      <c r="L20" s="13">
        <v>0.71479270686929397</v>
      </c>
      <c r="M20" s="13">
        <v>1.0063694442267199</v>
      </c>
      <c r="N20" s="13">
        <v>1.1107932548118999</v>
      </c>
      <c r="O20" s="13">
        <v>3.0320889321525502</v>
      </c>
      <c r="P20" s="13">
        <v>0.83939200356004395</v>
      </c>
      <c r="Q20" s="13">
        <v>0.73015601153038201</v>
      </c>
      <c r="R20" s="13">
        <v>4.44377277933632</v>
      </c>
      <c r="S20" s="13">
        <v>1.27139862509801</v>
      </c>
      <c r="T20" s="13">
        <v>1.28398650254179</v>
      </c>
      <c r="U20" s="13">
        <v>16.331648052897901</v>
      </c>
      <c r="V20" s="13">
        <v>7.9495074924694403E-2</v>
      </c>
      <c r="W20" s="13">
        <v>1.2819059156121499</v>
      </c>
      <c r="X20" s="13">
        <v>2.57056627479581</v>
      </c>
      <c r="Y20" s="13">
        <v>1.36048999787366</v>
      </c>
      <c r="Z20" s="13">
        <v>7.2607411953599801</v>
      </c>
      <c r="AA20" s="13">
        <v>1.5840268857784301</v>
      </c>
      <c r="AB20" s="13">
        <v>1.3291811301248599</v>
      </c>
      <c r="AC20" s="13">
        <v>1.53303373870931</v>
      </c>
      <c r="AD20" s="13">
        <v>1.01450098082039</v>
      </c>
      <c r="AE20" s="13">
        <v>3.3467188103927801</v>
      </c>
      <c r="AF20" s="13">
        <v>3.1936752473198E-2</v>
      </c>
      <c r="AG20" s="13">
        <v>1.17943786572302</v>
      </c>
      <c r="AH20" s="13">
        <v>1.7951180577718</v>
      </c>
      <c r="AI20" s="13">
        <v>1.4061685098457199</v>
      </c>
      <c r="AJ20" s="13">
        <v>1.6023864754681501</v>
      </c>
      <c r="AK20" s="13">
        <v>3.93319338160414</v>
      </c>
      <c r="AL20" s="15">
        <v>0</v>
      </c>
      <c r="AM20" s="13">
        <v>49.7504591459561</v>
      </c>
      <c r="AN20" s="13">
        <v>0</v>
      </c>
      <c r="AO20" s="13">
        <v>0</v>
      </c>
      <c r="AP20" s="13">
        <v>337.34202644371101</v>
      </c>
      <c r="AQ20" s="13">
        <v>0</v>
      </c>
      <c r="AR20" s="13">
        <v>22.416328881953241</v>
      </c>
      <c r="AS20" s="57">
        <v>497.56702333861455</v>
      </c>
      <c r="AT20" s="55"/>
      <c r="AU20" s="56"/>
    </row>
    <row r="21" spans="1:47">
      <c r="A21" s="53" t="s">
        <v>180</v>
      </c>
      <c r="B21" s="9" t="s">
        <v>13</v>
      </c>
      <c r="C21" s="6" t="s">
        <v>88</v>
      </c>
      <c r="D21" s="14">
        <v>3.5299710654538998</v>
      </c>
      <c r="E21" s="13">
        <v>1.15191532236033</v>
      </c>
      <c r="F21" s="13">
        <v>3.1494158151726501</v>
      </c>
      <c r="G21" s="13">
        <v>8.5640137893774302</v>
      </c>
      <c r="H21" s="13">
        <v>0.55771861168989201</v>
      </c>
      <c r="I21" s="13">
        <v>1.24859909884578</v>
      </c>
      <c r="J21" s="13">
        <v>2.2114573882446198</v>
      </c>
      <c r="K21" s="13">
        <v>5.5931878400711503E-2</v>
      </c>
      <c r="L21" s="13">
        <v>0.67811483080671897</v>
      </c>
      <c r="M21" s="13">
        <v>0.946712576095879</v>
      </c>
      <c r="N21" s="13">
        <v>0.95450928444405203</v>
      </c>
      <c r="O21" s="13">
        <v>2.54921063816353</v>
      </c>
      <c r="P21" s="13">
        <v>0.83102093752602002</v>
      </c>
      <c r="Q21" s="13">
        <v>0.56897309957129205</v>
      </c>
      <c r="R21" s="13">
        <v>3.6391126129124598</v>
      </c>
      <c r="S21" s="13">
        <v>0.93527053970664198</v>
      </c>
      <c r="T21" s="13">
        <v>1.4084450101858199</v>
      </c>
      <c r="U21" s="13">
        <v>14.6138363601353</v>
      </c>
      <c r="V21" s="13">
        <v>0</v>
      </c>
      <c r="W21" s="13">
        <v>3.2312030811572598</v>
      </c>
      <c r="X21" s="13">
        <v>0</v>
      </c>
      <c r="Y21" s="13">
        <v>1.24420910522608</v>
      </c>
      <c r="Z21" s="13">
        <v>5.7339724704485899</v>
      </c>
      <c r="AA21" s="13">
        <v>0.98722120258293999</v>
      </c>
      <c r="AB21" s="13">
        <v>0.73965816161194597</v>
      </c>
      <c r="AC21" s="13">
        <v>1.0875660293160001</v>
      </c>
      <c r="AD21" s="13">
        <v>0.68858556511417501</v>
      </c>
      <c r="AE21" s="13">
        <v>2.4618001623449999</v>
      </c>
      <c r="AF21" s="13">
        <v>2.7078617220309801E-2</v>
      </c>
      <c r="AG21" s="13">
        <v>0.752588613240328</v>
      </c>
      <c r="AH21" s="13">
        <v>1.4832635138805601</v>
      </c>
      <c r="AI21" s="13">
        <v>0.830368360213524</v>
      </c>
      <c r="AJ21" s="13">
        <v>1.1152251346272299</v>
      </c>
      <c r="AK21" s="13">
        <v>2.2619986676972799</v>
      </c>
      <c r="AL21" s="15">
        <v>0</v>
      </c>
      <c r="AM21" s="13">
        <v>45.695027039274201</v>
      </c>
      <c r="AN21" s="13">
        <v>0</v>
      </c>
      <c r="AO21" s="13">
        <v>0</v>
      </c>
      <c r="AP21" s="13">
        <v>358.30625646865599</v>
      </c>
      <c r="AQ21" s="13">
        <v>0</v>
      </c>
      <c r="AR21" s="13">
        <v>30.11034914522735</v>
      </c>
      <c r="AS21" s="57">
        <v>504.35060019693185</v>
      </c>
      <c r="AT21" s="55"/>
      <c r="AU21" s="56"/>
    </row>
    <row r="22" spans="1:47">
      <c r="A22" s="53" t="s">
        <v>181</v>
      </c>
      <c r="B22" s="9" t="s">
        <v>14</v>
      </c>
      <c r="C22" s="6" t="s">
        <v>89</v>
      </c>
      <c r="D22" s="14">
        <v>62.234020431941801</v>
      </c>
      <c r="E22" s="13">
        <v>15.185801337387099</v>
      </c>
      <c r="F22" s="13">
        <v>58.586715142692697</v>
      </c>
      <c r="G22" s="13">
        <v>104.68627407567899</v>
      </c>
      <c r="H22" s="13">
        <v>11.579150182948499</v>
      </c>
      <c r="I22" s="13">
        <v>16.628398024867501</v>
      </c>
      <c r="J22" s="13">
        <v>25.0040002356541</v>
      </c>
      <c r="K22" s="13">
        <v>0.81056862247693595</v>
      </c>
      <c r="L22" s="13">
        <v>9.6330000992312499</v>
      </c>
      <c r="M22" s="13">
        <v>12.729108644058799</v>
      </c>
      <c r="N22" s="13">
        <v>13.582339049658801</v>
      </c>
      <c r="O22" s="13">
        <v>38.1312323136098</v>
      </c>
      <c r="P22" s="13">
        <v>11.010866967097799</v>
      </c>
      <c r="Q22" s="13">
        <v>5.9403549315621396</v>
      </c>
      <c r="R22" s="13">
        <v>40.900049797588302</v>
      </c>
      <c r="S22" s="13">
        <v>16.482522050860101</v>
      </c>
      <c r="T22" s="13">
        <v>21.074278228565799</v>
      </c>
      <c r="U22" s="13">
        <v>205.62613347638799</v>
      </c>
      <c r="V22" s="13">
        <v>0.49597890529907201</v>
      </c>
      <c r="W22" s="13">
        <v>2.3244974191865202</v>
      </c>
      <c r="X22" s="13">
        <v>26.409454652259502</v>
      </c>
      <c r="Y22" s="13">
        <v>21.7048888249758</v>
      </c>
      <c r="Z22" s="13">
        <v>65.362519534149797</v>
      </c>
      <c r="AA22" s="13">
        <v>7.14722645436375</v>
      </c>
      <c r="AB22" s="13">
        <v>4.0230482013982103</v>
      </c>
      <c r="AC22" s="13">
        <v>9.3015182175257198</v>
      </c>
      <c r="AD22" s="13">
        <v>4.5115013446527499</v>
      </c>
      <c r="AE22" s="13">
        <v>19.866373012835901</v>
      </c>
      <c r="AF22" s="13">
        <v>1.0543446980726101</v>
      </c>
      <c r="AG22" s="13">
        <v>3.6507058758686202</v>
      </c>
      <c r="AH22" s="13">
        <v>15.226588228292</v>
      </c>
      <c r="AI22" s="13">
        <v>3.2241783853139498</v>
      </c>
      <c r="AJ22" s="13">
        <v>12.092913568576799</v>
      </c>
      <c r="AK22" s="13">
        <v>10.5996494088291</v>
      </c>
      <c r="AL22" s="15">
        <v>0</v>
      </c>
      <c r="AM22" s="13">
        <v>479.87801365825902</v>
      </c>
      <c r="AN22" s="13">
        <v>0</v>
      </c>
      <c r="AO22" s="13">
        <v>0</v>
      </c>
      <c r="AP22" s="13">
        <v>5141.3722058949197</v>
      </c>
      <c r="AQ22" s="13">
        <v>0</v>
      </c>
      <c r="AR22" s="13">
        <v>275.99766056967644</v>
      </c>
      <c r="AS22" s="57">
        <v>6774.0680804667236</v>
      </c>
      <c r="AT22" s="55"/>
      <c r="AU22" s="56"/>
    </row>
    <row r="23" spans="1:47">
      <c r="A23" s="53" t="s">
        <v>182</v>
      </c>
      <c r="B23" s="9" t="s">
        <v>15</v>
      </c>
      <c r="C23" s="6" t="s">
        <v>90</v>
      </c>
      <c r="D23" s="14">
        <v>1.3372816151282201</v>
      </c>
      <c r="E23" s="13">
        <v>0.11297788719884599</v>
      </c>
      <c r="F23" s="13">
        <v>144.38688839725</v>
      </c>
      <c r="G23" s="13">
        <v>4.6865376761123203</v>
      </c>
      <c r="H23" s="13">
        <v>0.66294718161533495</v>
      </c>
      <c r="I23" s="13">
        <v>0.146816972693457</v>
      </c>
      <c r="J23" s="13">
        <v>0.18465969332030499</v>
      </c>
      <c r="K23" s="13">
        <v>6.3664227469099697E-3</v>
      </c>
      <c r="L23" s="13">
        <v>0.29218269422789001</v>
      </c>
      <c r="M23" s="13">
        <v>0.19195552011588099</v>
      </c>
      <c r="N23" s="13">
        <v>0.175496878143695</v>
      </c>
      <c r="O23" s="13">
        <v>149.455130784072</v>
      </c>
      <c r="P23" s="13">
        <v>0.29778185146929598</v>
      </c>
      <c r="Q23" s="13">
        <v>0.11025703533501501</v>
      </c>
      <c r="R23" s="13">
        <v>1.3100284656938901</v>
      </c>
      <c r="S23" s="13">
        <v>739.89848329132701</v>
      </c>
      <c r="T23" s="13">
        <v>0.68200033357126899</v>
      </c>
      <c r="U23" s="13">
        <v>646.91894809411599</v>
      </c>
      <c r="V23" s="13">
        <v>3.5453255740754401</v>
      </c>
      <c r="W23" s="13">
        <v>76.265255147519298</v>
      </c>
      <c r="X23" s="13">
        <v>142.60117922067599</v>
      </c>
      <c r="Y23" s="13">
        <v>145.841095295456</v>
      </c>
      <c r="Z23" s="13">
        <v>131.79479041357899</v>
      </c>
      <c r="AA23" s="13">
        <v>16.7627364695201</v>
      </c>
      <c r="AB23" s="13">
        <v>14.300846283076799</v>
      </c>
      <c r="AC23" s="13">
        <v>21.7140756010171</v>
      </c>
      <c r="AD23" s="13">
        <v>41.833343424967602</v>
      </c>
      <c r="AE23" s="13">
        <v>185.43252434519599</v>
      </c>
      <c r="AF23" s="13">
        <v>10.4815578876196</v>
      </c>
      <c r="AG23" s="13">
        <v>28.2662365296258</v>
      </c>
      <c r="AH23" s="13">
        <v>73.525769960264597</v>
      </c>
      <c r="AI23" s="13">
        <v>79.247455273919996</v>
      </c>
      <c r="AJ23" s="13">
        <v>79.034998864375794</v>
      </c>
      <c r="AK23" s="13">
        <v>206.42769445290301</v>
      </c>
      <c r="AL23" s="15">
        <v>0</v>
      </c>
      <c r="AM23" s="13">
        <v>1599.72111844864</v>
      </c>
      <c r="AN23" s="13">
        <v>0</v>
      </c>
      <c r="AO23" s="13">
        <v>0</v>
      </c>
      <c r="AP23" s="13">
        <v>5891.7819247855396</v>
      </c>
      <c r="AQ23" s="13">
        <v>0</v>
      </c>
      <c r="AR23" s="13">
        <v>16.734566646128172</v>
      </c>
      <c r="AS23" s="57">
        <v>10456.169235418236</v>
      </c>
      <c r="AT23" s="55"/>
      <c r="AU23" s="56"/>
    </row>
    <row r="24" spans="1:47">
      <c r="A24" s="53" t="s">
        <v>183</v>
      </c>
      <c r="B24" s="9" t="s">
        <v>16</v>
      </c>
      <c r="C24" s="6" t="s">
        <v>91</v>
      </c>
      <c r="D24" s="14">
        <v>193.06326993580501</v>
      </c>
      <c r="E24" s="13">
        <v>88.788637208756597</v>
      </c>
      <c r="F24" s="13">
        <v>69.084398440619196</v>
      </c>
      <c r="G24" s="13">
        <v>846.12402621051797</v>
      </c>
      <c r="H24" s="13">
        <v>1.0965820056729501</v>
      </c>
      <c r="I24" s="13">
        <v>17.1677937032971</v>
      </c>
      <c r="J24" s="13">
        <v>63.194753894300803</v>
      </c>
      <c r="K24" s="13">
        <v>4.2749041522938702</v>
      </c>
      <c r="L24" s="13">
        <v>81.894456865518407</v>
      </c>
      <c r="M24" s="13">
        <v>72.036248315855801</v>
      </c>
      <c r="N24" s="13">
        <v>274.32849587334499</v>
      </c>
      <c r="O24" s="13">
        <v>326.94109766358599</v>
      </c>
      <c r="P24" s="13">
        <v>9.4825855198030595</v>
      </c>
      <c r="Q24" s="13">
        <v>13.108598875993</v>
      </c>
      <c r="R24" s="13">
        <v>83.419799532513807</v>
      </c>
      <c r="S24" s="13">
        <v>85.074952770263806</v>
      </c>
      <c r="T24" s="13">
        <v>69.803687496645395</v>
      </c>
      <c r="U24" s="13">
        <v>656.59295378938805</v>
      </c>
      <c r="V24" s="13">
        <v>0.29141843156618402</v>
      </c>
      <c r="W24" s="13">
        <v>3.4912175344999201</v>
      </c>
      <c r="X24" s="13">
        <v>12.9629890791477</v>
      </c>
      <c r="Y24" s="13">
        <v>18.982423850278501</v>
      </c>
      <c r="Z24" s="13">
        <v>364.69693322059999</v>
      </c>
      <c r="AA24" s="13">
        <v>16.865372729716899</v>
      </c>
      <c r="AB24" s="13">
        <v>17.423985423993599</v>
      </c>
      <c r="AC24" s="13">
        <v>8.6918274751558204</v>
      </c>
      <c r="AD24" s="13">
        <v>32.464060599465299</v>
      </c>
      <c r="AE24" s="13">
        <v>130.92726944788501</v>
      </c>
      <c r="AF24" s="13">
        <v>3.78944273011435E-2</v>
      </c>
      <c r="AG24" s="13">
        <v>13.2146563984069</v>
      </c>
      <c r="AH24" s="13">
        <v>21.757313722448298</v>
      </c>
      <c r="AI24" s="13">
        <v>17.143526769926702</v>
      </c>
      <c r="AJ24" s="13">
        <v>15.180927117037999</v>
      </c>
      <c r="AK24" s="13">
        <v>23.155229168698799</v>
      </c>
      <c r="AL24" s="15">
        <v>0</v>
      </c>
      <c r="AM24" s="13">
        <v>2342.9160292654001</v>
      </c>
      <c r="AN24" s="13">
        <v>0</v>
      </c>
      <c r="AO24" s="13">
        <v>0</v>
      </c>
      <c r="AP24" s="13">
        <v>117.51098568952899</v>
      </c>
      <c r="AQ24" s="13">
        <v>0</v>
      </c>
      <c r="AR24" s="13">
        <v>9.0396330836527312</v>
      </c>
      <c r="AS24" s="57">
        <v>6122.2309356888863</v>
      </c>
      <c r="AT24" s="55"/>
      <c r="AU24" s="56"/>
    </row>
    <row r="25" spans="1:47">
      <c r="A25" s="53" t="s">
        <v>184</v>
      </c>
      <c r="B25" s="9" t="s">
        <v>17</v>
      </c>
      <c r="C25" s="6" t="s">
        <v>92</v>
      </c>
      <c r="D25" s="14">
        <v>511.71332630874599</v>
      </c>
      <c r="E25" s="13">
        <v>49.284019692741303</v>
      </c>
      <c r="F25" s="13">
        <v>72.277447344511501</v>
      </c>
      <c r="G25" s="13">
        <v>749.31636205113705</v>
      </c>
      <c r="H25" s="13">
        <v>5.0341043274991897</v>
      </c>
      <c r="I25" s="13">
        <v>15.170875509790701</v>
      </c>
      <c r="J25" s="13">
        <v>80.667609297350396</v>
      </c>
      <c r="K25" s="13">
        <v>2.54482688818005</v>
      </c>
      <c r="L25" s="13">
        <v>30.369719858509299</v>
      </c>
      <c r="M25" s="13">
        <v>29.057697697800201</v>
      </c>
      <c r="N25" s="13">
        <v>130.98147655115201</v>
      </c>
      <c r="O25" s="13">
        <v>177.88062314528199</v>
      </c>
      <c r="P25" s="13">
        <v>4.4961064476588604</v>
      </c>
      <c r="Q25" s="13">
        <v>7.7852604292634302</v>
      </c>
      <c r="R25" s="13">
        <v>52.570236692834897</v>
      </c>
      <c r="S25" s="13">
        <v>131.31031434027</v>
      </c>
      <c r="T25" s="13">
        <v>37.660971865484903</v>
      </c>
      <c r="U25" s="13">
        <v>5589.68891893206</v>
      </c>
      <c r="V25" s="13">
        <v>7.6659021217541898</v>
      </c>
      <c r="W25" s="13">
        <v>116.546683002828</v>
      </c>
      <c r="X25" s="13">
        <v>283.03717898800699</v>
      </c>
      <c r="Y25" s="13">
        <v>144.54743842130799</v>
      </c>
      <c r="Z25" s="13">
        <v>919.99757019023195</v>
      </c>
      <c r="AA25" s="13">
        <v>297.394563542485</v>
      </c>
      <c r="AB25" s="13">
        <v>119.844121781951</v>
      </c>
      <c r="AC25" s="13">
        <v>25.363319454026801</v>
      </c>
      <c r="AD25" s="13">
        <v>77.495748182149399</v>
      </c>
      <c r="AE25" s="13">
        <v>131.80595647425901</v>
      </c>
      <c r="AF25" s="13">
        <v>482.42636874298199</v>
      </c>
      <c r="AG25" s="13">
        <v>13.4846968222681</v>
      </c>
      <c r="AH25" s="13">
        <v>62.834533817946003</v>
      </c>
      <c r="AI25" s="13">
        <v>37.978546214350402</v>
      </c>
      <c r="AJ25" s="13">
        <v>0</v>
      </c>
      <c r="AK25" s="13">
        <v>171.12488127395699</v>
      </c>
      <c r="AL25" s="15">
        <v>0</v>
      </c>
      <c r="AM25" s="13">
        <v>0</v>
      </c>
      <c r="AN25" s="13">
        <v>0</v>
      </c>
      <c r="AO25" s="13">
        <v>0</v>
      </c>
      <c r="AP25" s="13">
        <v>41148.131521205498</v>
      </c>
      <c r="AQ25" s="13">
        <v>0</v>
      </c>
      <c r="AR25" s="13">
        <v>12.258392297547957</v>
      </c>
      <c r="AS25" s="57">
        <v>51729.747319913819</v>
      </c>
      <c r="AT25" s="55"/>
      <c r="AU25" s="56"/>
    </row>
    <row r="26" spans="1:47">
      <c r="A26" s="53">
        <v>50</v>
      </c>
      <c r="B26" s="9" t="s">
        <v>18</v>
      </c>
      <c r="C26" s="6" t="s">
        <v>93</v>
      </c>
      <c r="D26" s="14">
        <v>34.748177591464902</v>
      </c>
      <c r="E26" s="13">
        <v>0.32347372193266799</v>
      </c>
      <c r="F26" s="13">
        <v>30.4871737315218</v>
      </c>
      <c r="G26" s="13">
        <v>151.41335175136399</v>
      </c>
      <c r="H26" s="13">
        <v>0</v>
      </c>
      <c r="I26" s="13">
        <v>2.58933831058172</v>
      </c>
      <c r="J26" s="13">
        <v>0</v>
      </c>
      <c r="K26" s="13">
        <v>2.03112707169231E-2</v>
      </c>
      <c r="L26" s="13">
        <v>0</v>
      </c>
      <c r="M26" s="13">
        <v>0</v>
      </c>
      <c r="N26" s="13">
        <v>0</v>
      </c>
      <c r="O26" s="13">
        <v>9.5923167572822194</v>
      </c>
      <c r="P26" s="13">
        <v>0.36438178815698002</v>
      </c>
      <c r="Q26" s="13">
        <v>0</v>
      </c>
      <c r="R26" s="13">
        <v>1.54279604064422</v>
      </c>
      <c r="S26" s="13">
        <v>11.5582441429548</v>
      </c>
      <c r="T26" s="13">
        <v>2.5396175818485398</v>
      </c>
      <c r="U26" s="13">
        <v>69.080118763913305</v>
      </c>
      <c r="V26" s="13">
        <v>2.2763339192145302E-3</v>
      </c>
      <c r="W26" s="13">
        <v>2.7750055853058102</v>
      </c>
      <c r="X26" s="13">
        <v>3.1812923617494002</v>
      </c>
      <c r="Y26" s="13">
        <v>14.5475293394896</v>
      </c>
      <c r="Z26" s="13">
        <v>10.0204093733217</v>
      </c>
      <c r="AA26" s="13">
        <v>0</v>
      </c>
      <c r="AB26" s="13">
        <v>0</v>
      </c>
      <c r="AC26" s="13">
        <v>0</v>
      </c>
      <c r="AD26" s="13">
        <v>0.67188210750699195</v>
      </c>
      <c r="AE26" s="13">
        <v>2.7654655674979902</v>
      </c>
      <c r="AF26" s="13">
        <v>0.41889682157290098</v>
      </c>
      <c r="AG26" s="13">
        <v>0</v>
      </c>
      <c r="AH26" s="13">
        <v>0.88515664310638198</v>
      </c>
      <c r="AI26" s="13">
        <v>1.4926918434382199</v>
      </c>
      <c r="AJ26" s="13">
        <v>0</v>
      </c>
      <c r="AK26" s="13">
        <v>3.4160909199654399</v>
      </c>
      <c r="AL26" s="15">
        <v>0</v>
      </c>
      <c r="AM26" s="13">
        <v>2114.4120585997898</v>
      </c>
      <c r="AN26" s="13">
        <v>0</v>
      </c>
      <c r="AO26" s="13">
        <v>0</v>
      </c>
      <c r="AP26" s="13">
        <v>110.969008487574</v>
      </c>
      <c r="AQ26" s="13">
        <v>0</v>
      </c>
      <c r="AR26" s="13">
        <v>793.6531671700393</v>
      </c>
      <c r="AS26" s="57">
        <v>3373.470232606659</v>
      </c>
      <c r="AT26" s="55"/>
      <c r="AU26" s="56"/>
    </row>
    <row r="27" spans="1:47">
      <c r="A27" s="53">
        <v>51</v>
      </c>
      <c r="B27" s="9" t="s">
        <v>19</v>
      </c>
      <c r="C27" s="6" t="s">
        <v>94</v>
      </c>
      <c r="D27" s="14">
        <v>1489.4159144123601</v>
      </c>
      <c r="E27" s="13">
        <v>35.194543210001598</v>
      </c>
      <c r="F27" s="13">
        <v>1685.7356604623999</v>
      </c>
      <c r="G27" s="13">
        <v>3228.23675884044</v>
      </c>
      <c r="H27" s="13">
        <v>422.57415630165599</v>
      </c>
      <c r="I27" s="13">
        <v>163.87332385859301</v>
      </c>
      <c r="J27" s="13">
        <v>133.19643961119201</v>
      </c>
      <c r="K27" s="13">
        <v>1.14015589986368</v>
      </c>
      <c r="L27" s="13">
        <v>182.075597460936</v>
      </c>
      <c r="M27" s="13">
        <v>118.275277295344</v>
      </c>
      <c r="N27" s="13">
        <v>169.158819931772</v>
      </c>
      <c r="O27" s="13">
        <v>616.88175819787295</v>
      </c>
      <c r="P27" s="13">
        <v>25.3720834267932</v>
      </c>
      <c r="Q27" s="13">
        <v>11.8257498571112</v>
      </c>
      <c r="R27" s="13">
        <v>116.201461686743</v>
      </c>
      <c r="S27" s="13">
        <v>571.37931349150006</v>
      </c>
      <c r="T27" s="13">
        <v>204.16702908375601</v>
      </c>
      <c r="U27" s="13">
        <v>1969.3919226102701</v>
      </c>
      <c r="V27" s="13">
        <v>6.2023251181554802</v>
      </c>
      <c r="W27" s="13">
        <v>2.70691089792673</v>
      </c>
      <c r="X27" s="13">
        <v>147.735857490461</v>
      </c>
      <c r="Y27" s="13">
        <v>553.68184121134902</v>
      </c>
      <c r="Z27" s="13">
        <v>303.11368368819501</v>
      </c>
      <c r="AA27" s="13">
        <v>21.810878418429901</v>
      </c>
      <c r="AB27" s="13">
        <v>35.986845185017401</v>
      </c>
      <c r="AC27" s="13">
        <v>17.094990542896799</v>
      </c>
      <c r="AD27" s="13">
        <v>36.486853514358202</v>
      </c>
      <c r="AE27" s="13">
        <v>113.29862170145999</v>
      </c>
      <c r="AF27" s="13">
        <v>24.052228198487601</v>
      </c>
      <c r="AG27" s="13">
        <v>43.194477910708898</v>
      </c>
      <c r="AH27" s="13">
        <v>68.951565241918303</v>
      </c>
      <c r="AI27" s="13">
        <v>84.402549935334804</v>
      </c>
      <c r="AJ27" s="13">
        <v>291.04165028892299</v>
      </c>
      <c r="AK27" s="13">
        <v>247.248329305505</v>
      </c>
      <c r="AL27" s="15">
        <v>0</v>
      </c>
      <c r="AM27" s="13">
        <v>395.18769472551003</v>
      </c>
      <c r="AN27" s="13">
        <v>0</v>
      </c>
      <c r="AO27" s="13">
        <v>0</v>
      </c>
      <c r="AP27" s="13">
        <v>3158.4093691502399</v>
      </c>
      <c r="AQ27" s="13">
        <v>0</v>
      </c>
      <c r="AR27" s="13">
        <v>418.8563850979059</v>
      </c>
      <c r="AS27" s="57">
        <v>17113.559023261387</v>
      </c>
      <c r="AT27" s="55"/>
      <c r="AU27" s="56"/>
    </row>
    <row r="28" spans="1:47">
      <c r="A28" s="53">
        <v>52</v>
      </c>
      <c r="B28" s="9" t="s">
        <v>20</v>
      </c>
      <c r="C28" s="6" t="s">
        <v>95</v>
      </c>
      <c r="D28" s="14">
        <v>151.880928543849</v>
      </c>
      <c r="E28" s="13">
        <v>3.2337047128251299</v>
      </c>
      <c r="F28" s="13">
        <v>30.409144739465599</v>
      </c>
      <c r="G28" s="13">
        <v>281.31022012849701</v>
      </c>
      <c r="H28" s="13">
        <v>0</v>
      </c>
      <c r="I28" s="13">
        <v>3.3027796501331501</v>
      </c>
      <c r="J28" s="13">
        <v>0</v>
      </c>
      <c r="K28" s="13">
        <v>6.7690322948371601E-2</v>
      </c>
      <c r="L28" s="13">
        <v>0</v>
      </c>
      <c r="M28" s="13">
        <v>0</v>
      </c>
      <c r="N28" s="13">
        <v>0</v>
      </c>
      <c r="O28" s="13">
        <v>12.3935192906143</v>
      </c>
      <c r="P28" s="13">
        <v>0.88630581002038</v>
      </c>
      <c r="Q28" s="13">
        <v>0</v>
      </c>
      <c r="R28" s="13">
        <v>5.79994357819906</v>
      </c>
      <c r="S28" s="13">
        <v>85.373487166342997</v>
      </c>
      <c r="T28" s="13">
        <v>9.2892770804734592</v>
      </c>
      <c r="U28" s="13">
        <v>1131.9375956079</v>
      </c>
      <c r="V28" s="13">
        <v>0.94299070496707005</v>
      </c>
      <c r="W28" s="13">
        <v>14.787225471462101</v>
      </c>
      <c r="X28" s="13">
        <v>32.361140817371798</v>
      </c>
      <c r="Y28" s="13">
        <v>187.155324221082</v>
      </c>
      <c r="Z28" s="13">
        <v>182.18234627695799</v>
      </c>
      <c r="AA28" s="13">
        <v>0</v>
      </c>
      <c r="AB28" s="13">
        <v>0</v>
      </c>
      <c r="AC28" s="13">
        <v>0</v>
      </c>
      <c r="AD28" s="13">
        <v>4.54857529626155</v>
      </c>
      <c r="AE28" s="13">
        <v>36.849622703296298</v>
      </c>
      <c r="AF28" s="13">
        <v>3.93580980139728</v>
      </c>
      <c r="AG28" s="13">
        <v>0</v>
      </c>
      <c r="AH28" s="13">
        <v>3.1210190298606602</v>
      </c>
      <c r="AI28" s="13">
        <v>11.700887945042201</v>
      </c>
      <c r="AJ28" s="13">
        <v>0</v>
      </c>
      <c r="AK28" s="13">
        <v>10.760567419866</v>
      </c>
      <c r="AL28" s="15">
        <v>0</v>
      </c>
      <c r="AM28" s="13">
        <v>12462.542057434701</v>
      </c>
      <c r="AN28" s="13">
        <v>0</v>
      </c>
      <c r="AO28" s="13">
        <v>0</v>
      </c>
      <c r="AP28" s="13">
        <v>1147.89836117042</v>
      </c>
      <c r="AQ28" s="13">
        <v>0</v>
      </c>
      <c r="AR28" s="13">
        <v>500.38703700329637</v>
      </c>
      <c r="AS28" s="57">
        <v>16315.057561927251</v>
      </c>
      <c r="AT28" s="55"/>
      <c r="AU28" s="56"/>
    </row>
    <row r="29" spans="1:47">
      <c r="A29" s="53" t="s">
        <v>185</v>
      </c>
      <c r="B29" s="9" t="s">
        <v>21</v>
      </c>
      <c r="C29" s="6" t="s">
        <v>96</v>
      </c>
      <c r="D29" s="14">
        <v>30.1438345655212</v>
      </c>
      <c r="E29" s="13">
        <v>0</v>
      </c>
      <c r="F29" s="13">
        <v>224.033106810389</v>
      </c>
      <c r="G29" s="13">
        <v>446.96078482772401</v>
      </c>
      <c r="H29" s="13">
        <v>0</v>
      </c>
      <c r="I29" s="13">
        <v>4.4147515658180803</v>
      </c>
      <c r="J29" s="13">
        <v>0</v>
      </c>
      <c r="K29" s="13">
        <v>0</v>
      </c>
      <c r="L29" s="13">
        <v>0</v>
      </c>
      <c r="M29" s="13">
        <v>0</v>
      </c>
      <c r="N29" s="13">
        <v>200.677066090502</v>
      </c>
      <c r="O29" s="13">
        <v>372.769740649499</v>
      </c>
      <c r="P29" s="13">
        <v>0</v>
      </c>
      <c r="Q29" s="13">
        <v>0</v>
      </c>
      <c r="R29" s="13">
        <v>7.6085284002101101</v>
      </c>
      <c r="S29" s="13">
        <v>182.32572051912101</v>
      </c>
      <c r="T29" s="13">
        <v>62.411711044629897</v>
      </c>
      <c r="U29" s="13">
        <v>411.90662093363898</v>
      </c>
      <c r="V29" s="13">
        <v>8.7301991116140307</v>
      </c>
      <c r="W29" s="13">
        <v>210.21584573993599</v>
      </c>
      <c r="X29" s="13">
        <v>298.58283129305403</v>
      </c>
      <c r="Y29" s="13">
        <v>2.3872324809798999</v>
      </c>
      <c r="Z29" s="13">
        <v>163.715799155963</v>
      </c>
      <c r="AA29" s="13">
        <v>14.891392273708901</v>
      </c>
      <c r="AB29" s="13">
        <v>16.121124080784199</v>
      </c>
      <c r="AC29" s="13">
        <v>0</v>
      </c>
      <c r="AD29" s="13">
        <v>174.751219510173</v>
      </c>
      <c r="AE29" s="13">
        <v>325.72418515630198</v>
      </c>
      <c r="AF29" s="13">
        <v>0</v>
      </c>
      <c r="AG29" s="13">
        <v>138.016405488874</v>
      </c>
      <c r="AH29" s="13">
        <v>72.212851706820402</v>
      </c>
      <c r="AI29" s="13">
        <v>48.606974305850599</v>
      </c>
      <c r="AJ29" s="13">
        <v>4.0940087008302903</v>
      </c>
      <c r="AK29" s="13">
        <v>278.02980916939902</v>
      </c>
      <c r="AL29" s="15">
        <v>0</v>
      </c>
      <c r="AM29" s="13">
        <v>4480.0671957908098</v>
      </c>
      <c r="AN29" s="13">
        <v>0</v>
      </c>
      <c r="AO29" s="13">
        <v>0</v>
      </c>
      <c r="AP29" s="13">
        <v>0</v>
      </c>
      <c r="AQ29" s="13">
        <v>0</v>
      </c>
      <c r="AR29" s="13">
        <v>56.251292200615943</v>
      </c>
      <c r="AS29" s="57">
        <v>8235.6502315727685</v>
      </c>
      <c r="AT29" s="55"/>
      <c r="AU29" s="56"/>
    </row>
    <row r="30" spans="1:47">
      <c r="A30" s="53">
        <v>60</v>
      </c>
      <c r="B30" s="9" t="s">
        <v>22</v>
      </c>
      <c r="C30" s="6" t="s">
        <v>97</v>
      </c>
      <c r="D30" s="14">
        <v>531.40951023519301</v>
      </c>
      <c r="E30" s="13">
        <v>17.689012201242601</v>
      </c>
      <c r="F30" s="13">
        <v>711.67232358729996</v>
      </c>
      <c r="G30" s="13">
        <v>1150.28811840452</v>
      </c>
      <c r="H30" s="13">
        <v>152.85124699024101</v>
      </c>
      <c r="I30" s="13">
        <v>65.740571410521795</v>
      </c>
      <c r="J30" s="13">
        <v>48.8493791926374</v>
      </c>
      <c r="K30" s="13">
        <v>0.36193535388485698</v>
      </c>
      <c r="L30" s="13">
        <v>76.812590246027</v>
      </c>
      <c r="M30" s="13">
        <v>51.962298964957299</v>
      </c>
      <c r="N30" s="13">
        <v>89.022719955985195</v>
      </c>
      <c r="O30" s="13">
        <v>322.94485732721699</v>
      </c>
      <c r="P30" s="13">
        <v>24.046165989837899</v>
      </c>
      <c r="Q30" s="13">
        <v>26.445282798767</v>
      </c>
      <c r="R30" s="13">
        <v>128.492316640707</v>
      </c>
      <c r="S30" s="13">
        <v>226.71926365151899</v>
      </c>
      <c r="T30" s="13">
        <v>181.92277027287099</v>
      </c>
      <c r="U30" s="13">
        <v>1095.46932975858</v>
      </c>
      <c r="V30" s="13">
        <v>2.31822596182475</v>
      </c>
      <c r="W30" s="13">
        <v>62.064841332629101</v>
      </c>
      <c r="X30" s="13">
        <v>66.142775007392004</v>
      </c>
      <c r="Y30" s="13">
        <v>374.83655929107499</v>
      </c>
      <c r="Z30" s="13">
        <v>181.97440845656499</v>
      </c>
      <c r="AA30" s="13">
        <v>18.0702697397025</v>
      </c>
      <c r="AB30" s="13">
        <v>19.054546205164399</v>
      </c>
      <c r="AC30" s="13">
        <v>18.297172216985601</v>
      </c>
      <c r="AD30" s="13">
        <v>48.809711106722098</v>
      </c>
      <c r="AE30" s="13">
        <v>181.29026186289599</v>
      </c>
      <c r="AF30" s="13">
        <v>36.397613536157699</v>
      </c>
      <c r="AG30" s="13">
        <v>43.677468397069397</v>
      </c>
      <c r="AH30" s="13">
        <v>71.466925588161999</v>
      </c>
      <c r="AI30" s="13">
        <v>106.763620862102</v>
      </c>
      <c r="AJ30" s="13">
        <v>100.016797141288</v>
      </c>
      <c r="AK30" s="13">
        <v>159.15764368835301</v>
      </c>
      <c r="AL30" s="15">
        <v>0</v>
      </c>
      <c r="AM30" s="13">
        <v>17195.349889827401</v>
      </c>
      <c r="AN30" s="13">
        <v>0</v>
      </c>
      <c r="AO30" s="13">
        <v>0</v>
      </c>
      <c r="AP30" s="13">
        <v>1571.5302817557799</v>
      </c>
      <c r="AQ30" s="13">
        <v>0</v>
      </c>
      <c r="AR30" s="13">
        <v>71.994257908851381</v>
      </c>
      <c r="AS30" s="57">
        <v>25231.912962868129</v>
      </c>
      <c r="AT30" s="55"/>
      <c r="AU30" s="56"/>
    </row>
    <row r="31" spans="1:47">
      <c r="A31" s="53">
        <v>61</v>
      </c>
      <c r="B31" s="9" t="s">
        <v>23</v>
      </c>
      <c r="C31" s="6" t="s">
        <v>98</v>
      </c>
      <c r="D31" s="14">
        <v>50.647976019076602</v>
      </c>
      <c r="E31" s="13">
        <v>0.67877223631415096</v>
      </c>
      <c r="F31" s="13">
        <v>55.346524127665397</v>
      </c>
      <c r="G31" s="13">
        <v>83.671674021854002</v>
      </c>
      <c r="H31" s="13">
        <v>12.957736588204</v>
      </c>
      <c r="I31" s="13">
        <v>15.898291732604401</v>
      </c>
      <c r="J31" s="13">
        <v>6.98643483874441</v>
      </c>
      <c r="K31" s="13">
        <v>2.15269040036799E-2</v>
      </c>
      <c r="L31" s="13">
        <v>8.3858380342640793</v>
      </c>
      <c r="M31" s="13">
        <v>14.815297231837899</v>
      </c>
      <c r="N31" s="13">
        <v>11.966952681853201</v>
      </c>
      <c r="O31" s="13">
        <v>43.454602606423698</v>
      </c>
      <c r="P31" s="13">
        <v>2.0560833749060898</v>
      </c>
      <c r="Q31" s="13">
        <v>0.20840928887635199</v>
      </c>
      <c r="R31" s="13">
        <v>29.717556916795299</v>
      </c>
      <c r="S31" s="13">
        <v>35.920508023565802</v>
      </c>
      <c r="T31" s="13">
        <v>22.095139103841401</v>
      </c>
      <c r="U31" s="13">
        <v>102.15101826838399</v>
      </c>
      <c r="V31" s="13">
        <v>0</v>
      </c>
      <c r="W31" s="13">
        <v>32.3780654967684</v>
      </c>
      <c r="X31" s="13">
        <v>0</v>
      </c>
      <c r="Y31" s="13">
        <v>13.0807895575951</v>
      </c>
      <c r="Z31" s="13">
        <v>22.0091244044545</v>
      </c>
      <c r="AA31" s="13">
        <v>9.39277557149755</v>
      </c>
      <c r="AB31" s="13">
        <v>0.63420864676947597</v>
      </c>
      <c r="AC31" s="13">
        <v>0.30127094395207998</v>
      </c>
      <c r="AD31" s="13">
        <v>5.9011778665387196</v>
      </c>
      <c r="AE31" s="13">
        <v>2.6494680206844001</v>
      </c>
      <c r="AF31" s="13">
        <v>4.3942033052846696</v>
      </c>
      <c r="AG31" s="13">
        <v>4.6987999726827896</v>
      </c>
      <c r="AH31" s="13">
        <v>11.831709266063999</v>
      </c>
      <c r="AI31" s="13">
        <v>12.7558646364584</v>
      </c>
      <c r="AJ31" s="13">
        <v>8.9185049568640498</v>
      </c>
      <c r="AK31" s="13">
        <v>17.691218975697399</v>
      </c>
      <c r="AL31" s="15">
        <v>0</v>
      </c>
      <c r="AM31" s="13">
        <v>1778.73592040933</v>
      </c>
      <c r="AN31" s="13">
        <v>0</v>
      </c>
      <c r="AO31" s="13">
        <v>0</v>
      </c>
      <c r="AP31" s="13">
        <v>71.905713585782706</v>
      </c>
      <c r="AQ31" s="13">
        <v>0</v>
      </c>
      <c r="AR31" s="13">
        <v>30.853404892228031</v>
      </c>
      <c r="AS31" s="57">
        <v>2525.1125625078671</v>
      </c>
      <c r="AT31" s="55"/>
      <c r="AU31" s="56"/>
    </row>
    <row r="32" spans="1:47">
      <c r="A32" s="53">
        <v>62</v>
      </c>
      <c r="B32" s="9" t="s">
        <v>24</v>
      </c>
      <c r="C32" s="6" t="s">
        <v>99</v>
      </c>
      <c r="D32" s="14">
        <v>3.21032225798294</v>
      </c>
      <c r="E32" s="13">
        <v>7.4375351618599497E-2</v>
      </c>
      <c r="F32" s="13">
        <v>13.110871452526199</v>
      </c>
      <c r="G32" s="13">
        <v>51.403716325582799</v>
      </c>
      <c r="H32" s="13">
        <v>13.2136697245717</v>
      </c>
      <c r="I32" s="13">
        <v>11.2586802778196</v>
      </c>
      <c r="J32" s="13">
        <v>0.25720888174321499</v>
      </c>
      <c r="K32" s="13">
        <v>2.3587751072843299E-3</v>
      </c>
      <c r="L32" s="13">
        <v>0.35159694172275202</v>
      </c>
      <c r="M32" s="13">
        <v>0.22839538278805399</v>
      </c>
      <c r="N32" s="13">
        <v>0.32665400846042603</v>
      </c>
      <c r="O32" s="13">
        <v>1.2298951064858099</v>
      </c>
      <c r="P32" s="13">
        <v>0.41675572492221402</v>
      </c>
      <c r="Q32" s="13">
        <v>2.3948054103302301</v>
      </c>
      <c r="R32" s="13">
        <v>0.237516544339097</v>
      </c>
      <c r="S32" s="13">
        <v>1.2777614737521299</v>
      </c>
      <c r="T32" s="13">
        <v>0.41539485646293201</v>
      </c>
      <c r="U32" s="13">
        <v>12.2460316740321</v>
      </c>
      <c r="V32" s="13">
        <v>0</v>
      </c>
      <c r="W32" s="13">
        <v>31.7390459096085</v>
      </c>
      <c r="X32" s="13">
        <v>0</v>
      </c>
      <c r="Y32" s="13">
        <v>1.43330600567577</v>
      </c>
      <c r="Z32" s="13">
        <v>4.89016146999976</v>
      </c>
      <c r="AA32" s="13">
        <v>4.21178799089326E-2</v>
      </c>
      <c r="AB32" s="13">
        <v>18.5411458157166</v>
      </c>
      <c r="AC32" s="13">
        <v>3.3011268272517998E-2</v>
      </c>
      <c r="AD32" s="13">
        <v>8.5143270790614292</v>
      </c>
      <c r="AE32" s="13">
        <v>27.713160004587699</v>
      </c>
      <c r="AF32" s="13">
        <v>5.4293866652451797E-2</v>
      </c>
      <c r="AG32" s="13">
        <v>8.3410663177830496E-2</v>
      </c>
      <c r="AH32" s="13">
        <v>26.133101417836201</v>
      </c>
      <c r="AI32" s="13">
        <v>7.46046917088408</v>
      </c>
      <c r="AJ32" s="13">
        <v>12.660409226855901</v>
      </c>
      <c r="AK32" s="13">
        <v>27.9029698686358</v>
      </c>
      <c r="AL32" s="15">
        <v>0</v>
      </c>
      <c r="AM32" s="13">
        <v>783.40015270480797</v>
      </c>
      <c r="AN32" s="13">
        <v>0</v>
      </c>
      <c r="AO32" s="13">
        <v>0</v>
      </c>
      <c r="AP32" s="13">
        <v>10.4894249241887</v>
      </c>
      <c r="AQ32" s="13">
        <v>0</v>
      </c>
      <c r="AR32" s="13">
        <v>24.090164683837454</v>
      </c>
      <c r="AS32" s="57">
        <v>1096.8366821299555</v>
      </c>
      <c r="AT32" s="55"/>
      <c r="AU32" s="56"/>
    </row>
    <row r="33" spans="1:47">
      <c r="A33" s="53">
        <v>63</v>
      </c>
      <c r="B33" s="9" t="s">
        <v>25</v>
      </c>
      <c r="C33" s="6" t="s">
        <v>100</v>
      </c>
      <c r="D33" s="14">
        <v>58.421610785264399</v>
      </c>
      <c r="E33" s="13">
        <v>32.990715098705699</v>
      </c>
      <c r="F33" s="13">
        <v>108.16329816856999</v>
      </c>
      <c r="G33" s="13">
        <v>79.940168524422006</v>
      </c>
      <c r="H33" s="13">
        <v>13.551344385355099</v>
      </c>
      <c r="I33" s="13">
        <v>52.013615422483603</v>
      </c>
      <c r="J33" s="13">
        <v>22.867601288015901</v>
      </c>
      <c r="K33" s="13">
        <v>4.4549433060781203</v>
      </c>
      <c r="L33" s="13">
        <v>45.058309179393703</v>
      </c>
      <c r="M33" s="13">
        <v>17.003712765990102</v>
      </c>
      <c r="N33" s="13">
        <v>49.744388166116202</v>
      </c>
      <c r="O33" s="13">
        <v>54.387358790938301</v>
      </c>
      <c r="P33" s="13">
        <v>13.1149160551818</v>
      </c>
      <c r="Q33" s="13">
        <v>19.1689386723566</v>
      </c>
      <c r="R33" s="13">
        <v>57.840223375291203</v>
      </c>
      <c r="S33" s="13">
        <v>28.258502096822401</v>
      </c>
      <c r="T33" s="13">
        <v>57.403003096610703</v>
      </c>
      <c r="U33" s="13">
        <v>47.312143908446799</v>
      </c>
      <c r="V33" s="13">
        <v>0</v>
      </c>
      <c r="W33" s="13">
        <v>40.501622078949602</v>
      </c>
      <c r="X33" s="13">
        <v>0</v>
      </c>
      <c r="Y33" s="13">
        <v>0</v>
      </c>
      <c r="Z33" s="13">
        <v>54.860228022571697</v>
      </c>
      <c r="AA33" s="13">
        <v>16.001158595306801</v>
      </c>
      <c r="AB33" s="13">
        <v>22.2843098564603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36.765954566371001</v>
      </c>
      <c r="AI33" s="13">
        <v>0</v>
      </c>
      <c r="AJ33" s="13">
        <v>0</v>
      </c>
      <c r="AK33" s="13">
        <v>0</v>
      </c>
      <c r="AL33" s="15">
        <v>0</v>
      </c>
      <c r="AM33" s="13">
        <v>297.82924170095299</v>
      </c>
      <c r="AN33" s="13">
        <v>0</v>
      </c>
      <c r="AO33" s="13">
        <v>0</v>
      </c>
      <c r="AP33" s="13">
        <v>0</v>
      </c>
      <c r="AQ33" s="13">
        <v>0</v>
      </c>
      <c r="AR33" s="13">
        <v>4.1913953378457434</v>
      </c>
      <c r="AS33" s="57">
        <v>1234.1287032445009</v>
      </c>
      <c r="AT33" s="55"/>
      <c r="AU33" s="56"/>
    </row>
    <row r="34" spans="1:47">
      <c r="A34" s="53">
        <v>64</v>
      </c>
      <c r="B34" s="9" t="s">
        <v>26</v>
      </c>
      <c r="C34" s="6" t="s">
        <v>101</v>
      </c>
      <c r="D34" s="14">
        <v>27.844668531632301</v>
      </c>
      <c r="E34" s="13">
        <v>1.93828459782948</v>
      </c>
      <c r="F34" s="13">
        <v>43.603182511764501</v>
      </c>
      <c r="G34" s="13">
        <v>372.21977998905197</v>
      </c>
      <c r="H34" s="13">
        <v>26.2024713359015</v>
      </c>
      <c r="I34" s="13">
        <v>33.145139731585701</v>
      </c>
      <c r="J34" s="13">
        <v>41.726584573101697</v>
      </c>
      <c r="K34" s="13">
        <v>8.9761221657137007</v>
      </c>
      <c r="L34" s="13">
        <v>30.792898220271098</v>
      </c>
      <c r="M34" s="13">
        <v>68.742554341759799</v>
      </c>
      <c r="N34" s="13">
        <v>37.484474879546497</v>
      </c>
      <c r="O34" s="13">
        <v>169.95995105420701</v>
      </c>
      <c r="P34" s="13">
        <v>2.6650037833450502</v>
      </c>
      <c r="Q34" s="13">
        <v>20.6715623998249</v>
      </c>
      <c r="R34" s="13">
        <v>57.846031716470101</v>
      </c>
      <c r="S34" s="13">
        <v>43.732356904370398</v>
      </c>
      <c r="T34" s="13">
        <v>26.861065152815801</v>
      </c>
      <c r="U34" s="13">
        <v>86.097325594554903</v>
      </c>
      <c r="V34" s="13">
        <v>2.71086689700926</v>
      </c>
      <c r="W34" s="13">
        <v>62.525287231827001</v>
      </c>
      <c r="X34" s="13">
        <v>82.9997879023596</v>
      </c>
      <c r="Y34" s="13">
        <v>36.622571883130398</v>
      </c>
      <c r="Z34" s="13">
        <v>43.7764539446041</v>
      </c>
      <c r="AA34" s="13">
        <v>12.040592096777001</v>
      </c>
      <c r="AB34" s="13">
        <v>57.915202389427598</v>
      </c>
      <c r="AC34" s="13">
        <v>3.5856920176943499</v>
      </c>
      <c r="AD34" s="13">
        <v>43.442489751889802</v>
      </c>
      <c r="AE34" s="13">
        <v>252.41101374672201</v>
      </c>
      <c r="AF34" s="13">
        <v>25.260417224734798</v>
      </c>
      <c r="AG34" s="13">
        <v>6.1113436561971604</v>
      </c>
      <c r="AH34" s="13">
        <v>31.745973792096802</v>
      </c>
      <c r="AI34" s="13">
        <v>36.645336228708103</v>
      </c>
      <c r="AJ34" s="13">
        <v>24.859660483347401</v>
      </c>
      <c r="AK34" s="13">
        <v>59.3452383421928</v>
      </c>
      <c r="AL34" s="15">
        <v>0</v>
      </c>
      <c r="AM34" s="13">
        <v>2288.7085050527799</v>
      </c>
      <c r="AN34" s="13">
        <v>0</v>
      </c>
      <c r="AO34" s="13">
        <v>0</v>
      </c>
      <c r="AP34" s="13">
        <v>0</v>
      </c>
      <c r="AQ34" s="13">
        <v>0</v>
      </c>
      <c r="AR34" s="13">
        <v>65.691702218543071</v>
      </c>
      <c r="AS34" s="57">
        <v>4236.9075923437877</v>
      </c>
      <c r="AT34" s="55"/>
      <c r="AU34" s="56"/>
    </row>
    <row r="35" spans="1:47">
      <c r="A35" s="53" t="s">
        <v>186</v>
      </c>
      <c r="B35" s="9" t="s">
        <v>27</v>
      </c>
      <c r="C35" s="6" t="s">
        <v>102</v>
      </c>
      <c r="D35" s="14">
        <v>288.46965367198402</v>
      </c>
      <c r="E35" s="13">
        <v>20.0443498961077</v>
      </c>
      <c r="F35" s="13">
        <v>295.43351699550101</v>
      </c>
      <c r="G35" s="13">
        <v>2849.8016949193802</v>
      </c>
      <c r="H35" s="13">
        <v>35.236016986784399</v>
      </c>
      <c r="I35" s="13">
        <v>108.916793718539</v>
      </c>
      <c r="J35" s="13">
        <v>107.233834401175</v>
      </c>
      <c r="K35" s="13">
        <v>5.0215774908222004</v>
      </c>
      <c r="L35" s="13">
        <v>118.967163656747</v>
      </c>
      <c r="M35" s="13">
        <v>43.601086523643403</v>
      </c>
      <c r="N35" s="13">
        <v>488.95375539093101</v>
      </c>
      <c r="O35" s="13">
        <v>594.09551048552896</v>
      </c>
      <c r="P35" s="13">
        <v>9.4980974209841893</v>
      </c>
      <c r="Q35" s="13">
        <v>14.6358271131189</v>
      </c>
      <c r="R35" s="13">
        <v>98.828921976713701</v>
      </c>
      <c r="S35" s="13">
        <v>259.90113867798999</v>
      </c>
      <c r="T35" s="13">
        <v>68.148904220296302</v>
      </c>
      <c r="U35" s="13">
        <v>2112.9900691114899</v>
      </c>
      <c r="V35" s="13">
        <v>12.8810673681274</v>
      </c>
      <c r="W35" s="13">
        <v>259.74806505634899</v>
      </c>
      <c r="X35" s="13">
        <v>321.308102601766</v>
      </c>
      <c r="Y35" s="13">
        <v>92.937932134935394</v>
      </c>
      <c r="Z35" s="13">
        <v>535.45636039168301</v>
      </c>
      <c r="AA35" s="13">
        <v>27.952018556842098</v>
      </c>
      <c r="AB35" s="13">
        <v>45.786849604310198</v>
      </c>
      <c r="AC35" s="13">
        <v>14.1940485961647</v>
      </c>
      <c r="AD35" s="13">
        <v>196.42651506227301</v>
      </c>
      <c r="AE35" s="13">
        <v>399.46404103339103</v>
      </c>
      <c r="AF35" s="13">
        <v>69.991279576199602</v>
      </c>
      <c r="AG35" s="13">
        <v>176.618443911828</v>
      </c>
      <c r="AH35" s="13">
        <v>228.46993746832601</v>
      </c>
      <c r="AI35" s="13">
        <v>47.560849968756898</v>
      </c>
      <c r="AJ35" s="13">
        <v>2.8258743035457599</v>
      </c>
      <c r="AK35" s="13">
        <v>466.10825838904998</v>
      </c>
      <c r="AL35" s="15">
        <v>0</v>
      </c>
      <c r="AM35" s="13">
        <v>2397.4579340611599</v>
      </c>
      <c r="AN35" s="13">
        <v>0</v>
      </c>
      <c r="AO35" s="13">
        <v>0</v>
      </c>
      <c r="AP35" s="13">
        <v>0</v>
      </c>
      <c r="AQ35" s="13">
        <v>0</v>
      </c>
      <c r="AR35" s="13">
        <v>27.239426979126169</v>
      </c>
      <c r="AS35" s="57">
        <v>12842.204917721569</v>
      </c>
      <c r="AT35" s="55"/>
      <c r="AU35" s="56"/>
    </row>
    <row r="36" spans="1:47">
      <c r="A36" s="53">
        <v>70</v>
      </c>
      <c r="B36" s="9" t="s">
        <v>28</v>
      </c>
      <c r="C36" s="6" t="s">
        <v>103</v>
      </c>
      <c r="D36" s="14">
        <v>9.8122688794944803</v>
      </c>
      <c r="E36" s="13">
        <v>3.16947715789586</v>
      </c>
      <c r="F36" s="13">
        <v>165.576751732237</v>
      </c>
      <c r="G36" s="13">
        <v>270.37640036912001</v>
      </c>
      <c r="H36" s="13">
        <v>2.3068947556588002</v>
      </c>
      <c r="I36" s="13">
        <v>8.3471914484614906</v>
      </c>
      <c r="J36" s="13">
        <v>9.9117631706037894</v>
      </c>
      <c r="K36" s="13">
        <v>1.2670714836711601</v>
      </c>
      <c r="L36" s="13">
        <v>13.2159920047678</v>
      </c>
      <c r="M36" s="13">
        <v>11.1597559783136</v>
      </c>
      <c r="N36" s="13">
        <v>29.635997302868699</v>
      </c>
      <c r="O36" s="13">
        <v>50.766545770813202</v>
      </c>
      <c r="P36" s="13">
        <v>7.5099780409112702</v>
      </c>
      <c r="Q36" s="13">
        <v>3.6773238170126801</v>
      </c>
      <c r="R36" s="13">
        <v>87.461400780632403</v>
      </c>
      <c r="S36" s="13">
        <v>93.130380474257905</v>
      </c>
      <c r="T36" s="13">
        <v>40.917099612761596</v>
      </c>
      <c r="U36" s="13">
        <v>2.8017266728776802</v>
      </c>
      <c r="V36" s="13">
        <v>3.2401906566685001</v>
      </c>
      <c r="W36" s="13">
        <v>170.350163814328</v>
      </c>
      <c r="X36" s="13">
        <v>44.283335527883303</v>
      </c>
      <c r="Y36" s="13">
        <v>67.031583692627095</v>
      </c>
      <c r="Z36" s="13">
        <v>111.554211821468</v>
      </c>
      <c r="AA36" s="13">
        <v>0.14906665393034699</v>
      </c>
      <c r="AB36" s="13">
        <v>30.406301696551001</v>
      </c>
      <c r="AC36" s="13">
        <v>38.165811752409802</v>
      </c>
      <c r="AD36" s="13">
        <v>18.4904178049709</v>
      </c>
      <c r="AE36" s="13">
        <v>160.57321957602201</v>
      </c>
      <c r="AF36" s="13">
        <v>1.0286184675399701</v>
      </c>
      <c r="AG36" s="13">
        <v>64.411102951765002</v>
      </c>
      <c r="AH36" s="13">
        <v>46.533174766310403</v>
      </c>
      <c r="AI36" s="13">
        <v>49.164849679057902</v>
      </c>
      <c r="AJ36" s="13">
        <v>35.581394672398702</v>
      </c>
      <c r="AK36" s="13">
        <v>111.853649266934</v>
      </c>
      <c r="AL36" s="15">
        <v>0</v>
      </c>
      <c r="AM36" s="13">
        <v>12798.4619040582</v>
      </c>
      <c r="AN36" s="13">
        <v>0</v>
      </c>
      <c r="AO36" s="13">
        <v>0</v>
      </c>
      <c r="AP36" s="13">
        <v>0</v>
      </c>
      <c r="AQ36" s="13">
        <v>0</v>
      </c>
      <c r="AR36" s="13">
        <v>0.63090714241326273</v>
      </c>
      <c r="AS36" s="57">
        <v>14562.953923453837</v>
      </c>
      <c r="AT36" s="55"/>
      <c r="AU36" s="56"/>
    </row>
    <row r="37" spans="1:47">
      <c r="A37" s="53" t="s">
        <v>187</v>
      </c>
      <c r="B37" s="9" t="s">
        <v>29</v>
      </c>
      <c r="C37" s="6" t="s">
        <v>104</v>
      </c>
      <c r="D37" s="14">
        <v>89.718783203856304</v>
      </c>
      <c r="E37" s="13">
        <v>36.254695505742198</v>
      </c>
      <c r="F37" s="13">
        <v>117.077684085277</v>
      </c>
      <c r="G37" s="13">
        <v>226.90813026837401</v>
      </c>
      <c r="H37" s="13">
        <v>13.4476685022019</v>
      </c>
      <c r="I37" s="13">
        <v>61.3588302789395</v>
      </c>
      <c r="J37" s="13">
        <v>94.205342077316999</v>
      </c>
      <c r="K37" s="13">
        <v>2.1731007142640002</v>
      </c>
      <c r="L37" s="13">
        <v>168.03995494596199</v>
      </c>
      <c r="M37" s="13">
        <v>31.6921972653683</v>
      </c>
      <c r="N37" s="13">
        <v>52.2306465046792</v>
      </c>
      <c r="O37" s="13">
        <v>134.55129287474901</v>
      </c>
      <c r="P37" s="13">
        <v>22.302393494032099</v>
      </c>
      <c r="Q37" s="13">
        <v>24.097880479311598</v>
      </c>
      <c r="R37" s="13">
        <v>64.849236971339494</v>
      </c>
      <c r="S37" s="13">
        <v>151.577260573811</v>
      </c>
      <c r="T37" s="13">
        <v>297.06629645048997</v>
      </c>
      <c r="U37" s="13">
        <v>515.73976542624996</v>
      </c>
      <c r="V37" s="13">
        <v>0</v>
      </c>
      <c r="W37" s="13">
        <v>296.26339229432</v>
      </c>
      <c r="X37" s="13">
        <v>0</v>
      </c>
      <c r="Y37" s="13">
        <v>54.200086964538599</v>
      </c>
      <c r="Z37" s="13">
        <v>242.237292077174</v>
      </c>
      <c r="AA37" s="13">
        <v>27.4400789610036</v>
      </c>
      <c r="AB37" s="13">
        <v>25.805842350267501</v>
      </c>
      <c r="AC37" s="13">
        <v>39.613821125348601</v>
      </c>
      <c r="AD37" s="13">
        <v>66.276963749804295</v>
      </c>
      <c r="AE37" s="13">
        <v>229.6308772351</v>
      </c>
      <c r="AF37" s="13">
        <v>47.951273773029001</v>
      </c>
      <c r="AG37" s="13">
        <v>52.718079482067601</v>
      </c>
      <c r="AH37" s="13">
        <v>43.722262808802</v>
      </c>
      <c r="AI37" s="13">
        <v>57.2686108996744</v>
      </c>
      <c r="AJ37" s="13">
        <v>20.413126079479099</v>
      </c>
      <c r="AK37" s="13">
        <v>213.419050497835</v>
      </c>
      <c r="AL37" s="15">
        <v>0</v>
      </c>
      <c r="AM37" s="13">
        <v>1989.4826369361101</v>
      </c>
      <c r="AN37" s="13">
        <v>0</v>
      </c>
      <c r="AO37" s="13">
        <v>0</v>
      </c>
      <c r="AP37" s="13">
        <v>0</v>
      </c>
      <c r="AQ37" s="13">
        <v>0</v>
      </c>
      <c r="AR37" s="13">
        <v>17.895024015524768</v>
      </c>
      <c r="AS37" s="57">
        <v>5527.6295788720436</v>
      </c>
      <c r="AT37" s="55"/>
      <c r="AU37" s="56"/>
    </row>
    <row r="38" spans="1:47">
      <c r="A38" s="53" t="s">
        <v>188</v>
      </c>
      <c r="B38" s="9" t="s">
        <v>30</v>
      </c>
      <c r="C38" s="6" t="s">
        <v>105</v>
      </c>
      <c r="D38" s="14">
        <v>178.83537633837699</v>
      </c>
      <c r="E38" s="13">
        <v>10.0446126952193</v>
      </c>
      <c r="F38" s="13">
        <v>79.381789434708395</v>
      </c>
      <c r="G38" s="13">
        <v>623.57499094520597</v>
      </c>
      <c r="H38" s="13">
        <v>4.60531660157777</v>
      </c>
      <c r="I38" s="13">
        <v>16.412669895114401</v>
      </c>
      <c r="J38" s="13">
        <v>30.193873760887701</v>
      </c>
      <c r="K38" s="13">
        <v>2.6699632448808899</v>
      </c>
      <c r="L38" s="13">
        <v>33.046696732858003</v>
      </c>
      <c r="M38" s="13">
        <v>16.765963613837599</v>
      </c>
      <c r="N38" s="13">
        <v>39.841741591496998</v>
      </c>
      <c r="O38" s="13">
        <v>97.293123722841202</v>
      </c>
      <c r="P38" s="13">
        <v>4.9575997900707298</v>
      </c>
      <c r="Q38" s="13">
        <v>7.2752163116648596</v>
      </c>
      <c r="R38" s="13">
        <v>49.126146385315003</v>
      </c>
      <c r="S38" s="13">
        <v>42.397474457992502</v>
      </c>
      <c r="T38" s="13">
        <v>30.7925249643102</v>
      </c>
      <c r="U38" s="13">
        <v>466.84412094950898</v>
      </c>
      <c r="V38" s="13">
        <v>5.0099889014414396</v>
      </c>
      <c r="W38" s="13">
        <v>45.898015611997501</v>
      </c>
      <c r="X38" s="13">
        <v>188.527138078094</v>
      </c>
      <c r="Y38" s="13">
        <v>14.561968101360801</v>
      </c>
      <c r="Z38" s="13">
        <v>216.17947772566299</v>
      </c>
      <c r="AA38" s="13">
        <v>17.469148394770301</v>
      </c>
      <c r="AB38" s="13">
        <v>21.182293001249398</v>
      </c>
      <c r="AC38" s="13">
        <v>13.2146620986736</v>
      </c>
      <c r="AD38" s="13">
        <v>11.4856129071208</v>
      </c>
      <c r="AE38" s="13">
        <v>121.231077364705</v>
      </c>
      <c r="AF38" s="13">
        <v>22.449542549702599</v>
      </c>
      <c r="AG38" s="13">
        <v>36.5998481932644</v>
      </c>
      <c r="AH38" s="13">
        <v>113.37666556226</v>
      </c>
      <c r="AI38" s="13">
        <v>36.601613965182601</v>
      </c>
      <c r="AJ38" s="13">
        <v>3.5284555390730001</v>
      </c>
      <c r="AK38" s="13">
        <v>91.315121639807501</v>
      </c>
      <c r="AL38" s="15">
        <v>0</v>
      </c>
      <c r="AM38" s="13">
        <v>0</v>
      </c>
      <c r="AN38" s="13">
        <v>0</v>
      </c>
      <c r="AO38" s="13">
        <v>10526.475450096301</v>
      </c>
      <c r="AP38" s="13">
        <v>0</v>
      </c>
      <c r="AQ38" s="13">
        <v>0</v>
      </c>
      <c r="AR38" s="13">
        <v>15.679234147491947</v>
      </c>
      <c r="AS38" s="57">
        <v>13234.844515314026</v>
      </c>
      <c r="AT38" s="55"/>
      <c r="AU38" s="56"/>
    </row>
    <row r="39" spans="1:47">
      <c r="A39" s="53" t="s">
        <v>189</v>
      </c>
      <c r="B39" s="9" t="s">
        <v>31</v>
      </c>
      <c r="C39" s="6" t="s">
        <v>106</v>
      </c>
      <c r="D39" s="14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983.64335123700005</v>
      </c>
      <c r="AI39" s="13">
        <v>0</v>
      </c>
      <c r="AJ39" s="13">
        <v>0</v>
      </c>
      <c r="AK39" s="13">
        <v>134.392389674165</v>
      </c>
      <c r="AL39" s="15">
        <v>0</v>
      </c>
      <c r="AM39" s="13">
        <v>4582.71531154493</v>
      </c>
      <c r="AN39" s="13">
        <v>0</v>
      </c>
      <c r="AO39" s="13">
        <v>2719.38491961716</v>
      </c>
      <c r="AP39" s="13">
        <v>0</v>
      </c>
      <c r="AQ39" s="13">
        <v>0</v>
      </c>
      <c r="AR39" s="13">
        <v>2.8309681874693444</v>
      </c>
      <c r="AS39" s="57">
        <v>8422.9669402607233</v>
      </c>
      <c r="AT39" s="55"/>
      <c r="AU39" s="56"/>
    </row>
    <row r="40" spans="1:47">
      <c r="A40" s="53" t="s">
        <v>190</v>
      </c>
      <c r="B40" s="9" t="s">
        <v>32</v>
      </c>
      <c r="C40" s="6" t="s">
        <v>107</v>
      </c>
      <c r="D40" s="14">
        <v>22.556278448136201</v>
      </c>
      <c r="E40" s="13">
        <v>0</v>
      </c>
      <c r="F40" s="13">
        <v>78.240830674161998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835.25528838880905</v>
      </c>
      <c r="AI40" s="13">
        <v>0</v>
      </c>
      <c r="AJ40" s="13">
        <v>0</v>
      </c>
      <c r="AK40" s="13">
        <v>0</v>
      </c>
      <c r="AL40" s="15">
        <v>0</v>
      </c>
      <c r="AM40" s="13">
        <v>4535.6827029694396</v>
      </c>
      <c r="AN40" s="13">
        <v>0</v>
      </c>
      <c r="AO40" s="13">
        <v>1403.0095131518401</v>
      </c>
      <c r="AP40" s="13">
        <v>0</v>
      </c>
      <c r="AQ40" s="13">
        <v>0</v>
      </c>
      <c r="AR40" s="13">
        <v>1.3825046012589135</v>
      </c>
      <c r="AS40" s="57">
        <v>6876.1271182336459</v>
      </c>
      <c r="AT40" s="55"/>
      <c r="AU40" s="56"/>
    </row>
    <row r="41" spans="1:47">
      <c r="A41" s="53" t="s">
        <v>191</v>
      </c>
      <c r="B41" s="9" t="s">
        <v>33</v>
      </c>
      <c r="C41" s="6" t="s">
        <v>108</v>
      </c>
      <c r="D41" s="14">
        <v>368.98614874722102</v>
      </c>
      <c r="E41" s="13">
        <v>44.872368259279597</v>
      </c>
      <c r="F41" s="13">
        <v>243.517617523306</v>
      </c>
      <c r="G41" s="13">
        <v>1413.92428155432</v>
      </c>
      <c r="H41" s="13">
        <v>44.768930868285899</v>
      </c>
      <c r="I41" s="13">
        <v>21.0989661277656</v>
      </c>
      <c r="J41" s="13">
        <v>41.857135474103401</v>
      </c>
      <c r="K41" s="13">
        <v>1.2662023123790001</v>
      </c>
      <c r="L41" s="13">
        <v>95.838347672149496</v>
      </c>
      <c r="M41" s="13">
        <v>26.789330734015401</v>
      </c>
      <c r="N41" s="13">
        <v>223.898420682927</v>
      </c>
      <c r="O41" s="13">
        <v>613.97409025094805</v>
      </c>
      <c r="P41" s="13">
        <v>5.5925911274530096</v>
      </c>
      <c r="Q41" s="13">
        <v>10.3437819917759</v>
      </c>
      <c r="R41" s="13">
        <v>92.799944735760903</v>
      </c>
      <c r="S41" s="13">
        <v>189.87310670271901</v>
      </c>
      <c r="T41" s="13">
        <v>281.153594374975</v>
      </c>
      <c r="U41" s="13">
        <v>1387.5055369189599</v>
      </c>
      <c r="V41" s="13">
        <v>457.37565292840299</v>
      </c>
      <c r="W41" s="13">
        <v>647.97402162899596</v>
      </c>
      <c r="X41" s="13">
        <v>690.316247945545</v>
      </c>
      <c r="Y41" s="13">
        <v>227.99055396117501</v>
      </c>
      <c r="Z41" s="13">
        <v>420.57249362774797</v>
      </c>
      <c r="AA41" s="13">
        <v>64.8899278370845</v>
      </c>
      <c r="AB41" s="13">
        <v>58.971771632262602</v>
      </c>
      <c r="AC41" s="13">
        <v>28.3443683847531</v>
      </c>
      <c r="AD41" s="13">
        <v>225.524896485776</v>
      </c>
      <c r="AE41" s="13">
        <v>531.00125425143005</v>
      </c>
      <c r="AF41" s="13">
        <v>200.73975323704701</v>
      </c>
      <c r="AG41" s="13">
        <v>257.722277777285</v>
      </c>
      <c r="AH41" s="13">
        <v>145.30055379807999</v>
      </c>
      <c r="AI41" s="13">
        <v>105.427474366304</v>
      </c>
      <c r="AJ41" s="13">
        <v>13.408269877914099</v>
      </c>
      <c r="AK41" s="13">
        <v>318.72608963167602</v>
      </c>
      <c r="AL41" s="15">
        <v>0</v>
      </c>
      <c r="AM41" s="13">
        <v>19311.617522245098</v>
      </c>
      <c r="AN41" s="13">
        <v>0</v>
      </c>
      <c r="AO41" s="13">
        <v>82.468049799016995</v>
      </c>
      <c r="AP41" s="13">
        <v>0</v>
      </c>
      <c r="AQ41" s="13">
        <v>0</v>
      </c>
      <c r="AR41" s="13">
        <v>2024.7399897298037</v>
      </c>
      <c r="AS41" s="57">
        <v>30921.171565203746</v>
      </c>
      <c r="AT41" s="55"/>
      <c r="AU41" s="56"/>
    </row>
    <row r="42" spans="1:47" ht="13" thickBot="1">
      <c r="A42" s="53" t="s">
        <v>192</v>
      </c>
      <c r="B42" s="9" t="s">
        <v>34</v>
      </c>
      <c r="C42" s="6" t="s">
        <v>109</v>
      </c>
      <c r="D42" s="16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8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57">
        <v>0</v>
      </c>
      <c r="AT42" s="55"/>
      <c r="AU42" s="56"/>
    </row>
    <row r="43" spans="1:47">
      <c r="A43" s="53"/>
      <c r="B43" s="1" t="s">
        <v>35</v>
      </c>
      <c r="C43" s="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8"/>
      <c r="AN43" s="8"/>
      <c r="AO43" s="8"/>
      <c r="AP43" s="8"/>
      <c r="AQ43" s="8"/>
      <c r="AR43" s="8"/>
      <c r="AS43" s="57"/>
      <c r="AT43" s="55"/>
      <c r="AU43" s="56"/>
    </row>
    <row r="44" spans="1:47">
      <c r="A44" s="53" t="s">
        <v>174</v>
      </c>
      <c r="B44" s="19" t="s">
        <v>0</v>
      </c>
      <c r="C44" s="6" t="s">
        <v>117</v>
      </c>
      <c r="D44" s="13">
        <v>469.33631898951302</v>
      </c>
      <c r="E44" s="13">
        <v>3.7931991252334797E-2</v>
      </c>
      <c r="F44" s="13">
        <v>573.85146070795099</v>
      </c>
      <c r="G44" s="13">
        <v>424.75425790890699</v>
      </c>
      <c r="H44" s="13">
        <v>87.020725527845798</v>
      </c>
      <c r="I44" s="13">
        <v>59.186622752907098</v>
      </c>
      <c r="J44" s="13">
        <v>9.0101866641898791</v>
      </c>
      <c r="K44" s="13">
        <v>6.7223703828114204E-4</v>
      </c>
      <c r="L44" s="13">
        <v>0.108903848973396</v>
      </c>
      <c r="M44" s="13">
        <v>8.4679126736126094</v>
      </c>
      <c r="N44" s="13">
        <v>2.7467202642349999E-5</v>
      </c>
      <c r="O44" s="13">
        <v>7.0071985685345894E-2</v>
      </c>
      <c r="P44" s="13">
        <v>3.8105040574977701E-3</v>
      </c>
      <c r="Q44" s="13">
        <v>5.8789868093647001E-6</v>
      </c>
      <c r="R44" s="13">
        <v>1.60513387800079E-2</v>
      </c>
      <c r="S44" s="13">
        <v>50.550508699167501</v>
      </c>
      <c r="T44" s="13">
        <v>3.6275014711379797E-2</v>
      </c>
      <c r="U44" s="13">
        <v>185.02693402794301</v>
      </c>
      <c r="V44" s="13">
        <v>1.0570301250501401E-4</v>
      </c>
      <c r="W44" s="13">
        <v>4.2605828125552503E-3</v>
      </c>
      <c r="X44" s="13">
        <v>1.6778305539162301E-3</v>
      </c>
      <c r="Y44" s="13">
        <v>226.88513059543999</v>
      </c>
      <c r="Z44" s="13">
        <v>3.5385375843521001E-3</v>
      </c>
      <c r="AA44" s="13">
        <v>3.9827489224021802E-4</v>
      </c>
      <c r="AB44" s="13">
        <v>3.2304479804061699E-3</v>
      </c>
      <c r="AC44" s="13">
        <v>3.03562914361398E-5</v>
      </c>
      <c r="AD44" s="13">
        <v>4.73455540051731E-3</v>
      </c>
      <c r="AE44" s="13">
        <v>1.15510081299424E-2</v>
      </c>
      <c r="AF44" s="13">
        <v>32.216540697993899</v>
      </c>
      <c r="AG44" s="13">
        <v>9.4892063353082504E-5</v>
      </c>
      <c r="AH44" s="13">
        <v>2.8240296088081099E-3</v>
      </c>
      <c r="AI44" s="13">
        <v>7.3327656499359703E-3</v>
      </c>
      <c r="AJ44" s="13">
        <v>4.7490489759874999</v>
      </c>
      <c r="AK44" s="13">
        <v>5.1999246178244301</v>
      </c>
      <c r="AL44" s="13">
        <v>0</v>
      </c>
      <c r="AM44" s="13">
        <v>2472.9333188922101</v>
      </c>
      <c r="AN44" s="13">
        <v>0</v>
      </c>
      <c r="AO44" s="13">
        <v>1.7648841901530499E-4</v>
      </c>
      <c r="AP44" s="13">
        <v>6.1260965385206001</v>
      </c>
      <c r="AQ44" s="13">
        <v>0</v>
      </c>
      <c r="AR44" s="8">
        <v>0</v>
      </c>
      <c r="AS44" s="57">
        <v>4615.6286940091004</v>
      </c>
      <c r="AU44" s="58"/>
    </row>
    <row r="45" spans="1:47">
      <c r="A45" s="53" t="s">
        <v>175</v>
      </c>
      <c r="B45" s="19" t="s">
        <v>1</v>
      </c>
      <c r="C45" s="6" t="s">
        <v>118</v>
      </c>
      <c r="D45" s="13">
        <v>5.1956290020920104</v>
      </c>
      <c r="E45" s="13">
        <v>8.6082930055047306</v>
      </c>
      <c r="F45" s="13">
        <v>35.123322837074603</v>
      </c>
      <c r="G45" s="13">
        <v>39.3603811981002</v>
      </c>
      <c r="H45" s="13">
        <v>6.3649531259586603</v>
      </c>
      <c r="I45" s="13">
        <v>2.9531026598916002E-4</v>
      </c>
      <c r="J45" s="13">
        <v>2.1614263861666898</v>
      </c>
      <c r="K45" s="13">
        <v>5.9141522890749103E-4</v>
      </c>
      <c r="L45" s="13">
        <v>9.8647467395739099</v>
      </c>
      <c r="M45" s="13">
        <v>7.9976412457663804</v>
      </c>
      <c r="N45" s="13">
        <v>24.1346417820351</v>
      </c>
      <c r="O45" s="13">
        <v>58.930225348039798</v>
      </c>
      <c r="P45" s="13">
        <v>2.4367175003133599</v>
      </c>
      <c r="Q45" s="13">
        <v>1.2000776385065099</v>
      </c>
      <c r="R45" s="13">
        <v>1.08475203993106</v>
      </c>
      <c r="S45" s="13">
        <v>6.9773748012415302</v>
      </c>
      <c r="T45" s="13">
        <v>84.412769677172093</v>
      </c>
      <c r="U45" s="13">
        <v>150.16253421763301</v>
      </c>
      <c r="V45" s="13">
        <v>6.55165349259513E-4</v>
      </c>
      <c r="W45" s="13">
        <v>6.6142910308241397E-4</v>
      </c>
      <c r="X45" s="13">
        <v>6.6464321746199896E-4</v>
      </c>
      <c r="Y45" s="13">
        <v>17.786994310036</v>
      </c>
      <c r="Z45" s="13">
        <v>148.686488285509</v>
      </c>
      <c r="AA45" s="13">
        <v>8.2787670459861198E-7</v>
      </c>
      <c r="AB45" s="13">
        <v>1.69050378602714E-4</v>
      </c>
      <c r="AC45" s="13">
        <v>1.51533353346318E-4</v>
      </c>
      <c r="AD45" s="13">
        <v>6.3698401567947296E-4</v>
      </c>
      <c r="AE45" s="13">
        <v>9.8851209685987099E-5</v>
      </c>
      <c r="AF45" s="13">
        <v>16.378087737120801</v>
      </c>
      <c r="AG45" s="13">
        <v>3.6762918928250697E-2</v>
      </c>
      <c r="AH45" s="13">
        <v>2.4043100518830299E-2</v>
      </c>
      <c r="AI45" s="13">
        <v>1.9173062141244999E-2</v>
      </c>
      <c r="AJ45" s="13">
        <v>7.7010632904914694E-2</v>
      </c>
      <c r="AK45" s="13">
        <v>3.0528587327269398E-2</v>
      </c>
      <c r="AL45" s="13">
        <v>0</v>
      </c>
      <c r="AM45" s="13">
        <v>34.931305287120203</v>
      </c>
      <c r="AN45" s="13">
        <v>0</v>
      </c>
      <c r="AO45" s="13">
        <v>0</v>
      </c>
      <c r="AP45" s="13">
        <v>0</v>
      </c>
      <c r="AQ45" s="13">
        <v>0</v>
      </c>
      <c r="AR45" s="8">
        <v>0</v>
      </c>
      <c r="AS45" s="57">
        <v>661.98980567671504</v>
      </c>
      <c r="AU45" s="58"/>
    </row>
    <row r="46" spans="1:47">
      <c r="A46" s="53" t="s">
        <v>176</v>
      </c>
      <c r="B46" s="19" t="s">
        <v>2</v>
      </c>
      <c r="C46" s="6" t="s">
        <v>119</v>
      </c>
      <c r="D46" s="13">
        <v>257.01684736432702</v>
      </c>
      <c r="E46" s="13">
        <v>0.42288030599792997</v>
      </c>
      <c r="F46" s="13">
        <v>294.47410865136197</v>
      </c>
      <c r="G46" s="13">
        <v>48.746907831651797</v>
      </c>
      <c r="H46" s="13">
        <v>5.5699702679979497</v>
      </c>
      <c r="I46" s="13">
        <v>1.3328920278716401</v>
      </c>
      <c r="J46" s="13">
        <v>3.1675118200927099</v>
      </c>
      <c r="K46" s="13">
        <v>7.1983510112896103E-3</v>
      </c>
      <c r="L46" s="13">
        <v>37.521770725063398</v>
      </c>
      <c r="M46" s="13">
        <v>0.16759988226426201</v>
      </c>
      <c r="N46" s="13">
        <v>8.3845837922445602E-4</v>
      </c>
      <c r="O46" s="13">
        <v>0.7503198545816</v>
      </c>
      <c r="P46" s="13">
        <v>4.01923207594167E-2</v>
      </c>
      <c r="Q46" s="13">
        <v>6.2581036148409694E-5</v>
      </c>
      <c r="R46" s="13">
        <v>0.18086905786546401</v>
      </c>
      <c r="S46" s="13">
        <v>2.5092594113686899</v>
      </c>
      <c r="T46" s="13">
        <v>0.38979905068506798</v>
      </c>
      <c r="U46" s="13">
        <v>6.4331099335331601</v>
      </c>
      <c r="V46" s="13">
        <v>3.8533660360286898E-4</v>
      </c>
      <c r="W46" s="13">
        <v>7.8361619259987803E-2</v>
      </c>
      <c r="X46" s="13">
        <v>2.8348354555548301E-2</v>
      </c>
      <c r="Y46" s="13">
        <v>133.65258522528799</v>
      </c>
      <c r="Z46" s="13">
        <v>15.7205997871703</v>
      </c>
      <c r="AA46" s="13">
        <v>9.4910180016654303E-3</v>
      </c>
      <c r="AB46" s="13">
        <v>2.3462015150200299E-2</v>
      </c>
      <c r="AC46" s="13">
        <v>1.41780544717322E-3</v>
      </c>
      <c r="AD46" s="13">
        <v>5.1938791484498197E-2</v>
      </c>
      <c r="AE46" s="13">
        <v>6.0800733878944602</v>
      </c>
      <c r="AF46" s="13">
        <v>0.38066143505188799</v>
      </c>
      <c r="AG46" s="13">
        <v>2.1007424356499498</v>
      </c>
      <c r="AH46" s="13">
        <v>1.28140696618565</v>
      </c>
      <c r="AI46" s="13">
        <v>1.4475260193769</v>
      </c>
      <c r="AJ46" s="13">
        <v>0.28448414269147898</v>
      </c>
      <c r="AK46" s="13">
        <v>37.136469469893399</v>
      </c>
      <c r="AL46" s="13">
        <v>0</v>
      </c>
      <c r="AM46" s="13">
        <v>2301.0775301070198</v>
      </c>
      <c r="AN46" s="13">
        <v>0</v>
      </c>
      <c r="AO46" s="13">
        <v>3.0436319599046798E-3</v>
      </c>
      <c r="AP46" s="13">
        <v>0.77233911368424202</v>
      </c>
      <c r="AQ46" s="13">
        <v>0</v>
      </c>
      <c r="AR46" s="8">
        <v>0</v>
      </c>
      <c r="AS46" s="57">
        <v>3158.8630045582172</v>
      </c>
      <c r="AU46" s="58"/>
    </row>
    <row r="47" spans="1:47">
      <c r="A47" s="53" t="s">
        <v>177</v>
      </c>
      <c r="B47" s="19" t="s">
        <v>3</v>
      </c>
      <c r="C47" s="6" t="s">
        <v>120</v>
      </c>
      <c r="D47" s="13">
        <v>52.481800210884302</v>
      </c>
      <c r="E47" s="13">
        <v>0.27832259909352802</v>
      </c>
      <c r="F47" s="13">
        <v>65.848673965056904</v>
      </c>
      <c r="G47" s="13">
        <v>2758.8616564067702</v>
      </c>
      <c r="H47" s="13">
        <v>30.377076926207899</v>
      </c>
      <c r="I47" s="13">
        <v>0.83550843758721105</v>
      </c>
      <c r="J47" s="13">
        <v>2.4745647336626102</v>
      </c>
      <c r="K47" s="13">
        <v>8.8279026348889005E-3</v>
      </c>
      <c r="L47" s="13">
        <v>2.61961542562991</v>
      </c>
      <c r="M47" s="13">
        <v>2.6864347706949498</v>
      </c>
      <c r="N47" s="13">
        <v>4.5197555027479996</v>
      </c>
      <c r="O47" s="13">
        <v>3.2901751982963101</v>
      </c>
      <c r="P47" s="13">
        <v>0.12934166692396701</v>
      </c>
      <c r="Q47" s="13">
        <v>0.110766831323559</v>
      </c>
      <c r="R47" s="13">
        <v>7.1768523432300402</v>
      </c>
      <c r="S47" s="13">
        <v>32.9698205569103</v>
      </c>
      <c r="T47" s="13">
        <v>5.0614566364876996</v>
      </c>
      <c r="U47" s="13">
        <v>47.839370487236202</v>
      </c>
      <c r="V47" s="13">
        <v>0.56275293998551001</v>
      </c>
      <c r="W47" s="13">
        <v>9.7498902354661006</v>
      </c>
      <c r="X47" s="13">
        <v>9.2603460163796196</v>
      </c>
      <c r="Y47" s="13">
        <v>17.244176798419701</v>
      </c>
      <c r="Z47" s="13">
        <v>12.352478307975501</v>
      </c>
      <c r="AA47" s="13">
        <v>1.0636155231011899</v>
      </c>
      <c r="AB47" s="13">
        <v>0.96694393302872395</v>
      </c>
      <c r="AC47" s="13">
        <v>0.41426056241404202</v>
      </c>
      <c r="AD47" s="13">
        <v>1.2752952634056001</v>
      </c>
      <c r="AE47" s="13">
        <v>1.43785347152189</v>
      </c>
      <c r="AF47" s="13">
        <v>22.8480165388962</v>
      </c>
      <c r="AG47" s="13">
        <v>2.2594016794003</v>
      </c>
      <c r="AH47" s="13">
        <v>4.4002250767100604</v>
      </c>
      <c r="AI47" s="13">
        <v>1.4959766806303301</v>
      </c>
      <c r="AJ47" s="13">
        <v>10.3095983332276</v>
      </c>
      <c r="AK47" s="13">
        <v>39.40237901879</v>
      </c>
      <c r="AL47" s="13">
        <v>0</v>
      </c>
      <c r="AM47" s="13">
        <v>1056.9689591368799</v>
      </c>
      <c r="AN47" s="13">
        <v>0</v>
      </c>
      <c r="AO47" s="13">
        <v>8.0282057961252498E-5</v>
      </c>
      <c r="AP47" s="13">
        <v>0.89041840441492104</v>
      </c>
      <c r="AQ47" s="13">
        <v>0</v>
      </c>
      <c r="AR47" s="8">
        <v>0</v>
      </c>
      <c r="AS47" s="57">
        <v>4210.4726888040832</v>
      </c>
      <c r="AU47" s="58"/>
    </row>
    <row r="48" spans="1:47">
      <c r="A48" s="53">
        <v>19</v>
      </c>
      <c r="B48" s="19" t="s">
        <v>4</v>
      </c>
      <c r="C48" s="6" t="s">
        <v>121</v>
      </c>
      <c r="D48" s="13">
        <v>8.8080768055332798E-2</v>
      </c>
      <c r="E48" s="13">
        <v>7.4714372668056497E-3</v>
      </c>
      <c r="F48" s="13">
        <v>0.44289763913647101</v>
      </c>
      <c r="G48" s="13">
        <v>2.3372101497602502</v>
      </c>
      <c r="H48" s="13">
        <v>22.0512173030668</v>
      </c>
      <c r="I48" s="13">
        <v>1.97647387856745</v>
      </c>
      <c r="J48" s="13">
        <v>0.14026899446699201</v>
      </c>
      <c r="K48" s="13">
        <v>8.9147063224980405E-5</v>
      </c>
      <c r="L48" s="13">
        <v>4.6758480541975803E-2</v>
      </c>
      <c r="M48" s="13">
        <v>5.7886528640342796</v>
      </c>
      <c r="N48" s="13">
        <v>1.6648689775533401</v>
      </c>
      <c r="O48" s="13">
        <v>4.4591501565694601E-2</v>
      </c>
      <c r="P48" s="13">
        <v>1.97446892796672E-3</v>
      </c>
      <c r="Q48" s="13">
        <v>1.76282916294186E-5</v>
      </c>
      <c r="R48" s="13">
        <v>2.8485801492051901</v>
      </c>
      <c r="S48" s="13">
        <v>16.336443131779099</v>
      </c>
      <c r="T48" s="13">
        <v>6.1096705334410799E-2</v>
      </c>
      <c r="U48" s="13">
        <v>3.5671522673812199</v>
      </c>
      <c r="V48" s="13">
        <v>3.1895648985429098E-7</v>
      </c>
      <c r="W48" s="13">
        <v>2.1642929571059</v>
      </c>
      <c r="X48" s="13">
        <v>4.8532421713489001E-5</v>
      </c>
      <c r="Y48" s="13">
        <v>1.0988395923812799</v>
      </c>
      <c r="Z48" s="13">
        <v>14.8378821722889</v>
      </c>
      <c r="AA48" s="13">
        <v>1.72864023990696E-2</v>
      </c>
      <c r="AB48" s="13">
        <v>0.78540297111200996</v>
      </c>
      <c r="AC48" s="13">
        <v>2.5218316215587001E-2</v>
      </c>
      <c r="AD48" s="13">
        <v>0.102886504568552</v>
      </c>
      <c r="AE48" s="13">
        <v>0.183771786322525</v>
      </c>
      <c r="AF48" s="13">
        <v>1.27596824276059E-2</v>
      </c>
      <c r="AG48" s="13">
        <v>1.8719847445209301</v>
      </c>
      <c r="AH48" s="13">
        <v>0.14160138332012101</v>
      </c>
      <c r="AI48" s="13">
        <v>1.6625358899946201</v>
      </c>
      <c r="AJ48" s="13">
        <v>8.9222086731472403E-2</v>
      </c>
      <c r="AK48" s="13">
        <v>1.51955366309711</v>
      </c>
      <c r="AL48" s="13">
        <v>0</v>
      </c>
      <c r="AM48" s="13">
        <v>46.047598897130797</v>
      </c>
      <c r="AN48" s="13">
        <v>0</v>
      </c>
      <c r="AO48" s="13">
        <v>0</v>
      </c>
      <c r="AP48" s="13">
        <v>1.2921373603993201E-2</v>
      </c>
      <c r="AQ48" s="13">
        <v>0</v>
      </c>
      <c r="AR48" s="8">
        <v>0</v>
      </c>
      <c r="AS48" s="57">
        <v>127.97765276659678</v>
      </c>
      <c r="AU48" s="58"/>
    </row>
    <row r="49" spans="1:47">
      <c r="A49" s="53">
        <v>20</v>
      </c>
      <c r="B49" s="19" t="s">
        <v>5</v>
      </c>
      <c r="C49" s="6" t="s">
        <v>122</v>
      </c>
      <c r="D49" s="13">
        <v>10.3018514825976</v>
      </c>
      <c r="E49" s="13">
        <v>0.72180023199023302</v>
      </c>
      <c r="F49" s="13">
        <v>3.1849299512081499</v>
      </c>
      <c r="G49" s="13">
        <v>3.1474204891805</v>
      </c>
      <c r="H49" s="13">
        <v>6.5502084292762205E-2</v>
      </c>
      <c r="I49" s="13">
        <v>12.1429446676854</v>
      </c>
      <c r="J49" s="13">
        <v>5.1740508127994902</v>
      </c>
      <c r="K49" s="13">
        <v>3.6484922622599799E-3</v>
      </c>
      <c r="L49" s="13">
        <v>1.7859634786310401</v>
      </c>
      <c r="M49" s="13">
        <v>1.71344122076094</v>
      </c>
      <c r="N49" s="13">
        <v>0.77208060533364897</v>
      </c>
      <c r="O49" s="13">
        <v>4.6268587153032401</v>
      </c>
      <c r="P49" s="13">
        <v>0.50912803666806095</v>
      </c>
      <c r="Q49" s="13">
        <v>0.71595928797914998</v>
      </c>
      <c r="R49" s="13">
        <v>2.6723659604857999</v>
      </c>
      <c r="S49" s="13">
        <v>28.659696887491901</v>
      </c>
      <c r="T49" s="13">
        <v>4.7458988738548804</v>
      </c>
      <c r="U49" s="13">
        <v>47.492822809698602</v>
      </c>
      <c r="V49" s="13">
        <v>5.8951770610390503E-2</v>
      </c>
      <c r="W49" s="13">
        <v>0.46741706762204499</v>
      </c>
      <c r="X49" s="13">
        <v>0.67487519851977895</v>
      </c>
      <c r="Y49" s="13">
        <v>0.694700615195044</v>
      </c>
      <c r="Z49" s="13">
        <v>0.74299184784016503</v>
      </c>
      <c r="AA49" s="13">
        <v>0.10700848758900799</v>
      </c>
      <c r="AB49" s="13">
        <v>0.104425883889969</v>
      </c>
      <c r="AC49" s="13">
        <v>0.13503845532096101</v>
      </c>
      <c r="AD49" s="13">
        <v>0.63574910123728201</v>
      </c>
      <c r="AE49" s="13">
        <v>0.91988828481783502</v>
      </c>
      <c r="AF49" s="13">
        <v>6.6863042589727799</v>
      </c>
      <c r="AG49" s="13">
        <v>1.11634442091247</v>
      </c>
      <c r="AH49" s="13">
        <v>0.42055718090224697</v>
      </c>
      <c r="AI49" s="13">
        <v>0.43254143237290699</v>
      </c>
      <c r="AJ49" s="13">
        <v>2.4849662928860701</v>
      </c>
      <c r="AK49" s="13">
        <v>1.0362937546183</v>
      </c>
      <c r="AL49" s="13">
        <v>0</v>
      </c>
      <c r="AM49" s="13">
        <v>134.164243641355</v>
      </c>
      <c r="AN49" s="13">
        <v>0</v>
      </c>
      <c r="AO49" s="13">
        <v>9.32735693584071E-5</v>
      </c>
      <c r="AP49" s="13">
        <v>1.2672114751286101</v>
      </c>
      <c r="AQ49" s="13">
        <v>0</v>
      </c>
      <c r="AR49" s="8">
        <v>0</v>
      </c>
      <c r="AS49" s="57">
        <v>280.58596653158384</v>
      </c>
      <c r="AU49" s="58"/>
    </row>
    <row r="50" spans="1:47">
      <c r="A50" s="53" t="s">
        <v>178</v>
      </c>
      <c r="B50" s="19" t="s">
        <v>6</v>
      </c>
      <c r="C50" s="6" t="s">
        <v>123</v>
      </c>
      <c r="D50" s="13">
        <v>6.64357042084331</v>
      </c>
      <c r="E50" s="13">
        <v>0.58077842494670495</v>
      </c>
      <c r="F50" s="13">
        <v>83.360734377095795</v>
      </c>
      <c r="G50" s="13">
        <v>82.331362202619502</v>
      </c>
      <c r="H50" s="13">
        <v>1.07048287550549</v>
      </c>
      <c r="I50" s="13">
        <v>0.18459333373018999</v>
      </c>
      <c r="J50" s="13">
        <v>34.649006962759699</v>
      </c>
      <c r="K50" s="13">
        <v>1.8363527395840799E-2</v>
      </c>
      <c r="L50" s="13">
        <v>10.521863004740201</v>
      </c>
      <c r="M50" s="13">
        <v>5.52856438196019</v>
      </c>
      <c r="N50" s="13">
        <v>4.1134465234958499</v>
      </c>
      <c r="O50" s="13">
        <v>7.9082993933115597</v>
      </c>
      <c r="P50" s="13">
        <v>0.42680300371406699</v>
      </c>
      <c r="Q50" s="13">
        <v>7.6213761031836497E-2</v>
      </c>
      <c r="R50" s="13">
        <v>0.29400079130663298</v>
      </c>
      <c r="S50" s="13">
        <v>6.2796723014657001</v>
      </c>
      <c r="T50" s="13">
        <v>12.335238747155801</v>
      </c>
      <c r="U50" s="13">
        <v>6.1774865860797803</v>
      </c>
      <c r="V50" s="13">
        <v>2.6326121987938302E-4</v>
      </c>
      <c r="W50" s="13">
        <v>59.706173147815598</v>
      </c>
      <c r="X50" s="13">
        <v>3.28693174834569E-3</v>
      </c>
      <c r="Y50" s="13">
        <v>8.6245804487226092</v>
      </c>
      <c r="Z50" s="13">
        <v>20.260146624853899</v>
      </c>
      <c r="AA50" s="13">
        <v>3.45135938881619</v>
      </c>
      <c r="AB50" s="13">
        <v>1.57180017350613</v>
      </c>
      <c r="AC50" s="13">
        <v>6.25266503497381</v>
      </c>
      <c r="AD50" s="13">
        <v>25.565135230069899</v>
      </c>
      <c r="AE50" s="13">
        <v>41.921417508364101</v>
      </c>
      <c r="AF50" s="13">
        <v>5.0357564661807699E-2</v>
      </c>
      <c r="AG50" s="13">
        <v>55.813967606693403</v>
      </c>
      <c r="AH50" s="13">
        <v>18.488285525331399</v>
      </c>
      <c r="AI50" s="13">
        <v>43.588401896380297</v>
      </c>
      <c r="AJ50" s="13">
        <v>5.3122577389722503</v>
      </c>
      <c r="AK50" s="13">
        <v>54.371490236783998</v>
      </c>
      <c r="AL50" s="13">
        <v>0</v>
      </c>
      <c r="AM50" s="13">
        <v>93.998422220618806</v>
      </c>
      <c r="AN50" s="13">
        <v>0</v>
      </c>
      <c r="AO50" s="13">
        <v>2.67797221694271E-6</v>
      </c>
      <c r="AP50" s="13">
        <v>0.120910713680542</v>
      </c>
      <c r="AQ50" s="13">
        <v>0</v>
      </c>
      <c r="AR50" s="8">
        <v>0</v>
      </c>
      <c r="AS50" s="57">
        <v>701.60140455034332</v>
      </c>
      <c r="AU50" s="58"/>
    </row>
    <row r="51" spans="1:47">
      <c r="A51" s="53">
        <v>23</v>
      </c>
      <c r="B51" s="19" t="s">
        <v>7</v>
      </c>
      <c r="C51" s="6" t="s">
        <v>124</v>
      </c>
      <c r="D51" s="13">
        <v>180.18773612149101</v>
      </c>
      <c r="E51" s="13">
        <v>18.0812207071295</v>
      </c>
      <c r="F51" s="13">
        <v>56.092299783653203</v>
      </c>
      <c r="G51" s="13">
        <v>421.58660934948603</v>
      </c>
      <c r="H51" s="13">
        <v>8.0262828374821495</v>
      </c>
      <c r="I51" s="13">
        <v>18.489625188051999</v>
      </c>
      <c r="J51" s="13">
        <v>21.6401173270784</v>
      </c>
      <c r="K51" s="13">
        <v>2.7319343956876199</v>
      </c>
      <c r="L51" s="13">
        <v>32.213301974619498</v>
      </c>
      <c r="M51" s="13">
        <v>12.1072464009806</v>
      </c>
      <c r="N51" s="13">
        <v>10.2265326917206</v>
      </c>
      <c r="O51" s="13">
        <v>103.347328804254</v>
      </c>
      <c r="P51" s="13">
        <v>7.2651877530928202</v>
      </c>
      <c r="Q51" s="13">
        <v>10.195787110497401</v>
      </c>
      <c r="R51" s="13">
        <v>48.563551479481802</v>
      </c>
      <c r="S51" s="13">
        <v>17.778640371057602</v>
      </c>
      <c r="T51" s="13">
        <v>73.126999776974102</v>
      </c>
      <c r="U51" s="13">
        <v>217.967824308172</v>
      </c>
      <c r="V51" s="13">
        <v>0.78970959186831602</v>
      </c>
      <c r="W51" s="13">
        <v>5.0249148109264299</v>
      </c>
      <c r="X51" s="13">
        <v>6.2644461793731399</v>
      </c>
      <c r="Y51" s="13">
        <v>12.6609749552561</v>
      </c>
      <c r="Z51" s="13">
        <v>428.69191596382802</v>
      </c>
      <c r="AA51" s="13">
        <v>38.945902938308997</v>
      </c>
      <c r="AB51" s="13">
        <v>62.212842461900301</v>
      </c>
      <c r="AC51" s="13">
        <v>4.5864300103255999</v>
      </c>
      <c r="AD51" s="13">
        <v>8.3085848458101506</v>
      </c>
      <c r="AE51" s="13">
        <v>20.8280555892858</v>
      </c>
      <c r="AF51" s="13">
        <v>0.66309541204112199</v>
      </c>
      <c r="AG51" s="13">
        <v>16.2341167376896</v>
      </c>
      <c r="AH51" s="13">
        <v>112.600854232534</v>
      </c>
      <c r="AI51" s="13">
        <v>14.032292907527699</v>
      </c>
      <c r="AJ51" s="13">
        <v>12.823487755481599</v>
      </c>
      <c r="AK51" s="13">
        <v>10.8454471966048</v>
      </c>
      <c r="AL51" s="13">
        <v>0</v>
      </c>
      <c r="AM51" s="13">
        <v>358.648142337308</v>
      </c>
      <c r="AN51" s="13">
        <v>0</v>
      </c>
      <c r="AO51" s="13">
        <v>2.4137373696777702E-2</v>
      </c>
      <c r="AP51" s="13">
        <v>22.058410480407598</v>
      </c>
      <c r="AQ51" s="13">
        <v>0</v>
      </c>
      <c r="AR51" s="8">
        <v>0</v>
      </c>
      <c r="AS51" s="57">
        <v>2395.8719881610846</v>
      </c>
      <c r="AU51" s="58"/>
    </row>
    <row r="52" spans="1:47">
      <c r="A52" s="53">
        <v>24</v>
      </c>
      <c r="B52" s="19" t="s">
        <v>8</v>
      </c>
      <c r="C52" s="6" t="s">
        <v>125</v>
      </c>
      <c r="D52" s="13">
        <v>675.34101139199299</v>
      </c>
      <c r="E52" s="13">
        <v>9.2509960125621191</v>
      </c>
      <c r="F52" s="13">
        <v>64.261270182964694</v>
      </c>
      <c r="G52" s="13">
        <v>271.018533483726</v>
      </c>
      <c r="H52" s="13">
        <v>5.3695334110339497</v>
      </c>
      <c r="I52" s="13">
        <v>9.5420036434271704</v>
      </c>
      <c r="J52" s="13">
        <v>72.058668705014</v>
      </c>
      <c r="K52" s="13">
        <v>0.44246450815059502</v>
      </c>
      <c r="L52" s="13">
        <v>143.92418150582299</v>
      </c>
      <c r="M52" s="13">
        <v>36.424528519925801</v>
      </c>
      <c r="N52" s="13">
        <v>22.731031551817601</v>
      </c>
      <c r="O52" s="13">
        <v>38.002338643097403</v>
      </c>
      <c r="P52" s="13">
        <v>5.7785455732395601</v>
      </c>
      <c r="Q52" s="13">
        <v>5.5180117052371296</v>
      </c>
      <c r="R52" s="13">
        <v>30.0268324880996</v>
      </c>
      <c r="S52" s="13">
        <v>37.833605963731202</v>
      </c>
      <c r="T52" s="13">
        <v>34.398360827405703</v>
      </c>
      <c r="U52" s="13">
        <v>337.6761806316</v>
      </c>
      <c r="V52" s="13">
        <v>5.3585664614804098E-3</v>
      </c>
      <c r="W52" s="13">
        <v>31.9454801141963</v>
      </c>
      <c r="X52" s="13">
        <v>3.8948718470550002E-3</v>
      </c>
      <c r="Y52" s="13">
        <v>27.840258657886999</v>
      </c>
      <c r="Z52" s="13">
        <v>95.752707157919204</v>
      </c>
      <c r="AA52" s="13">
        <v>21.280330646124</v>
      </c>
      <c r="AB52" s="13">
        <v>25.256419453366998</v>
      </c>
      <c r="AC52" s="13">
        <v>3.9365433345085199</v>
      </c>
      <c r="AD52" s="13">
        <v>26.6021156816931</v>
      </c>
      <c r="AE52" s="13">
        <v>22.821643050177499</v>
      </c>
      <c r="AF52" s="13">
        <v>2.06511169879737E-2</v>
      </c>
      <c r="AG52" s="13">
        <v>15.1826290552768</v>
      </c>
      <c r="AH52" s="13">
        <v>7.3847139710009104</v>
      </c>
      <c r="AI52" s="13">
        <v>7.3930260680004096</v>
      </c>
      <c r="AJ52" s="13">
        <v>579.74439547024497</v>
      </c>
      <c r="AK52" s="13">
        <v>16.842079087688301</v>
      </c>
      <c r="AL52" s="13">
        <v>0</v>
      </c>
      <c r="AM52" s="13">
        <v>801.39060482542197</v>
      </c>
      <c r="AN52" s="13">
        <v>0</v>
      </c>
      <c r="AO52" s="13">
        <v>8.7622900219586703E-6</v>
      </c>
      <c r="AP52" s="13">
        <v>0.460823647299408</v>
      </c>
      <c r="AQ52" s="13">
        <v>0</v>
      </c>
      <c r="AR52" s="8">
        <v>0</v>
      </c>
      <c r="AS52" s="57">
        <v>3483.4617822872415</v>
      </c>
      <c r="AU52" s="58"/>
    </row>
    <row r="53" spans="1:47">
      <c r="A53" s="53">
        <v>25</v>
      </c>
      <c r="B53" s="19" t="s">
        <v>9</v>
      </c>
      <c r="C53" s="6" t="s">
        <v>126</v>
      </c>
      <c r="D53" s="13">
        <v>0.732370943786258</v>
      </c>
      <c r="E53" s="13">
        <v>2.8684368348829401</v>
      </c>
      <c r="F53" s="13">
        <v>6.3056552269428803</v>
      </c>
      <c r="G53" s="13">
        <v>13.646053275002</v>
      </c>
      <c r="H53" s="13">
        <v>0.32477230683713398</v>
      </c>
      <c r="I53" s="13">
        <v>8.7021754255550393E-2</v>
      </c>
      <c r="J53" s="13">
        <v>9.0976718773924201E-2</v>
      </c>
      <c r="K53" s="13">
        <v>8.8192262450372004E-6</v>
      </c>
      <c r="L53" s="13">
        <v>4.8368157948526296</v>
      </c>
      <c r="M53" s="13">
        <v>1.4693799066115301</v>
      </c>
      <c r="N53" s="13">
        <v>1.9543832632370699</v>
      </c>
      <c r="O53" s="13">
        <v>6.2006794293588801</v>
      </c>
      <c r="P53" s="13">
        <v>3.43736716466857E-2</v>
      </c>
      <c r="Q53" s="13">
        <v>0.15072086403788601</v>
      </c>
      <c r="R53" s="13">
        <v>6.3644685279278301E-2</v>
      </c>
      <c r="S53" s="13">
        <v>18.334262813754702</v>
      </c>
      <c r="T53" s="13">
        <v>5.7436158502408299</v>
      </c>
      <c r="U53" s="13">
        <v>299.35386355285902</v>
      </c>
      <c r="V53" s="13">
        <v>3.9993806832496004E-3</v>
      </c>
      <c r="W53" s="13">
        <v>3.6280325779783702</v>
      </c>
      <c r="X53" s="13">
        <v>3.22397234510653E-3</v>
      </c>
      <c r="Y53" s="13">
        <v>7.7671190741517799</v>
      </c>
      <c r="Z53" s="13">
        <v>5.4288236925231796</v>
      </c>
      <c r="AA53" s="13">
        <v>1.1926638209789</v>
      </c>
      <c r="AB53" s="13">
        <v>8.2858144299876001E-3</v>
      </c>
      <c r="AC53" s="13">
        <v>1.20917674172625E-2</v>
      </c>
      <c r="AD53" s="13">
        <v>0.74779886129137296</v>
      </c>
      <c r="AE53" s="13">
        <v>4.5540183474064904</v>
      </c>
      <c r="AF53" s="13">
        <v>8.8961139382095107E-3</v>
      </c>
      <c r="AG53" s="13">
        <v>0.73262565329838802</v>
      </c>
      <c r="AH53" s="13">
        <v>0.70831097906601403</v>
      </c>
      <c r="AI53" s="13">
        <v>17.412592315275798</v>
      </c>
      <c r="AJ53" s="13">
        <v>0.35300814006506598</v>
      </c>
      <c r="AK53" s="13">
        <v>14.1943665543808</v>
      </c>
      <c r="AL53" s="13">
        <v>0</v>
      </c>
      <c r="AM53" s="13">
        <v>76.931641413719802</v>
      </c>
      <c r="AN53" s="13">
        <v>0</v>
      </c>
      <c r="AO53" s="13">
        <v>9.0074244645911805E-7</v>
      </c>
      <c r="AP53" s="13">
        <v>0.335012689208043</v>
      </c>
      <c r="AQ53" s="13">
        <v>0</v>
      </c>
      <c r="AR53" s="8">
        <v>0</v>
      </c>
      <c r="AS53" s="57">
        <v>496.2195477804857</v>
      </c>
      <c r="AU53" s="58"/>
    </row>
    <row r="54" spans="1:47">
      <c r="A54" s="53">
        <v>26</v>
      </c>
      <c r="B54" s="19" t="s">
        <v>10</v>
      </c>
      <c r="C54" s="6" t="s">
        <v>127</v>
      </c>
      <c r="D54" s="13">
        <v>15.361015644122499</v>
      </c>
      <c r="E54" s="13">
        <v>9.6024678641493306</v>
      </c>
      <c r="F54" s="13">
        <v>19.849235515068401</v>
      </c>
      <c r="G54" s="13">
        <v>53.486603174060001</v>
      </c>
      <c r="H54" s="13">
        <v>0.178331268682272</v>
      </c>
      <c r="I54" s="13">
        <v>0.43797906149814902</v>
      </c>
      <c r="J54" s="13">
        <v>1.90348639062292</v>
      </c>
      <c r="K54" s="13">
        <v>1.14012116977136E-2</v>
      </c>
      <c r="L54" s="13">
        <v>19.0423570091091</v>
      </c>
      <c r="M54" s="13">
        <v>5.0066262076970496</v>
      </c>
      <c r="N54" s="13">
        <v>7.0516820189937901</v>
      </c>
      <c r="O54" s="13">
        <v>25.401729740226699</v>
      </c>
      <c r="P54" s="13">
        <v>0.37950568414077801</v>
      </c>
      <c r="Q54" s="13">
        <v>0.37631720001916902</v>
      </c>
      <c r="R54" s="13">
        <v>1.9943723097065</v>
      </c>
      <c r="S54" s="13">
        <v>59.921931768518498</v>
      </c>
      <c r="T54" s="13">
        <v>19.8753126303722</v>
      </c>
      <c r="U54" s="13">
        <v>990.25705630265304</v>
      </c>
      <c r="V54" s="13">
        <v>1.5979855895018702E-5</v>
      </c>
      <c r="W54" s="13">
        <v>13.1982672101951</v>
      </c>
      <c r="X54" s="13">
        <v>2.4470994930556901E-4</v>
      </c>
      <c r="Y54" s="13">
        <v>25.720237963586001</v>
      </c>
      <c r="Z54" s="13">
        <v>21.441959250907601</v>
      </c>
      <c r="AA54" s="13">
        <v>6.7465485158898</v>
      </c>
      <c r="AB54" s="13">
        <v>1.1658212552759499</v>
      </c>
      <c r="AC54" s="13">
        <v>0.57363895607743998</v>
      </c>
      <c r="AD54" s="13">
        <v>3.4875368272770699</v>
      </c>
      <c r="AE54" s="13">
        <v>15.836441597817201</v>
      </c>
      <c r="AF54" s="13">
        <v>6.1907196425223902E-2</v>
      </c>
      <c r="AG54" s="13">
        <v>4.2836052421086599</v>
      </c>
      <c r="AH54" s="13">
        <v>2.8185709487670998</v>
      </c>
      <c r="AI54" s="13">
        <v>61.703144934471197</v>
      </c>
      <c r="AJ54" s="13">
        <v>13.998057480354399</v>
      </c>
      <c r="AK54" s="13">
        <v>51.317980770070797</v>
      </c>
      <c r="AL54" s="13">
        <v>0</v>
      </c>
      <c r="AM54" s="13">
        <v>256.59385907493902</v>
      </c>
      <c r="AN54" s="13">
        <v>0</v>
      </c>
      <c r="AO54" s="13">
        <v>2.2561571316901901E-7</v>
      </c>
      <c r="AP54" s="13">
        <v>12.0600045421708</v>
      </c>
      <c r="AQ54" s="13">
        <v>0</v>
      </c>
      <c r="AR54" s="8">
        <v>0</v>
      </c>
      <c r="AS54" s="57">
        <v>1721.1452536830921</v>
      </c>
      <c r="AU54" s="58"/>
    </row>
    <row r="55" spans="1:47">
      <c r="A55" s="53" t="s">
        <v>179</v>
      </c>
      <c r="B55" s="19" t="s">
        <v>11</v>
      </c>
      <c r="C55" s="6" t="s">
        <v>128</v>
      </c>
      <c r="D55" s="13">
        <v>77.711841093755396</v>
      </c>
      <c r="E55" s="13">
        <v>7.8207332582970803</v>
      </c>
      <c r="F55" s="13">
        <v>18.616860189615998</v>
      </c>
      <c r="G55" s="13">
        <v>107.214075598915</v>
      </c>
      <c r="H55" s="13">
        <v>3.5355081716974399</v>
      </c>
      <c r="I55" s="13">
        <v>3.3694422746699901</v>
      </c>
      <c r="J55" s="13">
        <v>5.8354921941558997</v>
      </c>
      <c r="K55" s="13">
        <v>0.44452163139683998</v>
      </c>
      <c r="L55" s="13">
        <v>16.119059619766102</v>
      </c>
      <c r="M55" s="13">
        <v>0.47327342029193298</v>
      </c>
      <c r="N55" s="13">
        <v>0.34079412141089999</v>
      </c>
      <c r="O55" s="13">
        <v>836.51216871326596</v>
      </c>
      <c r="P55" s="13">
        <v>25.799950069727501</v>
      </c>
      <c r="Q55" s="13">
        <v>9.1284274505051695</v>
      </c>
      <c r="R55" s="13">
        <v>100.15838127076201</v>
      </c>
      <c r="S55" s="13">
        <v>130.099094497198</v>
      </c>
      <c r="T55" s="13">
        <v>53.696278772871203</v>
      </c>
      <c r="U55" s="13">
        <v>969.00807594606999</v>
      </c>
      <c r="V55" s="13">
        <v>1.2921722971152201</v>
      </c>
      <c r="W55" s="13">
        <v>11.195160397811399</v>
      </c>
      <c r="X55" s="13">
        <v>11.9991221271897</v>
      </c>
      <c r="Y55" s="13">
        <v>3.8167306365979399</v>
      </c>
      <c r="Z55" s="13">
        <v>50.962333676251298</v>
      </c>
      <c r="AA55" s="13">
        <v>7.2742652923668603</v>
      </c>
      <c r="AB55" s="13">
        <v>4.4457412678580503</v>
      </c>
      <c r="AC55" s="13">
        <v>4.67891014681088</v>
      </c>
      <c r="AD55" s="13">
        <v>3.1735862667115802</v>
      </c>
      <c r="AE55" s="13">
        <v>1.61691269183458</v>
      </c>
      <c r="AF55" s="13">
        <v>15.9555559325348</v>
      </c>
      <c r="AG55" s="13">
        <v>1.04292256502526</v>
      </c>
      <c r="AH55" s="13">
        <v>6.8010426935299204</v>
      </c>
      <c r="AI55" s="13">
        <v>0.69801984599631905</v>
      </c>
      <c r="AJ55" s="13">
        <v>3.5371571851378101</v>
      </c>
      <c r="AK55" s="13">
        <v>14.840501549394601</v>
      </c>
      <c r="AL55" s="13">
        <v>0</v>
      </c>
      <c r="AM55" s="13">
        <v>37.1377266801004</v>
      </c>
      <c r="AN55" s="13">
        <v>0</v>
      </c>
      <c r="AO55" s="13">
        <v>1.4514981010752701E-2</v>
      </c>
      <c r="AP55" s="13">
        <v>1579.5628707184001</v>
      </c>
      <c r="AQ55" s="13">
        <v>0</v>
      </c>
      <c r="AR55" s="8">
        <v>0</v>
      </c>
      <c r="AS55" s="57">
        <v>4125.9292252460491</v>
      </c>
      <c r="AU55" s="58"/>
    </row>
    <row r="56" spans="1:47">
      <c r="A56" s="53">
        <v>29</v>
      </c>
      <c r="B56" s="19" t="s">
        <v>12</v>
      </c>
      <c r="C56" s="6" t="s">
        <v>129</v>
      </c>
      <c r="D56" s="13">
        <v>9.3530490642810307</v>
      </c>
      <c r="E56" s="13">
        <v>2.4691472253104498</v>
      </c>
      <c r="F56" s="13">
        <v>4.53757619519308</v>
      </c>
      <c r="G56" s="13">
        <v>55.450402775515201</v>
      </c>
      <c r="H56" s="13">
        <v>1.6861883110295199</v>
      </c>
      <c r="I56" s="13">
        <v>2.74012823577121</v>
      </c>
      <c r="J56" s="13">
        <v>4.7924852479471198</v>
      </c>
      <c r="K56" s="13">
        <v>4.3496014999940699E-2</v>
      </c>
      <c r="L56" s="13">
        <v>1.5842169151097301</v>
      </c>
      <c r="M56" s="13">
        <v>2.1609847127352801</v>
      </c>
      <c r="N56" s="13">
        <v>1.37397972411694</v>
      </c>
      <c r="O56" s="13">
        <v>10.690778515396399</v>
      </c>
      <c r="P56" s="13">
        <v>4.0120917003406404</v>
      </c>
      <c r="Q56" s="13">
        <v>2.34532253955769</v>
      </c>
      <c r="R56" s="13">
        <v>17.580741689415898</v>
      </c>
      <c r="S56" s="13">
        <v>5.1489881335315797</v>
      </c>
      <c r="T56" s="13">
        <v>1.91889793488988</v>
      </c>
      <c r="U56" s="13">
        <v>56.558161109070902</v>
      </c>
      <c r="V56" s="13">
        <v>0.57687176128108697</v>
      </c>
      <c r="W56" s="13">
        <v>3.0559567321985601</v>
      </c>
      <c r="X56" s="13">
        <v>5.06057951831583</v>
      </c>
      <c r="Y56" s="13">
        <v>3.36923396115021</v>
      </c>
      <c r="Z56" s="13">
        <v>28.525406920552101</v>
      </c>
      <c r="AA56" s="13">
        <v>12.2819790306456</v>
      </c>
      <c r="AB56" s="13">
        <v>6.5875993268708601</v>
      </c>
      <c r="AC56" s="13">
        <v>5.1480927472248403</v>
      </c>
      <c r="AD56" s="13">
        <v>4.2924641029053001</v>
      </c>
      <c r="AE56" s="13">
        <v>8.02108068026517</v>
      </c>
      <c r="AF56" s="13">
        <v>0.144811312708331</v>
      </c>
      <c r="AG56" s="13">
        <v>13.736888172995901</v>
      </c>
      <c r="AH56" s="13">
        <v>4.5412979469563099</v>
      </c>
      <c r="AI56" s="13">
        <v>4.3041599920070199</v>
      </c>
      <c r="AJ56" s="13">
        <v>5.2056749004854899</v>
      </c>
      <c r="AK56" s="13">
        <v>18.6050644397572</v>
      </c>
      <c r="AL56" s="13">
        <v>0</v>
      </c>
      <c r="AM56" s="13">
        <v>106.54470573510601</v>
      </c>
      <c r="AN56" s="13">
        <v>0</v>
      </c>
      <c r="AO56" s="13">
        <v>0.183060480247628</v>
      </c>
      <c r="AP56" s="13">
        <v>466.179514141347</v>
      </c>
      <c r="AQ56" s="13">
        <v>0</v>
      </c>
      <c r="AR56" s="8">
        <v>0</v>
      </c>
      <c r="AS56" s="57">
        <v>880.81107794723289</v>
      </c>
      <c r="AU56" s="58"/>
    </row>
    <row r="57" spans="1:47">
      <c r="A57" s="53" t="s">
        <v>180</v>
      </c>
      <c r="B57" s="19" t="s">
        <v>13</v>
      </c>
      <c r="C57" s="6" t="s">
        <v>130</v>
      </c>
      <c r="D57" s="13">
        <v>4.0174476156418004</v>
      </c>
      <c r="E57" s="13">
        <v>1.1897775985768899</v>
      </c>
      <c r="F57" s="13">
        <v>2.07002731827725</v>
      </c>
      <c r="G57" s="13">
        <v>20.698562700439499</v>
      </c>
      <c r="H57" s="13">
        <v>0.453407128702491</v>
      </c>
      <c r="I57" s="13">
        <v>1.5335764109646901</v>
      </c>
      <c r="J57" s="13">
        <v>2.3525245778533401</v>
      </c>
      <c r="K57" s="13">
        <v>3.1050631203518999E-2</v>
      </c>
      <c r="L57" s="13">
        <v>0.93362674541041402</v>
      </c>
      <c r="M57" s="13">
        <v>1.0637300658887101</v>
      </c>
      <c r="N57" s="13">
        <v>0.60896583654886904</v>
      </c>
      <c r="O57" s="13">
        <v>3.90040627033251</v>
      </c>
      <c r="P57" s="13">
        <v>0.73894374221324699</v>
      </c>
      <c r="Q57" s="13">
        <v>9.0391668781013106</v>
      </c>
      <c r="R57" s="13">
        <v>4.9497120500575704</v>
      </c>
      <c r="S57" s="13">
        <v>1.3921709101036699</v>
      </c>
      <c r="T57" s="13">
        <v>1.3011161284213999</v>
      </c>
      <c r="U57" s="13">
        <v>24.642945619246799</v>
      </c>
      <c r="V57" s="13">
        <v>5.0055597789832604E-3</v>
      </c>
      <c r="W57" s="13">
        <v>4.0467642402274304</v>
      </c>
      <c r="X57" s="13">
        <v>3.8338849015481001E-3</v>
      </c>
      <c r="Y57" s="13">
        <v>1.6216521926013501</v>
      </c>
      <c r="Z57" s="13">
        <v>12.2447009448603</v>
      </c>
      <c r="AA57" s="13">
        <v>4.6184171098329303</v>
      </c>
      <c r="AB57" s="13">
        <v>2.36363138167341</v>
      </c>
      <c r="AC57" s="13">
        <v>2.1228339543683101</v>
      </c>
      <c r="AD57" s="13">
        <v>1.6077606373153699</v>
      </c>
      <c r="AE57" s="13">
        <v>2.9692825480158098</v>
      </c>
      <c r="AF57" s="13">
        <v>7.1674075220485994E-2</v>
      </c>
      <c r="AG57" s="13">
        <v>3.8835932238771602</v>
      </c>
      <c r="AH57" s="13">
        <v>2.0161078117754001</v>
      </c>
      <c r="AI57" s="13">
        <v>1.45558249702669</v>
      </c>
      <c r="AJ57" s="13">
        <v>3.8638830754188098</v>
      </c>
      <c r="AK57" s="13">
        <v>8.2189105590839908</v>
      </c>
      <c r="AL57" s="13">
        <v>0</v>
      </c>
      <c r="AM57" s="13">
        <v>49.104527196294001</v>
      </c>
      <c r="AN57" s="13">
        <v>0</v>
      </c>
      <c r="AO57" s="13">
        <v>1.4587678320695399E-4</v>
      </c>
      <c r="AP57" s="13">
        <v>397.51406928541797</v>
      </c>
      <c r="AQ57" s="13">
        <v>0</v>
      </c>
      <c r="AR57" s="8">
        <v>0</v>
      </c>
      <c r="AS57" s="57">
        <v>578.64953428245713</v>
      </c>
      <c r="AU57" s="58"/>
    </row>
    <row r="58" spans="1:47">
      <c r="A58" s="53" t="s">
        <v>181</v>
      </c>
      <c r="B58" s="19" t="s">
        <v>14</v>
      </c>
      <c r="C58" s="6" t="s">
        <v>131</v>
      </c>
      <c r="D58" s="13">
        <v>30.977723699775598</v>
      </c>
      <c r="E58" s="13">
        <v>16.499190416259601</v>
      </c>
      <c r="F58" s="13">
        <v>23.951893408277801</v>
      </c>
      <c r="G58" s="13">
        <v>31.870988585514901</v>
      </c>
      <c r="H58" s="13">
        <v>3.0129450909482198</v>
      </c>
      <c r="I58" s="13">
        <v>11.776216388268599</v>
      </c>
      <c r="J58" s="13">
        <v>17.924325500715501</v>
      </c>
      <c r="K58" s="13">
        <v>0.72083632663866704</v>
      </c>
      <c r="L58" s="13">
        <v>4.6741299616185596</v>
      </c>
      <c r="M58" s="13">
        <v>9.1103458712227905</v>
      </c>
      <c r="N58" s="13">
        <v>3.7802510693088198</v>
      </c>
      <c r="O58" s="13">
        <v>25.213183262187599</v>
      </c>
      <c r="P58" s="13">
        <v>12.407276475463201</v>
      </c>
      <c r="Q58" s="13">
        <v>8.1908529011924394</v>
      </c>
      <c r="R58" s="13">
        <v>76.486616036733196</v>
      </c>
      <c r="S58" s="13">
        <v>5.0903545635115997</v>
      </c>
      <c r="T58" s="13">
        <v>16.416682164658798</v>
      </c>
      <c r="U58" s="13">
        <v>149.541304047913</v>
      </c>
      <c r="V58" s="13">
        <v>1.1737948934575999</v>
      </c>
      <c r="W58" s="13">
        <v>2.1186520687214601</v>
      </c>
      <c r="X58" s="13">
        <v>19.0297466830249</v>
      </c>
      <c r="Y58" s="13">
        <v>5.7037194541436103</v>
      </c>
      <c r="Z58" s="13">
        <v>61.884013140159901</v>
      </c>
      <c r="AA58" s="13">
        <v>11.5138161078649</v>
      </c>
      <c r="AB58" s="13">
        <v>3.9895333018363499</v>
      </c>
      <c r="AC58" s="13">
        <v>12.0401291442163</v>
      </c>
      <c r="AD58" s="13">
        <v>4.7369109630255704</v>
      </c>
      <c r="AE58" s="13">
        <v>15.063755166193401</v>
      </c>
      <c r="AF58" s="13">
        <v>0.129730823796885</v>
      </c>
      <c r="AG58" s="13">
        <v>4.5121373006834302</v>
      </c>
      <c r="AH58" s="13">
        <v>15.7448979150422</v>
      </c>
      <c r="AI58" s="13">
        <v>1.2270632355075699</v>
      </c>
      <c r="AJ58" s="13">
        <v>5.7398342895371197</v>
      </c>
      <c r="AK58" s="13">
        <v>8.2771241907626205</v>
      </c>
      <c r="AL58" s="13">
        <v>0</v>
      </c>
      <c r="AM58" s="13">
        <v>470.049787857502</v>
      </c>
      <c r="AN58" s="13">
        <v>0</v>
      </c>
      <c r="AO58" s="13">
        <v>0.181500535823818</v>
      </c>
      <c r="AP58" s="13">
        <v>7134.4648386613899</v>
      </c>
      <c r="AQ58" s="13">
        <v>0</v>
      </c>
      <c r="AR58" s="8">
        <v>0</v>
      </c>
      <c r="AS58" s="57">
        <v>8225.226101502898</v>
      </c>
      <c r="AU58" s="58"/>
    </row>
    <row r="59" spans="1:47">
      <c r="A59" s="53" t="s">
        <v>182</v>
      </c>
      <c r="B59" s="19" t="s">
        <v>15</v>
      </c>
      <c r="C59" s="6" t="s">
        <v>132</v>
      </c>
      <c r="D59" s="13">
        <v>1.02710975721626</v>
      </c>
      <c r="E59" s="13">
        <v>0.37599416640356997</v>
      </c>
      <c r="F59" s="13">
        <v>0.53875511113825703</v>
      </c>
      <c r="G59" s="13">
        <v>4.7297735701358103</v>
      </c>
      <c r="H59" s="13">
        <v>0.125319882912584</v>
      </c>
      <c r="I59" s="13">
        <v>0.34042854061341299</v>
      </c>
      <c r="J59" s="13">
        <v>0.27032591263482503</v>
      </c>
      <c r="K59" s="13">
        <v>1.73149943163384E-2</v>
      </c>
      <c r="L59" s="13">
        <v>0.17098282866728901</v>
      </c>
      <c r="M59" s="13">
        <v>0.11412188206601399</v>
      </c>
      <c r="N59" s="13">
        <v>7.9782376924055501E-2</v>
      </c>
      <c r="O59" s="13">
        <v>5.8946743756069004</v>
      </c>
      <c r="P59" s="13">
        <v>0.18479246272670899</v>
      </c>
      <c r="Q59" s="13">
        <v>0.22980436913375701</v>
      </c>
      <c r="R59" s="13">
        <v>1.3821150760179199</v>
      </c>
      <c r="S59" s="13">
        <v>3.5759493600683898</v>
      </c>
      <c r="T59" s="13">
        <v>1.3040173489304101</v>
      </c>
      <c r="U59" s="13">
        <v>7.6316979330014902</v>
      </c>
      <c r="V59" s="13">
        <v>5.5778319392112703E-2</v>
      </c>
      <c r="W59" s="13">
        <v>0.32679415992974498</v>
      </c>
      <c r="X59" s="13">
        <v>0.50839780195950202</v>
      </c>
      <c r="Y59" s="13">
        <v>0.47469715058928802</v>
      </c>
      <c r="Z59" s="13">
        <v>1.95381694995885</v>
      </c>
      <c r="AA59" s="13">
        <v>0.84936560701147701</v>
      </c>
      <c r="AB59" s="13">
        <v>0.44176879640494598</v>
      </c>
      <c r="AC59" s="13">
        <v>0.44909485753129402</v>
      </c>
      <c r="AD59" s="13">
        <v>0.42013489619079603</v>
      </c>
      <c r="AE59" s="13">
        <v>0.733959895022682</v>
      </c>
      <c r="AF59" s="13">
        <v>4.9319751477103303E-2</v>
      </c>
      <c r="AG59" s="13">
        <v>0.86080223144009105</v>
      </c>
      <c r="AH59" s="13">
        <v>0.421409075283532</v>
      </c>
      <c r="AI59" s="13">
        <v>0.419498945177605</v>
      </c>
      <c r="AJ59" s="13">
        <v>0.46466712534459498</v>
      </c>
      <c r="AK59" s="13">
        <v>1.63725737664705</v>
      </c>
      <c r="AL59" s="13">
        <v>0</v>
      </c>
      <c r="AM59" s="13">
        <v>18.063948689783899</v>
      </c>
      <c r="AN59" s="13">
        <v>0</v>
      </c>
      <c r="AO59" s="13">
        <v>5.5815910530019903E-3</v>
      </c>
      <c r="AP59" s="13">
        <v>18.0276601159626</v>
      </c>
      <c r="AQ59" s="13">
        <v>0</v>
      </c>
      <c r="AR59" s="8">
        <v>0</v>
      </c>
      <c r="AS59" s="57">
        <v>74.156913284674161</v>
      </c>
      <c r="AU59" s="58"/>
    </row>
    <row r="60" spans="1:47">
      <c r="A60" s="53" t="s">
        <v>183</v>
      </c>
      <c r="B60" s="19" t="s">
        <v>16</v>
      </c>
      <c r="C60" s="6" t="s">
        <v>133</v>
      </c>
      <c r="D60" s="13">
        <v>2.0704205517098901</v>
      </c>
      <c r="E60" s="13">
        <v>0.32036203266017999</v>
      </c>
      <c r="F60" s="13">
        <v>0.96813649374939503</v>
      </c>
      <c r="G60" s="13">
        <v>1.5829414927141801</v>
      </c>
      <c r="H60" s="13">
        <v>5.3322357082039702E-2</v>
      </c>
      <c r="I60" s="13">
        <v>0.20699071658203499</v>
      </c>
      <c r="J60" s="13">
        <v>1.9634960876531199E-3</v>
      </c>
      <c r="K60" s="13">
        <v>3.9277173013444102E-3</v>
      </c>
      <c r="L60" s="13">
        <v>6.0074464970977801E-4</v>
      </c>
      <c r="M60" s="13">
        <v>3.4057185798194901E-4</v>
      </c>
      <c r="N60" s="13">
        <v>1.5893109909958501E-3</v>
      </c>
      <c r="O60" s="13">
        <v>0.80234180597168003</v>
      </c>
      <c r="P60" s="13">
        <v>3.9449038357016603E-2</v>
      </c>
      <c r="Q60" s="13">
        <v>6.0013998046920796E-4</v>
      </c>
      <c r="R60" s="13">
        <v>0.11903107882203</v>
      </c>
      <c r="S60" s="13">
        <v>0.50401096468949302</v>
      </c>
      <c r="T60" s="13">
        <v>6.1413675869963402</v>
      </c>
      <c r="U60" s="13">
        <v>1.4456255449734401</v>
      </c>
      <c r="V60" s="13">
        <v>5.1678450361674396E-3</v>
      </c>
      <c r="W60" s="13">
        <v>4.5233202876217599E-2</v>
      </c>
      <c r="X60" s="13">
        <v>0.12362037222290199</v>
      </c>
      <c r="Y60" s="13">
        <v>2.63210244755658</v>
      </c>
      <c r="Z60" s="13">
        <v>0.118238090417649</v>
      </c>
      <c r="AA60" s="13">
        <v>4.6314972669843297E-3</v>
      </c>
      <c r="AB60" s="13">
        <v>1.0792095650590999E-2</v>
      </c>
      <c r="AC60" s="13">
        <v>9.2093129099439803E-3</v>
      </c>
      <c r="AD60" s="13">
        <v>4.3906470528890899E-2</v>
      </c>
      <c r="AE60" s="13">
        <v>0.17329665315675799</v>
      </c>
      <c r="AF60" s="13">
        <v>4.4823877460183598E-2</v>
      </c>
      <c r="AG60" s="13">
        <v>2.8168281882009201E-3</v>
      </c>
      <c r="AH60" s="13">
        <v>4.93621468049074E-2</v>
      </c>
      <c r="AI60" s="13">
        <v>0.11810695805987501</v>
      </c>
      <c r="AJ60" s="13">
        <v>4.52834146120049E-4</v>
      </c>
      <c r="AK60" s="13">
        <v>0.295313962822986</v>
      </c>
      <c r="AL60" s="13">
        <v>0</v>
      </c>
      <c r="AM60" s="13">
        <v>7.9701661075464001</v>
      </c>
      <c r="AN60" s="13">
        <v>0</v>
      </c>
      <c r="AO60" s="13">
        <v>5.6575077884574599E-3</v>
      </c>
      <c r="AP60" s="13">
        <v>0.37833678695134298</v>
      </c>
      <c r="AQ60" s="13">
        <v>0</v>
      </c>
      <c r="AR60" s="8">
        <v>0</v>
      </c>
      <c r="AS60" s="57">
        <v>26.294256642567035</v>
      </c>
      <c r="AU60" s="58"/>
    </row>
    <row r="61" spans="1:47">
      <c r="A61" s="53" t="s">
        <v>184</v>
      </c>
      <c r="B61" s="19" t="s">
        <v>17</v>
      </c>
      <c r="C61" s="6" t="s">
        <v>134</v>
      </c>
      <c r="D61" s="13">
        <v>1.0328277317450301</v>
      </c>
      <c r="E61" s="13">
        <v>0.152548790201151</v>
      </c>
      <c r="F61" s="13">
        <v>0.39554453239479498</v>
      </c>
      <c r="G61" s="13">
        <v>0.89478883785942098</v>
      </c>
      <c r="H61" s="13">
        <v>4.5936023253452703E-2</v>
      </c>
      <c r="I61" s="13">
        <v>6.0024977592029197E-2</v>
      </c>
      <c r="J61" s="13">
        <v>3.14950352335125E-3</v>
      </c>
      <c r="K61" s="13">
        <v>1.3137681070365601E-3</v>
      </c>
      <c r="L61" s="13">
        <v>3.1556536037538E-3</v>
      </c>
      <c r="M61" s="13">
        <v>1.00121253177703E-3</v>
      </c>
      <c r="N61" s="13">
        <v>1.76111065162073E-3</v>
      </c>
      <c r="O61" s="13">
        <v>0.26189558086900699</v>
      </c>
      <c r="P61" s="13">
        <v>1.5913878934785901E-2</v>
      </c>
      <c r="Q61" s="13">
        <v>1.2112371779505399E-3</v>
      </c>
      <c r="R61" s="13">
        <v>5.7451514269539601E-2</v>
      </c>
      <c r="S61" s="13">
        <v>0.35416073763438999</v>
      </c>
      <c r="T61" s="13">
        <v>0.13053134514244399</v>
      </c>
      <c r="U61" s="13">
        <v>0.54307191642340102</v>
      </c>
      <c r="V61" s="13">
        <v>2.3919503057265299E-3</v>
      </c>
      <c r="W61" s="13">
        <v>1.33992026185389E-2</v>
      </c>
      <c r="X61" s="13">
        <v>1.9762165832043099E-2</v>
      </c>
      <c r="Y61" s="13">
        <v>6.66165845364243E-2</v>
      </c>
      <c r="Z61" s="13">
        <v>5.9205366048718303E-2</v>
      </c>
      <c r="AA61" s="13">
        <v>1.89162509048645E-3</v>
      </c>
      <c r="AB61" s="13">
        <v>4.33444972265923E-3</v>
      </c>
      <c r="AC61" s="13">
        <v>5.3386275036535202E-3</v>
      </c>
      <c r="AD61" s="13">
        <v>1.7725877050970201E-2</v>
      </c>
      <c r="AE61" s="13">
        <v>1.42098432478812E-2</v>
      </c>
      <c r="AF61" s="13">
        <v>5.0178798992168303E-2</v>
      </c>
      <c r="AG61" s="13">
        <v>1.3419505128946199E-2</v>
      </c>
      <c r="AH61" s="13">
        <v>8.5572162687096304E-3</v>
      </c>
      <c r="AI61" s="13">
        <v>1.38719747259957E-2</v>
      </c>
      <c r="AJ61" s="13">
        <v>5.4816417348037402E-3</v>
      </c>
      <c r="AK61" s="13">
        <v>0.237622648360612</v>
      </c>
      <c r="AL61" s="13">
        <v>0</v>
      </c>
      <c r="AM61" s="13">
        <v>9.8672793405379294E-2</v>
      </c>
      <c r="AN61" s="13">
        <v>0</v>
      </c>
      <c r="AO61" s="13">
        <v>5.21798227414072E-3</v>
      </c>
      <c r="AP61" s="13">
        <v>72.717010817489907</v>
      </c>
      <c r="AQ61" s="13">
        <v>0</v>
      </c>
      <c r="AR61" s="8">
        <v>0</v>
      </c>
      <c r="AS61" s="57">
        <v>77.311197422252704</v>
      </c>
      <c r="AU61" s="58"/>
    </row>
    <row r="62" spans="1:47">
      <c r="A62" s="53">
        <v>50</v>
      </c>
      <c r="B62" s="19" t="s">
        <v>18</v>
      </c>
      <c r="C62" s="6" t="s">
        <v>135</v>
      </c>
      <c r="D62" s="13">
        <v>1.01964795033773E-2</v>
      </c>
      <c r="E62" s="13">
        <v>5.0778209401116398E-3</v>
      </c>
      <c r="F62" s="13">
        <v>5.3762811824510804E-3</v>
      </c>
      <c r="G62" s="13">
        <v>8.8209808646270999E-3</v>
      </c>
      <c r="H62" s="13">
        <v>1.1477238482835599E-3</v>
      </c>
      <c r="I62" s="13">
        <v>2.3379107498586399E-3</v>
      </c>
      <c r="J62" s="13">
        <v>2.5962816865104598E-3</v>
      </c>
      <c r="K62" s="13">
        <v>1.62234163702435E-3</v>
      </c>
      <c r="L62" s="13">
        <v>7.7192165705844504E-4</v>
      </c>
      <c r="M62" s="13">
        <v>6.6117680561084298E-4</v>
      </c>
      <c r="N62" s="13">
        <v>2.01346857760668E-3</v>
      </c>
      <c r="O62" s="13">
        <v>4.8967385041539602E-3</v>
      </c>
      <c r="P62" s="13">
        <v>2.8050357576831601E-3</v>
      </c>
      <c r="Q62" s="13">
        <v>2.1237960576846902E-3</v>
      </c>
      <c r="R62" s="13">
        <v>4.8572908071814001E-3</v>
      </c>
      <c r="S62" s="13">
        <v>1.07696646046113E-2</v>
      </c>
      <c r="T62" s="13">
        <v>5.2382393677888796E-3</v>
      </c>
      <c r="U62" s="13">
        <v>5.1426330335017298E-3</v>
      </c>
      <c r="V62" s="13">
        <v>5.7070346301074798E-3</v>
      </c>
      <c r="W62" s="13">
        <v>6.7102347051149203E-3</v>
      </c>
      <c r="X62" s="13">
        <v>6.2939734524814798E-3</v>
      </c>
      <c r="Y62" s="13">
        <v>5.4938191819852399E-3</v>
      </c>
      <c r="Z62" s="13">
        <v>8.2642834644135396E-3</v>
      </c>
      <c r="AA62" s="13">
        <v>5.2211184219026202E-5</v>
      </c>
      <c r="AB62" s="13">
        <v>5.8074179596948798E-4</v>
      </c>
      <c r="AC62" s="13">
        <v>9.5131501268433697E-4</v>
      </c>
      <c r="AD62" s="13">
        <v>5.69075762505629E-3</v>
      </c>
      <c r="AE62" s="13">
        <v>1.34287353250698E-3</v>
      </c>
      <c r="AF62" s="13">
        <v>5.8494548374181396E-3</v>
      </c>
      <c r="AG62" s="13">
        <v>3.8166378959943901E-3</v>
      </c>
      <c r="AH62" s="13">
        <v>5.2943631617521801E-3</v>
      </c>
      <c r="AI62" s="13">
        <v>1.7999740630341001E-3</v>
      </c>
      <c r="AJ62" s="13">
        <v>2.1614135786119102E-3</v>
      </c>
      <c r="AK62" s="13">
        <v>6.7207185285002198E-3</v>
      </c>
      <c r="AL62" s="13">
        <v>0</v>
      </c>
      <c r="AM62" s="13">
        <v>1.22907967165428E-2</v>
      </c>
      <c r="AN62" s="13">
        <v>0</v>
      </c>
      <c r="AO62" s="13">
        <v>7.3860301261665902E-3</v>
      </c>
      <c r="AP62" s="13">
        <v>8.7283162358333093E-3</v>
      </c>
      <c r="AQ62" s="13">
        <v>0</v>
      </c>
      <c r="AR62" s="8">
        <v>0</v>
      </c>
      <c r="AS62" s="57">
        <v>0.17159073531351762</v>
      </c>
      <c r="AU62" s="58"/>
    </row>
    <row r="63" spans="1:47">
      <c r="A63" s="53">
        <v>51</v>
      </c>
      <c r="B63" s="19" t="s">
        <v>19</v>
      </c>
      <c r="C63" s="6" t="s">
        <v>136</v>
      </c>
      <c r="D63" s="13">
        <v>21.311307127323101</v>
      </c>
      <c r="E63" s="13">
        <v>0.21842198023043399</v>
      </c>
      <c r="F63" s="13">
        <v>70.723982024953102</v>
      </c>
      <c r="G63" s="13">
        <v>16.998110117525801</v>
      </c>
      <c r="H63" s="13">
        <v>3.2982031720886602</v>
      </c>
      <c r="I63" s="13">
        <v>5.0553004062314404</v>
      </c>
      <c r="J63" s="13">
        <v>0.81767986566445605</v>
      </c>
      <c r="K63" s="13">
        <v>2.73111821490006E-2</v>
      </c>
      <c r="L63" s="13">
        <v>1.42799324861745</v>
      </c>
      <c r="M63" s="13">
        <v>0.75588234025240597</v>
      </c>
      <c r="N63" s="13">
        <v>0.110496129836426</v>
      </c>
      <c r="O63" s="13">
        <v>10.6486062709492</v>
      </c>
      <c r="P63" s="13">
        <v>0.74105770331267795</v>
      </c>
      <c r="Q63" s="13">
        <v>0.670693484281352</v>
      </c>
      <c r="R63" s="13">
        <v>1.86134658595751</v>
      </c>
      <c r="S63" s="13">
        <v>8.3223014531570598</v>
      </c>
      <c r="T63" s="13">
        <v>2.74236139539827</v>
      </c>
      <c r="U63" s="13">
        <v>37.693386462918497</v>
      </c>
      <c r="V63" s="13">
        <v>6.3658117348161598</v>
      </c>
      <c r="W63" s="13">
        <v>77.764094085261405</v>
      </c>
      <c r="X63" s="13">
        <v>39.046461787800901</v>
      </c>
      <c r="Y63" s="13">
        <v>13.008465164675499</v>
      </c>
      <c r="Z63" s="13">
        <v>146.74037273695799</v>
      </c>
      <c r="AA63" s="13">
        <v>9.3030033838763107</v>
      </c>
      <c r="AB63" s="13">
        <v>26.745505836298499</v>
      </c>
      <c r="AC63" s="13">
        <v>1.2616404884419701</v>
      </c>
      <c r="AD63" s="13">
        <v>14.7914484566027</v>
      </c>
      <c r="AE63" s="13">
        <v>11.530112776278401</v>
      </c>
      <c r="AF63" s="13">
        <v>6.4562296486289199</v>
      </c>
      <c r="AG63" s="13">
        <v>1.7337253270911901</v>
      </c>
      <c r="AH63" s="13">
        <v>29.898401108407899</v>
      </c>
      <c r="AI63" s="13">
        <v>3.9937823329902198</v>
      </c>
      <c r="AJ63" s="13">
        <v>1.77198800667746</v>
      </c>
      <c r="AK63" s="13">
        <v>2.3688366210273002</v>
      </c>
      <c r="AL63" s="13">
        <v>0</v>
      </c>
      <c r="AM63" s="13">
        <v>808.403535934606</v>
      </c>
      <c r="AN63" s="13">
        <v>0</v>
      </c>
      <c r="AO63" s="13">
        <v>2.5073653285458599E-2</v>
      </c>
      <c r="AP63" s="13">
        <v>26.661447671377299</v>
      </c>
      <c r="AQ63" s="13">
        <v>0</v>
      </c>
      <c r="AR63" s="8">
        <v>0</v>
      </c>
      <c r="AS63" s="57">
        <v>1411.2943777059486</v>
      </c>
      <c r="AU63" s="58"/>
    </row>
    <row r="64" spans="1:47">
      <c r="A64" s="53">
        <v>52</v>
      </c>
      <c r="B64" s="19" t="s">
        <v>20</v>
      </c>
      <c r="C64" s="6" t="s">
        <v>137</v>
      </c>
      <c r="D64" s="13">
        <v>1.46604628108326</v>
      </c>
      <c r="E64" s="13">
        <v>1.2003212624630699</v>
      </c>
      <c r="F64" s="13">
        <v>1.9587405014668999</v>
      </c>
      <c r="G64" s="13">
        <v>1.11399522209168</v>
      </c>
      <c r="H64" s="13">
        <v>0.34499492980441199</v>
      </c>
      <c r="I64" s="13">
        <v>2.5616083960970202</v>
      </c>
      <c r="J64" s="13">
        <v>5.1314270803809398E-3</v>
      </c>
      <c r="K64" s="13">
        <v>2.2468136079367301E-2</v>
      </c>
      <c r="L64" s="13">
        <v>5.77106630061585E-2</v>
      </c>
      <c r="M64" s="13">
        <v>0.13534719008815799</v>
      </c>
      <c r="N64" s="13">
        <v>4.5109914120526097E-3</v>
      </c>
      <c r="O64" s="13">
        <v>9.7812244782541802E-2</v>
      </c>
      <c r="P64" s="13">
        <v>0.40848932543294902</v>
      </c>
      <c r="Q64" s="13">
        <v>4.0872204491379099E-2</v>
      </c>
      <c r="R64" s="13">
        <v>0.93204970100644402</v>
      </c>
      <c r="S64" s="13">
        <v>2.64522026041015</v>
      </c>
      <c r="T64" s="13">
        <v>0.209545299966303</v>
      </c>
      <c r="U64" s="13">
        <v>3.1569421454942899</v>
      </c>
      <c r="V64" s="13">
        <v>8.7338737332724996E-3</v>
      </c>
      <c r="W64" s="13">
        <v>2.1073723441780099</v>
      </c>
      <c r="X64" s="13">
        <v>2.22766641993841</v>
      </c>
      <c r="Y64" s="13">
        <v>1.5497891716804999</v>
      </c>
      <c r="Z64" s="13">
        <v>21.3327525876206</v>
      </c>
      <c r="AA64" s="13">
        <v>0.67232954226267505</v>
      </c>
      <c r="AB64" s="13">
        <v>2.4635400170709501</v>
      </c>
      <c r="AC64" s="13">
        <v>7.9957061436888396E-2</v>
      </c>
      <c r="AD64" s="13">
        <v>1.3206212647899001</v>
      </c>
      <c r="AE64" s="13">
        <v>2.27462061311713</v>
      </c>
      <c r="AF64" s="13">
        <v>0.30141075275276302</v>
      </c>
      <c r="AG64" s="13">
        <v>1.5029704875964001E-2</v>
      </c>
      <c r="AH64" s="13">
        <v>3.9824308276195</v>
      </c>
      <c r="AI64" s="13">
        <v>0.50380683543515803</v>
      </c>
      <c r="AJ64" s="13">
        <v>1.9138552106157801E-2</v>
      </c>
      <c r="AK64" s="13">
        <v>0.92223304750486601</v>
      </c>
      <c r="AL64" s="13">
        <v>0</v>
      </c>
      <c r="AM64" s="13">
        <v>141.30410137632799</v>
      </c>
      <c r="AN64" s="13">
        <v>0</v>
      </c>
      <c r="AO64" s="13">
        <v>7.2507343142314898E-3</v>
      </c>
      <c r="AP64" s="13">
        <v>0.92154346996443004</v>
      </c>
      <c r="AQ64" s="13">
        <v>0</v>
      </c>
      <c r="AR64" s="8">
        <v>0</v>
      </c>
      <c r="AS64" s="57">
        <v>198.37613437898591</v>
      </c>
      <c r="AU64" s="58"/>
    </row>
    <row r="65" spans="1:47">
      <c r="A65" s="53" t="s">
        <v>185</v>
      </c>
      <c r="B65" s="19" t="s">
        <v>21</v>
      </c>
      <c r="C65" s="6" t="s">
        <v>138</v>
      </c>
      <c r="D65" s="13">
        <v>1.4436647944841201</v>
      </c>
      <c r="E65" s="13">
        <v>5.4938503749197001E-3</v>
      </c>
      <c r="F65" s="13">
        <v>11.674729239408199</v>
      </c>
      <c r="G65" s="13">
        <v>23.565106962274999</v>
      </c>
      <c r="H65" s="13">
        <v>9.458185390554E-4</v>
      </c>
      <c r="I65" s="13">
        <v>0.18793623080712801</v>
      </c>
      <c r="J65" s="13">
        <v>2.1553553452831999E-3</v>
      </c>
      <c r="K65" s="13">
        <v>1.21128817941904E-3</v>
      </c>
      <c r="L65" s="13">
        <v>5.8022250937654705E-4</v>
      </c>
      <c r="M65" s="13">
        <v>1.9037402893717399E-4</v>
      </c>
      <c r="N65" s="13">
        <v>4.6637760369295602</v>
      </c>
      <c r="O65" s="13">
        <v>20.105020894155</v>
      </c>
      <c r="P65" s="13">
        <v>2.1871052168239498E-3</v>
      </c>
      <c r="Q65" s="13">
        <v>7.32611529816724E-4</v>
      </c>
      <c r="R65" s="13">
        <v>0.385702986555573</v>
      </c>
      <c r="S65" s="13">
        <v>8.0825237705517594</v>
      </c>
      <c r="T65" s="13">
        <v>3.33371031000341</v>
      </c>
      <c r="U65" s="13">
        <v>17.5112376486511</v>
      </c>
      <c r="V65" s="13">
        <v>0.57294176314943202</v>
      </c>
      <c r="W65" s="13">
        <v>4.79305931894962</v>
      </c>
      <c r="X65" s="13">
        <v>9.8177970138435704</v>
      </c>
      <c r="Y65" s="13">
        <v>0.114595977410533</v>
      </c>
      <c r="Z65" s="13">
        <v>11.5392038009172</v>
      </c>
      <c r="AA65" s="13">
        <v>1.32145878145621</v>
      </c>
      <c r="AB65" s="13">
        <v>0.86432472910288405</v>
      </c>
      <c r="AC65" s="13">
        <v>1.6396650948442199E-3</v>
      </c>
      <c r="AD65" s="13">
        <v>10.954039791325499</v>
      </c>
      <c r="AE65" s="13">
        <v>11.900968186801901</v>
      </c>
      <c r="AF65" s="13">
        <v>3.6518519621735E-3</v>
      </c>
      <c r="AG65" s="13">
        <v>13.999796410665001</v>
      </c>
      <c r="AH65" s="13">
        <v>2.17221924674184</v>
      </c>
      <c r="AI65" s="13">
        <v>3.6164156410161801</v>
      </c>
      <c r="AJ65" s="13">
        <v>0.20053894879852599</v>
      </c>
      <c r="AK65" s="13">
        <v>13.523967576296799</v>
      </c>
      <c r="AL65" s="13">
        <v>0</v>
      </c>
      <c r="AM65" s="13">
        <v>200.712975760289</v>
      </c>
      <c r="AN65" s="13">
        <v>0</v>
      </c>
      <c r="AO65" s="13">
        <v>3.7064757310665002E-3</v>
      </c>
      <c r="AP65" s="13">
        <v>9.7787298650879005E-3</v>
      </c>
      <c r="AQ65" s="13">
        <v>0</v>
      </c>
      <c r="AR65" s="8">
        <v>0</v>
      </c>
      <c r="AS65" s="57">
        <v>377.08998516896185</v>
      </c>
      <c r="AU65" s="58"/>
    </row>
    <row r="66" spans="1:47">
      <c r="A66" s="53">
        <v>60</v>
      </c>
      <c r="B66" s="19" t="s">
        <v>22</v>
      </c>
      <c r="C66" s="6" t="s">
        <v>139</v>
      </c>
      <c r="D66" s="13">
        <v>0.17525198351753199</v>
      </c>
      <c r="E66" s="13">
        <v>8.05530010221365E-2</v>
      </c>
      <c r="F66" s="13">
        <v>0.13232233257092699</v>
      </c>
      <c r="G66" s="13">
        <v>9.0916077691501201E-2</v>
      </c>
      <c r="H66" s="13">
        <v>1.0378595882714401E-2</v>
      </c>
      <c r="I66" s="13">
        <v>1.9639659852424499E-2</v>
      </c>
      <c r="J66" s="13">
        <v>1.8994365402701399E-2</v>
      </c>
      <c r="K66" s="13">
        <v>9.2247304151875896E-4</v>
      </c>
      <c r="L66" s="13">
        <v>3.2211666382582403E-2</v>
      </c>
      <c r="M66" s="13">
        <v>1.6256334033070301E-2</v>
      </c>
      <c r="N66" s="13">
        <v>5.63633168182231E-3</v>
      </c>
      <c r="O66" s="13">
        <v>0.10585615494315501</v>
      </c>
      <c r="P66" s="13">
        <v>6.5414878231483198E-3</v>
      </c>
      <c r="Q66" s="13">
        <v>5.5056701228038503E-3</v>
      </c>
      <c r="R66" s="13">
        <v>1.1640026272499E-2</v>
      </c>
      <c r="S66" s="13">
        <v>7.2440775972810803E-2</v>
      </c>
      <c r="T66" s="13">
        <v>2.3769903124154598E-2</v>
      </c>
      <c r="U66" s="13">
        <v>0.31966030661537098</v>
      </c>
      <c r="V66" s="13">
        <v>1.9966400863645401E-3</v>
      </c>
      <c r="W66" s="13">
        <v>3.01962596450518E-2</v>
      </c>
      <c r="X66" s="13">
        <v>6.1396300581333899E-2</v>
      </c>
      <c r="Y66" s="13">
        <v>9.5141878877420497E-2</v>
      </c>
      <c r="Z66" s="13">
        <v>1.12927736989456</v>
      </c>
      <c r="AA66" s="13">
        <v>2.1477049832454902E-2</v>
      </c>
      <c r="AB66" s="13">
        <v>5.41157489737089E-3</v>
      </c>
      <c r="AC66" s="13">
        <v>1.1181250632566701E-2</v>
      </c>
      <c r="AD66" s="13">
        <v>1.2111338822935599E-2</v>
      </c>
      <c r="AE66" s="13">
        <v>5.4257475156898799E-2</v>
      </c>
      <c r="AF66" s="13">
        <v>1.38210754487119E-2</v>
      </c>
      <c r="AG66" s="13">
        <v>7.5824918278702205E-2</v>
      </c>
      <c r="AH66" s="13">
        <v>0.150047037400143</v>
      </c>
      <c r="AI66" s="13">
        <v>2.5294777150831699E-2</v>
      </c>
      <c r="AJ66" s="13">
        <v>1.7694299568161199E-2</v>
      </c>
      <c r="AK66" s="13">
        <v>3.6523584278005297E-2</v>
      </c>
      <c r="AL66" s="13">
        <v>0</v>
      </c>
      <c r="AM66" s="13">
        <v>8.4569761185261392</v>
      </c>
      <c r="AN66" s="13">
        <v>0</v>
      </c>
      <c r="AO66" s="13">
        <v>9.4159743580731099E-4</v>
      </c>
      <c r="AP66" s="13">
        <v>0.114353152531239</v>
      </c>
      <c r="AQ66" s="13">
        <v>0</v>
      </c>
      <c r="AR66" s="8">
        <v>0</v>
      </c>
      <c r="AS66" s="57">
        <v>11.442420844997571</v>
      </c>
      <c r="AU66" s="58"/>
    </row>
    <row r="67" spans="1:47">
      <c r="A67" s="53">
        <v>61</v>
      </c>
      <c r="B67" s="19" t="s">
        <v>23</v>
      </c>
      <c r="C67" s="6" t="s">
        <v>140</v>
      </c>
      <c r="D67" s="13">
        <v>60.317237129281899</v>
      </c>
      <c r="E67" s="13">
        <v>0.73713362284071005</v>
      </c>
      <c r="F67" s="13">
        <v>58.9050760127462</v>
      </c>
      <c r="G67" s="13">
        <v>96.687621284081004</v>
      </c>
      <c r="H67" s="13">
        <v>15.4060677985164</v>
      </c>
      <c r="I67" s="13">
        <v>18.4219929913519</v>
      </c>
      <c r="J67" s="13">
        <v>6.8572682098731201</v>
      </c>
      <c r="K67" s="13">
        <v>3.3678170052810298E-2</v>
      </c>
      <c r="L67" s="13">
        <v>8.3223314731046507</v>
      </c>
      <c r="M67" s="13">
        <v>16.972010217850698</v>
      </c>
      <c r="N67" s="13">
        <v>6.3632068262286001</v>
      </c>
      <c r="O67" s="13">
        <v>52.037654660470501</v>
      </c>
      <c r="P67" s="13">
        <v>2.46902260143949</v>
      </c>
      <c r="Q67" s="13">
        <v>0.53938766002176097</v>
      </c>
      <c r="R67" s="13">
        <v>31.0422802455202</v>
      </c>
      <c r="S67" s="13">
        <v>37.335904188910398</v>
      </c>
      <c r="T67" s="13">
        <v>21.473628129990701</v>
      </c>
      <c r="U67" s="13">
        <v>121.470351422839</v>
      </c>
      <c r="V67" s="13">
        <v>2.1921086324340998E-3</v>
      </c>
      <c r="W67" s="13">
        <v>32.640084451789697</v>
      </c>
      <c r="X67" s="13">
        <v>2.44833023634382</v>
      </c>
      <c r="Y67" s="13">
        <v>11.8745544747482</v>
      </c>
      <c r="Z67" s="13">
        <v>30.1301498679464</v>
      </c>
      <c r="AA67" s="13">
        <v>38.183264140919</v>
      </c>
      <c r="AB67" s="13">
        <v>3.2761312857121498</v>
      </c>
      <c r="AC67" s="13">
        <v>3.9974629144188301</v>
      </c>
      <c r="AD67" s="13">
        <v>11.4989358866753</v>
      </c>
      <c r="AE67" s="13">
        <v>9.8010014316065508</v>
      </c>
      <c r="AF67" s="13">
        <v>4.4403065998009703</v>
      </c>
      <c r="AG67" s="13">
        <v>8.0180909528059292</v>
      </c>
      <c r="AH67" s="13">
        <v>29.5587894958806</v>
      </c>
      <c r="AI67" s="13">
        <v>10.9445319066972</v>
      </c>
      <c r="AJ67" s="13">
        <v>10.1128503334621</v>
      </c>
      <c r="AK67" s="13">
        <v>19.200033702875999</v>
      </c>
      <c r="AL67" s="13">
        <v>0</v>
      </c>
      <c r="AM67" s="13">
        <v>1852.6006855833</v>
      </c>
      <c r="AN67" s="13">
        <v>0</v>
      </c>
      <c r="AO67" s="13">
        <v>1.1731413693216199</v>
      </c>
      <c r="AP67" s="13">
        <v>72.050813708338794</v>
      </c>
      <c r="AQ67" s="13">
        <v>0</v>
      </c>
      <c r="AR67" s="8">
        <v>0</v>
      </c>
      <c r="AS67" s="57">
        <v>2707.3432030963954</v>
      </c>
      <c r="AU67" s="58"/>
    </row>
    <row r="68" spans="1:47">
      <c r="A68" s="53">
        <v>62</v>
      </c>
      <c r="B68" s="19" t="s">
        <v>24</v>
      </c>
      <c r="C68" s="6" t="s">
        <v>141</v>
      </c>
      <c r="D68" s="13">
        <v>10.966528657771001</v>
      </c>
      <c r="E68" s="13">
        <v>0.123523764934556</v>
      </c>
      <c r="F68" s="13">
        <v>21.655598699323701</v>
      </c>
      <c r="G68" s="13">
        <v>90.535843851878198</v>
      </c>
      <c r="H68" s="13">
        <v>22.360307186889699</v>
      </c>
      <c r="I68" s="13">
        <v>15.4267203302689</v>
      </c>
      <c r="J68" s="13">
        <v>1.16324946908351</v>
      </c>
      <c r="K68" s="13">
        <v>4.3476173987694296E-3</v>
      </c>
      <c r="L68" s="13">
        <v>1.14493603717936</v>
      </c>
      <c r="M68" s="13">
        <v>0.59051457778104899</v>
      </c>
      <c r="N68" s="13">
        <v>0.28167850029897101</v>
      </c>
      <c r="O68" s="13">
        <v>3.2549138150841301</v>
      </c>
      <c r="P68" s="13">
        <v>0.75281140608491504</v>
      </c>
      <c r="Q68" s="13">
        <v>4.4395171409849601</v>
      </c>
      <c r="R68" s="13">
        <v>0.55865145138148598</v>
      </c>
      <c r="S68" s="13">
        <v>3.11166323895648</v>
      </c>
      <c r="T68" s="13">
        <v>1.1509730660369499</v>
      </c>
      <c r="U68" s="13">
        <v>24.960043880363099</v>
      </c>
      <c r="V68" s="13">
        <v>2.1431170731902299E-3</v>
      </c>
      <c r="W68" s="13">
        <v>44.883147836743298</v>
      </c>
      <c r="X68" s="13">
        <v>1.68962647063552</v>
      </c>
      <c r="Y68" s="13">
        <v>3.8245419724192198</v>
      </c>
      <c r="Z68" s="13">
        <v>9.3059609368728893</v>
      </c>
      <c r="AA68" s="13">
        <v>2.8037768357513499</v>
      </c>
      <c r="AB68" s="13">
        <v>34.784642450105302</v>
      </c>
      <c r="AC68" s="13">
        <v>0.49440872927301699</v>
      </c>
      <c r="AD68" s="13">
        <v>17.721454558050901</v>
      </c>
      <c r="AE68" s="13">
        <v>34.2964583824672</v>
      </c>
      <c r="AF68" s="13">
        <v>0.39747276495828099</v>
      </c>
      <c r="AG68" s="13">
        <v>2.42013513145596</v>
      </c>
      <c r="AH68" s="13">
        <v>47.050394833884397</v>
      </c>
      <c r="AI68" s="13">
        <v>9.6224737316283004</v>
      </c>
      <c r="AJ68" s="13">
        <v>20.848999828671801</v>
      </c>
      <c r="AK68" s="13">
        <v>45.711628699140597</v>
      </c>
      <c r="AL68" s="13">
        <v>0</v>
      </c>
      <c r="AM68" s="13">
        <v>1222.8913810987599</v>
      </c>
      <c r="AN68" s="13">
        <v>0</v>
      </c>
      <c r="AO68" s="13">
        <v>3.8274263802222098E-4</v>
      </c>
      <c r="AP68" s="13">
        <v>18.729507109220201</v>
      </c>
      <c r="AQ68" s="13">
        <v>0</v>
      </c>
      <c r="AR68" s="8">
        <v>0</v>
      </c>
      <c r="AS68" s="57">
        <v>1719.960359921449</v>
      </c>
      <c r="AU68" s="58"/>
    </row>
    <row r="69" spans="1:47">
      <c r="A69" s="53">
        <v>63</v>
      </c>
      <c r="B69" s="19" t="s">
        <v>25</v>
      </c>
      <c r="C69" s="6" t="s">
        <v>142</v>
      </c>
      <c r="D69" s="13">
        <v>0.239501150811779</v>
      </c>
      <c r="E69" s="13">
        <v>1.19533199959213E-4</v>
      </c>
      <c r="F69" s="13">
        <v>0.911042224282823</v>
      </c>
      <c r="G69" s="13">
        <v>0.21863486660429299</v>
      </c>
      <c r="H69" s="13">
        <v>1.11300236611358E-2</v>
      </c>
      <c r="I69" s="13">
        <v>0.103171530840709</v>
      </c>
      <c r="J69" s="13">
        <v>6.0893169046668798E-2</v>
      </c>
      <c r="K69" s="13">
        <v>2.6412122500328798E-3</v>
      </c>
      <c r="L69" s="13">
        <v>8.7172399003136794E-2</v>
      </c>
      <c r="M69" s="13">
        <v>3.0070732284990399E-2</v>
      </c>
      <c r="N69" s="13">
        <v>7.2164524313268301E-3</v>
      </c>
      <c r="O69" s="13">
        <v>0.539329348718667</v>
      </c>
      <c r="P69" s="13">
        <v>4.1438938085172697E-2</v>
      </c>
      <c r="Q69" s="13">
        <v>1.68537827266457E-2</v>
      </c>
      <c r="R69" s="13">
        <v>0.17326278213520099</v>
      </c>
      <c r="S69" s="13">
        <v>0.33268057501211101</v>
      </c>
      <c r="T69" s="13">
        <v>0.25008936101312501</v>
      </c>
      <c r="U69" s="13">
        <v>2.60130809929823</v>
      </c>
      <c r="V69" s="13">
        <v>1.3188787965261301E-3</v>
      </c>
      <c r="W69" s="13">
        <v>0.26994737727589602</v>
      </c>
      <c r="X69" s="13">
        <v>0.115777998302989</v>
      </c>
      <c r="Y69" s="13">
        <v>0.33003164619862702</v>
      </c>
      <c r="Z69" s="13">
        <v>1.8716045146784499</v>
      </c>
      <c r="AA69" s="13">
        <v>0.79810228313434795</v>
      </c>
      <c r="AB69" s="13">
        <v>0.17919200732028701</v>
      </c>
      <c r="AC69" s="13">
        <v>1.55521688912164</v>
      </c>
      <c r="AD69" s="13">
        <v>1.1862901499919001</v>
      </c>
      <c r="AE69" s="13">
        <v>0.14459266531194301</v>
      </c>
      <c r="AF69" s="13">
        <v>2.8308867383409E-2</v>
      </c>
      <c r="AG69" s="13">
        <v>0.16069530509667801</v>
      </c>
      <c r="AH69" s="13">
        <v>1.23916804470163</v>
      </c>
      <c r="AI69" s="13">
        <v>0.105190288326281</v>
      </c>
      <c r="AJ69" s="13">
        <v>2.7380638560533899E-2</v>
      </c>
      <c r="AK69" s="13">
        <v>0.31292207291581797</v>
      </c>
      <c r="AL69" s="13">
        <v>0</v>
      </c>
      <c r="AM69" s="13">
        <v>2.95992599240956</v>
      </c>
      <c r="AN69" s="13">
        <v>0</v>
      </c>
      <c r="AO69" s="13">
        <v>1.0462698248228099E-3</v>
      </c>
      <c r="AP69" s="13">
        <v>1.25555473560286</v>
      </c>
      <c r="AQ69" s="13">
        <v>0</v>
      </c>
      <c r="AR69" s="8">
        <v>0</v>
      </c>
      <c r="AS69" s="57">
        <v>18.168822806360204</v>
      </c>
      <c r="AU69" s="58"/>
    </row>
    <row r="70" spans="1:47">
      <c r="A70" s="53">
        <v>64</v>
      </c>
      <c r="B70" s="19" t="s">
        <v>26</v>
      </c>
      <c r="C70" s="6" t="s">
        <v>143</v>
      </c>
      <c r="D70" s="13">
        <v>6.3479547882788596</v>
      </c>
      <c r="E70" s="13">
        <v>0.85989064488605804</v>
      </c>
      <c r="F70" s="13">
        <v>3.6605423357668201</v>
      </c>
      <c r="G70" s="13">
        <v>7.7214547281819401</v>
      </c>
      <c r="H70" s="13">
        <v>0.17500787842414001</v>
      </c>
      <c r="I70" s="13">
        <v>1.7919803416495499</v>
      </c>
      <c r="J70" s="13">
        <v>0.28268462189750398</v>
      </c>
      <c r="K70" s="13">
        <v>6.4682013926262202E-2</v>
      </c>
      <c r="L70" s="13">
        <v>0.27393578948980102</v>
      </c>
      <c r="M70" s="13">
        <v>0.46309634662572702</v>
      </c>
      <c r="N70" s="13">
        <v>0.123353575536956</v>
      </c>
      <c r="O70" s="13">
        <v>4.0318051926365799</v>
      </c>
      <c r="P70" s="13">
        <v>0.49373814374620201</v>
      </c>
      <c r="Q70" s="13">
        <v>0.177709068061224</v>
      </c>
      <c r="R70" s="13">
        <v>1.32492361376309</v>
      </c>
      <c r="S70" s="13">
        <v>2.34623545737711</v>
      </c>
      <c r="T70" s="13">
        <v>4.2015949093073397</v>
      </c>
      <c r="U70" s="13">
        <v>31.762951783510601</v>
      </c>
      <c r="V70" s="13">
        <v>0.10086888301994799</v>
      </c>
      <c r="W70" s="13">
        <v>3.3721509922587698</v>
      </c>
      <c r="X70" s="13">
        <v>1.5502141732645001</v>
      </c>
      <c r="Y70" s="13">
        <v>4.4459187351215501</v>
      </c>
      <c r="Z70" s="13">
        <v>9.5050844508441603</v>
      </c>
      <c r="AA70" s="13">
        <v>0.78233133295505697</v>
      </c>
      <c r="AB70" s="13">
        <v>1.31203522056541</v>
      </c>
      <c r="AC70" s="13">
        <v>1.5860264845802501</v>
      </c>
      <c r="AD70" s="13">
        <v>5.2477561131705501</v>
      </c>
      <c r="AE70" s="13">
        <v>6.0295719145709104</v>
      </c>
      <c r="AF70" s="13">
        <v>0.73193435401531903</v>
      </c>
      <c r="AG70" s="13">
        <v>1.03854088972739</v>
      </c>
      <c r="AH70" s="13">
        <v>1.23198832632447</v>
      </c>
      <c r="AI70" s="13">
        <v>2.56746779332788</v>
      </c>
      <c r="AJ70" s="13">
        <v>0.44569028551366602</v>
      </c>
      <c r="AK70" s="13">
        <v>2.6915953040279001</v>
      </c>
      <c r="AL70" s="13">
        <v>0</v>
      </c>
      <c r="AM70" s="13">
        <v>44.938460921491703</v>
      </c>
      <c r="AN70" s="13">
        <v>0</v>
      </c>
      <c r="AO70" s="13">
        <v>1.6005927199172099E-2</v>
      </c>
      <c r="AP70" s="13">
        <v>38.702995058567303</v>
      </c>
      <c r="AQ70" s="13">
        <v>0</v>
      </c>
      <c r="AR70" s="8">
        <v>0</v>
      </c>
      <c r="AS70" s="57">
        <v>192.40017839361161</v>
      </c>
      <c r="AU70" s="58"/>
    </row>
    <row r="71" spans="1:47">
      <c r="A71" s="53" t="s">
        <v>186</v>
      </c>
      <c r="B71" s="19" t="s">
        <v>27</v>
      </c>
      <c r="C71" s="6" t="s">
        <v>144</v>
      </c>
      <c r="D71" s="13">
        <v>35.309748316149602</v>
      </c>
      <c r="E71" s="13">
        <v>4.6642480632829804</v>
      </c>
      <c r="F71" s="13">
        <v>16.815407137171398</v>
      </c>
      <c r="G71" s="13">
        <v>53.465211047752199</v>
      </c>
      <c r="H71" s="13">
        <v>0.92338585361908998</v>
      </c>
      <c r="I71" s="13">
        <v>7.9026020529521599</v>
      </c>
      <c r="J71" s="13">
        <v>21.792480298563799</v>
      </c>
      <c r="K71" s="13">
        <v>0.111979334072658</v>
      </c>
      <c r="L71" s="13">
        <v>43.0576349476503</v>
      </c>
      <c r="M71" s="13">
        <v>11.526205333265599</v>
      </c>
      <c r="N71" s="13">
        <v>142.64332373734399</v>
      </c>
      <c r="O71" s="13">
        <v>16.1467859267396</v>
      </c>
      <c r="P71" s="13">
        <v>1.18692077611423</v>
      </c>
      <c r="Q71" s="13">
        <v>0.22467943167757301</v>
      </c>
      <c r="R71" s="13">
        <v>5.8652143402316401</v>
      </c>
      <c r="S71" s="13">
        <v>12.2502273870737</v>
      </c>
      <c r="T71" s="13">
        <v>8.5578390853937893</v>
      </c>
      <c r="U71" s="13">
        <v>193.286826441107</v>
      </c>
      <c r="V71" s="13">
        <v>0.53135325658747001</v>
      </c>
      <c r="W71" s="13">
        <v>7.4959816014613301</v>
      </c>
      <c r="X71" s="13">
        <v>7.91625112370743</v>
      </c>
      <c r="Y71" s="13">
        <v>23.628802594612502</v>
      </c>
      <c r="Z71" s="13">
        <v>14.3739328389807</v>
      </c>
      <c r="AA71" s="13">
        <v>1.92471864551534</v>
      </c>
      <c r="AB71" s="13">
        <v>1.2157901108476801</v>
      </c>
      <c r="AC71" s="13">
        <v>1.65336474021311</v>
      </c>
      <c r="AD71" s="13">
        <v>6.7972576021101601</v>
      </c>
      <c r="AE71" s="13">
        <v>36.027365185496699</v>
      </c>
      <c r="AF71" s="13">
        <v>2.22160472773019</v>
      </c>
      <c r="AG71" s="13">
        <v>3.4428502003457702</v>
      </c>
      <c r="AH71" s="13">
        <v>4.8446344500243903</v>
      </c>
      <c r="AI71" s="13">
        <v>8.2280953747655801</v>
      </c>
      <c r="AJ71" s="13">
        <v>0.205675575254196</v>
      </c>
      <c r="AK71" s="13">
        <v>12.644725846396801</v>
      </c>
      <c r="AL71" s="13">
        <v>0</v>
      </c>
      <c r="AM71" s="13">
        <v>177.25979595681</v>
      </c>
      <c r="AN71" s="13">
        <v>0</v>
      </c>
      <c r="AO71" s="13">
        <v>2.70873945597776E-2</v>
      </c>
      <c r="AP71" s="13">
        <v>66.633503409238301</v>
      </c>
      <c r="AQ71" s="13">
        <v>0</v>
      </c>
      <c r="AR71" s="8">
        <v>0</v>
      </c>
      <c r="AS71" s="57">
        <v>952.8035101448188</v>
      </c>
      <c r="AU71" s="58"/>
    </row>
    <row r="72" spans="1:47">
      <c r="A72" s="53">
        <v>70</v>
      </c>
      <c r="B72" s="19" t="s">
        <v>28</v>
      </c>
      <c r="C72" s="6" t="s">
        <v>145</v>
      </c>
      <c r="D72" s="13">
        <v>0.226721638670764</v>
      </c>
      <c r="E72" s="13">
        <v>5.2320568629966299E-2</v>
      </c>
      <c r="F72" s="13">
        <v>0.11218080449305499</v>
      </c>
      <c r="G72" s="13">
        <v>0.24598565608689399</v>
      </c>
      <c r="H72" s="13">
        <v>1.36969081413687E-2</v>
      </c>
      <c r="I72" s="13">
        <v>2.5281054719544099E-2</v>
      </c>
      <c r="J72" s="13">
        <v>2.1347461694607699E-2</v>
      </c>
      <c r="K72" s="13">
        <v>5.0713930400492898E-3</v>
      </c>
      <c r="L72" s="13">
        <v>4.6308701034024598E-3</v>
      </c>
      <c r="M72" s="13">
        <v>8.0866051945496797E-4</v>
      </c>
      <c r="N72" s="13">
        <v>1.2180428294249999E-2</v>
      </c>
      <c r="O72" s="13">
        <v>7.7653922679671694E-2</v>
      </c>
      <c r="P72" s="13">
        <v>1.6438579178462299E-2</v>
      </c>
      <c r="Q72" s="13">
        <v>9.5946105927139994E-3</v>
      </c>
      <c r="R72" s="13">
        <v>5.4617305183939403E-2</v>
      </c>
      <c r="S72" s="13">
        <v>0.10063700079688399</v>
      </c>
      <c r="T72" s="13">
        <v>6.10613130789344E-2</v>
      </c>
      <c r="U72" s="13">
        <v>0.22714025308083199</v>
      </c>
      <c r="V72" s="13">
        <v>2.2140546760379399E-2</v>
      </c>
      <c r="W72" s="13">
        <v>2.3857266517452302E-2</v>
      </c>
      <c r="X72" s="13">
        <v>3.44747700507766E-2</v>
      </c>
      <c r="Y72" s="13">
        <v>5.3513155615339002E-2</v>
      </c>
      <c r="Z72" s="13">
        <v>3.0707260112093199E-2</v>
      </c>
      <c r="AA72" s="13">
        <v>1.0449761403899199E-3</v>
      </c>
      <c r="AB72" s="13">
        <v>4.8017851489922199E-3</v>
      </c>
      <c r="AC72" s="13">
        <v>6.0013128908965301E-3</v>
      </c>
      <c r="AD72" s="13">
        <v>3.3688593980772098E-2</v>
      </c>
      <c r="AE72" s="13">
        <v>4.2003187586142902E-2</v>
      </c>
      <c r="AF72" s="13">
        <v>3.0576566932020301E-2</v>
      </c>
      <c r="AG72" s="13">
        <v>1.21623561481203E-2</v>
      </c>
      <c r="AH72" s="13">
        <v>2.7590546801713599E-2</v>
      </c>
      <c r="AI72" s="13">
        <v>4.8197054841017502E-2</v>
      </c>
      <c r="AJ72" s="13">
        <v>4.8167211923787904E-3</v>
      </c>
      <c r="AK72" s="13">
        <v>7.3781243301841395E-2</v>
      </c>
      <c r="AL72" s="13">
        <v>0</v>
      </c>
      <c r="AM72" s="13">
        <v>1.90635868613023</v>
      </c>
      <c r="AN72" s="13">
        <v>0</v>
      </c>
      <c r="AO72" s="13">
        <v>2.5417051696455299E-2</v>
      </c>
      <c r="AP72" s="13">
        <v>8.6803688547037905E-2</v>
      </c>
      <c r="AQ72" s="13">
        <v>0</v>
      </c>
      <c r="AR72" s="8">
        <v>0</v>
      </c>
      <c r="AS72" s="57">
        <v>3.7353051993788435</v>
      </c>
      <c r="AU72" s="58"/>
    </row>
    <row r="73" spans="1:47">
      <c r="A73" s="53" t="s">
        <v>187</v>
      </c>
      <c r="B73" s="19" t="s">
        <v>29</v>
      </c>
      <c r="C73" s="6" t="s">
        <v>146</v>
      </c>
      <c r="D73" s="13">
        <v>0.57984202098079296</v>
      </c>
      <c r="E73" s="13">
        <v>8.2148303276299003E-2</v>
      </c>
      <c r="F73" s="13">
        <v>0.50413336823174804</v>
      </c>
      <c r="G73" s="13">
        <v>0.27590503256731203</v>
      </c>
      <c r="H73" s="13">
        <v>1.3243171715146701E-3</v>
      </c>
      <c r="I73" s="13">
        <v>1.1464156932511E-2</v>
      </c>
      <c r="J73" s="13">
        <v>0.452484005184631</v>
      </c>
      <c r="K73" s="13">
        <v>1.8984171201745399E-3</v>
      </c>
      <c r="L73" s="13">
        <v>0.44247781484767101</v>
      </c>
      <c r="M73" s="13">
        <v>0.10148632420145901</v>
      </c>
      <c r="N73" s="13">
        <v>7.8449399613528994E-2</v>
      </c>
      <c r="O73" s="13">
        <v>0.124252481566254</v>
      </c>
      <c r="P73" s="13">
        <v>1.6699686183812401E-2</v>
      </c>
      <c r="Q73" s="13">
        <v>0.16745118899661701</v>
      </c>
      <c r="R73" s="13">
        <v>5.3976256332999101E-2</v>
      </c>
      <c r="S73" s="13">
        <v>7.8270178126133794E-2</v>
      </c>
      <c r="T73" s="13">
        <v>0.13163121408919801</v>
      </c>
      <c r="U73" s="13">
        <v>2.7173025436605598</v>
      </c>
      <c r="V73" s="13">
        <v>4.6773848906143398E-3</v>
      </c>
      <c r="W73" s="13">
        <v>4.8489726745363101E-2</v>
      </c>
      <c r="X73" s="13">
        <v>1.9126765723221799E-2</v>
      </c>
      <c r="Y73" s="13">
        <v>0.118692552124657</v>
      </c>
      <c r="Z73" s="13">
        <v>0.18629112674770401</v>
      </c>
      <c r="AA73" s="13">
        <v>1.27796063897883E-2</v>
      </c>
      <c r="AB73" s="13">
        <v>8.0155898871996697E-3</v>
      </c>
      <c r="AC73" s="13">
        <v>9.2571549606673097E-3</v>
      </c>
      <c r="AD73" s="13">
        <v>0.222023854805392</v>
      </c>
      <c r="AE73" s="13">
        <v>2.47623788533467E-2</v>
      </c>
      <c r="AF73" s="13">
        <v>1.7433622042738299</v>
      </c>
      <c r="AG73" s="13">
        <v>3.5368658679979701</v>
      </c>
      <c r="AH73" s="13">
        <v>5.2124964552049499E-2</v>
      </c>
      <c r="AI73" s="13">
        <v>3.4154982824896603E-2</v>
      </c>
      <c r="AJ73" s="13">
        <v>1.0078553735862601</v>
      </c>
      <c r="AK73" s="13">
        <v>0.82819589054127996</v>
      </c>
      <c r="AL73" s="13">
        <v>0</v>
      </c>
      <c r="AM73" s="13">
        <v>19.372520061331102</v>
      </c>
      <c r="AN73" s="13">
        <v>0</v>
      </c>
      <c r="AO73" s="13">
        <v>1.54534323625266E-2</v>
      </c>
      <c r="AP73" s="13">
        <v>7.2368044994261398</v>
      </c>
      <c r="AQ73" s="13">
        <v>0</v>
      </c>
      <c r="AR73" s="8">
        <v>0</v>
      </c>
      <c r="AS73" s="57">
        <v>40.302650127107228</v>
      </c>
      <c r="AU73" s="58"/>
    </row>
    <row r="74" spans="1:47">
      <c r="A74" s="53" t="s">
        <v>188</v>
      </c>
      <c r="B74" s="19" t="s">
        <v>30</v>
      </c>
      <c r="C74" s="6" t="s">
        <v>147</v>
      </c>
      <c r="D74" s="13">
        <v>1.2407792181888799</v>
      </c>
      <c r="E74" s="13">
        <v>0.19315398257308999</v>
      </c>
      <c r="F74" s="13">
        <v>0.49896458842945601</v>
      </c>
      <c r="G74" s="13">
        <v>1.23641507093992</v>
      </c>
      <c r="H74" s="13">
        <v>0</v>
      </c>
      <c r="I74" s="13">
        <v>8.8086787592167898E-2</v>
      </c>
      <c r="J74" s="13">
        <v>1.7469312032990199E-3</v>
      </c>
      <c r="K74" s="13">
        <v>1.1512689484217799E-3</v>
      </c>
      <c r="L74" s="13">
        <v>2.2015807088837601E-3</v>
      </c>
      <c r="M74" s="13">
        <v>6.1086070235286702E-4</v>
      </c>
      <c r="N74" s="13">
        <v>2.1070359379058199E-4</v>
      </c>
      <c r="O74" s="13">
        <v>0.32827900889657202</v>
      </c>
      <c r="P74" s="13">
        <v>1.9114602115260199E-2</v>
      </c>
      <c r="Q74" s="13">
        <v>5.9524583822285896E-4</v>
      </c>
      <c r="R74" s="13">
        <v>9.0972320215466099E-2</v>
      </c>
      <c r="S74" s="13">
        <v>0.43233298117318197</v>
      </c>
      <c r="T74" s="13">
        <v>0.16741482199666199</v>
      </c>
      <c r="U74" s="13">
        <v>0.67809040609131899</v>
      </c>
      <c r="V74" s="13">
        <v>5.4551639415934905E-4</v>
      </c>
      <c r="W74" s="13">
        <v>1.68358035559718E-2</v>
      </c>
      <c r="X74" s="13">
        <v>2.41973577827479E-2</v>
      </c>
      <c r="Y74" s="13">
        <v>9.9401671970646796E-2</v>
      </c>
      <c r="Z74" s="13">
        <v>2.07050998389906E-2</v>
      </c>
      <c r="AA74" s="13">
        <v>5.5984697997983899E-3</v>
      </c>
      <c r="AB74" s="13">
        <v>1.01615097167856E-2</v>
      </c>
      <c r="AC74" s="13">
        <v>4.7526355846370296E-3</v>
      </c>
      <c r="AD74" s="13">
        <v>2.93976797270659E-2</v>
      </c>
      <c r="AE74" s="13">
        <v>4.45796811363941E-2</v>
      </c>
      <c r="AF74" s="13">
        <v>4.1716883057110903E-2</v>
      </c>
      <c r="AG74" s="13">
        <v>1.76129671348733E-2</v>
      </c>
      <c r="AH74" s="13">
        <v>1.1964946308731799E-2</v>
      </c>
      <c r="AI74" s="13">
        <v>5.6171481502258799E-2</v>
      </c>
      <c r="AJ74" s="13">
        <v>5.4157457788976803E-3</v>
      </c>
      <c r="AK74" s="13">
        <v>0.28497833127642003</v>
      </c>
      <c r="AL74" s="13">
        <v>0</v>
      </c>
      <c r="AM74" s="13">
        <v>0.348225734975529</v>
      </c>
      <c r="AN74" s="13">
        <v>0</v>
      </c>
      <c r="AO74" s="13">
        <v>2.2525063990082E-2</v>
      </c>
      <c r="AP74" s="13">
        <v>0.74798663183337</v>
      </c>
      <c r="AQ74" s="13">
        <v>0</v>
      </c>
      <c r="AR74" s="8">
        <v>0</v>
      </c>
      <c r="AS74" s="57">
        <v>6.7728935905714147</v>
      </c>
      <c r="AU74" s="58"/>
    </row>
    <row r="75" spans="1:47">
      <c r="A75" s="53" t="s">
        <v>189</v>
      </c>
      <c r="B75" s="19" t="s">
        <v>31</v>
      </c>
      <c r="C75" s="6" t="s">
        <v>148</v>
      </c>
      <c r="D75" s="13">
        <v>0.190072404528974</v>
      </c>
      <c r="E75" s="13">
        <v>4.4728029433626401E-2</v>
      </c>
      <c r="F75" s="13">
        <v>0.128199544817445</v>
      </c>
      <c r="G75" s="13">
        <v>0.37648942500761801</v>
      </c>
      <c r="H75" s="13">
        <v>9.0671932780313595E-3</v>
      </c>
      <c r="I75" s="13">
        <v>5.0943322368773802E-2</v>
      </c>
      <c r="J75" s="13">
        <v>4.2267066944303E-5</v>
      </c>
      <c r="K75" s="13">
        <v>5.0429767047407601E-4</v>
      </c>
      <c r="L75" s="13">
        <v>1.0613146510462299E-5</v>
      </c>
      <c r="M75" s="13">
        <v>4.1517944360324299E-6</v>
      </c>
      <c r="N75" s="13">
        <v>9.6010766339367495E-7</v>
      </c>
      <c r="O75" s="13">
        <v>7.4171249882593701E-2</v>
      </c>
      <c r="P75" s="13">
        <v>6.1334866595505197E-3</v>
      </c>
      <c r="Q75" s="13">
        <v>1.5609069099524499E-6</v>
      </c>
      <c r="R75" s="13">
        <v>7.3182980325382202E-2</v>
      </c>
      <c r="S75" s="13">
        <v>4.7788275280225001E-2</v>
      </c>
      <c r="T75" s="13">
        <v>7.2708064094979097E-2</v>
      </c>
      <c r="U75" s="13">
        <v>0.52264428387571304</v>
      </c>
      <c r="V75" s="13">
        <v>6.78326950472742E-4</v>
      </c>
      <c r="W75" s="13">
        <v>8.7695940873350406E-3</v>
      </c>
      <c r="X75" s="13">
        <v>2.0020202360901799E-2</v>
      </c>
      <c r="Y75" s="13">
        <v>8.0819773862787395E-2</v>
      </c>
      <c r="Z75" s="13">
        <v>3.0489262496222799E-2</v>
      </c>
      <c r="AA75" s="13">
        <v>3.4787679469468801E-3</v>
      </c>
      <c r="AB75" s="13">
        <v>6.2741565834453098E-3</v>
      </c>
      <c r="AC75" s="13">
        <v>3.75877095501863E-3</v>
      </c>
      <c r="AD75" s="13">
        <v>3.2186282734024699E-2</v>
      </c>
      <c r="AE75" s="13">
        <v>9.6794758085427104E-2</v>
      </c>
      <c r="AF75" s="13">
        <v>1.2839863259201501E-2</v>
      </c>
      <c r="AG75" s="13">
        <v>7.1104486287873998E-5</v>
      </c>
      <c r="AH75" s="13">
        <v>1.4176401787310999E-2</v>
      </c>
      <c r="AI75" s="13">
        <v>0.118853305807257</v>
      </c>
      <c r="AJ75" s="13">
        <v>1.45588652779515E-5</v>
      </c>
      <c r="AK75" s="13">
        <v>3.1157867191634301E-2</v>
      </c>
      <c r="AL75" s="13">
        <v>0</v>
      </c>
      <c r="AM75" s="13">
        <v>5.3115382157227096</v>
      </c>
      <c r="AN75" s="13">
        <v>0</v>
      </c>
      <c r="AO75" s="13">
        <v>6.2124562428760195E-4</v>
      </c>
      <c r="AP75" s="13">
        <v>0.15548296723680299</v>
      </c>
      <c r="AQ75" s="13">
        <v>0</v>
      </c>
      <c r="AR75" s="8">
        <v>0</v>
      </c>
      <c r="AS75" s="57">
        <v>7.5247175362892014</v>
      </c>
      <c r="AU75" s="58"/>
    </row>
    <row r="76" spans="1:47">
      <c r="A76" s="53" t="s">
        <v>190</v>
      </c>
      <c r="B76" s="19" t="s">
        <v>32</v>
      </c>
      <c r="C76" s="6" t="s">
        <v>149</v>
      </c>
      <c r="D76" s="13">
        <v>2.4588886690255499E-2</v>
      </c>
      <c r="E76" s="13">
        <v>3.67986642506213E-3</v>
      </c>
      <c r="F76" s="13">
        <v>1.8352620977330699E-2</v>
      </c>
      <c r="G76" s="13">
        <v>1.24203620188254E-2</v>
      </c>
      <c r="H76" s="13">
        <v>2.4795276103113102E-6</v>
      </c>
      <c r="I76" s="13">
        <v>2.73889734731214E-4</v>
      </c>
      <c r="J76" s="13">
        <v>8.4135685368980796E-3</v>
      </c>
      <c r="K76" s="13">
        <v>1.6423497319174501E-5</v>
      </c>
      <c r="L76" s="13">
        <v>1.8107401816200901E-2</v>
      </c>
      <c r="M76" s="13">
        <v>3.7328522730417598E-3</v>
      </c>
      <c r="N76" s="13">
        <v>1.35465113176641E-3</v>
      </c>
      <c r="O76" s="13">
        <v>5.1713187032680196E-3</v>
      </c>
      <c r="P76" s="13">
        <v>2.1933201328568999E-4</v>
      </c>
      <c r="Q76" s="13">
        <v>4.0716675091794401E-3</v>
      </c>
      <c r="R76" s="13">
        <v>1.8648729882891799E-3</v>
      </c>
      <c r="S76" s="13">
        <v>2.7904200544546301E-3</v>
      </c>
      <c r="T76" s="13">
        <v>4.1675537690880797E-3</v>
      </c>
      <c r="U76" s="13">
        <v>9.3731818937678693E-2</v>
      </c>
      <c r="V76" s="13">
        <v>7.9946014021219498E-5</v>
      </c>
      <c r="W76" s="13">
        <v>7.6578114152369597E-4</v>
      </c>
      <c r="X76" s="13">
        <v>2.5435366702322099E-3</v>
      </c>
      <c r="Y76" s="13">
        <v>3.39648290748503E-3</v>
      </c>
      <c r="Z76" s="13">
        <v>3.9339363460753601E-3</v>
      </c>
      <c r="AA76" s="13">
        <v>9.9923627947883994E-4</v>
      </c>
      <c r="AB76" s="13">
        <v>2.2238687995121599E-4</v>
      </c>
      <c r="AC76" s="13">
        <v>1.20474315545228E-3</v>
      </c>
      <c r="AD76" s="13">
        <v>2.17604967213698E-3</v>
      </c>
      <c r="AE76" s="13">
        <v>6.0727916622400695E-4</v>
      </c>
      <c r="AF76" s="13">
        <v>2.43608261945551E-2</v>
      </c>
      <c r="AG76" s="13">
        <v>7.4678144428908896E-2</v>
      </c>
      <c r="AH76" s="13">
        <v>1.1811862445511201E-3</v>
      </c>
      <c r="AI76" s="13">
        <v>5.7917326196283195E-4</v>
      </c>
      <c r="AJ76" s="13">
        <v>2.4261925348577001E-2</v>
      </c>
      <c r="AK76" s="13">
        <v>2.1356951441896699E-2</v>
      </c>
      <c r="AL76" s="13">
        <v>0</v>
      </c>
      <c r="AM76" s="13">
        <v>0.109886506337054</v>
      </c>
      <c r="AN76" s="13">
        <v>0</v>
      </c>
      <c r="AO76" s="13">
        <v>1.80200061760493E-4</v>
      </c>
      <c r="AP76" s="13">
        <v>9.8507798253945594E-2</v>
      </c>
      <c r="AQ76" s="13">
        <v>0</v>
      </c>
      <c r="AR76" s="8">
        <v>0</v>
      </c>
      <c r="AS76" s="57">
        <v>0.57388207641007793</v>
      </c>
      <c r="AU76" s="58"/>
    </row>
    <row r="77" spans="1:47">
      <c r="A77" s="53" t="s">
        <v>191</v>
      </c>
      <c r="B77" s="19" t="s">
        <v>33</v>
      </c>
      <c r="C77" s="6" t="s">
        <v>150</v>
      </c>
      <c r="D77" s="13">
        <v>1.6183295218430999E-2</v>
      </c>
      <c r="E77" s="13">
        <v>2.80480653972923E-3</v>
      </c>
      <c r="F77" s="13">
        <v>1.19387909265475E-2</v>
      </c>
      <c r="G77" s="13">
        <v>8.2711409174371101E-2</v>
      </c>
      <c r="H77" s="13">
        <v>2.0758134526732998E-2</v>
      </c>
      <c r="I77" s="13">
        <v>2.0233233747465101E-4</v>
      </c>
      <c r="J77" s="13">
        <v>6.0767712097233003E-3</v>
      </c>
      <c r="K77" s="13">
        <v>1.0891845702695499E-4</v>
      </c>
      <c r="L77" s="13">
        <v>1.20597274810574E-2</v>
      </c>
      <c r="M77" s="13">
        <v>1.68353414666082E-3</v>
      </c>
      <c r="N77" s="13">
        <v>1.1141299784163301E-3</v>
      </c>
      <c r="O77" s="13">
        <v>5.9783080766428699E-3</v>
      </c>
      <c r="P77" s="13">
        <v>5.3485723094697304E-4</v>
      </c>
      <c r="Q77" s="13">
        <v>2.2432442244064801E-3</v>
      </c>
      <c r="R77" s="13">
        <v>9.7500693067872901E-4</v>
      </c>
      <c r="S77" s="13">
        <v>3.2526888104369697E-2</v>
      </c>
      <c r="T77" s="13">
        <v>3.0187137380563001E-2</v>
      </c>
      <c r="U77" s="13">
        <v>9.1255422531648103E-2</v>
      </c>
      <c r="V77" s="13">
        <v>5.5185967934153195E-4</v>
      </c>
      <c r="W77" s="13">
        <v>8.0406714824175898E-2</v>
      </c>
      <c r="X77" s="13">
        <v>9.3681453625116002E-4</v>
      </c>
      <c r="Y77" s="13">
        <v>9.5287131049651905E-2</v>
      </c>
      <c r="Z77" s="13">
        <v>5.8485901091993003E-2</v>
      </c>
      <c r="AA77" s="13">
        <v>1.9647950886955201E-2</v>
      </c>
      <c r="AB77" s="13">
        <v>2.0563597828522399E-2</v>
      </c>
      <c r="AC77" s="13">
        <v>5.7016858632750003E-4</v>
      </c>
      <c r="AD77" s="13">
        <v>1.29636223874073E-3</v>
      </c>
      <c r="AE77" s="13">
        <v>2.9922360548753797E-4</v>
      </c>
      <c r="AF77" s="13">
        <v>7.0834643126921198E-3</v>
      </c>
      <c r="AG77" s="13">
        <v>6.5589561305232205E-2</v>
      </c>
      <c r="AH77" s="13">
        <v>1.54712204452173E-3</v>
      </c>
      <c r="AI77" s="13">
        <v>5.9339117922241E-4</v>
      </c>
      <c r="AJ77" s="13">
        <v>9.8761587420598002E-3</v>
      </c>
      <c r="AK77" s="13">
        <v>9.0992229944821201E-2</v>
      </c>
      <c r="AL77" s="13">
        <v>0</v>
      </c>
      <c r="AM77" s="13">
        <v>0.53994997622930296</v>
      </c>
      <c r="AN77" s="13">
        <v>0</v>
      </c>
      <c r="AO77" s="13">
        <v>0.49775103111421798</v>
      </c>
      <c r="AP77" s="13">
        <v>8.1859176353033802E-3</v>
      </c>
      <c r="AQ77" s="13">
        <v>0</v>
      </c>
      <c r="AR77" s="8">
        <v>0</v>
      </c>
      <c r="AS77" s="57">
        <v>1.8189572913102479</v>
      </c>
      <c r="AU77" s="58"/>
    </row>
    <row r="78" spans="1:47" ht="13" thickBot="1">
      <c r="A78" s="53" t="s">
        <v>192</v>
      </c>
      <c r="B78" s="21" t="s">
        <v>34</v>
      </c>
      <c r="C78" s="6" t="s">
        <v>151</v>
      </c>
      <c r="D78" s="36">
        <v>5.0540951261847296</v>
      </c>
      <c r="E78" s="36">
        <v>0.50686002364697402</v>
      </c>
      <c r="F78" s="36">
        <v>5.4381147304017796</v>
      </c>
      <c r="G78" s="36">
        <v>23.323846096879102</v>
      </c>
      <c r="H78" s="36">
        <v>0.190336373637813</v>
      </c>
      <c r="I78" s="36">
        <v>0.46744799103794699</v>
      </c>
      <c r="J78" s="36">
        <v>0.75980132778009302</v>
      </c>
      <c r="K78" s="36">
        <v>4.9922018928836697E-3</v>
      </c>
      <c r="L78" s="36">
        <v>2.1390992955549302</v>
      </c>
      <c r="M78" s="36">
        <v>0.69449257664754105</v>
      </c>
      <c r="N78" s="36">
        <v>2.3814368950151801</v>
      </c>
      <c r="O78" s="36">
        <v>11.6448260350453</v>
      </c>
      <c r="P78" s="36">
        <v>2.7652800153537702E-2</v>
      </c>
      <c r="Q78" s="36">
        <v>0.18403334969997601</v>
      </c>
      <c r="R78" s="36">
        <v>1.0011322505686899</v>
      </c>
      <c r="S78" s="36">
        <v>2.0151125785542501</v>
      </c>
      <c r="T78" s="36">
        <v>5.5482322873944598</v>
      </c>
      <c r="U78" s="36">
        <v>10.890971652353301</v>
      </c>
      <c r="V78" s="36">
        <v>6.0055285115299002</v>
      </c>
      <c r="W78" s="36">
        <v>2.0996220893248001</v>
      </c>
      <c r="X78" s="36">
        <v>3.0637526238561201</v>
      </c>
      <c r="Y78" s="36">
        <v>1.2163574730548501</v>
      </c>
      <c r="Z78" s="36">
        <v>9.8931765578224393</v>
      </c>
      <c r="AA78" s="36">
        <v>2.2149025422168398</v>
      </c>
      <c r="AB78" s="36">
        <v>0.47409820729972701</v>
      </c>
      <c r="AC78" s="36">
        <v>0.20614435292296401</v>
      </c>
      <c r="AD78" s="36">
        <v>4.2115241488347399</v>
      </c>
      <c r="AE78" s="36">
        <v>0.97205248647593101</v>
      </c>
      <c r="AF78" s="36">
        <v>72.115107073846602</v>
      </c>
      <c r="AG78" s="36">
        <v>7.6938110303843397</v>
      </c>
      <c r="AH78" s="36">
        <v>0.580860179576559</v>
      </c>
      <c r="AI78" s="36">
        <v>3.8836090605181002</v>
      </c>
      <c r="AJ78" s="36">
        <v>0.151887512446502</v>
      </c>
      <c r="AK78" s="36">
        <v>5.0758966372580998</v>
      </c>
      <c r="AL78" s="36">
        <v>0</v>
      </c>
      <c r="AM78" s="36">
        <v>52.486530896823702</v>
      </c>
      <c r="AN78" s="36">
        <v>0</v>
      </c>
      <c r="AO78" s="36">
        <v>4.4070939422091401E-4</v>
      </c>
      <c r="AP78" s="36">
        <v>6.5737493548978398E-2</v>
      </c>
      <c r="AQ78" s="36">
        <v>0</v>
      </c>
      <c r="AR78" s="7">
        <v>0</v>
      </c>
      <c r="AS78" s="59">
        <v>244.68352317958386</v>
      </c>
      <c r="AU78" s="58"/>
    </row>
    <row r="79" spans="1:47" ht="13" thickBot="1">
      <c r="A79" s="60"/>
      <c r="B79" s="61" t="s">
        <v>195</v>
      </c>
      <c r="C79" s="53" t="s">
        <v>196</v>
      </c>
      <c r="D79" s="62">
        <v>12838.086264135394</v>
      </c>
      <c r="E79" s="63">
        <v>593.55261757228652</v>
      </c>
      <c r="F79" s="63">
        <v>13388.738613429048</v>
      </c>
      <c r="G79" s="63">
        <v>44601.948023446181</v>
      </c>
      <c r="H79" s="63">
        <v>3080.91279801973</v>
      </c>
      <c r="I79" s="63">
        <v>1515.9413544152478</v>
      </c>
      <c r="J79" s="63">
        <v>1375.9501246411903</v>
      </c>
      <c r="K79" s="63">
        <v>42.196369530290589</v>
      </c>
      <c r="L79" s="63">
        <v>1856.1399393663262</v>
      </c>
      <c r="M79" s="63">
        <v>1155.4317284327035</v>
      </c>
      <c r="N79" s="63">
        <v>2860.2531837820015</v>
      </c>
      <c r="O79" s="63">
        <v>7708.6779871336475</v>
      </c>
      <c r="P79" s="63">
        <v>308.72444480998274</v>
      </c>
      <c r="Q79" s="63">
        <v>258.04322473490151</v>
      </c>
      <c r="R79" s="63">
        <v>1794.672662370104</v>
      </c>
      <c r="S79" s="63">
        <v>5845.8674000296578</v>
      </c>
      <c r="T79" s="63">
        <v>2762.3905134084616</v>
      </c>
      <c r="U79" s="63">
        <v>32487.004515737008</v>
      </c>
      <c r="V79" s="63">
        <v>533.31955636435794</v>
      </c>
      <c r="W79" s="63">
        <v>2978.8427341635061</v>
      </c>
      <c r="X79" s="63">
        <v>2628.9412978786631</v>
      </c>
      <c r="Y79" s="63">
        <v>5696.4748575442072</v>
      </c>
      <c r="Z79" s="63">
        <v>7037.7074185752517</v>
      </c>
      <c r="AA79" s="63">
        <v>781.9583892112272</v>
      </c>
      <c r="AB79" s="63">
        <v>766.57426037518485</v>
      </c>
      <c r="AC79" s="63">
        <v>326.99712245774072</v>
      </c>
      <c r="AD79" s="63">
        <v>1266.1084343228545</v>
      </c>
      <c r="AE79" s="63">
        <v>3514.9672833213094</v>
      </c>
      <c r="AF79" s="63">
        <v>1258.7951823860913</v>
      </c>
      <c r="AG79" s="63">
        <v>1192.4880260776774</v>
      </c>
      <c r="AH79" s="63">
        <v>3350.4596246999304</v>
      </c>
      <c r="AI79" s="63">
        <v>1267.0553146749464</v>
      </c>
      <c r="AJ79" s="63">
        <v>2017.0644092321897</v>
      </c>
      <c r="AK79" s="63">
        <v>4006.3714337123251</v>
      </c>
      <c r="AL79" s="63">
        <v>0</v>
      </c>
      <c r="AM79" s="63">
        <v>163320.49997762623</v>
      </c>
      <c r="AN79" s="63">
        <v>0</v>
      </c>
      <c r="AO79" s="63">
        <v>14733.5855661643</v>
      </c>
      <c r="AP79" s="63">
        <v>72829.427619405265</v>
      </c>
      <c r="AQ79" s="63">
        <v>0</v>
      </c>
      <c r="AR79" s="64">
        <v>30734.20841501328</v>
      </c>
      <c r="AS79" s="65">
        <v>454716.37868820067</v>
      </c>
      <c r="AU79" s="58"/>
    </row>
    <row r="80" spans="1:47">
      <c r="A80" s="60"/>
      <c r="B80" s="66" t="s">
        <v>153</v>
      </c>
      <c r="C80" s="6" t="s">
        <v>154</v>
      </c>
      <c r="D80" s="14">
        <v>295.28944447621802</v>
      </c>
      <c r="E80" s="13">
        <v>36.647555479321298</v>
      </c>
      <c r="F80" s="13">
        <v>221.423159355975</v>
      </c>
      <c r="G80" s="13">
        <v>742.15422720831998</v>
      </c>
      <c r="H80" s="13">
        <v>10.894888116162599</v>
      </c>
      <c r="I80" s="13">
        <v>36.401379798225697</v>
      </c>
      <c r="J80" s="13">
        <v>74.974292391406394</v>
      </c>
      <c r="K80" s="13">
        <v>4.4457795409356704</v>
      </c>
      <c r="L80" s="13">
        <v>81.155089727151093</v>
      </c>
      <c r="M80" s="13">
        <v>47.722492582120303</v>
      </c>
      <c r="N80" s="13">
        <v>104.486049118737</v>
      </c>
      <c r="O80" s="13">
        <v>360.40143991711898</v>
      </c>
      <c r="P80" s="13">
        <v>17.2044610204461</v>
      </c>
      <c r="Q80" s="13">
        <v>26.1970974442014</v>
      </c>
      <c r="R80" s="13">
        <v>134.599975190001</v>
      </c>
      <c r="S80" s="13">
        <v>103.8932529217</v>
      </c>
      <c r="T80" s="13">
        <v>90.392559032385606</v>
      </c>
      <c r="U80" s="13">
        <v>1040.51368877917</v>
      </c>
      <c r="V80" s="13">
        <v>24.860226838665401</v>
      </c>
      <c r="W80" s="13">
        <v>123.72310250527499</v>
      </c>
      <c r="X80" s="13">
        <v>119.79644520647599</v>
      </c>
      <c r="Y80" s="13">
        <v>132.48999624745201</v>
      </c>
      <c r="Z80" s="13">
        <v>503.78405179342599</v>
      </c>
      <c r="AA80" s="13">
        <v>86.899164127193799</v>
      </c>
      <c r="AB80" s="13">
        <v>119.73650343953901</v>
      </c>
      <c r="AC80" s="13">
        <v>49.887578634091398</v>
      </c>
      <c r="AD80" s="13">
        <v>91.157234087739496</v>
      </c>
      <c r="AE80" s="13">
        <v>207.317537998197</v>
      </c>
      <c r="AF80" s="13">
        <v>29.595342002848401</v>
      </c>
      <c r="AG80" s="13">
        <v>79.172691389090602</v>
      </c>
      <c r="AH80" s="13">
        <v>112.144945230305</v>
      </c>
      <c r="AI80" s="13">
        <v>72.782736950542201</v>
      </c>
      <c r="AJ80" s="13">
        <v>2.0511438484769098</v>
      </c>
      <c r="AK80" s="13">
        <v>227.915596441106</v>
      </c>
      <c r="AL80" s="13">
        <v>0</v>
      </c>
      <c r="AM80" s="13">
        <v>4999.9580019335999</v>
      </c>
      <c r="AN80" s="13">
        <v>0</v>
      </c>
      <c r="AO80" s="13">
        <v>2.82910714856017</v>
      </c>
      <c r="AP80" s="13">
        <v>2749.6388433846901</v>
      </c>
      <c r="AQ80" s="13">
        <v>0</v>
      </c>
      <c r="AR80" s="13">
        <v>0</v>
      </c>
      <c r="AS80" s="67">
        <v>13164.537081306869</v>
      </c>
      <c r="AU80" s="58"/>
    </row>
    <row r="81" spans="1:50">
      <c r="A81" s="60"/>
      <c r="B81" s="66" t="s">
        <v>197</v>
      </c>
      <c r="C81" s="6" t="s">
        <v>198</v>
      </c>
      <c r="D81" s="14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8">
        <v>0</v>
      </c>
      <c r="AS81" s="57">
        <v>0</v>
      </c>
      <c r="AU81" s="58"/>
    </row>
    <row r="82" spans="1:50">
      <c r="A82" s="60"/>
      <c r="B82" s="66" t="s">
        <v>199</v>
      </c>
      <c r="C82" s="6" t="s">
        <v>200</v>
      </c>
      <c r="D82" s="14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8">
        <v>0</v>
      </c>
      <c r="AS82" s="57">
        <v>0</v>
      </c>
      <c r="AU82" s="58"/>
    </row>
    <row r="83" spans="1:50">
      <c r="A83" s="60"/>
      <c r="B83" s="66" t="s">
        <v>201</v>
      </c>
      <c r="C83" s="6" t="s">
        <v>202</v>
      </c>
      <c r="D83" s="14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8">
        <v>0</v>
      </c>
      <c r="AS83" s="57">
        <v>0</v>
      </c>
      <c r="AU83" s="58"/>
    </row>
    <row r="84" spans="1:50">
      <c r="A84" s="60"/>
      <c r="B84" s="66" t="s">
        <v>155</v>
      </c>
      <c r="C84" s="6" t="s">
        <v>156</v>
      </c>
      <c r="D84" s="14">
        <v>33017.165074625897</v>
      </c>
      <c r="E84" s="13">
        <v>4251.5749206546898</v>
      </c>
      <c r="F84" s="13">
        <v>4587.1630414897099</v>
      </c>
      <c r="G84" s="13">
        <v>16734.623986492199</v>
      </c>
      <c r="H84" s="13">
        <v>1825.11877869873</v>
      </c>
      <c r="I84" s="13">
        <v>1040.7025257520199</v>
      </c>
      <c r="J84" s="13">
        <v>727.127764141748</v>
      </c>
      <c r="K84" s="13">
        <v>11.8752868580053</v>
      </c>
      <c r="L84" s="13">
        <v>1868.7467668421</v>
      </c>
      <c r="M84" s="13">
        <v>695.39722435405702</v>
      </c>
      <c r="N84" s="13">
        <v>3423.9195005412498</v>
      </c>
      <c r="O84" s="13">
        <v>1927.81310225527</v>
      </c>
      <c r="P84" s="13">
        <v>171.63811750818601</v>
      </c>
      <c r="Q84" s="13">
        <v>220.11027801782899</v>
      </c>
      <c r="R84" s="13">
        <v>4844.7954429066003</v>
      </c>
      <c r="S84" s="13">
        <v>4506.40858246687</v>
      </c>
      <c r="T84" s="13">
        <v>3269.44786324804</v>
      </c>
      <c r="U84" s="13">
        <v>18202.229115397698</v>
      </c>
      <c r="V84" s="13">
        <v>2815.2904494036302</v>
      </c>
      <c r="W84" s="13">
        <v>14010.993186592599</v>
      </c>
      <c r="X84" s="13">
        <v>13566.319818842199</v>
      </c>
      <c r="Y84" s="13">
        <v>2406.6853777811102</v>
      </c>
      <c r="Z84" s="13">
        <v>17690.421492499499</v>
      </c>
      <c r="AA84" s="13">
        <v>1656.25500916944</v>
      </c>
      <c r="AB84" s="13">
        <v>210.52591831523199</v>
      </c>
      <c r="AC84" s="13">
        <v>857.24400215266598</v>
      </c>
      <c r="AD84" s="13">
        <v>2879.6419239331899</v>
      </c>
      <c r="AE84" s="13">
        <v>9119.9200964020602</v>
      </c>
      <c r="AF84" s="13">
        <v>13274.5633990649</v>
      </c>
      <c r="AG84" s="13">
        <v>4255.9688614052602</v>
      </c>
      <c r="AH84" s="13">
        <v>9772.2399453838298</v>
      </c>
      <c r="AI84" s="13">
        <v>7083.1288886352404</v>
      </c>
      <c r="AJ84" s="13">
        <v>4857.0115651529804</v>
      </c>
      <c r="AK84" s="13">
        <v>26686.8845350503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8">
        <v>0</v>
      </c>
      <c r="AS84" s="57">
        <v>232468.95184203508</v>
      </c>
      <c r="AU84" s="58"/>
    </row>
    <row r="85" spans="1:50" ht="13" thickBot="1">
      <c r="A85" s="60"/>
      <c r="B85" s="68" t="s">
        <v>203</v>
      </c>
      <c r="C85" s="6"/>
      <c r="D85" s="16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69">
        <v>0</v>
      </c>
      <c r="AS85" s="59">
        <v>0</v>
      </c>
      <c r="AU85" s="58"/>
    </row>
    <row r="86" spans="1:50" ht="13" thickBot="1">
      <c r="A86" s="60"/>
      <c r="B86" s="70" t="s">
        <v>204</v>
      </c>
      <c r="C86" s="71" t="s">
        <v>205</v>
      </c>
      <c r="D86" s="72">
        <v>46150.540783237506</v>
      </c>
      <c r="E86" s="72">
        <v>4881.7750937062974</v>
      </c>
      <c r="F86" s="72">
        <v>18197.324814274732</v>
      </c>
      <c r="G86" s="72">
        <v>62078.726237146693</v>
      </c>
      <c r="H86" s="72">
        <v>4916.9264648346225</v>
      </c>
      <c r="I86" s="72">
        <v>2593.0452599654936</v>
      </c>
      <c r="J86" s="72">
        <v>2178.0521811743447</v>
      </c>
      <c r="K86" s="72">
        <v>58.517435929231553</v>
      </c>
      <c r="L86" s="72">
        <v>3806.0417959355773</v>
      </c>
      <c r="M86" s="72">
        <v>1898.5514453688809</v>
      </c>
      <c r="N86" s="72">
        <v>6388.6587334419883</v>
      </c>
      <c r="O86" s="72">
        <v>9996.8925293060365</v>
      </c>
      <c r="P86" s="72">
        <v>497.56702333861483</v>
      </c>
      <c r="Q86" s="72">
        <v>504.35060019693191</v>
      </c>
      <c r="R86" s="72">
        <v>6774.0680804667054</v>
      </c>
      <c r="S86" s="72">
        <v>10456.169235418227</v>
      </c>
      <c r="T86" s="72">
        <v>6122.2309356888873</v>
      </c>
      <c r="U86" s="72">
        <v>51729.747319913877</v>
      </c>
      <c r="V86" s="72">
        <v>3373.4702326066536</v>
      </c>
      <c r="W86" s="72">
        <v>17113.559023261379</v>
      </c>
      <c r="X86" s="72">
        <v>16315.057561927339</v>
      </c>
      <c r="Y86" s="72">
        <v>8235.6502315727703</v>
      </c>
      <c r="Z86" s="72">
        <v>25231.912962868177</v>
      </c>
      <c r="AA86" s="72">
        <v>2525.1125625078612</v>
      </c>
      <c r="AB86" s="72">
        <v>1096.8366821299558</v>
      </c>
      <c r="AC86" s="72">
        <v>1234.128703244498</v>
      </c>
      <c r="AD86" s="72">
        <v>4236.907592343784</v>
      </c>
      <c r="AE86" s="72">
        <v>12842.204917721567</v>
      </c>
      <c r="AF86" s="72">
        <v>14562.953923453841</v>
      </c>
      <c r="AG86" s="72">
        <v>5527.6295788720281</v>
      </c>
      <c r="AH86" s="72">
        <v>13234.844515314066</v>
      </c>
      <c r="AI86" s="72">
        <v>8422.9669402607287</v>
      </c>
      <c r="AJ86" s="72">
        <v>6876.1271182336468</v>
      </c>
      <c r="AK86" s="72">
        <v>30921.171565203731</v>
      </c>
      <c r="AL86" s="72">
        <v>0</v>
      </c>
      <c r="AM86" s="72">
        <v>168320.45797955984</v>
      </c>
      <c r="AN86" s="72">
        <v>0</v>
      </c>
      <c r="AO86" s="72">
        <v>14736.41467331286</v>
      </c>
      <c r="AP86" s="72">
        <v>75579.066462789953</v>
      </c>
      <c r="AQ86" s="72">
        <v>0</v>
      </c>
      <c r="AR86" s="72">
        <v>30734.20841501328</v>
      </c>
      <c r="AS86" s="65">
        <v>700349.86761154281</v>
      </c>
    </row>
    <row r="87" spans="1:50">
      <c r="B87" s="73"/>
    </row>
    <row r="88" spans="1:50">
      <c r="B88" s="20" t="s">
        <v>206</v>
      </c>
    </row>
    <row r="89" spans="1:50">
      <c r="B89" s="20" t="s">
        <v>207</v>
      </c>
    </row>
    <row r="91" spans="1:50">
      <c r="B91" s="42" t="s">
        <v>167</v>
      </c>
    </row>
    <row r="92" spans="1:50" hidden="1"/>
    <row r="93" spans="1:50" s="74" customFormat="1" hidden="1">
      <c r="D93" s="75" t="s">
        <v>208</v>
      </c>
      <c r="E93" s="75"/>
      <c r="F93" s="75"/>
      <c r="G93" s="75"/>
      <c r="H93" s="75"/>
      <c r="I93" s="75"/>
      <c r="J93" s="75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T93" s="76"/>
    </row>
    <row r="94" spans="1:50" s="74" customFormat="1" hidden="1">
      <c r="D94" s="77" t="s">
        <v>209</v>
      </c>
      <c r="E94" s="78"/>
      <c r="F94" s="78"/>
      <c r="G94" s="78"/>
      <c r="H94" s="78"/>
      <c r="I94" s="77" t="s">
        <v>210</v>
      </c>
      <c r="J94" s="78"/>
      <c r="K94" s="78"/>
      <c r="L94" s="78"/>
      <c r="M94" s="78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W94" s="76"/>
      <c r="AX94" s="79"/>
    </row>
    <row r="95" spans="1:50" s="74" customFormat="1" hidden="1">
      <c r="D95" s="80" t="s">
        <v>211</v>
      </c>
      <c r="E95" s="81"/>
      <c r="F95" s="81"/>
      <c r="G95" s="81"/>
      <c r="H95" s="82">
        <v>410979.72008086671</v>
      </c>
      <c r="I95" s="80" t="s">
        <v>212</v>
      </c>
      <c r="J95" s="81"/>
      <c r="K95" s="81"/>
      <c r="L95" s="81"/>
      <c r="M95" s="82">
        <v>168320.45797955984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W95" s="76"/>
      <c r="AX95" s="79"/>
    </row>
    <row r="96" spans="1:50" s="74" customFormat="1" hidden="1">
      <c r="D96" s="83" t="s">
        <v>213</v>
      </c>
      <c r="E96" s="81"/>
      <c r="F96" s="81"/>
      <c r="G96" s="81"/>
      <c r="H96" s="82">
        <v>-178510.76823883163</v>
      </c>
      <c r="I96" s="83" t="s">
        <v>214</v>
      </c>
      <c r="J96" s="81"/>
      <c r="K96" s="81"/>
      <c r="L96" s="81"/>
      <c r="M96" s="82"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W96" s="76"/>
      <c r="AX96" s="79"/>
    </row>
    <row r="97" spans="4:50" s="74" customFormat="1" hidden="1">
      <c r="D97" s="80" t="s">
        <v>215</v>
      </c>
      <c r="E97" s="81"/>
      <c r="F97" s="81"/>
      <c r="G97" s="81"/>
      <c r="H97" s="82">
        <v>232468.95184203508</v>
      </c>
      <c r="I97" s="80" t="s">
        <v>216</v>
      </c>
      <c r="J97" s="81"/>
      <c r="K97" s="81"/>
      <c r="L97" s="81"/>
      <c r="M97" s="82">
        <v>14736.41467331286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W97" s="76"/>
      <c r="AX97" s="79"/>
    </row>
    <row r="98" spans="4:50" s="74" customFormat="1" hidden="1">
      <c r="D98" s="83" t="s">
        <v>217</v>
      </c>
      <c r="E98" s="81"/>
      <c r="F98" s="81"/>
      <c r="G98" s="81"/>
      <c r="H98" s="82">
        <v>13164.537081306869</v>
      </c>
      <c r="I98" s="83" t="s">
        <v>218</v>
      </c>
      <c r="J98" s="81"/>
      <c r="K98" s="81"/>
      <c r="L98" s="81"/>
      <c r="M98" s="82">
        <v>75579.066462789953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W98" s="76"/>
      <c r="AX98" s="79"/>
    </row>
    <row r="99" spans="4:50" s="74" customFormat="1" hidden="1">
      <c r="D99" s="84"/>
      <c r="E99" s="85"/>
      <c r="F99" s="85"/>
      <c r="G99" s="85"/>
      <c r="H99" s="82"/>
      <c r="I99" s="84" t="s">
        <v>219</v>
      </c>
      <c r="J99" s="85"/>
      <c r="K99" s="85"/>
      <c r="L99" s="85"/>
      <c r="M99" s="82"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W99" s="76"/>
      <c r="AX99" s="79"/>
    </row>
    <row r="100" spans="4:50" s="74" customFormat="1" hidden="1">
      <c r="D100" s="80"/>
      <c r="E100" s="81"/>
      <c r="F100" s="81"/>
      <c r="G100" s="81"/>
      <c r="H100" s="82"/>
      <c r="I100" s="80" t="s">
        <v>220</v>
      </c>
      <c r="J100" s="81"/>
      <c r="K100" s="81"/>
      <c r="L100" s="81"/>
      <c r="M100" s="82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W100" s="76"/>
      <c r="AX100" s="79"/>
    </row>
    <row r="101" spans="4:50" s="74" customFormat="1" hidden="1">
      <c r="D101" s="80"/>
      <c r="E101" s="81"/>
      <c r="F101" s="81"/>
      <c r="G101" s="81"/>
      <c r="H101" s="86"/>
      <c r="I101" s="80" t="s">
        <v>221</v>
      </c>
      <c r="J101" s="81"/>
      <c r="K101" s="81"/>
      <c r="L101" s="81"/>
      <c r="M101" s="86">
        <v>30734.20841501328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W101" s="76"/>
      <c r="AX101" s="79"/>
    </row>
    <row r="102" spans="4:50" s="74" customFormat="1" hidden="1">
      <c r="D102" s="80"/>
      <c r="E102" s="81"/>
      <c r="F102" s="81"/>
      <c r="G102" s="81"/>
      <c r="H102" s="82"/>
      <c r="I102" s="80" t="s">
        <v>222</v>
      </c>
      <c r="J102" s="81"/>
      <c r="K102" s="81"/>
      <c r="L102" s="81"/>
      <c r="M102" s="82">
        <v>-43736.658607334168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W102" s="76"/>
      <c r="AX102" s="79"/>
    </row>
    <row r="103" spans="4:50" s="74" customFormat="1" hidden="1">
      <c r="D103" s="80"/>
      <c r="E103" s="81"/>
      <c r="F103" s="81"/>
      <c r="G103" s="81"/>
      <c r="H103" s="82"/>
      <c r="I103" s="80" t="s">
        <v>223</v>
      </c>
      <c r="J103" s="81"/>
      <c r="K103" s="81"/>
      <c r="L103" s="81"/>
      <c r="M103" s="82"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W103" s="76"/>
      <c r="AX103" s="79"/>
    </row>
    <row r="104" spans="4:50" s="74" customFormat="1" hidden="1">
      <c r="D104" s="87" t="s">
        <v>224</v>
      </c>
      <c r="E104" s="88"/>
      <c r="F104" s="88"/>
      <c r="G104" s="88"/>
      <c r="H104" s="89">
        <v>245633.48892334194</v>
      </c>
      <c r="I104" s="87" t="s">
        <v>224</v>
      </c>
      <c r="J104" s="88"/>
      <c r="K104" s="88"/>
      <c r="L104" s="88"/>
      <c r="M104" s="89">
        <v>245633.48892334176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W104" s="76"/>
      <c r="AX104" s="79"/>
    </row>
    <row r="105" spans="4:50" hidden="1"/>
  </sheetData>
  <mergeCells count="21">
    <mergeCell ref="D104:G104"/>
    <mergeCell ref="I104:L104"/>
    <mergeCell ref="D101:G101"/>
    <mergeCell ref="I101:L101"/>
    <mergeCell ref="D102:G102"/>
    <mergeCell ref="I102:L102"/>
    <mergeCell ref="D103:G103"/>
    <mergeCell ref="I103:L103"/>
    <mergeCell ref="D97:G97"/>
    <mergeCell ref="I97:L97"/>
    <mergeCell ref="D98:G98"/>
    <mergeCell ref="I98:L98"/>
    <mergeCell ref="D100:G100"/>
    <mergeCell ref="I100:L100"/>
    <mergeCell ref="B5:C6"/>
    <mergeCell ref="D94:H94"/>
    <mergeCell ref="I94:M94"/>
    <mergeCell ref="D95:G95"/>
    <mergeCell ref="I95:L95"/>
    <mergeCell ref="D96:G96"/>
    <mergeCell ref="I96:L96"/>
  </mergeCells>
  <hyperlinks>
    <hyperlink ref="B9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50"/>
  <sheetViews>
    <sheetView topLeftCell="A18" zoomScale="72" zoomScaleNormal="72" workbookViewId="0">
      <selection activeCell="C46" sqref="C46:D49"/>
    </sheetView>
  </sheetViews>
  <sheetFormatPr defaultRowHeight="14.5"/>
  <cols>
    <col min="1" max="1" width="51.26953125" customWidth="1"/>
    <col min="3" max="3" width="14.36328125" customWidth="1"/>
    <col min="4" max="4" width="12.36328125" customWidth="1"/>
    <col min="5" max="5" width="17.08984375" customWidth="1"/>
    <col min="6" max="6" width="17" customWidth="1"/>
    <col min="7" max="7" width="19.6328125" customWidth="1"/>
    <col min="8" max="8" width="17.6328125" customWidth="1"/>
    <col min="9" max="9" width="16.453125" customWidth="1"/>
    <col min="10" max="37" width="8.81640625" bestFit="1" customWidth="1"/>
    <col min="38" max="38" width="9.26953125" bestFit="1" customWidth="1"/>
    <col min="39" max="43" width="8.81640625" bestFit="1" customWidth="1"/>
    <col min="44" max="45" width="8.81640625" customWidth="1"/>
    <col min="46" max="46" width="30" style="25" customWidth="1"/>
    <col min="47" max="47" width="28.1796875" style="25" customWidth="1"/>
  </cols>
  <sheetData>
    <row r="1" spans="1:47" ht="151">
      <c r="A1" s="38" t="s">
        <v>74</v>
      </c>
      <c r="B1" s="38"/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12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17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31</v>
      </c>
      <c r="AI1" s="2" t="s">
        <v>65</v>
      </c>
      <c r="AJ1" s="2" t="s">
        <v>66</v>
      </c>
      <c r="AK1" s="2" t="s">
        <v>67</v>
      </c>
      <c r="AL1" s="3" t="s">
        <v>68</v>
      </c>
      <c r="AM1" s="3" t="s">
        <v>69</v>
      </c>
      <c r="AN1" s="3" t="s">
        <v>70</v>
      </c>
      <c r="AO1" s="3" t="s">
        <v>71</v>
      </c>
      <c r="AP1" s="3" t="s">
        <v>72</v>
      </c>
      <c r="AQ1" s="4" t="s">
        <v>73</v>
      </c>
      <c r="AR1" s="4" t="s">
        <v>157</v>
      </c>
      <c r="AS1" s="4" t="s">
        <v>159</v>
      </c>
      <c r="AT1" s="26" t="s">
        <v>152</v>
      </c>
      <c r="AU1" s="26" t="s">
        <v>152</v>
      </c>
    </row>
    <row r="2" spans="1:47">
      <c r="A2" s="39"/>
      <c r="B2" s="39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85</v>
      </c>
      <c r="N2" s="5" t="s">
        <v>86</v>
      </c>
      <c r="O2" s="5" t="s">
        <v>87</v>
      </c>
      <c r="P2" s="5" t="s">
        <v>88</v>
      </c>
      <c r="Q2" s="5" t="s">
        <v>89</v>
      </c>
      <c r="R2" s="5" t="s">
        <v>90</v>
      </c>
      <c r="S2" s="5" t="s">
        <v>91</v>
      </c>
      <c r="T2" s="5" t="s">
        <v>92</v>
      </c>
      <c r="U2" s="5" t="s">
        <v>93</v>
      </c>
      <c r="V2" s="5" t="s">
        <v>94</v>
      </c>
      <c r="W2" s="5" t="s">
        <v>95</v>
      </c>
      <c r="X2" s="5" t="s">
        <v>96</v>
      </c>
      <c r="Y2" s="5" t="s">
        <v>97</v>
      </c>
      <c r="Z2" s="5" t="s">
        <v>98</v>
      </c>
      <c r="AA2" s="5" t="s">
        <v>99</v>
      </c>
      <c r="AB2" s="5" t="s">
        <v>100</v>
      </c>
      <c r="AC2" s="5" t="s">
        <v>101</v>
      </c>
      <c r="AD2" s="5" t="s">
        <v>102</v>
      </c>
      <c r="AE2" s="5" t="s">
        <v>103</v>
      </c>
      <c r="AF2" s="5" t="s">
        <v>104</v>
      </c>
      <c r="AG2" s="5" t="s">
        <v>105</v>
      </c>
      <c r="AH2" s="5" t="s">
        <v>106</v>
      </c>
      <c r="AI2" s="5" t="s">
        <v>107</v>
      </c>
      <c r="AJ2" s="5" t="s">
        <v>108</v>
      </c>
      <c r="AK2" s="5" t="s">
        <v>109</v>
      </c>
      <c r="AL2" s="5" t="s">
        <v>110</v>
      </c>
      <c r="AM2" s="5" t="s">
        <v>111</v>
      </c>
      <c r="AN2" s="5" t="s">
        <v>112</v>
      </c>
      <c r="AO2" s="5" t="s">
        <v>113</v>
      </c>
      <c r="AP2" s="5" t="s">
        <v>114</v>
      </c>
      <c r="AQ2" s="5" t="s">
        <v>115</v>
      </c>
      <c r="AR2" s="5"/>
      <c r="AS2" s="5"/>
    </row>
    <row r="3" spans="1:47" ht="15" thickBot="1">
      <c r="A3" s="1" t="s">
        <v>116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8"/>
      <c r="AM3" s="8"/>
      <c r="AN3" s="8"/>
      <c r="AO3" s="8"/>
      <c r="AP3" s="8"/>
      <c r="AQ3" s="8"/>
      <c r="AR3" s="36"/>
      <c r="AS3" s="36"/>
    </row>
    <row r="4" spans="1:47">
      <c r="A4" s="9" t="s">
        <v>0</v>
      </c>
      <c r="B4" s="6" t="s">
        <v>75</v>
      </c>
      <c r="C4" s="10">
        <v>4311.6451827143101</v>
      </c>
      <c r="D4" s="11">
        <v>0</v>
      </c>
      <c r="E4" s="11">
        <v>5191.0084129789502</v>
      </c>
      <c r="F4" s="11">
        <v>3158.0859405701999</v>
      </c>
      <c r="G4" s="11">
        <v>774.91027748094803</v>
      </c>
      <c r="H4" s="11">
        <v>540.525493785251</v>
      </c>
      <c r="I4" s="11">
        <v>98.821310404715803</v>
      </c>
      <c r="J4" s="11">
        <v>0</v>
      </c>
      <c r="K4" s="11">
        <v>1.0876730285931799</v>
      </c>
      <c r="L4" s="11">
        <v>76.474051974927207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445.61817865047902</v>
      </c>
      <c r="S4" s="11">
        <v>0</v>
      </c>
      <c r="T4" s="11">
        <v>1295.6691383484599</v>
      </c>
      <c r="U4" s="11">
        <v>0</v>
      </c>
      <c r="V4" s="11">
        <v>0</v>
      </c>
      <c r="W4" s="11">
        <v>0</v>
      </c>
      <c r="X4" s="11">
        <v>1971.8852803852401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49.022158843331603</v>
      </c>
      <c r="AF4" s="11">
        <v>0</v>
      </c>
      <c r="AG4" s="11">
        <v>0</v>
      </c>
      <c r="AH4" s="11">
        <v>0</v>
      </c>
      <c r="AI4" s="11">
        <v>42.5681562484884</v>
      </c>
      <c r="AJ4" s="11">
        <v>40.4473626303378</v>
      </c>
      <c r="AK4" s="12">
        <v>0</v>
      </c>
      <c r="AL4" s="13">
        <v>27617.6553292561</v>
      </c>
      <c r="AM4" s="13">
        <v>0</v>
      </c>
      <c r="AN4" s="13">
        <v>0</v>
      </c>
      <c r="AO4" s="13">
        <v>77.307916815884795</v>
      </c>
      <c r="AP4" s="13">
        <v>0</v>
      </c>
      <c r="AQ4" s="13">
        <v>457.80891912131165</v>
      </c>
      <c r="AR4" s="36">
        <v>0</v>
      </c>
      <c r="AS4" s="36">
        <v>0</v>
      </c>
      <c r="AT4" s="25">
        <f>SUM(C4:AQ4)</f>
        <v>46150.540783237528</v>
      </c>
      <c r="AU4" s="25">
        <f>SUM(D4:AR4)</f>
        <v>41838.895600523225</v>
      </c>
    </row>
    <row r="5" spans="1:47">
      <c r="A5" s="9" t="s">
        <v>1</v>
      </c>
      <c r="B5" s="6" t="s">
        <v>76</v>
      </c>
      <c r="C5" s="14">
        <v>42.883830713215602</v>
      </c>
      <c r="D5" s="13">
        <v>57.207479037349998</v>
      </c>
      <c r="E5" s="13">
        <v>270.45190199884303</v>
      </c>
      <c r="F5" s="13">
        <v>307.19729670820101</v>
      </c>
      <c r="G5" s="13">
        <v>47.080956828893498</v>
      </c>
      <c r="H5" s="13">
        <v>0</v>
      </c>
      <c r="I5" s="13">
        <v>20.0489430816178</v>
      </c>
      <c r="J5" s="13">
        <v>0</v>
      </c>
      <c r="K5" s="13">
        <v>85.216150328238598</v>
      </c>
      <c r="L5" s="13">
        <v>63.672448098167997</v>
      </c>
      <c r="M5" s="13">
        <v>399.355630483347</v>
      </c>
      <c r="N5" s="13">
        <v>387.60384151442901</v>
      </c>
      <c r="O5" s="13">
        <v>18.873585743954099</v>
      </c>
      <c r="P5" s="13">
        <v>7.14827514048591</v>
      </c>
      <c r="Q5" s="13">
        <v>9.4528388954287106</v>
      </c>
      <c r="R5" s="13">
        <v>56.801357692041002</v>
      </c>
      <c r="S5" s="13">
        <v>586.97160233035004</v>
      </c>
      <c r="T5" s="13">
        <v>1232.4910216708099</v>
      </c>
      <c r="U5" s="13">
        <v>0</v>
      </c>
      <c r="V5" s="13">
        <v>0</v>
      </c>
      <c r="W5" s="13">
        <v>0</v>
      </c>
      <c r="X5" s="13">
        <v>122.041662380677</v>
      </c>
      <c r="Y5" s="13">
        <v>919.68965659805099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20.390184137643999</v>
      </c>
      <c r="AF5" s="13">
        <v>8.6883605686346399E-2</v>
      </c>
      <c r="AG5" s="13">
        <v>0.18019608837653001</v>
      </c>
      <c r="AH5" s="13">
        <v>5.86488134633288E-2</v>
      </c>
      <c r="AI5" s="13">
        <v>0.55230089835198504</v>
      </c>
      <c r="AJ5" s="13">
        <v>0.24276245063095001</v>
      </c>
      <c r="AK5" s="15">
        <v>0</v>
      </c>
      <c r="AL5" s="13">
        <v>220.18137988900401</v>
      </c>
      <c r="AM5" s="13">
        <v>0</v>
      </c>
      <c r="AN5" s="13">
        <v>0</v>
      </c>
      <c r="AO5" s="13">
        <v>0</v>
      </c>
      <c r="AP5" s="13">
        <v>0</v>
      </c>
      <c r="AQ5" s="13">
        <v>5.8942585790505371</v>
      </c>
      <c r="AR5" s="36">
        <v>0</v>
      </c>
      <c r="AS5" s="36">
        <v>0</v>
      </c>
      <c r="AT5" s="25">
        <f t="shared" ref="AT5:AU41" si="0">SUM(C5:AQ5)</f>
        <v>4881.7750937063092</v>
      </c>
      <c r="AU5" s="25">
        <f t="shared" si="0"/>
        <v>4838.8912629930937</v>
      </c>
    </row>
    <row r="6" spans="1:47">
      <c r="A6" s="9" t="s">
        <v>2</v>
      </c>
      <c r="B6" s="6" t="s">
        <v>77</v>
      </c>
      <c r="C6" s="14">
        <v>1060.2873160892</v>
      </c>
      <c r="D6" s="13">
        <v>2.6405272553040202</v>
      </c>
      <c r="E6" s="13">
        <v>1182.1851285871101</v>
      </c>
      <c r="F6" s="13">
        <v>271.61792904251303</v>
      </c>
      <c r="G6" s="13">
        <v>21.8913182851703</v>
      </c>
      <c r="H6" s="13">
        <v>13.4045497623715</v>
      </c>
      <c r="I6" s="13">
        <v>17.9965350574744</v>
      </c>
      <c r="J6" s="13">
        <v>0.124666047984535</v>
      </c>
      <c r="K6" s="13">
        <v>172.17927424217601</v>
      </c>
      <c r="L6" s="13">
        <v>4.2220377810582699</v>
      </c>
      <c r="M6" s="13">
        <v>8.3466193894926697</v>
      </c>
      <c r="N6" s="13">
        <v>11.7778814202738</v>
      </c>
      <c r="O6" s="13">
        <v>0.374441663325562</v>
      </c>
      <c r="P6" s="13">
        <v>0.41585190673537498</v>
      </c>
      <c r="Q6" s="13">
        <v>2.8477462547994001</v>
      </c>
      <c r="R6" s="13">
        <v>15.2787845910428</v>
      </c>
      <c r="S6" s="13">
        <v>2.8433171772168699</v>
      </c>
      <c r="T6" s="13">
        <v>84.451359822247895</v>
      </c>
      <c r="U6" s="13">
        <v>3.03924291677732E-2</v>
      </c>
      <c r="V6" s="13">
        <v>0.144908650056261</v>
      </c>
      <c r="W6" s="13">
        <v>1.5276311924810699</v>
      </c>
      <c r="X6" s="13">
        <v>679.76649959142401</v>
      </c>
      <c r="Y6" s="13">
        <v>62.999178709300203</v>
      </c>
      <c r="Z6" s="13">
        <v>0.83636894140267704</v>
      </c>
      <c r="AA6" s="13">
        <v>0.74138055200735298</v>
      </c>
      <c r="AB6" s="13">
        <v>0.33346256720066197</v>
      </c>
      <c r="AC6" s="13">
        <v>1.13550561765476</v>
      </c>
      <c r="AD6" s="13">
        <v>36.359217245841101</v>
      </c>
      <c r="AE6" s="13">
        <v>2.4943794682091802</v>
      </c>
      <c r="AF6" s="13">
        <v>4.5583558786110503</v>
      </c>
      <c r="AG6" s="13">
        <v>5.9348576546587903</v>
      </c>
      <c r="AH6" s="13">
        <v>7.3151676612133496</v>
      </c>
      <c r="AI6" s="13">
        <v>3.4528405416624399</v>
      </c>
      <c r="AJ6" s="13">
        <v>161.65024468455101</v>
      </c>
      <c r="AK6" s="15">
        <v>0</v>
      </c>
      <c r="AL6" s="13">
        <v>14198.9619043281</v>
      </c>
      <c r="AM6" s="13">
        <v>0</v>
      </c>
      <c r="AN6" s="13">
        <v>0</v>
      </c>
      <c r="AO6" s="13">
        <v>84.536431705009903</v>
      </c>
      <c r="AP6" s="13">
        <v>0</v>
      </c>
      <c r="AQ6" s="13">
        <v>71.66080248071745</v>
      </c>
      <c r="AR6" s="36">
        <v>0</v>
      </c>
      <c r="AS6" s="36">
        <v>0</v>
      </c>
      <c r="AT6" s="25">
        <f t="shared" si="0"/>
        <v>18197.324814274765</v>
      </c>
      <c r="AU6" s="25">
        <f t="shared" si="0"/>
        <v>17137.037498185568</v>
      </c>
    </row>
    <row r="7" spans="1:47">
      <c r="A7" s="40" t="s">
        <v>3</v>
      </c>
      <c r="B7" s="6" t="s">
        <v>78</v>
      </c>
      <c r="C7" s="14">
        <v>365.51559922112199</v>
      </c>
      <c r="D7" s="13">
        <v>1.35480625412374</v>
      </c>
      <c r="E7" s="13">
        <v>576.28647131332104</v>
      </c>
      <c r="F7" s="13">
        <v>22217.586738577</v>
      </c>
      <c r="G7" s="13">
        <v>474.49722738949299</v>
      </c>
      <c r="H7" s="13">
        <v>24.437765555801001</v>
      </c>
      <c r="I7" s="13">
        <v>16.329266437566499</v>
      </c>
      <c r="J7" s="13">
        <v>3.6912511989093802E-2</v>
      </c>
      <c r="K7" s="13">
        <v>6.5671606874613202</v>
      </c>
      <c r="L7" s="13">
        <v>70.464068072148194</v>
      </c>
      <c r="M7" s="13">
        <v>112.96849312258399</v>
      </c>
      <c r="N7" s="13">
        <v>21.755078228102299</v>
      </c>
      <c r="O7" s="13">
        <v>0.249064851701955</v>
      </c>
      <c r="P7" s="13">
        <v>0.18237647035651799</v>
      </c>
      <c r="Q7" s="13">
        <v>75.043102958292494</v>
      </c>
      <c r="R7" s="13">
        <v>416.78974901214599</v>
      </c>
      <c r="S7" s="13">
        <v>35.712194293592098</v>
      </c>
      <c r="T7" s="13">
        <v>434.90943661201499</v>
      </c>
      <c r="U7" s="13">
        <v>2.06334230168794</v>
      </c>
      <c r="V7" s="13">
        <v>107.613486258121</v>
      </c>
      <c r="W7" s="13">
        <v>116.58196222756</v>
      </c>
      <c r="X7" s="13">
        <v>166.42189499153801</v>
      </c>
      <c r="Y7" s="13">
        <v>178.51125464143001</v>
      </c>
      <c r="Z7" s="13">
        <v>4.0606148628222103</v>
      </c>
      <c r="AA7" s="13">
        <v>10.861647913097199</v>
      </c>
      <c r="AB7" s="13">
        <v>2.6859168622520202</v>
      </c>
      <c r="AC7" s="13">
        <v>6.5218579155796403</v>
      </c>
      <c r="AD7" s="13">
        <v>14.2634028474536</v>
      </c>
      <c r="AE7" s="13">
        <v>43.789498653780498</v>
      </c>
      <c r="AF7" s="13">
        <v>15.497411094648101</v>
      </c>
      <c r="AG7" s="13">
        <v>39.145531499138499</v>
      </c>
      <c r="AH7" s="13">
        <v>24.453333474042299</v>
      </c>
      <c r="AI7" s="13">
        <v>24.741000508652899</v>
      </c>
      <c r="AJ7" s="13">
        <v>357.46358275397102</v>
      </c>
      <c r="AK7" s="15">
        <v>0</v>
      </c>
      <c r="AL7" s="13">
        <v>11245.2938502202</v>
      </c>
      <c r="AM7" s="13">
        <v>0</v>
      </c>
      <c r="AN7" s="13">
        <v>0</v>
      </c>
      <c r="AO7" s="13">
        <v>352.33817804559601</v>
      </c>
      <c r="AP7" s="13">
        <v>0</v>
      </c>
      <c r="AQ7" s="13">
        <v>24515.732958506203</v>
      </c>
      <c r="AR7" s="36">
        <v>0</v>
      </c>
      <c r="AS7" s="36">
        <v>0</v>
      </c>
      <c r="AT7" s="25">
        <f t="shared" si="0"/>
        <v>62078.726237146591</v>
      </c>
      <c r="AU7" s="25">
        <f t="shared" si="0"/>
        <v>61713.210637925469</v>
      </c>
    </row>
    <row r="8" spans="1:47">
      <c r="A8" s="40" t="s">
        <v>4</v>
      </c>
      <c r="B8" s="6" t="s">
        <v>79</v>
      </c>
      <c r="C8" s="14">
        <v>1.151396087248</v>
      </c>
      <c r="D8" s="13">
        <v>5.0114603427157699E-2</v>
      </c>
      <c r="E8" s="13">
        <v>2.5357295132527802</v>
      </c>
      <c r="F8" s="13">
        <v>18.0142873948664</v>
      </c>
      <c r="G8" s="13">
        <v>756.31033961256105</v>
      </c>
      <c r="H8" s="13">
        <v>67.843904326411803</v>
      </c>
      <c r="I8" s="13">
        <v>0.66337048278463195</v>
      </c>
      <c r="J8" s="13">
        <v>1.1811912677400201E-3</v>
      </c>
      <c r="K8" s="13">
        <v>0.21970157409542301</v>
      </c>
      <c r="L8" s="13">
        <v>196.58373413240901</v>
      </c>
      <c r="M8" s="13">
        <v>119.23159568995401</v>
      </c>
      <c r="N8" s="13">
        <v>0.25738732644043799</v>
      </c>
      <c r="O8" s="13">
        <v>8.9352189659518792E-3</v>
      </c>
      <c r="P8" s="13">
        <v>3.18442335807765E-3</v>
      </c>
      <c r="Q8" s="13">
        <v>86.478270504922904</v>
      </c>
      <c r="R8" s="13">
        <v>538.47473771817499</v>
      </c>
      <c r="S8" s="13">
        <v>0.25972129458502902</v>
      </c>
      <c r="T8" s="13">
        <v>108.92570964073001</v>
      </c>
      <c r="U8" s="13">
        <v>0</v>
      </c>
      <c r="V8" s="13">
        <v>79.144490442425905</v>
      </c>
      <c r="W8" s="13">
        <v>0</v>
      </c>
      <c r="X8" s="13">
        <v>34.168179730732803</v>
      </c>
      <c r="Y8" s="13">
        <v>385.09221646392302</v>
      </c>
      <c r="Z8" s="13">
        <v>0.12988578454867999</v>
      </c>
      <c r="AA8" s="13">
        <v>22.503974048067001</v>
      </c>
      <c r="AB8" s="13">
        <v>9.3170858044004795E-2</v>
      </c>
      <c r="AC8" s="13">
        <v>0.33103338629658502</v>
      </c>
      <c r="AD8" s="13">
        <v>1.02273576583221</v>
      </c>
      <c r="AE8" s="13">
        <v>0.20089814328546099</v>
      </c>
      <c r="AF8" s="13">
        <v>25.992361835765401</v>
      </c>
      <c r="AG8" s="13">
        <v>2.4160784799019499</v>
      </c>
      <c r="AH8" s="13">
        <v>31.386298887389501</v>
      </c>
      <c r="AI8" s="13">
        <v>3.0178127250898301</v>
      </c>
      <c r="AJ8" s="13">
        <v>38.666442101869997</v>
      </c>
      <c r="AK8" s="15">
        <v>0</v>
      </c>
      <c r="AL8" s="13">
        <v>1425.4134792192499</v>
      </c>
      <c r="AM8" s="13">
        <v>0</v>
      </c>
      <c r="AN8" s="13">
        <v>0</v>
      </c>
      <c r="AO8" s="13">
        <v>20.695487416214</v>
      </c>
      <c r="AP8" s="13">
        <v>0</v>
      </c>
      <c r="AQ8" s="13">
        <v>949.63861881053663</v>
      </c>
      <c r="AR8" s="36">
        <v>0</v>
      </c>
      <c r="AS8" s="36">
        <v>0</v>
      </c>
      <c r="AT8" s="25">
        <f t="shared" si="0"/>
        <v>4916.926464834628</v>
      </c>
      <c r="AU8" s="25">
        <f t="shared" si="0"/>
        <v>4915.7750687473799</v>
      </c>
    </row>
    <row r="9" spans="1:47">
      <c r="A9" s="40" t="s">
        <v>5</v>
      </c>
      <c r="B9" s="6" t="s">
        <v>80</v>
      </c>
      <c r="C9" s="14">
        <v>79.177607590439194</v>
      </c>
      <c r="D9" s="13">
        <v>6.9801026852843204</v>
      </c>
      <c r="E9" s="13">
        <v>12.1585147682787</v>
      </c>
      <c r="F9" s="13">
        <v>9.7869731608907706</v>
      </c>
      <c r="G9" s="13">
        <v>0.32391393618617098</v>
      </c>
      <c r="H9" s="13">
        <v>50.3341387806772</v>
      </c>
      <c r="I9" s="13">
        <v>54.422534586064103</v>
      </c>
      <c r="J9" s="13">
        <v>4.2584497019061401E-3</v>
      </c>
      <c r="K9" s="13">
        <v>12.195294363918499</v>
      </c>
      <c r="L9" s="13">
        <v>15.4061289921913</v>
      </c>
      <c r="M9" s="13">
        <v>13.9549021471949</v>
      </c>
      <c r="N9" s="13">
        <v>39.216172894381202</v>
      </c>
      <c r="O9" s="13">
        <v>4.8981018225763098</v>
      </c>
      <c r="P9" s="13">
        <v>5.1044922183949897</v>
      </c>
      <c r="Q9" s="13">
        <v>24.811995362994001</v>
      </c>
      <c r="R9" s="13">
        <v>274.72573970743599</v>
      </c>
      <c r="S9" s="13">
        <v>45.536491015572999</v>
      </c>
      <c r="T9" s="13">
        <v>311.90522766313001</v>
      </c>
      <c r="U9" s="13">
        <v>9.9484729507072406E-2</v>
      </c>
      <c r="V9" s="13">
        <v>2.18878442297585</v>
      </c>
      <c r="W9" s="13">
        <v>3.45528727440673</v>
      </c>
      <c r="X9" s="13">
        <v>2.5152077331615899</v>
      </c>
      <c r="Y9" s="13">
        <v>2.1330198180920799</v>
      </c>
      <c r="Z9" s="13">
        <v>0.24017453023919999</v>
      </c>
      <c r="AA9" s="13">
        <v>0.25775591148025401</v>
      </c>
      <c r="AB9" s="13">
        <v>0.47757582533611498</v>
      </c>
      <c r="AC9" s="13">
        <v>1.4815607705996501</v>
      </c>
      <c r="AD9" s="13">
        <v>4.8141826741030496</v>
      </c>
      <c r="AE9" s="13">
        <v>14.2704680264565</v>
      </c>
      <c r="AF9" s="13">
        <v>1.6118562534402101</v>
      </c>
      <c r="AG9" s="13">
        <v>1.6631929417868601</v>
      </c>
      <c r="AH9" s="13">
        <v>2.17986885647632</v>
      </c>
      <c r="AI9" s="13">
        <v>2.9213395244351599</v>
      </c>
      <c r="AJ9" s="13">
        <v>4.4551993819971099</v>
      </c>
      <c r="AK9" s="15">
        <v>0</v>
      </c>
      <c r="AL9" s="13">
        <v>1521.79953869478</v>
      </c>
      <c r="AM9" s="13">
        <v>0</v>
      </c>
      <c r="AN9" s="13">
        <v>0</v>
      </c>
      <c r="AO9" s="13">
        <v>61.732430529047903</v>
      </c>
      <c r="AP9" s="13">
        <v>0</v>
      </c>
      <c r="AQ9" s="13">
        <v>3.8057419218620283</v>
      </c>
      <c r="AR9" s="36">
        <v>0</v>
      </c>
      <c r="AS9" s="36">
        <v>0</v>
      </c>
      <c r="AT9" s="25">
        <f t="shared" si="0"/>
        <v>2593.0452599654964</v>
      </c>
      <c r="AU9" s="25">
        <f t="shared" si="0"/>
        <v>2513.8676523750569</v>
      </c>
    </row>
    <row r="10" spans="1:47">
      <c r="A10" s="40" t="s">
        <v>6</v>
      </c>
      <c r="B10" s="6" t="s">
        <v>81</v>
      </c>
      <c r="C10" s="14">
        <v>12.4580027044159</v>
      </c>
      <c r="D10" s="13">
        <v>1.92565735292845</v>
      </c>
      <c r="E10" s="13">
        <v>260.55556666780097</v>
      </c>
      <c r="F10" s="13">
        <v>243.79513406461299</v>
      </c>
      <c r="G10" s="13">
        <v>3.8222928252285899</v>
      </c>
      <c r="H10" s="13">
        <v>1.3234890661902301</v>
      </c>
      <c r="I10" s="13">
        <v>131.096562324632</v>
      </c>
      <c r="J10" s="13">
        <v>7.7322663047424606E-2</v>
      </c>
      <c r="K10" s="13">
        <v>34.164901461628801</v>
      </c>
      <c r="L10" s="13">
        <v>17.221228780677599</v>
      </c>
      <c r="M10" s="13">
        <v>28.118980682570101</v>
      </c>
      <c r="N10" s="13">
        <v>24.2036298117299</v>
      </c>
      <c r="O10" s="13">
        <v>1.41094039139978</v>
      </c>
      <c r="P10" s="13">
        <v>0.15534251676469099</v>
      </c>
      <c r="Q10" s="13">
        <v>0.90162250064872995</v>
      </c>
      <c r="R10" s="13">
        <v>22.6576089687305</v>
      </c>
      <c r="S10" s="13">
        <v>36.157268784609897</v>
      </c>
      <c r="T10" s="13">
        <v>23.342895727909301</v>
      </c>
      <c r="U10" s="13">
        <v>0</v>
      </c>
      <c r="V10" s="13">
        <v>232.83817870262399</v>
      </c>
      <c r="W10" s="13">
        <v>0</v>
      </c>
      <c r="X10" s="13">
        <v>26.810282440337801</v>
      </c>
      <c r="Y10" s="13">
        <v>49.416652327432999</v>
      </c>
      <c r="Z10" s="13">
        <v>4.6833321257514804</v>
      </c>
      <c r="AA10" s="13">
        <v>4.0349548616216104</v>
      </c>
      <c r="AB10" s="13">
        <v>17.614231333757601</v>
      </c>
      <c r="AC10" s="13">
        <v>63.072503590679702</v>
      </c>
      <c r="AD10" s="13">
        <v>193.74877955541899</v>
      </c>
      <c r="AE10" s="13">
        <v>0.363075308500237</v>
      </c>
      <c r="AF10" s="13">
        <v>78.5605367896963</v>
      </c>
      <c r="AG10" s="13">
        <v>63.514478081177899</v>
      </c>
      <c r="AH10" s="13">
        <v>90.758671926531903</v>
      </c>
      <c r="AI10" s="13">
        <v>6.1340026540234502</v>
      </c>
      <c r="AJ10" s="13">
        <v>162.799419538282</v>
      </c>
      <c r="AK10" s="15">
        <v>0</v>
      </c>
      <c r="AL10" s="13">
        <v>325.53344862678199</v>
      </c>
      <c r="AM10" s="13">
        <v>0</v>
      </c>
      <c r="AN10" s="13">
        <v>0</v>
      </c>
      <c r="AO10" s="13">
        <v>8.3297139228203108</v>
      </c>
      <c r="AP10" s="13">
        <v>0</v>
      </c>
      <c r="AQ10" s="13">
        <v>6.4514720933766485</v>
      </c>
      <c r="AR10" s="36">
        <v>0</v>
      </c>
      <c r="AS10" s="36">
        <v>0</v>
      </c>
      <c r="AT10" s="25">
        <f t="shared" si="0"/>
        <v>2178.0521811743401</v>
      </c>
      <c r="AU10" s="25">
        <f t="shared" si="0"/>
        <v>2165.5941784699244</v>
      </c>
    </row>
    <row r="11" spans="1:47">
      <c r="A11" s="40" t="s">
        <v>7</v>
      </c>
      <c r="B11" s="6" t="s">
        <v>82</v>
      </c>
      <c r="C11" s="14">
        <v>3.5468161775719902</v>
      </c>
      <c r="D11" s="13">
        <v>0.31813756853804198</v>
      </c>
      <c r="E11" s="13">
        <v>1.2979500626861999</v>
      </c>
      <c r="F11" s="13">
        <v>10.6927779682285</v>
      </c>
      <c r="G11" s="13">
        <v>0.113817925881952</v>
      </c>
      <c r="H11" s="13">
        <v>0.47741478204233301</v>
      </c>
      <c r="I11" s="13">
        <v>0.75962865642194299</v>
      </c>
      <c r="J11" s="13">
        <v>6.8253602088869894E-2</v>
      </c>
      <c r="K11" s="13">
        <v>1.06206164195771</v>
      </c>
      <c r="L11" s="13">
        <v>0.360363407882555</v>
      </c>
      <c r="M11" s="13">
        <v>0.65348440040245104</v>
      </c>
      <c r="N11" s="13">
        <v>2.1655483139889098</v>
      </c>
      <c r="O11" s="13">
        <v>0.15310032659679401</v>
      </c>
      <c r="P11" s="13">
        <v>0.21008772025693301</v>
      </c>
      <c r="Q11" s="13">
        <v>1.07001131760352</v>
      </c>
      <c r="R11" s="13">
        <v>9.7873533172914404E-2</v>
      </c>
      <c r="S11" s="13">
        <v>1.4717502196535399</v>
      </c>
      <c r="T11" s="13">
        <v>1.4428390018889701</v>
      </c>
      <c r="U11" s="13">
        <v>8.1393780045966799E-3</v>
      </c>
      <c r="V11" s="13">
        <v>0.16015068505913499</v>
      </c>
      <c r="W11" s="13">
        <v>0.25340281460273301</v>
      </c>
      <c r="X11" s="13">
        <v>0.32487625611808602</v>
      </c>
      <c r="Y11" s="13">
        <v>9.7830550711247604</v>
      </c>
      <c r="Z11" s="13">
        <v>0.73533132391024603</v>
      </c>
      <c r="AA11" s="13">
        <v>1.8943717792897501</v>
      </c>
      <c r="AB11" s="13">
        <v>0.11399607684292801</v>
      </c>
      <c r="AC11" s="13">
        <v>0.20649656865858301</v>
      </c>
      <c r="AD11" s="13">
        <v>0.78670021869783102</v>
      </c>
      <c r="AE11" s="13">
        <v>9.0409025054226603E-3</v>
      </c>
      <c r="AF11" s="13">
        <v>0.22537779672323899</v>
      </c>
      <c r="AG11" s="13">
        <v>3.2395636326005501</v>
      </c>
      <c r="AH11" s="13">
        <v>0.27207835002217401</v>
      </c>
      <c r="AI11" s="13">
        <v>0.59321849494272705</v>
      </c>
      <c r="AJ11" s="13">
        <v>0.28941361551698103</v>
      </c>
      <c r="AK11" s="15">
        <v>0</v>
      </c>
      <c r="AL11" s="13">
        <v>5.56151975724881</v>
      </c>
      <c r="AM11" s="13">
        <v>0</v>
      </c>
      <c r="AN11" s="13">
        <v>0</v>
      </c>
      <c r="AO11" s="13">
        <v>0.110202640861396</v>
      </c>
      <c r="AP11" s="13">
        <v>0</v>
      </c>
      <c r="AQ11" s="13">
        <v>7.9885839396374649</v>
      </c>
      <c r="AR11" s="36">
        <v>0</v>
      </c>
      <c r="AS11" s="36">
        <v>0</v>
      </c>
      <c r="AT11" s="25">
        <f t="shared" si="0"/>
        <v>58.517435929231539</v>
      </c>
      <c r="AU11" s="25">
        <f t="shared" si="0"/>
        <v>54.970619751659555</v>
      </c>
    </row>
    <row r="12" spans="1:47">
      <c r="A12" s="40" t="s">
        <v>8</v>
      </c>
      <c r="B12" s="6" t="s">
        <v>83</v>
      </c>
      <c r="C12" s="14">
        <v>687.81353848135302</v>
      </c>
      <c r="D12" s="13">
        <v>9.3716544909949206</v>
      </c>
      <c r="E12" s="13">
        <v>67.543187970516996</v>
      </c>
      <c r="F12" s="13">
        <v>265.41062756552998</v>
      </c>
      <c r="G12" s="13">
        <v>5.4439524708359901</v>
      </c>
      <c r="H12" s="13">
        <v>10.1913199645756</v>
      </c>
      <c r="I12" s="13">
        <v>88.388530823806803</v>
      </c>
      <c r="J12" s="13">
        <v>0.57403802468633702</v>
      </c>
      <c r="K12" s="13">
        <v>163.87759427808001</v>
      </c>
      <c r="L12" s="13">
        <v>37.900605082011602</v>
      </c>
      <c r="M12" s="13">
        <v>50.272976347702198</v>
      </c>
      <c r="N12" s="13">
        <v>37.7519159599197</v>
      </c>
      <c r="O12" s="13">
        <v>6.5059395280556496</v>
      </c>
      <c r="P12" s="13">
        <v>4.4239051693568596</v>
      </c>
      <c r="Q12" s="13">
        <v>29.9226609424027</v>
      </c>
      <c r="R12" s="13">
        <v>40.1878561060838</v>
      </c>
      <c r="S12" s="13">
        <v>33.796811758689003</v>
      </c>
      <c r="T12" s="13">
        <v>389.56300858042601</v>
      </c>
      <c r="U12" s="13">
        <v>0</v>
      </c>
      <c r="V12" s="13">
        <v>41.3675271311741</v>
      </c>
      <c r="W12" s="13">
        <v>0</v>
      </c>
      <c r="X12" s="13">
        <v>29.034061299148</v>
      </c>
      <c r="Y12" s="13">
        <v>76.194747792047707</v>
      </c>
      <c r="Z12" s="13">
        <v>9.8499647667948</v>
      </c>
      <c r="AA12" s="13">
        <v>22.085504893167599</v>
      </c>
      <c r="AB12" s="13">
        <v>3.7303463119223701</v>
      </c>
      <c r="AC12" s="13">
        <v>21.625317518370299</v>
      </c>
      <c r="AD12" s="13">
        <v>35.106640139796603</v>
      </c>
      <c r="AE12" s="13">
        <v>0.111810761124838</v>
      </c>
      <c r="AF12" s="13">
        <v>7.8178409146929599</v>
      </c>
      <c r="AG12" s="13">
        <v>8.4902009869366992</v>
      </c>
      <c r="AH12" s="13">
        <v>11.787276380758099</v>
      </c>
      <c r="AI12" s="13">
        <v>599.87885957040999</v>
      </c>
      <c r="AJ12" s="13">
        <v>18.181245869923199</v>
      </c>
      <c r="AK12" s="15">
        <v>0</v>
      </c>
      <c r="AL12" s="13">
        <v>925.64930246807899</v>
      </c>
      <c r="AM12" s="13">
        <v>0</v>
      </c>
      <c r="AN12" s="13">
        <v>0</v>
      </c>
      <c r="AO12" s="13">
        <v>15.313395938160101</v>
      </c>
      <c r="AP12" s="13">
        <v>0</v>
      </c>
      <c r="AQ12" s="13">
        <v>50.87762964804859</v>
      </c>
      <c r="AR12" s="36">
        <v>0</v>
      </c>
      <c r="AS12" s="36">
        <v>0</v>
      </c>
      <c r="AT12" s="25">
        <f t="shared" si="0"/>
        <v>3806.0417959355823</v>
      </c>
      <c r="AU12" s="25">
        <f t="shared" si="0"/>
        <v>3118.2282574542296</v>
      </c>
    </row>
    <row r="13" spans="1:47">
      <c r="A13" s="40" t="s">
        <v>9</v>
      </c>
      <c r="B13" s="6" t="s">
        <v>84</v>
      </c>
      <c r="C13" s="14">
        <v>6.16760325983459</v>
      </c>
      <c r="D13" s="13">
        <v>10.050342662245299</v>
      </c>
      <c r="E13" s="13">
        <v>27.4753796669957</v>
      </c>
      <c r="F13" s="13">
        <v>50.340864053433897</v>
      </c>
      <c r="G13" s="13">
        <v>6.1120947587192704</v>
      </c>
      <c r="H13" s="13">
        <v>1.2162895650121399</v>
      </c>
      <c r="I13" s="13">
        <v>0.15128127731841201</v>
      </c>
      <c r="J13" s="13">
        <v>1.4784103876750099E-4</v>
      </c>
      <c r="K13" s="13">
        <v>19.438874656154699</v>
      </c>
      <c r="L13" s="13">
        <v>5.9908602852559003</v>
      </c>
      <c r="M13" s="13">
        <v>16.222562099013601</v>
      </c>
      <c r="N13" s="13">
        <v>21.159024924740802</v>
      </c>
      <c r="O13" s="13">
        <v>0.12031642335096999</v>
      </c>
      <c r="P13" s="13">
        <v>1.22422577160662E-3</v>
      </c>
      <c r="Q13" s="13">
        <v>0.58314894469349299</v>
      </c>
      <c r="R13" s="13">
        <v>69.937740697641203</v>
      </c>
      <c r="S13" s="13">
        <v>19.920880229251601</v>
      </c>
      <c r="T13" s="13">
        <v>1208.57306384086</v>
      </c>
      <c r="U13" s="13">
        <v>0</v>
      </c>
      <c r="V13" s="13">
        <v>16.8490643311853</v>
      </c>
      <c r="W13" s="13">
        <v>0</v>
      </c>
      <c r="X13" s="13">
        <v>29.360136962962699</v>
      </c>
      <c r="Y13" s="13">
        <v>17.3810786646164</v>
      </c>
      <c r="Z13" s="13">
        <v>2.4618760768382502</v>
      </c>
      <c r="AA13" s="13">
        <v>0.15312572478851799</v>
      </c>
      <c r="AB13" s="13">
        <v>1.9430777275815201E-3</v>
      </c>
      <c r="AC13" s="13">
        <v>2.19653313944226</v>
      </c>
      <c r="AD13" s="13">
        <v>24.475984646271801</v>
      </c>
      <c r="AE13" s="13">
        <v>7.6859650957067399E-2</v>
      </c>
      <c r="AF13" s="13">
        <v>1.5667348634716101</v>
      </c>
      <c r="AG13" s="13">
        <v>2.8542088728872699</v>
      </c>
      <c r="AH13" s="13">
        <v>33.6374803549013</v>
      </c>
      <c r="AI13" s="13">
        <v>1.21962720351492</v>
      </c>
      <c r="AJ13" s="13">
        <v>53.328140503028202</v>
      </c>
      <c r="AK13" s="15">
        <v>0</v>
      </c>
      <c r="AL13" s="13">
        <v>219.451794438527</v>
      </c>
      <c r="AM13" s="13">
        <v>0</v>
      </c>
      <c r="AN13" s="13">
        <v>0</v>
      </c>
      <c r="AO13" s="13">
        <v>1.0589980425708001</v>
      </c>
      <c r="AP13" s="13">
        <v>0</v>
      </c>
      <c r="AQ13" s="13">
        <v>29.016159403854733</v>
      </c>
      <c r="AR13" s="36">
        <v>0</v>
      </c>
      <c r="AS13" s="36">
        <v>0</v>
      </c>
      <c r="AT13" s="25">
        <f t="shared" si="0"/>
        <v>1898.5514453688772</v>
      </c>
      <c r="AU13" s="25">
        <f t="shared" si="0"/>
        <v>1892.3838421090427</v>
      </c>
    </row>
    <row r="14" spans="1:47">
      <c r="A14" s="40" t="s">
        <v>10</v>
      </c>
      <c r="B14" s="6" t="s">
        <v>85</v>
      </c>
      <c r="C14" s="14">
        <v>15.615092616577099</v>
      </c>
      <c r="D14" s="13">
        <v>35.207763386972601</v>
      </c>
      <c r="E14" s="13">
        <v>71.783247101328797</v>
      </c>
      <c r="F14" s="13">
        <v>164.134812985954</v>
      </c>
      <c r="G14" s="13">
        <v>0.220254309256633</v>
      </c>
      <c r="H14" s="13">
        <v>0.31305347054589699</v>
      </c>
      <c r="I14" s="13">
        <v>2.0188658221187499</v>
      </c>
      <c r="J14" s="13">
        <v>1.7466135591797102E-2</v>
      </c>
      <c r="K14" s="13">
        <v>71.181765607173105</v>
      </c>
      <c r="L14" s="13">
        <v>16.7406256159917</v>
      </c>
      <c r="M14" s="13">
        <v>54.7069074097571</v>
      </c>
      <c r="N14" s="13">
        <v>82.517290543138301</v>
      </c>
      <c r="O14" s="13">
        <v>0.81263164973159696</v>
      </c>
      <c r="P14" s="13">
        <v>0.19339546875195801</v>
      </c>
      <c r="Q14" s="13">
        <v>1.7491631759865001</v>
      </c>
      <c r="R14" s="13">
        <v>231.11944198670099</v>
      </c>
      <c r="S14" s="13">
        <v>70.478541369589607</v>
      </c>
      <c r="T14" s="13">
        <v>4207.77688301946</v>
      </c>
      <c r="U14" s="13">
        <v>0</v>
      </c>
      <c r="V14" s="13">
        <v>58.226634207877296</v>
      </c>
      <c r="W14" s="13">
        <v>0</v>
      </c>
      <c r="X14" s="13">
        <v>92.386807633093099</v>
      </c>
      <c r="Y14" s="13">
        <v>53.893733198976697</v>
      </c>
      <c r="Z14" s="13">
        <v>8.89887200997733</v>
      </c>
      <c r="AA14" s="13">
        <v>0.61807661459059304</v>
      </c>
      <c r="AB14" s="13">
        <v>0.211891926393417</v>
      </c>
      <c r="AC14" s="13">
        <v>8.1933706046254393</v>
      </c>
      <c r="AD14" s="13">
        <v>86.073796133577602</v>
      </c>
      <c r="AE14" s="13">
        <v>6.4400227459747703E-2</v>
      </c>
      <c r="AF14" s="13">
        <v>5.1150775478930699</v>
      </c>
      <c r="AG14" s="13">
        <v>10.222635228142099</v>
      </c>
      <c r="AH14" s="13">
        <v>116.580760998066</v>
      </c>
      <c r="AI14" s="13">
        <v>16.688103477580199</v>
      </c>
      <c r="AJ14" s="13">
        <v>185.17270939786499</v>
      </c>
      <c r="AK14" s="15">
        <v>0</v>
      </c>
      <c r="AL14" s="13">
        <v>626.21067941249396</v>
      </c>
      <c r="AM14" s="13">
        <v>0</v>
      </c>
      <c r="AN14" s="13">
        <v>0</v>
      </c>
      <c r="AO14" s="13">
        <v>22.999367793129899</v>
      </c>
      <c r="AP14" s="13">
        <v>0</v>
      </c>
      <c r="AQ14" s="13">
        <v>70.514615355630767</v>
      </c>
      <c r="AR14" s="36">
        <v>0</v>
      </c>
      <c r="AS14" s="36">
        <v>0</v>
      </c>
      <c r="AT14" s="25">
        <f t="shared" si="0"/>
        <v>6388.6587334419964</v>
      </c>
      <c r="AU14" s="25">
        <f t="shared" si="0"/>
        <v>6373.04364082542</v>
      </c>
    </row>
    <row r="15" spans="1:47">
      <c r="A15" s="40" t="s">
        <v>11</v>
      </c>
      <c r="B15" s="6" t="s">
        <v>86</v>
      </c>
      <c r="C15" s="14">
        <v>196.411334189667</v>
      </c>
      <c r="D15" s="13">
        <v>18.128032999150999</v>
      </c>
      <c r="E15" s="13">
        <v>46.742563609971199</v>
      </c>
      <c r="F15" s="13">
        <v>269.78865793716898</v>
      </c>
      <c r="G15" s="13">
        <v>10.9270388428071</v>
      </c>
      <c r="H15" s="13">
        <v>9.4100297020860797</v>
      </c>
      <c r="I15" s="13">
        <v>18.431809735196602</v>
      </c>
      <c r="J15" s="13">
        <v>1.33256895863591</v>
      </c>
      <c r="K15" s="13">
        <v>49.786319217945</v>
      </c>
      <c r="L15" s="13">
        <v>1.8167345197695199</v>
      </c>
      <c r="M15" s="13">
        <v>2.3099123208099002</v>
      </c>
      <c r="N15" s="13">
        <v>2036.9051891250299</v>
      </c>
      <c r="O15" s="13">
        <v>63.181474218798797</v>
      </c>
      <c r="P15" s="13">
        <v>17.451319230943898</v>
      </c>
      <c r="Q15" s="13">
        <v>238.08450450666501</v>
      </c>
      <c r="R15" s="13">
        <v>334.24550042442303</v>
      </c>
      <c r="S15" s="13">
        <v>143.08527143850199</v>
      </c>
      <c r="T15" s="13">
        <v>2697.39396245943</v>
      </c>
      <c r="U15" s="13">
        <v>1.4656434125234601</v>
      </c>
      <c r="V15" s="13">
        <v>34.830035845471201</v>
      </c>
      <c r="W15" s="13">
        <v>43.072149765842603</v>
      </c>
      <c r="X15" s="13">
        <v>9.4069894605918805</v>
      </c>
      <c r="Y15" s="13">
        <v>119.39620858023601</v>
      </c>
      <c r="Z15" s="13">
        <v>11.7434586549287</v>
      </c>
      <c r="AA15" s="13">
        <v>11.7586913438404</v>
      </c>
      <c r="AB15" s="13">
        <v>9.9337645551699296</v>
      </c>
      <c r="AC15" s="13">
        <v>6.8630721201813998</v>
      </c>
      <c r="AD15" s="13">
        <v>3.4442327573765401</v>
      </c>
      <c r="AE15" s="13">
        <v>12.9202874732603</v>
      </c>
      <c r="AF15" s="13">
        <v>1.0614572629913499</v>
      </c>
      <c r="AG15" s="13">
        <v>18.083721370829199</v>
      </c>
      <c r="AH15" s="13">
        <v>1.7618271260600999</v>
      </c>
      <c r="AI15" s="13">
        <v>5.0236109749291797</v>
      </c>
      <c r="AJ15" s="13">
        <v>38.971983633724399</v>
      </c>
      <c r="AK15" s="15">
        <v>0</v>
      </c>
      <c r="AL15" s="13">
        <v>196.906075186837</v>
      </c>
      <c r="AM15" s="13">
        <v>0</v>
      </c>
      <c r="AN15" s="13">
        <v>0</v>
      </c>
      <c r="AO15" s="13">
        <v>3172.92223313164</v>
      </c>
      <c r="AP15" s="13">
        <v>0</v>
      </c>
      <c r="AQ15" s="13">
        <v>141.8948632126108</v>
      </c>
      <c r="AR15" s="36">
        <v>0</v>
      </c>
      <c r="AS15" s="36">
        <v>0</v>
      </c>
      <c r="AT15" s="25">
        <f t="shared" si="0"/>
        <v>9996.8925293060438</v>
      </c>
      <c r="AU15" s="25">
        <f t="shared" si="0"/>
        <v>9800.4811951163774</v>
      </c>
    </row>
    <row r="16" spans="1:47">
      <c r="A16" s="40" t="s">
        <v>12</v>
      </c>
      <c r="B16" s="6" t="s">
        <v>87</v>
      </c>
      <c r="C16" s="14">
        <v>3.6372515494616899</v>
      </c>
      <c r="D16" s="13">
        <v>1.2174311556234401</v>
      </c>
      <c r="E16" s="13">
        <v>2.4121346896423601</v>
      </c>
      <c r="F16" s="13">
        <v>14.410681522912601</v>
      </c>
      <c r="G16" s="13">
        <v>0.51512871579100905</v>
      </c>
      <c r="H16" s="13">
        <v>1.3707219299928499</v>
      </c>
      <c r="I16" s="13">
        <v>2.3698308282151701</v>
      </c>
      <c r="J16" s="13">
        <v>5.1729115052094002E-2</v>
      </c>
      <c r="K16" s="13">
        <v>0.71479270686929397</v>
      </c>
      <c r="L16" s="13">
        <v>1.0063694442267199</v>
      </c>
      <c r="M16" s="13">
        <v>1.1107932548118999</v>
      </c>
      <c r="N16" s="13">
        <v>3.0320889321525502</v>
      </c>
      <c r="O16" s="13">
        <v>0.83939200356004395</v>
      </c>
      <c r="P16" s="13">
        <v>0.73015601153038201</v>
      </c>
      <c r="Q16" s="13">
        <v>4.44377277933632</v>
      </c>
      <c r="R16" s="13">
        <v>1.27139862509801</v>
      </c>
      <c r="S16" s="13">
        <v>1.28398650254179</v>
      </c>
      <c r="T16" s="13">
        <v>16.331648052897901</v>
      </c>
      <c r="U16" s="13">
        <v>7.9495074924694403E-2</v>
      </c>
      <c r="V16" s="13">
        <v>1.2819059156121499</v>
      </c>
      <c r="W16" s="13">
        <v>2.57056627479581</v>
      </c>
      <c r="X16" s="13">
        <v>1.36048999787366</v>
      </c>
      <c r="Y16" s="13">
        <v>7.2607411953599801</v>
      </c>
      <c r="Z16" s="13">
        <v>1.5840268857784301</v>
      </c>
      <c r="AA16" s="13">
        <v>1.3291811301248599</v>
      </c>
      <c r="AB16" s="13">
        <v>1.53303373870931</v>
      </c>
      <c r="AC16" s="13">
        <v>1.01450098082039</v>
      </c>
      <c r="AD16" s="13">
        <v>3.3467188103927801</v>
      </c>
      <c r="AE16" s="13">
        <v>3.1936752473198E-2</v>
      </c>
      <c r="AF16" s="13">
        <v>1.17943786572302</v>
      </c>
      <c r="AG16" s="13">
        <v>1.7951180577718</v>
      </c>
      <c r="AH16" s="13">
        <v>1.4061685098457199</v>
      </c>
      <c r="AI16" s="13">
        <v>1.6023864754681501</v>
      </c>
      <c r="AJ16" s="13">
        <v>3.93319338160414</v>
      </c>
      <c r="AK16" s="15">
        <v>0</v>
      </c>
      <c r="AL16" s="13">
        <v>49.7504591459561</v>
      </c>
      <c r="AM16" s="13">
        <v>0</v>
      </c>
      <c r="AN16" s="13">
        <v>0</v>
      </c>
      <c r="AO16" s="13">
        <v>337.34202644371101</v>
      </c>
      <c r="AP16" s="13">
        <v>0</v>
      </c>
      <c r="AQ16" s="13">
        <v>22.416328881953241</v>
      </c>
      <c r="AR16" s="36">
        <v>0</v>
      </c>
      <c r="AS16" s="36">
        <v>0</v>
      </c>
      <c r="AT16" s="25">
        <f t="shared" si="0"/>
        <v>497.56702333861455</v>
      </c>
      <c r="AU16" s="25">
        <f t="shared" si="0"/>
        <v>493.92977178915288</v>
      </c>
    </row>
    <row r="17" spans="1:47">
      <c r="A17" s="40" t="s">
        <v>13</v>
      </c>
      <c r="B17" s="6" t="s">
        <v>88</v>
      </c>
      <c r="C17" s="14">
        <v>3.5299710654538998</v>
      </c>
      <c r="D17" s="13">
        <v>1.15191532236033</v>
      </c>
      <c r="E17" s="13">
        <v>3.1494158151726501</v>
      </c>
      <c r="F17" s="13">
        <v>8.5640137893774302</v>
      </c>
      <c r="G17" s="13">
        <v>0.55771861168989201</v>
      </c>
      <c r="H17" s="13">
        <v>1.24859909884578</v>
      </c>
      <c r="I17" s="13">
        <v>2.2114573882446198</v>
      </c>
      <c r="J17" s="13">
        <v>5.5931878400711503E-2</v>
      </c>
      <c r="K17" s="13">
        <v>0.67811483080671897</v>
      </c>
      <c r="L17" s="13">
        <v>0.946712576095879</v>
      </c>
      <c r="M17" s="13">
        <v>0.95450928444405203</v>
      </c>
      <c r="N17" s="13">
        <v>2.54921063816353</v>
      </c>
      <c r="O17" s="13">
        <v>0.83102093752602002</v>
      </c>
      <c r="P17" s="13">
        <v>0.56897309957129205</v>
      </c>
      <c r="Q17" s="13">
        <v>3.6391126129124598</v>
      </c>
      <c r="R17" s="13">
        <v>0.93527053970664198</v>
      </c>
      <c r="S17" s="13">
        <v>1.4084450101858199</v>
      </c>
      <c r="T17" s="13">
        <v>14.6138363601353</v>
      </c>
      <c r="U17" s="13">
        <v>0</v>
      </c>
      <c r="V17" s="13">
        <v>3.2312030811572598</v>
      </c>
      <c r="W17" s="13">
        <v>0</v>
      </c>
      <c r="X17" s="13">
        <v>1.24420910522608</v>
      </c>
      <c r="Y17" s="13">
        <v>5.7339724704485899</v>
      </c>
      <c r="Z17" s="13">
        <v>0.98722120258293999</v>
      </c>
      <c r="AA17" s="13">
        <v>0.73965816161194597</v>
      </c>
      <c r="AB17" s="13">
        <v>1.0875660293160001</v>
      </c>
      <c r="AC17" s="13">
        <v>0.68858556511417501</v>
      </c>
      <c r="AD17" s="13">
        <v>2.4618001623449999</v>
      </c>
      <c r="AE17" s="13">
        <v>2.7078617220309801E-2</v>
      </c>
      <c r="AF17" s="13">
        <v>0.752588613240328</v>
      </c>
      <c r="AG17" s="13">
        <v>1.4832635138805601</v>
      </c>
      <c r="AH17" s="13">
        <v>0.830368360213524</v>
      </c>
      <c r="AI17" s="13">
        <v>1.1152251346272299</v>
      </c>
      <c r="AJ17" s="13">
        <v>2.2619986676972799</v>
      </c>
      <c r="AK17" s="15">
        <v>0</v>
      </c>
      <c r="AL17" s="13">
        <v>45.695027039274201</v>
      </c>
      <c r="AM17" s="13">
        <v>0</v>
      </c>
      <c r="AN17" s="13">
        <v>0</v>
      </c>
      <c r="AO17" s="13">
        <v>358.30625646865599</v>
      </c>
      <c r="AP17" s="13">
        <v>0</v>
      </c>
      <c r="AQ17" s="13">
        <v>30.11034914522735</v>
      </c>
      <c r="AR17" s="36">
        <v>0</v>
      </c>
      <c r="AS17" s="36">
        <v>0</v>
      </c>
      <c r="AT17" s="25">
        <f t="shared" si="0"/>
        <v>504.35060019693185</v>
      </c>
      <c r="AU17" s="25">
        <f t="shared" si="0"/>
        <v>500.82062913147792</v>
      </c>
    </row>
    <row r="18" spans="1:47">
      <c r="A18" s="40" t="s">
        <v>14</v>
      </c>
      <c r="B18" s="6" t="s">
        <v>89</v>
      </c>
      <c r="C18" s="14">
        <v>62.234020431941801</v>
      </c>
      <c r="D18" s="13">
        <v>15.185801337387099</v>
      </c>
      <c r="E18" s="13">
        <v>58.586715142692697</v>
      </c>
      <c r="F18" s="13">
        <v>104.68627407567899</v>
      </c>
      <c r="G18" s="13">
        <v>11.579150182948499</v>
      </c>
      <c r="H18" s="13">
        <v>16.628398024867501</v>
      </c>
      <c r="I18" s="13">
        <v>25.0040002356541</v>
      </c>
      <c r="J18" s="13">
        <v>0.81056862247693595</v>
      </c>
      <c r="K18" s="13">
        <v>9.6330000992312499</v>
      </c>
      <c r="L18" s="13">
        <v>12.729108644058799</v>
      </c>
      <c r="M18" s="13">
        <v>13.582339049658801</v>
      </c>
      <c r="N18" s="13">
        <v>38.1312323136098</v>
      </c>
      <c r="O18" s="13">
        <v>11.010866967097799</v>
      </c>
      <c r="P18" s="13">
        <v>5.9403549315621396</v>
      </c>
      <c r="Q18" s="13">
        <v>40.900049797588302</v>
      </c>
      <c r="R18" s="13">
        <v>16.482522050860101</v>
      </c>
      <c r="S18" s="13">
        <v>21.074278228565799</v>
      </c>
      <c r="T18" s="13">
        <v>205.62613347638799</v>
      </c>
      <c r="U18" s="13">
        <v>0.49597890529907201</v>
      </c>
      <c r="V18" s="13">
        <v>2.3244974191865202</v>
      </c>
      <c r="W18" s="13">
        <v>26.409454652259502</v>
      </c>
      <c r="X18" s="13">
        <v>21.7048888249758</v>
      </c>
      <c r="Y18" s="13">
        <v>65.362519534149797</v>
      </c>
      <c r="Z18" s="13">
        <v>7.14722645436375</v>
      </c>
      <c r="AA18" s="13">
        <v>4.0230482013982103</v>
      </c>
      <c r="AB18" s="13">
        <v>9.3015182175257198</v>
      </c>
      <c r="AC18" s="13">
        <v>4.5115013446527499</v>
      </c>
      <c r="AD18" s="13">
        <v>19.866373012835901</v>
      </c>
      <c r="AE18" s="13">
        <v>1.0543446980726101</v>
      </c>
      <c r="AF18" s="13">
        <v>3.6507058758686202</v>
      </c>
      <c r="AG18" s="13">
        <v>15.226588228292</v>
      </c>
      <c r="AH18" s="13">
        <v>3.2241783853139498</v>
      </c>
      <c r="AI18" s="13">
        <v>12.092913568576799</v>
      </c>
      <c r="AJ18" s="13">
        <v>10.5996494088291</v>
      </c>
      <c r="AK18" s="15">
        <v>0</v>
      </c>
      <c r="AL18" s="13">
        <v>479.87801365825902</v>
      </c>
      <c r="AM18" s="13">
        <v>0</v>
      </c>
      <c r="AN18" s="13">
        <v>0</v>
      </c>
      <c r="AO18" s="13">
        <v>5141.3722058949197</v>
      </c>
      <c r="AP18" s="13">
        <v>0</v>
      </c>
      <c r="AQ18" s="13">
        <v>275.99766056967644</v>
      </c>
      <c r="AR18" s="36">
        <v>0</v>
      </c>
      <c r="AS18" s="36">
        <v>0</v>
      </c>
      <c r="AT18" s="25">
        <f t="shared" si="0"/>
        <v>6774.0680804667236</v>
      </c>
      <c r="AU18" s="25">
        <f t="shared" si="0"/>
        <v>6711.8340600347819</v>
      </c>
    </row>
    <row r="19" spans="1:47">
      <c r="A19" s="40" t="s">
        <v>15</v>
      </c>
      <c r="B19" s="6" t="s">
        <v>90</v>
      </c>
      <c r="C19" s="14">
        <v>1.3372816151282201</v>
      </c>
      <c r="D19" s="13">
        <v>0.11297788719884599</v>
      </c>
      <c r="E19" s="13">
        <v>144.38688839725</v>
      </c>
      <c r="F19" s="13">
        <v>4.6865376761123203</v>
      </c>
      <c r="G19" s="13">
        <v>0.66294718161533495</v>
      </c>
      <c r="H19" s="13">
        <v>0.146816972693457</v>
      </c>
      <c r="I19" s="13">
        <v>0.18465969332030499</v>
      </c>
      <c r="J19" s="13">
        <v>6.3664227469099697E-3</v>
      </c>
      <c r="K19" s="13">
        <v>0.29218269422789001</v>
      </c>
      <c r="L19" s="13">
        <v>0.19195552011588099</v>
      </c>
      <c r="M19" s="13">
        <v>0.175496878143695</v>
      </c>
      <c r="N19" s="13">
        <v>149.455130784072</v>
      </c>
      <c r="O19" s="13">
        <v>0.29778185146929598</v>
      </c>
      <c r="P19" s="13">
        <v>0.11025703533501501</v>
      </c>
      <c r="Q19" s="13">
        <v>1.3100284656938901</v>
      </c>
      <c r="R19" s="13">
        <v>739.89848329132701</v>
      </c>
      <c r="S19" s="13">
        <v>0.68200033357126899</v>
      </c>
      <c r="T19" s="13">
        <v>646.91894809411599</v>
      </c>
      <c r="U19" s="13">
        <v>3.5453255740754401</v>
      </c>
      <c r="V19" s="13">
        <v>76.265255147519298</v>
      </c>
      <c r="W19" s="13">
        <v>142.60117922067599</v>
      </c>
      <c r="X19" s="13">
        <v>145.841095295456</v>
      </c>
      <c r="Y19" s="13">
        <v>131.79479041357899</v>
      </c>
      <c r="Z19" s="13">
        <v>16.7627364695201</v>
      </c>
      <c r="AA19" s="13">
        <v>14.300846283076799</v>
      </c>
      <c r="AB19" s="13">
        <v>21.7140756010171</v>
      </c>
      <c r="AC19" s="13">
        <v>41.833343424967602</v>
      </c>
      <c r="AD19" s="13">
        <v>185.43252434519599</v>
      </c>
      <c r="AE19" s="13">
        <v>10.4815578876196</v>
      </c>
      <c r="AF19" s="13">
        <v>28.2662365296258</v>
      </c>
      <c r="AG19" s="13">
        <v>73.525769960264597</v>
      </c>
      <c r="AH19" s="13">
        <v>79.247455273919996</v>
      </c>
      <c r="AI19" s="13">
        <v>79.034998864375794</v>
      </c>
      <c r="AJ19" s="13">
        <v>206.42769445290301</v>
      </c>
      <c r="AK19" s="15">
        <v>0</v>
      </c>
      <c r="AL19" s="13">
        <v>1599.72111844864</v>
      </c>
      <c r="AM19" s="13">
        <v>0</v>
      </c>
      <c r="AN19" s="13">
        <v>0</v>
      </c>
      <c r="AO19" s="13">
        <v>5891.7819247855396</v>
      </c>
      <c r="AP19" s="13">
        <v>0</v>
      </c>
      <c r="AQ19" s="13">
        <v>16.734566646128172</v>
      </c>
      <c r="AR19" s="36">
        <v>0</v>
      </c>
      <c r="AS19" s="36">
        <v>0</v>
      </c>
      <c r="AT19" s="25">
        <f t="shared" si="0"/>
        <v>10456.169235418236</v>
      </c>
      <c r="AU19" s="25">
        <f t="shared" si="0"/>
        <v>10454.831953803108</v>
      </c>
    </row>
    <row r="20" spans="1:47">
      <c r="A20" s="40" t="s">
        <v>16</v>
      </c>
      <c r="B20" s="6" t="s">
        <v>91</v>
      </c>
      <c r="C20" s="14">
        <v>193.06326993580501</v>
      </c>
      <c r="D20" s="13">
        <v>88.788637208756597</v>
      </c>
      <c r="E20" s="13">
        <v>69.084398440619196</v>
      </c>
      <c r="F20" s="13">
        <v>846.12402621051797</v>
      </c>
      <c r="G20" s="13">
        <v>1.0965820056729501</v>
      </c>
      <c r="H20" s="13">
        <v>17.1677937032971</v>
      </c>
      <c r="I20" s="13">
        <v>63.194753894300803</v>
      </c>
      <c r="J20" s="13">
        <v>4.2749041522938702</v>
      </c>
      <c r="K20" s="13">
        <v>81.894456865518407</v>
      </c>
      <c r="L20" s="13">
        <v>72.036248315855801</v>
      </c>
      <c r="M20" s="13">
        <v>274.32849587334499</v>
      </c>
      <c r="N20" s="13">
        <v>326.94109766358599</v>
      </c>
      <c r="O20" s="13">
        <v>9.4825855198030595</v>
      </c>
      <c r="P20" s="13">
        <v>13.108598875993</v>
      </c>
      <c r="Q20" s="13">
        <v>83.419799532513807</v>
      </c>
      <c r="R20" s="13">
        <v>85.074952770263806</v>
      </c>
      <c r="S20" s="13">
        <v>69.803687496645395</v>
      </c>
      <c r="T20" s="13">
        <v>656.59295378938805</v>
      </c>
      <c r="U20" s="13">
        <v>0.29141843156618402</v>
      </c>
      <c r="V20" s="13">
        <v>3.4912175344999201</v>
      </c>
      <c r="W20" s="13">
        <v>12.9629890791477</v>
      </c>
      <c r="X20" s="13">
        <v>18.982423850278501</v>
      </c>
      <c r="Y20" s="13">
        <v>364.69693322059999</v>
      </c>
      <c r="Z20" s="13">
        <v>16.865372729716899</v>
      </c>
      <c r="AA20" s="13">
        <v>17.423985423993599</v>
      </c>
      <c r="AB20" s="13">
        <v>8.6918274751558204</v>
      </c>
      <c r="AC20" s="13">
        <v>32.464060599465299</v>
      </c>
      <c r="AD20" s="13">
        <v>130.92726944788501</v>
      </c>
      <c r="AE20" s="13">
        <v>3.78944273011435E-2</v>
      </c>
      <c r="AF20" s="13">
        <v>13.2146563984069</v>
      </c>
      <c r="AG20" s="13">
        <v>21.757313722448298</v>
      </c>
      <c r="AH20" s="13">
        <v>17.143526769926702</v>
      </c>
      <c r="AI20" s="13">
        <v>15.180927117037999</v>
      </c>
      <c r="AJ20" s="13">
        <v>23.155229168698799</v>
      </c>
      <c r="AK20" s="15">
        <v>0</v>
      </c>
      <c r="AL20" s="13">
        <v>2342.9160292654001</v>
      </c>
      <c r="AM20" s="13">
        <v>0</v>
      </c>
      <c r="AN20" s="13">
        <v>0</v>
      </c>
      <c r="AO20" s="13">
        <v>117.51098568952899</v>
      </c>
      <c r="AP20" s="13">
        <v>0</v>
      </c>
      <c r="AQ20" s="13">
        <v>9.0396330836527312</v>
      </c>
      <c r="AR20" s="36">
        <v>0</v>
      </c>
      <c r="AS20" s="36">
        <v>0</v>
      </c>
      <c r="AT20" s="25">
        <f t="shared" si="0"/>
        <v>6122.2309356888863</v>
      </c>
      <c r="AU20" s="25">
        <f t="shared" si="0"/>
        <v>5929.1676657530816</v>
      </c>
    </row>
    <row r="21" spans="1:47">
      <c r="A21" s="40" t="s">
        <v>17</v>
      </c>
      <c r="B21" s="6" t="s">
        <v>92</v>
      </c>
      <c r="C21" s="14">
        <v>511.71332630874599</v>
      </c>
      <c r="D21" s="13">
        <v>49.284019692741303</v>
      </c>
      <c r="E21" s="13">
        <v>72.277447344511501</v>
      </c>
      <c r="F21" s="13">
        <v>749.31636205113705</v>
      </c>
      <c r="G21" s="13">
        <v>5.0341043274991897</v>
      </c>
      <c r="H21" s="13">
        <v>15.170875509790701</v>
      </c>
      <c r="I21" s="13">
        <v>80.667609297350396</v>
      </c>
      <c r="J21" s="13">
        <v>2.54482688818005</v>
      </c>
      <c r="K21" s="13">
        <v>30.369719858509299</v>
      </c>
      <c r="L21" s="13">
        <v>29.057697697800201</v>
      </c>
      <c r="M21" s="13">
        <v>130.98147655115201</v>
      </c>
      <c r="N21" s="13">
        <v>177.88062314528199</v>
      </c>
      <c r="O21" s="13">
        <v>4.4961064476588604</v>
      </c>
      <c r="P21" s="13">
        <v>7.7852604292634302</v>
      </c>
      <c r="Q21" s="13">
        <v>52.570236692834897</v>
      </c>
      <c r="R21" s="13">
        <v>131.31031434027</v>
      </c>
      <c r="S21" s="13">
        <v>37.660971865484903</v>
      </c>
      <c r="T21" s="13">
        <v>5589.68891893206</v>
      </c>
      <c r="U21" s="13">
        <v>7.6659021217541898</v>
      </c>
      <c r="V21" s="13">
        <v>116.546683002828</v>
      </c>
      <c r="W21" s="13">
        <v>283.03717898800699</v>
      </c>
      <c r="X21" s="13">
        <v>144.54743842130799</v>
      </c>
      <c r="Y21" s="13">
        <v>919.99757019023195</v>
      </c>
      <c r="Z21" s="13">
        <v>297.394563542485</v>
      </c>
      <c r="AA21" s="13">
        <v>119.844121781951</v>
      </c>
      <c r="AB21" s="13">
        <v>25.363319454026801</v>
      </c>
      <c r="AC21" s="13">
        <v>77.495748182149399</v>
      </c>
      <c r="AD21" s="13">
        <v>131.80595647425901</v>
      </c>
      <c r="AE21" s="13">
        <v>482.42636874298199</v>
      </c>
      <c r="AF21" s="13">
        <v>13.4846968222681</v>
      </c>
      <c r="AG21" s="13">
        <v>62.834533817946003</v>
      </c>
      <c r="AH21" s="13">
        <v>37.978546214350402</v>
      </c>
      <c r="AI21" s="13">
        <v>0</v>
      </c>
      <c r="AJ21" s="13">
        <v>171.12488127395699</v>
      </c>
      <c r="AK21" s="15">
        <v>0</v>
      </c>
      <c r="AL21" s="13">
        <v>0</v>
      </c>
      <c r="AM21" s="13">
        <v>0</v>
      </c>
      <c r="AN21" s="13">
        <v>0</v>
      </c>
      <c r="AO21" s="13">
        <v>41148.131521205498</v>
      </c>
      <c r="AP21" s="13">
        <v>0</v>
      </c>
      <c r="AQ21" s="13">
        <v>12.258392297547957</v>
      </c>
      <c r="AR21" s="36">
        <v>0</v>
      </c>
      <c r="AS21" s="36">
        <v>0</v>
      </c>
      <c r="AT21" s="25">
        <f t="shared" si="0"/>
        <v>51729.747319913819</v>
      </c>
      <c r="AU21" s="25">
        <f t="shared" si="0"/>
        <v>51218.033993605073</v>
      </c>
    </row>
    <row r="22" spans="1:47">
      <c r="A22" s="40" t="s">
        <v>18</v>
      </c>
      <c r="B22" s="6" t="s">
        <v>93</v>
      </c>
      <c r="C22" s="14">
        <v>34.748177591464902</v>
      </c>
      <c r="D22" s="13">
        <v>0.32347372193266799</v>
      </c>
      <c r="E22" s="13">
        <v>30.4871737315218</v>
      </c>
      <c r="F22" s="13">
        <v>151.41335175136399</v>
      </c>
      <c r="G22" s="13">
        <v>0</v>
      </c>
      <c r="H22" s="13">
        <v>2.58933831058172</v>
      </c>
      <c r="I22" s="13">
        <v>0</v>
      </c>
      <c r="J22" s="13">
        <v>2.03112707169231E-2</v>
      </c>
      <c r="K22" s="13">
        <v>0</v>
      </c>
      <c r="L22" s="13">
        <v>0</v>
      </c>
      <c r="M22" s="13">
        <v>0</v>
      </c>
      <c r="N22" s="13">
        <v>9.5923167572822194</v>
      </c>
      <c r="O22" s="13">
        <v>0.36438178815698002</v>
      </c>
      <c r="P22" s="13">
        <v>0</v>
      </c>
      <c r="Q22" s="13">
        <v>1.54279604064422</v>
      </c>
      <c r="R22" s="13">
        <v>11.5582441429548</v>
      </c>
      <c r="S22" s="13">
        <v>2.5396175818485398</v>
      </c>
      <c r="T22" s="13">
        <v>69.080118763913305</v>
      </c>
      <c r="U22" s="13">
        <v>2.2763339192145302E-3</v>
      </c>
      <c r="V22" s="13">
        <v>2.7750055853058102</v>
      </c>
      <c r="W22" s="13">
        <v>3.1812923617494002</v>
      </c>
      <c r="X22" s="13">
        <v>14.5475293394896</v>
      </c>
      <c r="Y22" s="13">
        <v>10.0204093733217</v>
      </c>
      <c r="Z22" s="13">
        <v>0</v>
      </c>
      <c r="AA22" s="13">
        <v>0</v>
      </c>
      <c r="AB22" s="13">
        <v>0</v>
      </c>
      <c r="AC22" s="13">
        <v>0.67188210750699195</v>
      </c>
      <c r="AD22" s="13">
        <v>2.7654655674979902</v>
      </c>
      <c r="AE22" s="13">
        <v>0.41889682157290098</v>
      </c>
      <c r="AF22" s="13">
        <v>0</v>
      </c>
      <c r="AG22" s="13">
        <v>0.88515664310638198</v>
      </c>
      <c r="AH22" s="13">
        <v>1.4926918434382199</v>
      </c>
      <c r="AI22" s="13">
        <v>0</v>
      </c>
      <c r="AJ22" s="13">
        <v>3.4160909199654399</v>
      </c>
      <c r="AK22" s="15">
        <v>0</v>
      </c>
      <c r="AL22" s="13">
        <v>2114.4120585997898</v>
      </c>
      <c r="AM22" s="13">
        <v>0</v>
      </c>
      <c r="AN22" s="13">
        <v>0</v>
      </c>
      <c r="AO22" s="13">
        <v>110.969008487574</v>
      </c>
      <c r="AP22" s="13">
        <v>0</v>
      </c>
      <c r="AQ22" s="13">
        <v>793.6531671700393</v>
      </c>
      <c r="AR22" s="36">
        <v>0</v>
      </c>
      <c r="AS22" s="36">
        <v>0</v>
      </c>
      <c r="AT22" s="25">
        <f t="shared" si="0"/>
        <v>3373.470232606659</v>
      </c>
      <c r="AU22" s="25">
        <f t="shared" si="0"/>
        <v>3338.7220550151942</v>
      </c>
    </row>
    <row r="23" spans="1:47">
      <c r="A23" s="40" t="s">
        <v>19</v>
      </c>
      <c r="B23" s="6" t="s">
        <v>94</v>
      </c>
      <c r="C23" s="14">
        <v>1489.4159144123601</v>
      </c>
      <c r="D23" s="13">
        <v>35.194543210001598</v>
      </c>
      <c r="E23" s="13">
        <v>1685.7356604623999</v>
      </c>
      <c r="F23" s="13">
        <v>3228.23675884044</v>
      </c>
      <c r="G23" s="13">
        <v>422.57415630165599</v>
      </c>
      <c r="H23" s="13">
        <v>163.87332385859301</v>
      </c>
      <c r="I23" s="13">
        <v>133.19643961119201</v>
      </c>
      <c r="J23" s="13">
        <v>1.14015589986368</v>
      </c>
      <c r="K23" s="13">
        <v>182.075597460936</v>
      </c>
      <c r="L23" s="13">
        <v>118.275277295344</v>
      </c>
      <c r="M23" s="13">
        <v>169.158819931772</v>
      </c>
      <c r="N23" s="13">
        <v>616.88175819787295</v>
      </c>
      <c r="O23" s="13">
        <v>25.3720834267932</v>
      </c>
      <c r="P23" s="13">
        <v>11.8257498571112</v>
      </c>
      <c r="Q23" s="13">
        <v>116.201461686743</v>
      </c>
      <c r="R23" s="13">
        <v>571.37931349150006</v>
      </c>
      <c r="S23" s="13">
        <v>204.16702908375601</v>
      </c>
      <c r="T23" s="13">
        <v>1969.3919226102701</v>
      </c>
      <c r="U23" s="13">
        <v>6.2023251181554802</v>
      </c>
      <c r="V23" s="13">
        <v>2.70691089792673</v>
      </c>
      <c r="W23" s="13">
        <v>147.735857490461</v>
      </c>
      <c r="X23" s="13">
        <v>553.68184121134902</v>
      </c>
      <c r="Y23" s="13">
        <v>303.11368368819501</v>
      </c>
      <c r="Z23" s="13">
        <v>21.810878418429901</v>
      </c>
      <c r="AA23" s="13">
        <v>35.986845185017401</v>
      </c>
      <c r="AB23" s="13">
        <v>17.094990542896799</v>
      </c>
      <c r="AC23" s="13">
        <v>36.486853514358202</v>
      </c>
      <c r="AD23" s="13">
        <v>113.29862170145999</v>
      </c>
      <c r="AE23" s="13">
        <v>24.052228198487601</v>
      </c>
      <c r="AF23" s="13">
        <v>43.194477910708898</v>
      </c>
      <c r="AG23" s="13">
        <v>68.951565241918303</v>
      </c>
      <c r="AH23" s="13">
        <v>84.402549935334804</v>
      </c>
      <c r="AI23" s="13">
        <v>291.04165028892299</v>
      </c>
      <c r="AJ23" s="13">
        <v>247.248329305505</v>
      </c>
      <c r="AK23" s="15">
        <v>0</v>
      </c>
      <c r="AL23" s="13">
        <v>395.18769472551003</v>
      </c>
      <c r="AM23" s="13">
        <v>0</v>
      </c>
      <c r="AN23" s="13">
        <v>0</v>
      </c>
      <c r="AO23" s="13">
        <v>3158.4093691502399</v>
      </c>
      <c r="AP23" s="13">
        <v>0</v>
      </c>
      <c r="AQ23" s="13">
        <v>418.8563850979059</v>
      </c>
      <c r="AR23" s="36">
        <v>0</v>
      </c>
      <c r="AS23" s="36">
        <v>0</v>
      </c>
      <c r="AT23" s="25">
        <f t="shared" si="0"/>
        <v>17113.559023261387</v>
      </c>
      <c r="AU23" s="25">
        <f t="shared" si="0"/>
        <v>15624.143108849028</v>
      </c>
    </row>
    <row r="24" spans="1:47">
      <c r="A24" s="40" t="s">
        <v>20</v>
      </c>
      <c r="B24" s="6" t="s">
        <v>95</v>
      </c>
      <c r="C24" s="14">
        <v>151.880928543849</v>
      </c>
      <c r="D24" s="13">
        <v>3.2337047128251299</v>
      </c>
      <c r="E24" s="13">
        <v>30.409144739465599</v>
      </c>
      <c r="F24" s="13">
        <v>281.31022012849701</v>
      </c>
      <c r="G24" s="13">
        <v>0</v>
      </c>
      <c r="H24" s="13">
        <v>3.3027796501331501</v>
      </c>
      <c r="I24" s="13">
        <v>0</v>
      </c>
      <c r="J24" s="13">
        <v>6.7690322948371601E-2</v>
      </c>
      <c r="K24" s="13">
        <v>0</v>
      </c>
      <c r="L24" s="13">
        <v>0</v>
      </c>
      <c r="M24" s="13">
        <v>0</v>
      </c>
      <c r="N24" s="13">
        <v>12.3935192906143</v>
      </c>
      <c r="O24" s="13">
        <v>0.88630581002038</v>
      </c>
      <c r="P24" s="13">
        <v>0</v>
      </c>
      <c r="Q24" s="13">
        <v>5.79994357819906</v>
      </c>
      <c r="R24" s="13">
        <v>85.373487166342997</v>
      </c>
      <c r="S24" s="13">
        <v>9.2892770804734592</v>
      </c>
      <c r="T24" s="13">
        <v>1131.9375956079</v>
      </c>
      <c r="U24" s="13">
        <v>0.94299070496707005</v>
      </c>
      <c r="V24" s="13">
        <v>14.787225471462101</v>
      </c>
      <c r="W24" s="13">
        <v>32.361140817371798</v>
      </c>
      <c r="X24" s="13">
        <v>187.155324221082</v>
      </c>
      <c r="Y24" s="13">
        <v>182.18234627695799</v>
      </c>
      <c r="Z24" s="13">
        <v>0</v>
      </c>
      <c r="AA24" s="13">
        <v>0</v>
      </c>
      <c r="AB24" s="13">
        <v>0</v>
      </c>
      <c r="AC24" s="13">
        <v>4.54857529626155</v>
      </c>
      <c r="AD24" s="13">
        <v>36.849622703296298</v>
      </c>
      <c r="AE24" s="13">
        <v>3.93580980139728</v>
      </c>
      <c r="AF24" s="13">
        <v>0</v>
      </c>
      <c r="AG24" s="13">
        <v>3.1210190298606602</v>
      </c>
      <c r="AH24" s="13">
        <v>11.700887945042201</v>
      </c>
      <c r="AI24" s="13">
        <v>0</v>
      </c>
      <c r="AJ24" s="13">
        <v>10.760567419866</v>
      </c>
      <c r="AK24" s="15">
        <v>0</v>
      </c>
      <c r="AL24" s="13">
        <v>12462.542057434701</v>
      </c>
      <c r="AM24" s="13">
        <v>0</v>
      </c>
      <c r="AN24" s="13">
        <v>0</v>
      </c>
      <c r="AO24" s="13">
        <v>1147.89836117042</v>
      </c>
      <c r="AP24" s="13">
        <v>0</v>
      </c>
      <c r="AQ24" s="13">
        <v>500.38703700329637</v>
      </c>
      <c r="AR24" s="36">
        <v>0</v>
      </c>
      <c r="AS24" s="36">
        <v>0</v>
      </c>
      <c r="AT24" s="25">
        <f t="shared" si="0"/>
        <v>16315.057561927251</v>
      </c>
      <c r="AU24" s="25">
        <f t="shared" si="0"/>
        <v>16163.176633383402</v>
      </c>
    </row>
    <row r="25" spans="1:47">
      <c r="A25" s="40" t="s">
        <v>21</v>
      </c>
      <c r="B25" s="6" t="s">
        <v>96</v>
      </c>
      <c r="C25" s="14">
        <v>30.1438345655212</v>
      </c>
      <c r="D25" s="13">
        <v>0</v>
      </c>
      <c r="E25" s="13">
        <v>224.033106810389</v>
      </c>
      <c r="F25" s="13">
        <v>446.96078482772401</v>
      </c>
      <c r="G25" s="13">
        <v>0</v>
      </c>
      <c r="H25" s="13">
        <v>4.4147515658180803</v>
      </c>
      <c r="I25" s="13">
        <v>0</v>
      </c>
      <c r="J25" s="13">
        <v>0</v>
      </c>
      <c r="K25" s="13">
        <v>0</v>
      </c>
      <c r="L25" s="13">
        <v>0</v>
      </c>
      <c r="M25" s="13">
        <v>200.677066090502</v>
      </c>
      <c r="N25" s="13">
        <v>372.769740649499</v>
      </c>
      <c r="O25" s="13">
        <v>0</v>
      </c>
      <c r="P25" s="13">
        <v>0</v>
      </c>
      <c r="Q25" s="13">
        <v>7.6085284002101101</v>
      </c>
      <c r="R25" s="13">
        <v>182.32572051912101</v>
      </c>
      <c r="S25" s="13">
        <v>62.411711044629897</v>
      </c>
      <c r="T25" s="13">
        <v>411.90662093363898</v>
      </c>
      <c r="U25" s="13">
        <v>8.7301991116140307</v>
      </c>
      <c r="V25" s="13">
        <v>210.21584573993599</v>
      </c>
      <c r="W25" s="13">
        <v>298.58283129305403</v>
      </c>
      <c r="X25" s="13">
        <v>2.3872324809798999</v>
      </c>
      <c r="Y25" s="13">
        <v>163.715799155963</v>
      </c>
      <c r="Z25" s="13">
        <v>14.891392273708901</v>
      </c>
      <c r="AA25" s="13">
        <v>16.121124080784199</v>
      </c>
      <c r="AB25" s="13">
        <v>0</v>
      </c>
      <c r="AC25" s="13">
        <v>174.751219510173</v>
      </c>
      <c r="AD25" s="13">
        <v>325.72418515630198</v>
      </c>
      <c r="AE25" s="13">
        <v>0</v>
      </c>
      <c r="AF25" s="13">
        <v>138.016405488874</v>
      </c>
      <c r="AG25" s="13">
        <v>72.212851706820402</v>
      </c>
      <c r="AH25" s="13">
        <v>48.606974305850599</v>
      </c>
      <c r="AI25" s="13">
        <v>4.0940087008302903</v>
      </c>
      <c r="AJ25" s="13">
        <v>278.02980916939902</v>
      </c>
      <c r="AK25" s="15">
        <v>0</v>
      </c>
      <c r="AL25" s="13">
        <v>4480.0671957908098</v>
      </c>
      <c r="AM25" s="13">
        <v>0</v>
      </c>
      <c r="AN25" s="13">
        <v>0</v>
      </c>
      <c r="AO25" s="13">
        <v>0</v>
      </c>
      <c r="AP25" s="13">
        <v>0</v>
      </c>
      <c r="AQ25" s="13">
        <v>56.251292200615943</v>
      </c>
      <c r="AR25" s="36">
        <v>0</v>
      </c>
      <c r="AS25" s="36">
        <v>0</v>
      </c>
      <c r="AT25" s="25">
        <f t="shared" si="0"/>
        <v>8235.6502315727685</v>
      </c>
      <c r="AU25" s="25">
        <f t="shared" si="0"/>
        <v>8205.5063970072461</v>
      </c>
    </row>
    <row r="26" spans="1:47">
      <c r="A26" s="40" t="s">
        <v>22</v>
      </c>
      <c r="B26" s="6" t="s">
        <v>97</v>
      </c>
      <c r="C26" s="14">
        <v>531.40951023519301</v>
      </c>
      <c r="D26" s="13">
        <v>17.689012201242601</v>
      </c>
      <c r="E26" s="13">
        <v>711.67232358729996</v>
      </c>
      <c r="F26" s="13">
        <v>1150.28811840452</v>
      </c>
      <c r="G26" s="13">
        <v>152.85124699024101</v>
      </c>
      <c r="H26" s="13">
        <v>65.740571410521795</v>
      </c>
      <c r="I26" s="13">
        <v>48.8493791926374</v>
      </c>
      <c r="J26" s="13">
        <v>0.36193535388485698</v>
      </c>
      <c r="K26" s="13">
        <v>76.812590246027</v>
      </c>
      <c r="L26" s="13">
        <v>51.962298964957299</v>
      </c>
      <c r="M26" s="13">
        <v>89.022719955985195</v>
      </c>
      <c r="N26" s="13">
        <v>322.94485732721699</v>
      </c>
      <c r="O26" s="13">
        <v>24.046165989837899</v>
      </c>
      <c r="P26" s="13">
        <v>26.445282798767</v>
      </c>
      <c r="Q26" s="13">
        <v>128.492316640707</v>
      </c>
      <c r="R26" s="13">
        <v>226.71926365151899</v>
      </c>
      <c r="S26" s="13">
        <v>181.92277027287099</v>
      </c>
      <c r="T26" s="13">
        <v>1095.46932975858</v>
      </c>
      <c r="U26" s="13">
        <v>2.31822596182475</v>
      </c>
      <c r="V26" s="13">
        <v>62.064841332629101</v>
      </c>
      <c r="W26" s="13">
        <v>66.142775007392004</v>
      </c>
      <c r="X26" s="13">
        <v>374.83655929107499</v>
      </c>
      <c r="Y26" s="13">
        <v>181.97440845656499</v>
      </c>
      <c r="Z26" s="13">
        <v>18.0702697397025</v>
      </c>
      <c r="AA26" s="13">
        <v>19.054546205164399</v>
      </c>
      <c r="AB26" s="13">
        <v>18.297172216985601</v>
      </c>
      <c r="AC26" s="13">
        <v>48.809711106722098</v>
      </c>
      <c r="AD26" s="13">
        <v>181.29026186289599</v>
      </c>
      <c r="AE26" s="13">
        <v>36.397613536157699</v>
      </c>
      <c r="AF26" s="13">
        <v>43.677468397069397</v>
      </c>
      <c r="AG26" s="13">
        <v>71.466925588161999</v>
      </c>
      <c r="AH26" s="13">
        <v>106.763620862102</v>
      </c>
      <c r="AI26" s="13">
        <v>100.016797141288</v>
      </c>
      <c r="AJ26" s="13">
        <v>159.15764368835301</v>
      </c>
      <c r="AK26" s="15">
        <v>0</v>
      </c>
      <c r="AL26" s="13">
        <v>17195.349889827401</v>
      </c>
      <c r="AM26" s="13">
        <v>0</v>
      </c>
      <c r="AN26" s="13">
        <v>0</v>
      </c>
      <c r="AO26" s="13">
        <v>1571.5302817557799</v>
      </c>
      <c r="AP26" s="13">
        <v>0</v>
      </c>
      <c r="AQ26" s="13">
        <v>71.994257908851381</v>
      </c>
      <c r="AR26" s="36">
        <v>0</v>
      </c>
      <c r="AS26" s="36">
        <v>0</v>
      </c>
      <c r="AT26" s="25">
        <f t="shared" si="0"/>
        <v>25231.912962868129</v>
      </c>
      <c r="AU26" s="25">
        <f t="shared" si="0"/>
        <v>24700.503452632936</v>
      </c>
    </row>
    <row r="27" spans="1:47">
      <c r="A27" s="40" t="s">
        <v>23</v>
      </c>
      <c r="B27" s="6" t="s">
        <v>98</v>
      </c>
      <c r="C27" s="14">
        <v>50.647976019076602</v>
      </c>
      <c r="D27" s="13">
        <v>0.67877223631415096</v>
      </c>
      <c r="E27" s="13">
        <v>55.346524127665397</v>
      </c>
      <c r="F27" s="13">
        <v>83.671674021854002</v>
      </c>
      <c r="G27" s="13">
        <v>12.957736588204</v>
      </c>
      <c r="H27" s="13">
        <v>15.898291732604401</v>
      </c>
      <c r="I27" s="13">
        <v>6.98643483874441</v>
      </c>
      <c r="J27" s="13">
        <v>2.15269040036799E-2</v>
      </c>
      <c r="K27" s="13">
        <v>8.3858380342640793</v>
      </c>
      <c r="L27" s="13">
        <v>14.815297231837899</v>
      </c>
      <c r="M27" s="13">
        <v>11.966952681853201</v>
      </c>
      <c r="N27" s="13">
        <v>43.454602606423698</v>
      </c>
      <c r="O27" s="13">
        <v>2.0560833749060898</v>
      </c>
      <c r="P27" s="13">
        <v>0.20840928887635199</v>
      </c>
      <c r="Q27" s="13">
        <v>29.717556916795299</v>
      </c>
      <c r="R27" s="13">
        <v>35.920508023565802</v>
      </c>
      <c r="S27" s="13">
        <v>22.095139103841401</v>
      </c>
      <c r="T27" s="13">
        <v>102.15101826838399</v>
      </c>
      <c r="U27" s="13">
        <v>0</v>
      </c>
      <c r="V27" s="13">
        <v>32.3780654967684</v>
      </c>
      <c r="W27" s="13">
        <v>0</v>
      </c>
      <c r="X27" s="13">
        <v>13.0807895575951</v>
      </c>
      <c r="Y27" s="13">
        <v>22.0091244044545</v>
      </c>
      <c r="Z27" s="13">
        <v>9.39277557149755</v>
      </c>
      <c r="AA27" s="13">
        <v>0.63420864676947597</v>
      </c>
      <c r="AB27" s="13">
        <v>0.30127094395207998</v>
      </c>
      <c r="AC27" s="13">
        <v>5.9011778665387196</v>
      </c>
      <c r="AD27" s="13">
        <v>2.6494680206844001</v>
      </c>
      <c r="AE27" s="13">
        <v>4.3942033052846696</v>
      </c>
      <c r="AF27" s="13">
        <v>4.6987999726827896</v>
      </c>
      <c r="AG27" s="13">
        <v>11.831709266063999</v>
      </c>
      <c r="AH27" s="13">
        <v>12.7558646364584</v>
      </c>
      <c r="AI27" s="13">
        <v>8.9185049568640498</v>
      </c>
      <c r="AJ27" s="13">
        <v>17.691218975697399</v>
      </c>
      <c r="AK27" s="15">
        <v>0</v>
      </c>
      <c r="AL27" s="13">
        <v>1778.73592040933</v>
      </c>
      <c r="AM27" s="13">
        <v>0</v>
      </c>
      <c r="AN27" s="13">
        <v>0</v>
      </c>
      <c r="AO27" s="13">
        <v>71.905713585782706</v>
      </c>
      <c r="AP27" s="13">
        <v>0</v>
      </c>
      <c r="AQ27" s="13">
        <v>30.853404892228031</v>
      </c>
      <c r="AR27" s="36">
        <v>0</v>
      </c>
      <c r="AS27" s="36">
        <v>0</v>
      </c>
      <c r="AT27" s="25">
        <f t="shared" si="0"/>
        <v>2525.1125625078671</v>
      </c>
      <c r="AU27" s="25">
        <f t="shared" si="0"/>
        <v>2474.4645864887902</v>
      </c>
    </row>
    <row r="28" spans="1:47">
      <c r="A28" s="40" t="s">
        <v>24</v>
      </c>
      <c r="B28" s="6" t="s">
        <v>99</v>
      </c>
      <c r="C28" s="14">
        <v>3.21032225798294</v>
      </c>
      <c r="D28" s="13">
        <v>7.4375351618599497E-2</v>
      </c>
      <c r="E28" s="13">
        <v>13.110871452526199</v>
      </c>
      <c r="F28" s="13">
        <v>51.403716325582799</v>
      </c>
      <c r="G28" s="13">
        <v>13.2136697245717</v>
      </c>
      <c r="H28" s="13">
        <v>11.2586802778196</v>
      </c>
      <c r="I28" s="13">
        <v>0.25720888174321499</v>
      </c>
      <c r="J28" s="13">
        <v>2.3587751072843299E-3</v>
      </c>
      <c r="K28" s="13">
        <v>0.35159694172275202</v>
      </c>
      <c r="L28" s="13">
        <v>0.22839538278805399</v>
      </c>
      <c r="M28" s="13">
        <v>0.32665400846042603</v>
      </c>
      <c r="N28" s="13">
        <v>1.2298951064858099</v>
      </c>
      <c r="O28" s="13">
        <v>0.41675572492221402</v>
      </c>
      <c r="P28" s="13">
        <v>2.3948054103302301</v>
      </c>
      <c r="Q28" s="13">
        <v>0.237516544339097</v>
      </c>
      <c r="R28" s="13">
        <v>1.2777614737521299</v>
      </c>
      <c r="S28" s="13">
        <v>0.41539485646293201</v>
      </c>
      <c r="T28" s="13">
        <v>12.2460316740321</v>
      </c>
      <c r="U28" s="13">
        <v>0</v>
      </c>
      <c r="V28" s="13">
        <v>31.7390459096085</v>
      </c>
      <c r="W28" s="13">
        <v>0</v>
      </c>
      <c r="X28" s="13">
        <v>1.43330600567577</v>
      </c>
      <c r="Y28" s="13">
        <v>4.89016146999976</v>
      </c>
      <c r="Z28" s="13">
        <v>4.21178799089326E-2</v>
      </c>
      <c r="AA28" s="13">
        <v>18.5411458157166</v>
      </c>
      <c r="AB28" s="13">
        <v>3.3011268272517998E-2</v>
      </c>
      <c r="AC28" s="13">
        <v>8.5143270790614292</v>
      </c>
      <c r="AD28" s="13">
        <v>27.713160004587699</v>
      </c>
      <c r="AE28" s="13">
        <v>5.4293866652451797E-2</v>
      </c>
      <c r="AF28" s="13">
        <v>8.3410663177830496E-2</v>
      </c>
      <c r="AG28" s="13">
        <v>26.133101417836201</v>
      </c>
      <c r="AH28" s="13">
        <v>7.46046917088408</v>
      </c>
      <c r="AI28" s="13">
        <v>12.660409226855901</v>
      </c>
      <c r="AJ28" s="13">
        <v>27.9029698686358</v>
      </c>
      <c r="AK28" s="15">
        <v>0</v>
      </c>
      <c r="AL28" s="13">
        <v>783.40015270480797</v>
      </c>
      <c r="AM28" s="13">
        <v>0</v>
      </c>
      <c r="AN28" s="13">
        <v>0</v>
      </c>
      <c r="AO28" s="13">
        <v>10.4894249241887</v>
      </c>
      <c r="AP28" s="13">
        <v>0</v>
      </c>
      <c r="AQ28" s="13">
        <v>24.090164683837454</v>
      </c>
      <c r="AR28" s="36">
        <v>0</v>
      </c>
      <c r="AS28" s="36">
        <v>0</v>
      </c>
      <c r="AT28" s="25">
        <f t="shared" si="0"/>
        <v>1096.8366821299555</v>
      </c>
      <c r="AU28" s="25">
        <f t="shared" si="0"/>
        <v>1093.6263598719727</v>
      </c>
    </row>
    <row r="29" spans="1:47">
      <c r="A29" s="40" t="s">
        <v>25</v>
      </c>
      <c r="B29" s="6" t="s">
        <v>100</v>
      </c>
      <c r="C29" s="14">
        <v>58.421610785264399</v>
      </c>
      <c r="D29" s="13">
        <v>32.990715098705699</v>
      </c>
      <c r="E29" s="13">
        <v>108.16329816856999</v>
      </c>
      <c r="F29" s="13">
        <v>79.940168524422006</v>
      </c>
      <c r="G29" s="13">
        <v>13.551344385355099</v>
      </c>
      <c r="H29" s="13">
        <v>52.013615422483603</v>
      </c>
      <c r="I29" s="13">
        <v>22.867601288015901</v>
      </c>
      <c r="J29" s="13">
        <v>4.4549433060781203</v>
      </c>
      <c r="K29" s="13">
        <v>45.058309179393703</v>
      </c>
      <c r="L29" s="13">
        <v>17.003712765990102</v>
      </c>
      <c r="M29" s="13">
        <v>49.744388166116202</v>
      </c>
      <c r="N29" s="13">
        <v>54.387358790938301</v>
      </c>
      <c r="O29" s="13">
        <v>13.1149160551818</v>
      </c>
      <c r="P29" s="13">
        <v>19.1689386723566</v>
      </c>
      <c r="Q29" s="13">
        <v>57.840223375291203</v>
      </c>
      <c r="R29" s="13">
        <v>28.258502096822401</v>
      </c>
      <c r="S29" s="13">
        <v>57.403003096610703</v>
      </c>
      <c r="T29" s="13">
        <v>47.312143908446799</v>
      </c>
      <c r="U29" s="13">
        <v>0</v>
      </c>
      <c r="V29" s="13">
        <v>40.501622078949602</v>
      </c>
      <c r="W29" s="13">
        <v>0</v>
      </c>
      <c r="X29" s="13">
        <v>0</v>
      </c>
      <c r="Y29" s="13">
        <v>54.860228022571697</v>
      </c>
      <c r="Z29" s="13">
        <v>16.001158595306801</v>
      </c>
      <c r="AA29" s="13">
        <v>22.2843098564603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36.765954566371001</v>
      </c>
      <c r="AH29" s="13">
        <v>0</v>
      </c>
      <c r="AI29" s="13">
        <v>0</v>
      </c>
      <c r="AJ29" s="13">
        <v>0</v>
      </c>
      <c r="AK29" s="15">
        <v>0</v>
      </c>
      <c r="AL29" s="13">
        <v>297.82924170095299</v>
      </c>
      <c r="AM29" s="13">
        <v>0</v>
      </c>
      <c r="AN29" s="13">
        <v>0</v>
      </c>
      <c r="AO29" s="13">
        <v>0</v>
      </c>
      <c r="AP29" s="13">
        <v>0</v>
      </c>
      <c r="AQ29" s="13">
        <v>4.1913953378457434</v>
      </c>
      <c r="AR29" s="36">
        <v>0</v>
      </c>
      <c r="AS29" s="36">
        <v>0</v>
      </c>
      <c r="AT29" s="25">
        <f t="shared" si="0"/>
        <v>1234.1287032445009</v>
      </c>
      <c r="AU29" s="25">
        <f t="shared" si="0"/>
        <v>1175.7070924592365</v>
      </c>
    </row>
    <row r="30" spans="1:47">
      <c r="A30" s="40" t="s">
        <v>26</v>
      </c>
      <c r="B30" s="6" t="s">
        <v>101</v>
      </c>
      <c r="C30" s="14">
        <v>27.844668531632301</v>
      </c>
      <c r="D30" s="13">
        <v>1.93828459782948</v>
      </c>
      <c r="E30" s="13">
        <v>43.603182511764501</v>
      </c>
      <c r="F30" s="13">
        <v>372.21977998905197</v>
      </c>
      <c r="G30" s="13">
        <v>26.2024713359015</v>
      </c>
      <c r="H30" s="13">
        <v>33.145139731585701</v>
      </c>
      <c r="I30" s="13">
        <v>41.726584573101697</v>
      </c>
      <c r="J30" s="13">
        <v>8.9761221657137007</v>
      </c>
      <c r="K30" s="13">
        <v>30.792898220271098</v>
      </c>
      <c r="L30" s="13">
        <v>68.742554341759799</v>
      </c>
      <c r="M30" s="13">
        <v>37.484474879546497</v>
      </c>
      <c r="N30" s="13">
        <v>169.95995105420701</v>
      </c>
      <c r="O30" s="13">
        <v>2.6650037833450502</v>
      </c>
      <c r="P30" s="13">
        <v>20.6715623998249</v>
      </c>
      <c r="Q30" s="13">
        <v>57.846031716470101</v>
      </c>
      <c r="R30" s="13">
        <v>43.732356904370398</v>
      </c>
      <c r="S30" s="13">
        <v>26.861065152815801</v>
      </c>
      <c r="T30" s="13">
        <v>86.097325594554903</v>
      </c>
      <c r="U30" s="13">
        <v>2.71086689700926</v>
      </c>
      <c r="V30" s="13">
        <v>62.525287231827001</v>
      </c>
      <c r="W30" s="13">
        <v>82.9997879023596</v>
      </c>
      <c r="X30" s="13">
        <v>36.622571883130398</v>
      </c>
      <c r="Y30" s="13">
        <v>43.7764539446041</v>
      </c>
      <c r="Z30" s="13">
        <v>12.040592096777001</v>
      </c>
      <c r="AA30" s="13">
        <v>57.915202389427598</v>
      </c>
      <c r="AB30" s="13">
        <v>3.5856920176943499</v>
      </c>
      <c r="AC30" s="13">
        <v>43.442489751889802</v>
      </c>
      <c r="AD30" s="13">
        <v>252.41101374672201</v>
      </c>
      <c r="AE30" s="13">
        <v>25.260417224734798</v>
      </c>
      <c r="AF30" s="13">
        <v>6.1113436561971604</v>
      </c>
      <c r="AG30" s="13">
        <v>31.745973792096802</v>
      </c>
      <c r="AH30" s="13">
        <v>36.645336228708103</v>
      </c>
      <c r="AI30" s="13">
        <v>24.859660483347401</v>
      </c>
      <c r="AJ30" s="13">
        <v>59.3452383421928</v>
      </c>
      <c r="AK30" s="15">
        <v>0</v>
      </c>
      <c r="AL30" s="13">
        <v>2288.7085050527799</v>
      </c>
      <c r="AM30" s="13">
        <v>0</v>
      </c>
      <c r="AN30" s="13">
        <v>0</v>
      </c>
      <c r="AO30" s="13">
        <v>0</v>
      </c>
      <c r="AP30" s="13">
        <v>0</v>
      </c>
      <c r="AQ30" s="13">
        <v>65.691702218543071</v>
      </c>
      <c r="AR30" s="36">
        <v>0</v>
      </c>
      <c r="AS30" s="36">
        <v>0</v>
      </c>
      <c r="AT30" s="25">
        <f t="shared" si="0"/>
        <v>4236.9075923437877</v>
      </c>
      <c r="AU30" s="25">
        <f t="shared" si="0"/>
        <v>4209.0629238121555</v>
      </c>
    </row>
    <row r="31" spans="1:47">
      <c r="A31" s="40" t="s">
        <v>27</v>
      </c>
      <c r="B31" s="6" t="s">
        <v>102</v>
      </c>
      <c r="C31" s="14">
        <v>288.46965367198402</v>
      </c>
      <c r="D31" s="13">
        <v>20.0443498961077</v>
      </c>
      <c r="E31" s="13">
        <v>295.43351699550101</v>
      </c>
      <c r="F31" s="13">
        <v>2849.8016949193802</v>
      </c>
      <c r="G31" s="13">
        <v>35.236016986784399</v>
      </c>
      <c r="H31" s="13">
        <v>108.916793718539</v>
      </c>
      <c r="I31" s="13">
        <v>107.233834401175</v>
      </c>
      <c r="J31" s="13">
        <v>5.0215774908222004</v>
      </c>
      <c r="K31" s="13">
        <v>118.967163656747</v>
      </c>
      <c r="L31" s="13">
        <v>43.601086523643403</v>
      </c>
      <c r="M31" s="13">
        <v>488.95375539093101</v>
      </c>
      <c r="N31" s="13">
        <v>594.09551048552896</v>
      </c>
      <c r="O31" s="13">
        <v>9.4980974209841893</v>
      </c>
      <c r="P31" s="13">
        <v>14.6358271131189</v>
      </c>
      <c r="Q31" s="13">
        <v>98.828921976713701</v>
      </c>
      <c r="R31" s="13">
        <v>259.90113867798999</v>
      </c>
      <c r="S31" s="13">
        <v>68.148904220296302</v>
      </c>
      <c r="T31" s="13">
        <v>2112.9900691114899</v>
      </c>
      <c r="U31" s="13">
        <v>12.8810673681274</v>
      </c>
      <c r="V31" s="13">
        <v>259.74806505634899</v>
      </c>
      <c r="W31" s="13">
        <v>321.308102601766</v>
      </c>
      <c r="X31" s="13">
        <v>92.937932134935394</v>
      </c>
      <c r="Y31" s="13">
        <v>535.45636039168301</v>
      </c>
      <c r="Z31" s="13">
        <v>27.952018556842098</v>
      </c>
      <c r="AA31" s="13">
        <v>45.786849604310198</v>
      </c>
      <c r="AB31" s="13">
        <v>14.1940485961647</v>
      </c>
      <c r="AC31" s="13">
        <v>196.42651506227301</v>
      </c>
      <c r="AD31" s="13">
        <v>399.46404103339103</v>
      </c>
      <c r="AE31" s="13">
        <v>69.991279576199602</v>
      </c>
      <c r="AF31" s="13">
        <v>176.618443911828</v>
      </c>
      <c r="AG31" s="13">
        <v>228.46993746832601</v>
      </c>
      <c r="AH31" s="13">
        <v>47.560849968756898</v>
      </c>
      <c r="AI31" s="13">
        <v>2.8258743035457599</v>
      </c>
      <c r="AJ31" s="13">
        <v>466.10825838904998</v>
      </c>
      <c r="AK31" s="15">
        <v>0</v>
      </c>
      <c r="AL31" s="13">
        <v>2397.4579340611599</v>
      </c>
      <c r="AM31" s="13">
        <v>0</v>
      </c>
      <c r="AN31" s="13">
        <v>0</v>
      </c>
      <c r="AO31" s="13">
        <v>0</v>
      </c>
      <c r="AP31" s="13">
        <v>0</v>
      </c>
      <c r="AQ31" s="13">
        <v>27.239426979126169</v>
      </c>
      <c r="AR31" s="36">
        <v>0</v>
      </c>
      <c r="AS31" s="36">
        <v>0</v>
      </c>
      <c r="AT31" s="25">
        <f t="shared" si="0"/>
        <v>12842.204917721569</v>
      </c>
      <c r="AU31" s="25">
        <f t="shared" si="0"/>
        <v>12553.735264049583</v>
      </c>
    </row>
    <row r="32" spans="1:47">
      <c r="A32" s="40" t="s">
        <v>28</v>
      </c>
      <c r="B32" s="6" t="s">
        <v>103</v>
      </c>
      <c r="C32" s="14">
        <v>9.8122688794944803</v>
      </c>
      <c r="D32" s="13">
        <v>3.16947715789586</v>
      </c>
      <c r="E32" s="13">
        <v>165.576751732237</v>
      </c>
      <c r="F32" s="13">
        <v>270.37640036912001</v>
      </c>
      <c r="G32" s="13">
        <v>2.3068947556588002</v>
      </c>
      <c r="H32" s="13">
        <v>8.3471914484614906</v>
      </c>
      <c r="I32" s="13">
        <v>9.9117631706037894</v>
      </c>
      <c r="J32" s="13">
        <v>1.2670714836711601</v>
      </c>
      <c r="K32" s="13">
        <v>13.2159920047678</v>
      </c>
      <c r="L32" s="13">
        <v>11.1597559783136</v>
      </c>
      <c r="M32" s="13">
        <v>29.635997302868699</v>
      </c>
      <c r="N32" s="13">
        <v>50.766545770813202</v>
      </c>
      <c r="O32" s="13">
        <v>7.5099780409112702</v>
      </c>
      <c r="P32" s="13">
        <v>3.6773238170126801</v>
      </c>
      <c r="Q32" s="13">
        <v>87.461400780632403</v>
      </c>
      <c r="R32" s="13">
        <v>93.130380474257905</v>
      </c>
      <c r="S32" s="13">
        <v>40.917099612761596</v>
      </c>
      <c r="T32" s="13">
        <v>2.8017266728776802</v>
      </c>
      <c r="U32" s="13">
        <v>3.2401906566685001</v>
      </c>
      <c r="V32" s="13">
        <v>170.350163814328</v>
      </c>
      <c r="W32" s="13">
        <v>44.283335527883303</v>
      </c>
      <c r="X32" s="13">
        <v>67.031583692627095</v>
      </c>
      <c r="Y32" s="13">
        <v>111.554211821468</v>
      </c>
      <c r="Z32" s="13">
        <v>0.14906665393034699</v>
      </c>
      <c r="AA32" s="13">
        <v>30.406301696551001</v>
      </c>
      <c r="AB32" s="13">
        <v>38.165811752409802</v>
      </c>
      <c r="AC32" s="13">
        <v>18.4904178049709</v>
      </c>
      <c r="AD32" s="13">
        <v>160.57321957602201</v>
      </c>
      <c r="AE32" s="13">
        <v>1.0286184675399701</v>
      </c>
      <c r="AF32" s="13">
        <v>64.411102951765002</v>
      </c>
      <c r="AG32" s="13">
        <v>46.533174766310403</v>
      </c>
      <c r="AH32" s="13">
        <v>49.164849679057902</v>
      </c>
      <c r="AI32" s="13">
        <v>35.581394672398702</v>
      </c>
      <c r="AJ32" s="13">
        <v>111.853649266934</v>
      </c>
      <c r="AK32" s="15">
        <v>0</v>
      </c>
      <c r="AL32" s="13">
        <v>12798.4619040582</v>
      </c>
      <c r="AM32" s="13">
        <v>0</v>
      </c>
      <c r="AN32" s="13">
        <v>0</v>
      </c>
      <c r="AO32" s="13">
        <v>0</v>
      </c>
      <c r="AP32" s="13">
        <v>0</v>
      </c>
      <c r="AQ32" s="13">
        <v>0.63090714241326273</v>
      </c>
      <c r="AR32" s="36">
        <v>0</v>
      </c>
      <c r="AS32" s="36">
        <v>0</v>
      </c>
      <c r="AT32" s="25">
        <f t="shared" si="0"/>
        <v>14562.953923453837</v>
      </c>
      <c r="AU32" s="25">
        <f t="shared" si="0"/>
        <v>14553.141654574343</v>
      </c>
    </row>
    <row r="33" spans="1:47">
      <c r="A33" s="40" t="s">
        <v>29</v>
      </c>
      <c r="B33" s="6" t="s">
        <v>104</v>
      </c>
      <c r="C33" s="14">
        <v>89.718783203856304</v>
      </c>
      <c r="D33" s="13">
        <v>36.254695505742198</v>
      </c>
      <c r="E33" s="13">
        <v>117.077684085277</v>
      </c>
      <c r="F33" s="13">
        <v>226.90813026837401</v>
      </c>
      <c r="G33" s="13">
        <v>13.4476685022019</v>
      </c>
      <c r="H33" s="13">
        <v>61.3588302789395</v>
      </c>
      <c r="I33" s="13">
        <v>94.205342077316999</v>
      </c>
      <c r="J33" s="13">
        <v>2.1731007142640002</v>
      </c>
      <c r="K33" s="13">
        <v>168.03995494596199</v>
      </c>
      <c r="L33" s="13">
        <v>31.6921972653683</v>
      </c>
      <c r="M33" s="13">
        <v>52.2306465046792</v>
      </c>
      <c r="N33" s="13">
        <v>134.55129287474901</v>
      </c>
      <c r="O33" s="13">
        <v>22.302393494032099</v>
      </c>
      <c r="P33" s="13">
        <v>24.097880479311598</v>
      </c>
      <c r="Q33" s="13">
        <v>64.849236971339494</v>
      </c>
      <c r="R33" s="13">
        <v>151.577260573811</v>
      </c>
      <c r="S33" s="13">
        <v>297.06629645048997</v>
      </c>
      <c r="T33" s="13">
        <v>515.73976542624996</v>
      </c>
      <c r="U33" s="13">
        <v>0</v>
      </c>
      <c r="V33" s="13">
        <v>296.26339229432</v>
      </c>
      <c r="W33" s="13">
        <v>0</v>
      </c>
      <c r="X33" s="13">
        <v>54.200086964538599</v>
      </c>
      <c r="Y33" s="13">
        <v>242.237292077174</v>
      </c>
      <c r="Z33" s="13">
        <v>27.4400789610036</v>
      </c>
      <c r="AA33" s="13">
        <v>25.805842350267501</v>
      </c>
      <c r="AB33" s="13">
        <v>39.613821125348601</v>
      </c>
      <c r="AC33" s="13">
        <v>66.276963749804295</v>
      </c>
      <c r="AD33" s="13">
        <v>229.6308772351</v>
      </c>
      <c r="AE33" s="13">
        <v>47.951273773029001</v>
      </c>
      <c r="AF33" s="13">
        <v>52.718079482067601</v>
      </c>
      <c r="AG33" s="13">
        <v>43.722262808802</v>
      </c>
      <c r="AH33" s="13">
        <v>57.2686108996744</v>
      </c>
      <c r="AI33" s="13">
        <v>20.413126079479099</v>
      </c>
      <c r="AJ33" s="13">
        <v>213.419050497835</v>
      </c>
      <c r="AK33" s="15">
        <v>0</v>
      </c>
      <c r="AL33" s="13">
        <v>1989.4826369361101</v>
      </c>
      <c r="AM33" s="13">
        <v>0</v>
      </c>
      <c r="AN33" s="13">
        <v>0</v>
      </c>
      <c r="AO33" s="13">
        <v>0</v>
      </c>
      <c r="AP33" s="13">
        <v>0</v>
      </c>
      <c r="AQ33" s="13">
        <v>17.895024015524768</v>
      </c>
      <c r="AR33" s="36">
        <v>0</v>
      </c>
      <c r="AS33" s="36">
        <v>0</v>
      </c>
      <c r="AT33" s="25">
        <f t="shared" si="0"/>
        <v>5527.6295788720436</v>
      </c>
      <c r="AU33" s="25">
        <f t="shared" si="0"/>
        <v>5437.9107956681864</v>
      </c>
    </row>
    <row r="34" spans="1:47">
      <c r="A34" s="40" t="s">
        <v>30</v>
      </c>
      <c r="B34" s="6" t="s">
        <v>105</v>
      </c>
      <c r="C34" s="14">
        <v>178.83537633837699</v>
      </c>
      <c r="D34" s="13">
        <v>10.0446126952193</v>
      </c>
      <c r="E34" s="13">
        <v>79.381789434708395</v>
      </c>
      <c r="F34" s="13">
        <v>623.57499094520597</v>
      </c>
      <c r="G34" s="13">
        <v>4.60531660157777</v>
      </c>
      <c r="H34" s="13">
        <v>16.412669895114401</v>
      </c>
      <c r="I34" s="13">
        <v>30.193873760887701</v>
      </c>
      <c r="J34" s="13">
        <v>2.6699632448808899</v>
      </c>
      <c r="K34" s="13">
        <v>33.046696732858003</v>
      </c>
      <c r="L34" s="13">
        <v>16.765963613837599</v>
      </c>
      <c r="M34" s="13">
        <v>39.841741591496998</v>
      </c>
      <c r="N34" s="13">
        <v>97.293123722841202</v>
      </c>
      <c r="O34" s="13">
        <v>4.9575997900707298</v>
      </c>
      <c r="P34" s="13">
        <v>7.2752163116648596</v>
      </c>
      <c r="Q34" s="13">
        <v>49.126146385315003</v>
      </c>
      <c r="R34" s="13">
        <v>42.397474457992502</v>
      </c>
      <c r="S34" s="13">
        <v>30.7925249643102</v>
      </c>
      <c r="T34" s="13">
        <v>466.84412094950898</v>
      </c>
      <c r="U34" s="13">
        <v>5.0099889014414396</v>
      </c>
      <c r="V34" s="13">
        <v>45.898015611997501</v>
      </c>
      <c r="W34" s="13">
        <v>188.527138078094</v>
      </c>
      <c r="X34" s="13">
        <v>14.561968101360801</v>
      </c>
      <c r="Y34" s="13">
        <v>216.17947772566299</v>
      </c>
      <c r="Z34" s="13">
        <v>17.469148394770301</v>
      </c>
      <c r="AA34" s="13">
        <v>21.182293001249398</v>
      </c>
      <c r="AB34" s="13">
        <v>13.2146620986736</v>
      </c>
      <c r="AC34" s="13">
        <v>11.4856129071208</v>
      </c>
      <c r="AD34" s="13">
        <v>121.231077364705</v>
      </c>
      <c r="AE34" s="13">
        <v>22.449542549702599</v>
      </c>
      <c r="AF34" s="13">
        <v>36.5998481932644</v>
      </c>
      <c r="AG34" s="13">
        <v>113.37666556226</v>
      </c>
      <c r="AH34" s="13">
        <v>36.601613965182601</v>
      </c>
      <c r="AI34" s="13">
        <v>3.5284555390730001</v>
      </c>
      <c r="AJ34" s="13">
        <v>91.315121639807501</v>
      </c>
      <c r="AK34" s="15">
        <v>0</v>
      </c>
      <c r="AL34" s="13">
        <v>0</v>
      </c>
      <c r="AM34" s="13">
        <v>0</v>
      </c>
      <c r="AN34" s="13">
        <v>10526.475450096301</v>
      </c>
      <c r="AO34" s="13">
        <v>0</v>
      </c>
      <c r="AP34" s="13">
        <v>0</v>
      </c>
      <c r="AQ34" s="13">
        <v>15.679234147491947</v>
      </c>
      <c r="AR34" s="36">
        <v>0</v>
      </c>
      <c r="AS34" s="36">
        <v>0</v>
      </c>
      <c r="AT34" s="25">
        <f t="shared" si="0"/>
        <v>13234.844515314026</v>
      </c>
      <c r="AU34" s="25">
        <f t="shared" si="0"/>
        <v>13056.009138975649</v>
      </c>
    </row>
    <row r="35" spans="1:47">
      <c r="A35" s="40" t="s">
        <v>31</v>
      </c>
      <c r="B35" s="6" t="s">
        <v>106</v>
      </c>
      <c r="C35" s="14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983.64335123700005</v>
      </c>
      <c r="AH35" s="13">
        <v>0</v>
      </c>
      <c r="AI35" s="13">
        <v>0</v>
      </c>
      <c r="AJ35" s="13">
        <v>134.392389674165</v>
      </c>
      <c r="AK35" s="15">
        <v>0</v>
      </c>
      <c r="AL35" s="13">
        <v>4582.71531154493</v>
      </c>
      <c r="AM35" s="13">
        <v>0</v>
      </c>
      <c r="AN35" s="13">
        <v>2719.38491961716</v>
      </c>
      <c r="AO35" s="13">
        <v>0</v>
      </c>
      <c r="AP35" s="13">
        <v>0</v>
      </c>
      <c r="AQ35" s="13">
        <v>2.8309681874693444</v>
      </c>
      <c r="AR35" s="36">
        <v>0</v>
      </c>
      <c r="AS35" s="36">
        <v>0</v>
      </c>
      <c r="AT35" s="25">
        <f t="shared" si="0"/>
        <v>8422.9669402607233</v>
      </c>
      <c r="AU35" s="25">
        <f t="shared" si="0"/>
        <v>8422.9669402607233</v>
      </c>
    </row>
    <row r="36" spans="1:47">
      <c r="A36" s="40" t="s">
        <v>32</v>
      </c>
      <c r="B36" s="6" t="s">
        <v>107</v>
      </c>
      <c r="C36" s="14">
        <v>22.556278448136201</v>
      </c>
      <c r="D36" s="13">
        <v>0</v>
      </c>
      <c r="E36" s="13">
        <v>78.240830674161998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835.25528838880905</v>
      </c>
      <c r="AH36" s="13">
        <v>0</v>
      </c>
      <c r="AI36" s="13">
        <v>0</v>
      </c>
      <c r="AJ36" s="13">
        <v>0</v>
      </c>
      <c r="AK36" s="15">
        <v>0</v>
      </c>
      <c r="AL36" s="13">
        <v>4535.6827029694396</v>
      </c>
      <c r="AM36" s="13">
        <v>0</v>
      </c>
      <c r="AN36" s="13">
        <v>1403.0095131518401</v>
      </c>
      <c r="AO36" s="13">
        <v>0</v>
      </c>
      <c r="AP36" s="13">
        <v>0</v>
      </c>
      <c r="AQ36" s="13">
        <v>1.3825046012589135</v>
      </c>
      <c r="AR36" s="36">
        <v>0</v>
      </c>
      <c r="AS36" s="36">
        <v>0</v>
      </c>
      <c r="AT36" s="25">
        <f t="shared" si="0"/>
        <v>6876.1271182336459</v>
      </c>
      <c r="AU36" s="25">
        <f t="shared" si="0"/>
        <v>6853.5708397855096</v>
      </c>
    </row>
    <row r="37" spans="1:47">
      <c r="A37" s="40" t="s">
        <v>33</v>
      </c>
      <c r="B37" s="6" t="s">
        <v>108</v>
      </c>
      <c r="C37" s="14">
        <v>368.98614874722102</v>
      </c>
      <c r="D37" s="13">
        <v>44.872368259279597</v>
      </c>
      <c r="E37" s="13">
        <v>243.517617523306</v>
      </c>
      <c r="F37" s="13">
        <v>1413.92428155432</v>
      </c>
      <c r="G37" s="13">
        <v>44.768930868285899</v>
      </c>
      <c r="H37" s="13">
        <v>21.0989661277656</v>
      </c>
      <c r="I37" s="13">
        <v>41.857135474103401</v>
      </c>
      <c r="J37" s="13">
        <v>1.2662023123790001</v>
      </c>
      <c r="K37" s="13">
        <v>95.838347672149496</v>
      </c>
      <c r="L37" s="13">
        <v>26.789330734015401</v>
      </c>
      <c r="M37" s="13">
        <v>223.898420682927</v>
      </c>
      <c r="N37" s="13">
        <v>613.97409025094805</v>
      </c>
      <c r="O37" s="13">
        <v>5.5925911274530096</v>
      </c>
      <c r="P37" s="13">
        <v>10.3437819917759</v>
      </c>
      <c r="Q37" s="13">
        <v>92.799944735760903</v>
      </c>
      <c r="R37" s="13">
        <v>189.87310670271901</v>
      </c>
      <c r="S37" s="13">
        <v>281.153594374975</v>
      </c>
      <c r="T37" s="13">
        <v>1387.5055369189599</v>
      </c>
      <c r="U37" s="13">
        <v>457.37565292840299</v>
      </c>
      <c r="V37" s="13">
        <v>647.97402162899596</v>
      </c>
      <c r="W37" s="13">
        <v>690.316247945545</v>
      </c>
      <c r="X37" s="13">
        <v>227.99055396117501</v>
      </c>
      <c r="Y37" s="13">
        <v>420.57249362774797</v>
      </c>
      <c r="Z37" s="13">
        <v>64.8899278370845</v>
      </c>
      <c r="AA37" s="13">
        <v>58.971771632262602</v>
      </c>
      <c r="AB37" s="13">
        <v>28.3443683847531</v>
      </c>
      <c r="AC37" s="13">
        <v>225.524896485776</v>
      </c>
      <c r="AD37" s="13">
        <v>531.00125425143005</v>
      </c>
      <c r="AE37" s="13">
        <v>200.73975323704701</v>
      </c>
      <c r="AF37" s="13">
        <v>257.722277777285</v>
      </c>
      <c r="AG37" s="13">
        <v>145.30055379807999</v>
      </c>
      <c r="AH37" s="13">
        <v>105.427474366304</v>
      </c>
      <c r="AI37" s="13">
        <v>13.408269877914099</v>
      </c>
      <c r="AJ37" s="13">
        <v>318.72608963167602</v>
      </c>
      <c r="AK37" s="15">
        <v>0</v>
      </c>
      <c r="AL37" s="13">
        <v>19311.617522245098</v>
      </c>
      <c r="AM37" s="13">
        <v>0</v>
      </c>
      <c r="AN37" s="13">
        <v>82.468049799016995</v>
      </c>
      <c r="AO37" s="13">
        <v>0</v>
      </c>
      <c r="AP37" s="13">
        <v>0</v>
      </c>
      <c r="AQ37" s="13">
        <v>2024.7399897298037</v>
      </c>
      <c r="AR37" s="36">
        <v>0</v>
      </c>
      <c r="AS37" s="36">
        <v>0</v>
      </c>
      <c r="AT37" s="25">
        <f t="shared" si="0"/>
        <v>30921.171565203746</v>
      </c>
      <c r="AU37" s="25">
        <f t="shared" si="0"/>
        <v>30552.185416456523</v>
      </c>
    </row>
    <row r="38" spans="1:47" ht="15" thickBot="1">
      <c r="A38" s="40" t="s">
        <v>34</v>
      </c>
      <c r="B38" s="6" t="s">
        <v>109</v>
      </c>
      <c r="C38" s="16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8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36">
        <v>0</v>
      </c>
      <c r="AS38" s="36">
        <v>0</v>
      </c>
      <c r="AT38" s="25">
        <f t="shared" si="0"/>
        <v>0</v>
      </c>
      <c r="AU38" s="25">
        <f t="shared" si="0"/>
        <v>0</v>
      </c>
    </row>
    <row r="39" spans="1:47">
      <c r="A39" s="40" t="s">
        <v>157</v>
      </c>
      <c r="B39" s="6"/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1</v>
      </c>
    </row>
    <row r="40" spans="1:47">
      <c r="A40" s="40" t="s">
        <v>159</v>
      </c>
      <c r="B40" s="6"/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1</v>
      </c>
    </row>
    <row r="41" spans="1:47">
      <c r="A41" s="40" t="s">
        <v>35</v>
      </c>
      <c r="B41" s="6"/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36">
        <v>0</v>
      </c>
      <c r="AS41" s="36">
        <v>0</v>
      </c>
      <c r="AT41" s="25">
        <f t="shared" si="0"/>
        <v>0</v>
      </c>
      <c r="AU41" s="25">
        <f t="shared" si="0"/>
        <v>0</v>
      </c>
    </row>
    <row r="42" spans="1:47" s="25" customFormat="1">
      <c r="A42" s="41" t="s">
        <v>152</v>
      </c>
      <c r="C42" s="25">
        <f>SUM(C4:C41)</f>
        <v>10894.289892982899</v>
      </c>
      <c r="D42" s="25">
        <f t="shared" ref="D42:AQ42" si="1">SUM(D4:D41)</f>
        <v>505.48378554510174</v>
      </c>
      <c r="E42" s="25">
        <f t="shared" si="1"/>
        <v>11941.71053010574</v>
      </c>
      <c r="F42" s="25">
        <f t="shared" si="1"/>
        <v>39944.270006224193</v>
      </c>
      <c r="G42" s="25">
        <f t="shared" si="1"/>
        <v>2862.8145687316369</v>
      </c>
      <c r="H42" s="25">
        <f t="shared" si="1"/>
        <v>1339.5815974294133</v>
      </c>
      <c r="I42" s="25">
        <f t="shared" si="1"/>
        <v>1160.0465472963247</v>
      </c>
      <c r="J42" s="25">
        <f t="shared" si="1"/>
        <v>37.424101749516822</v>
      </c>
      <c r="K42" s="25">
        <f t="shared" si="1"/>
        <v>1513.1440232376838</v>
      </c>
      <c r="L42" s="25">
        <f t="shared" si="1"/>
        <v>1023.8568490384999</v>
      </c>
      <c r="M42" s="25">
        <f t="shared" si="1"/>
        <v>2620.2168121715213</v>
      </c>
      <c r="N42" s="25">
        <f t="shared" si="1"/>
        <v>6457.5969064244609</v>
      </c>
      <c r="O42" s="25">
        <f t="shared" si="1"/>
        <v>242.32864139218745</v>
      </c>
      <c r="P42" s="25">
        <f t="shared" si="1"/>
        <v>204.27783301458228</v>
      </c>
      <c r="Q42" s="25">
        <f t="shared" si="1"/>
        <v>1455.5800909944778</v>
      </c>
      <c r="R42" s="25">
        <f t="shared" si="1"/>
        <v>5344.3320290623178</v>
      </c>
      <c r="S42" s="25">
        <f t="shared" si="1"/>
        <v>2393.3306462447508</v>
      </c>
      <c r="T42" s="25">
        <f t="shared" si="1"/>
        <v>28537.690311291153</v>
      </c>
      <c r="U42" s="25">
        <f t="shared" si="1"/>
        <v>515.15890634064056</v>
      </c>
      <c r="V42" s="25">
        <f t="shared" si="1"/>
        <v>2656.4315309281765</v>
      </c>
      <c r="W42" s="25">
        <f t="shared" si="1"/>
        <v>2507.9103105154554</v>
      </c>
      <c r="X42" s="25">
        <f t="shared" si="1"/>
        <v>5138.2697032051583</v>
      </c>
      <c r="Y42" s="25">
        <f t="shared" si="1"/>
        <v>5861.8797793259691</v>
      </c>
      <c r="Z42" s="25">
        <f t="shared" si="1"/>
        <v>614.53045134062313</v>
      </c>
      <c r="AA42" s="25">
        <f t="shared" si="1"/>
        <v>585.2607650880874</v>
      </c>
      <c r="AB42" s="25">
        <f t="shared" si="1"/>
        <v>275.73248885754856</v>
      </c>
      <c r="AC42" s="25">
        <f t="shared" si="1"/>
        <v>1110.9656335717148</v>
      </c>
      <c r="AD42" s="25">
        <f t="shared" si="1"/>
        <v>3258.5385824613772</v>
      </c>
      <c r="AE42" s="25">
        <f t="shared" si="1"/>
        <v>1074.4461730799894</v>
      </c>
      <c r="AF42" s="25">
        <f t="shared" si="1"/>
        <v>1026.4938743536725</v>
      </c>
      <c r="AG42" s="25">
        <f t="shared" si="1"/>
        <v>3051.782743418863</v>
      </c>
      <c r="AH42" s="25">
        <f t="shared" si="1"/>
        <v>1065.8734501492888</v>
      </c>
      <c r="AI42" s="25">
        <f t="shared" si="1"/>
        <v>1333.1654752526865</v>
      </c>
      <c r="AJ42" s="25">
        <f t="shared" si="1"/>
        <v>3618.5375797044685</v>
      </c>
      <c r="AK42" s="25">
        <f t="shared" si="1"/>
        <v>0</v>
      </c>
      <c r="AL42" s="25">
        <f t="shared" si="1"/>
        <v>150458.22967711595</v>
      </c>
      <c r="AM42" s="25">
        <f t="shared" si="1"/>
        <v>0</v>
      </c>
      <c r="AN42" s="25">
        <f t="shared" si="1"/>
        <v>14731.337932664317</v>
      </c>
      <c r="AO42" s="25">
        <f t="shared" si="1"/>
        <v>62882.991435542775</v>
      </c>
      <c r="AP42" s="25">
        <f t="shared" si="1"/>
        <v>0</v>
      </c>
      <c r="AQ42" s="25">
        <f t="shared" si="1"/>
        <v>30734.20841501328</v>
      </c>
    </row>
    <row r="43" spans="1:47">
      <c r="AT43" s="25">
        <f>SUM(AT4:AT41)</f>
        <v>410979.72008086642</v>
      </c>
      <c r="AU43" s="25">
        <f>SUM(AU4:AU41)</f>
        <v>400087.43018788367</v>
      </c>
    </row>
    <row r="46" spans="1:47">
      <c r="A46" t="s">
        <v>166</v>
      </c>
      <c r="C46" t="s">
        <v>168</v>
      </c>
    </row>
    <row r="47" spans="1:47">
      <c r="A47" s="42" t="s">
        <v>167</v>
      </c>
      <c r="C47" t="s">
        <v>225</v>
      </c>
    </row>
    <row r="48" spans="1:47">
      <c r="C48" s="42" t="s">
        <v>226</v>
      </c>
    </row>
    <row r="49" spans="3:43">
      <c r="C49" s="42" t="s">
        <v>227</v>
      </c>
    </row>
    <row r="50" spans="3:43">
      <c r="AQ50">
        <v>410979.72</v>
      </c>
    </row>
  </sheetData>
  <mergeCells count="1">
    <mergeCell ref="A1:B2"/>
  </mergeCells>
  <hyperlinks>
    <hyperlink ref="A47" r:id="rId1"/>
    <hyperlink ref="C48" r:id="rId2"/>
    <hyperlink ref="C49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7"/>
  <sheetViews>
    <sheetView topLeftCell="A32" workbookViewId="0">
      <selection activeCell="E48" sqref="E48"/>
    </sheetView>
  </sheetViews>
  <sheetFormatPr defaultRowHeight="14.5"/>
  <cols>
    <col min="1" max="1" width="75.453125" customWidth="1"/>
    <col min="30" max="30" width="14.26953125" customWidth="1"/>
    <col min="41" max="41" width="12.90625" customWidth="1"/>
    <col min="42" max="42" width="10.6328125" customWidth="1"/>
    <col min="46" max="46" width="20.90625" style="25" customWidth="1"/>
    <col min="47" max="47" width="9.6328125" bestFit="1" customWidth="1"/>
    <col min="48" max="48" width="16.26953125" customWidth="1"/>
    <col min="49" max="49" width="16.453125" customWidth="1"/>
    <col min="51" max="51" width="9.6328125" bestFit="1" customWidth="1"/>
  </cols>
  <sheetData>
    <row r="1" spans="1:54" s="20" customFormat="1" ht="137.5">
      <c r="A1" s="38" t="s">
        <v>165</v>
      </c>
      <c r="B1" s="38"/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12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17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31</v>
      </c>
      <c r="AI1" s="2" t="s">
        <v>65</v>
      </c>
      <c r="AJ1" s="2" t="s">
        <v>66</v>
      </c>
      <c r="AK1" s="2" t="s">
        <v>67</v>
      </c>
      <c r="AL1" s="3" t="s">
        <v>68</v>
      </c>
      <c r="AM1" s="3" t="s">
        <v>69</v>
      </c>
      <c r="AN1" s="3" t="s">
        <v>70</v>
      </c>
      <c r="AO1" s="3" t="s">
        <v>71</v>
      </c>
      <c r="AP1" s="3" t="s">
        <v>72</v>
      </c>
      <c r="AQ1" s="4" t="s">
        <v>73</v>
      </c>
      <c r="AR1" s="4" t="s">
        <v>157</v>
      </c>
      <c r="AS1" s="4" t="s">
        <v>158</v>
      </c>
      <c r="AT1" s="22" t="s">
        <v>163</v>
      </c>
      <c r="AW1" s="20" t="s">
        <v>152</v>
      </c>
    </row>
    <row r="2" spans="1:54" s="20" customFormat="1" ht="12.5">
      <c r="A2" s="39"/>
      <c r="B2" s="39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85</v>
      </c>
      <c r="N2" s="5" t="s">
        <v>86</v>
      </c>
      <c r="O2" s="5" t="s">
        <v>87</v>
      </c>
      <c r="P2" s="5" t="s">
        <v>88</v>
      </c>
      <c r="Q2" s="5" t="s">
        <v>89</v>
      </c>
      <c r="R2" s="5" t="s">
        <v>90</v>
      </c>
      <c r="S2" s="5" t="s">
        <v>91</v>
      </c>
      <c r="T2" s="5" t="s">
        <v>92</v>
      </c>
      <c r="U2" s="5" t="s">
        <v>93</v>
      </c>
      <c r="V2" s="5" t="s">
        <v>94</v>
      </c>
      <c r="W2" s="5" t="s">
        <v>95</v>
      </c>
      <c r="X2" s="5" t="s">
        <v>96</v>
      </c>
      <c r="Y2" s="5" t="s">
        <v>97</v>
      </c>
      <c r="Z2" s="5" t="s">
        <v>98</v>
      </c>
      <c r="AA2" s="5" t="s">
        <v>99</v>
      </c>
      <c r="AB2" s="5" t="s">
        <v>100</v>
      </c>
      <c r="AC2" s="5" t="s">
        <v>101</v>
      </c>
      <c r="AD2" s="5" t="s">
        <v>102</v>
      </c>
      <c r="AE2" s="5" t="s">
        <v>103</v>
      </c>
      <c r="AF2" s="5" t="s">
        <v>104</v>
      </c>
      <c r="AG2" s="5" t="s">
        <v>105</v>
      </c>
      <c r="AH2" s="5" t="s">
        <v>106</v>
      </c>
      <c r="AI2" s="5" t="s">
        <v>107</v>
      </c>
      <c r="AJ2" s="5" t="s">
        <v>108</v>
      </c>
      <c r="AK2" s="5" t="s">
        <v>109</v>
      </c>
      <c r="AL2" s="5" t="s">
        <v>110</v>
      </c>
      <c r="AM2" s="5" t="s">
        <v>111</v>
      </c>
      <c r="AN2" s="5" t="s">
        <v>112</v>
      </c>
      <c r="AO2" s="5" t="s">
        <v>113</v>
      </c>
      <c r="AP2" s="5" t="s">
        <v>114</v>
      </c>
      <c r="AQ2" s="5" t="s">
        <v>115</v>
      </c>
      <c r="AR2" s="5"/>
      <c r="AS2" s="5"/>
      <c r="AT2" s="23"/>
    </row>
    <row r="3" spans="1:54" s="20" customFormat="1">
      <c r="A3" s="19" t="s">
        <v>0</v>
      </c>
      <c r="B3" s="6" t="s">
        <v>117</v>
      </c>
      <c r="C3" s="32">
        <v>469.33631898951302</v>
      </c>
      <c r="D3" s="32">
        <v>3.7931991252334797E-2</v>
      </c>
      <c r="E3" s="32">
        <v>573.85146070795099</v>
      </c>
      <c r="F3" s="32">
        <v>424.75425790890699</v>
      </c>
      <c r="G3" s="32">
        <v>87.020725527845798</v>
      </c>
      <c r="H3" s="32">
        <v>59.186622752907098</v>
      </c>
      <c r="I3" s="32">
        <v>9.0101866641898791</v>
      </c>
      <c r="J3" s="32">
        <v>6.7223703828114204E-4</v>
      </c>
      <c r="K3" s="32">
        <v>0.108903848973396</v>
      </c>
      <c r="L3" s="32">
        <v>8.4679126736126094</v>
      </c>
      <c r="M3" s="32">
        <v>2.7467202642349999E-5</v>
      </c>
      <c r="N3" s="32">
        <v>7.0071985685345894E-2</v>
      </c>
      <c r="O3" s="32">
        <v>3.8105040574977701E-3</v>
      </c>
      <c r="P3" s="32">
        <v>5.8789868093647001E-6</v>
      </c>
      <c r="Q3" s="32">
        <v>1.60513387800079E-2</v>
      </c>
      <c r="R3" s="32">
        <v>50.550508699167501</v>
      </c>
      <c r="S3" s="32">
        <v>3.6275014711379797E-2</v>
      </c>
      <c r="T3" s="32">
        <v>185.02693402794301</v>
      </c>
      <c r="U3" s="32">
        <v>1.0570301250501401E-4</v>
      </c>
      <c r="V3" s="32">
        <v>4.2605828125552503E-3</v>
      </c>
      <c r="W3" s="32">
        <v>1.6778305539162301E-3</v>
      </c>
      <c r="X3" s="32">
        <v>226.88513059543999</v>
      </c>
      <c r="Y3" s="32">
        <v>3.5385375843521001E-3</v>
      </c>
      <c r="Z3" s="32">
        <v>3.9827489224021802E-4</v>
      </c>
      <c r="AA3" s="32">
        <v>3.2304479804061699E-3</v>
      </c>
      <c r="AB3" s="32">
        <v>3.03562914361398E-5</v>
      </c>
      <c r="AC3" s="32">
        <v>4.73455540051731E-3</v>
      </c>
      <c r="AD3" s="32">
        <v>1.15510081299424E-2</v>
      </c>
      <c r="AE3" s="32">
        <v>32.216540697993899</v>
      </c>
      <c r="AF3" s="32">
        <v>9.4892063353082504E-5</v>
      </c>
      <c r="AG3" s="32">
        <v>2.8240296088081099E-3</v>
      </c>
      <c r="AH3" s="32">
        <v>7.3327656499359703E-3</v>
      </c>
      <c r="AI3" s="32">
        <v>4.7490489759874999</v>
      </c>
      <c r="AJ3" s="32">
        <v>5.1999246178244301</v>
      </c>
      <c r="AK3" s="32">
        <v>0</v>
      </c>
      <c r="AL3" s="32">
        <v>2472.9333188922101</v>
      </c>
      <c r="AM3" s="32">
        <v>0</v>
      </c>
      <c r="AN3" s="32">
        <v>1.7648841901530499E-4</v>
      </c>
      <c r="AO3" s="32">
        <v>6.1260965385206001</v>
      </c>
      <c r="AP3" s="32">
        <v>0</v>
      </c>
      <c r="AQ3" s="33">
        <v>0</v>
      </c>
      <c r="AR3" s="34">
        <f t="shared" ref="AR3:AR39" si="0">BA3</f>
        <v>1653.9570646860882</v>
      </c>
      <c r="AS3" s="34">
        <f>BB3:BB39</f>
        <v>724.36075825668104</v>
      </c>
      <c r="AT3" s="24">
        <f>SUM(C3:AQ3)</f>
        <v>4615.6286940091004</v>
      </c>
      <c r="AW3" s="24">
        <f t="shared" ref="AW3:AW41" si="1">SUM(AR3+AS3+AT3)</f>
        <v>6993.9465169518699</v>
      </c>
      <c r="AZ3" s="20">
        <f t="shared" ref="AZ3:AZ43" si="2">AT3/MAX(AT3:AT39)</f>
        <v>1.9854817847440826E-2</v>
      </c>
      <c r="BA3">
        <f t="shared" ref="BA3:BA38" si="3">$AS$53*AZ3</f>
        <v>1653.9570646860882</v>
      </c>
      <c r="BB3">
        <f t="shared" ref="BB3:BB42" si="4">$AS$52*AZ3</f>
        <v>724.36075825668104</v>
      </c>
    </row>
    <row r="4" spans="1:54" s="20" customFormat="1">
      <c r="A4" s="19" t="s">
        <v>1</v>
      </c>
      <c r="B4" s="6" t="s">
        <v>118</v>
      </c>
      <c r="C4" s="32">
        <v>5.1956290020920104</v>
      </c>
      <c r="D4" s="32">
        <v>8.6082930055047306</v>
      </c>
      <c r="E4" s="32">
        <v>35.123322837074603</v>
      </c>
      <c r="F4" s="32">
        <v>39.3603811981002</v>
      </c>
      <c r="G4" s="32">
        <v>6.3649531259586603</v>
      </c>
      <c r="H4" s="32">
        <v>2.9531026598916002E-4</v>
      </c>
      <c r="I4" s="32">
        <v>2.1614263861666898</v>
      </c>
      <c r="J4" s="32">
        <v>5.9141522890749103E-4</v>
      </c>
      <c r="K4" s="32">
        <v>9.8647467395739099</v>
      </c>
      <c r="L4" s="32">
        <v>7.9976412457663804</v>
      </c>
      <c r="M4" s="32">
        <v>24.1346417820351</v>
      </c>
      <c r="N4" s="32">
        <v>58.930225348039798</v>
      </c>
      <c r="O4" s="32">
        <v>2.4367175003133599</v>
      </c>
      <c r="P4" s="32">
        <v>1.2000776385065099</v>
      </c>
      <c r="Q4" s="32">
        <v>1.08475203993106</v>
      </c>
      <c r="R4" s="32">
        <v>6.9773748012415302</v>
      </c>
      <c r="S4" s="32">
        <v>84.412769677172093</v>
      </c>
      <c r="T4" s="32">
        <v>150.16253421763301</v>
      </c>
      <c r="U4" s="32">
        <v>6.55165349259513E-4</v>
      </c>
      <c r="V4" s="32">
        <v>6.6142910308241397E-4</v>
      </c>
      <c r="W4" s="32">
        <v>6.6464321746199896E-4</v>
      </c>
      <c r="X4" s="32">
        <v>17.786994310036</v>
      </c>
      <c r="Y4" s="32">
        <v>148.686488285509</v>
      </c>
      <c r="Z4" s="32">
        <v>8.2787670459861198E-7</v>
      </c>
      <c r="AA4" s="32">
        <v>1.69050378602714E-4</v>
      </c>
      <c r="AB4" s="32">
        <v>1.51533353346318E-4</v>
      </c>
      <c r="AC4" s="32">
        <v>6.3698401567947296E-4</v>
      </c>
      <c r="AD4" s="32">
        <v>9.8851209685987099E-5</v>
      </c>
      <c r="AE4" s="32">
        <v>16.378087737120801</v>
      </c>
      <c r="AF4" s="32">
        <v>3.6762918928250697E-2</v>
      </c>
      <c r="AG4" s="32">
        <v>2.4043100518830299E-2</v>
      </c>
      <c r="AH4" s="32">
        <v>1.9173062141244999E-2</v>
      </c>
      <c r="AI4" s="32">
        <v>7.7010632904914694E-2</v>
      </c>
      <c r="AJ4" s="32">
        <v>3.0528587327269398E-2</v>
      </c>
      <c r="AK4" s="32">
        <v>0</v>
      </c>
      <c r="AL4" s="32">
        <v>34.931305287120203</v>
      </c>
      <c r="AM4" s="32">
        <v>0</v>
      </c>
      <c r="AN4" s="32">
        <v>0</v>
      </c>
      <c r="AO4" s="32">
        <v>0</v>
      </c>
      <c r="AP4" s="32">
        <v>0</v>
      </c>
      <c r="AQ4" s="33">
        <v>0</v>
      </c>
      <c r="AR4" s="34">
        <f t="shared" si="0"/>
        <v>237.21637688714281</v>
      </c>
      <c r="AS4" s="34">
        <f>BB4:BB40</f>
        <v>103.89038403816475</v>
      </c>
      <c r="AT4" s="24">
        <f t="shared" ref="AT4:AT37" si="5">SUM(C4:AQ4)</f>
        <v>661.98980567671504</v>
      </c>
      <c r="AW4" s="24">
        <f t="shared" si="1"/>
        <v>1003.0965666020227</v>
      </c>
      <c r="AZ4" s="20">
        <f t="shared" si="2"/>
        <v>2.8476482576759049E-3</v>
      </c>
      <c r="BA4">
        <f t="shared" si="3"/>
        <v>237.21637688714281</v>
      </c>
      <c r="BB4">
        <f t="shared" si="4"/>
        <v>103.89038403816475</v>
      </c>
    </row>
    <row r="5" spans="1:54" s="20" customFormat="1">
      <c r="A5" s="19" t="s">
        <v>2</v>
      </c>
      <c r="B5" s="6" t="s">
        <v>119</v>
      </c>
      <c r="C5" s="32">
        <v>257.01684736432702</v>
      </c>
      <c r="D5" s="32">
        <v>0.42288030599792997</v>
      </c>
      <c r="E5" s="32">
        <v>294.47410865136197</v>
      </c>
      <c r="F5" s="32">
        <v>48.746907831651797</v>
      </c>
      <c r="G5" s="32">
        <v>5.5699702679979497</v>
      </c>
      <c r="H5" s="32">
        <v>1.3328920278716401</v>
      </c>
      <c r="I5" s="32">
        <v>3.1675118200927099</v>
      </c>
      <c r="J5" s="32">
        <v>7.1983510112896103E-3</v>
      </c>
      <c r="K5" s="32">
        <v>37.521770725063398</v>
      </c>
      <c r="L5" s="32">
        <v>0.16759988226426201</v>
      </c>
      <c r="M5" s="32">
        <v>8.3845837922445602E-4</v>
      </c>
      <c r="N5" s="32">
        <v>0.7503198545816</v>
      </c>
      <c r="O5" s="32">
        <v>4.01923207594167E-2</v>
      </c>
      <c r="P5" s="32">
        <v>6.2581036148409694E-5</v>
      </c>
      <c r="Q5" s="32">
        <v>0.18086905786546401</v>
      </c>
      <c r="R5" s="32">
        <v>2.5092594113686899</v>
      </c>
      <c r="S5" s="32">
        <v>0.38979905068506798</v>
      </c>
      <c r="T5" s="32">
        <v>6.4331099335331601</v>
      </c>
      <c r="U5" s="32">
        <v>3.8533660360286898E-4</v>
      </c>
      <c r="V5" s="32">
        <v>7.8361619259987803E-2</v>
      </c>
      <c r="W5" s="32">
        <v>2.8348354555548301E-2</v>
      </c>
      <c r="X5" s="32">
        <v>133.65258522528799</v>
      </c>
      <c r="Y5" s="32">
        <v>15.7205997871703</v>
      </c>
      <c r="Z5" s="32">
        <v>9.4910180016654303E-3</v>
      </c>
      <c r="AA5" s="32">
        <v>2.3462015150200299E-2</v>
      </c>
      <c r="AB5" s="32">
        <v>1.41780544717322E-3</v>
      </c>
      <c r="AC5" s="32">
        <v>5.1938791484498197E-2</v>
      </c>
      <c r="AD5" s="32">
        <v>6.0800733878944602</v>
      </c>
      <c r="AE5" s="32">
        <v>0.38066143505188799</v>
      </c>
      <c r="AF5" s="32">
        <v>2.1007424356499498</v>
      </c>
      <c r="AG5" s="32">
        <v>1.28140696618565</v>
      </c>
      <c r="AH5" s="32">
        <v>1.4475260193769</v>
      </c>
      <c r="AI5" s="32">
        <v>0.28448414269147898</v>
      </c>
      <c r="AJ5" s="32">
        <v>37.136469469893399</v>
      </c>
      <c r="AK5" s="32">
        <v>0</v>
      </c>
      <c r="AL5" s="32">
        <v>2301.0775301070198</v>
      </c>
      <c r="AM5" s="32">
        <v>0</v>
      </c>
      <c r="AN5" s="32">
        <v>3.0436319599046798E-3</v>
      </c>
      <c r="AO5" s="32">
        <v>0.77233911368424202</v>
      </c>
      <c r="AP5" s="32">
        <v>0</v>
      </c>
      <c r="AQ5" s="33">
        <v>0</v>
      </c>
      <c r="AR5" s="34">
        <f t="shared" si="0"/>
        <v>1131.9419583178208</v>
      </c>
      <c r="AS5" s="34">
        <f>BB5:BB41</f>
        <v>495.74100364284129</v>
      </c>
      <c r="AT5" s="24">
        <f t="shared" si="5"/>
        <v>3158.8630045582172</v>
      </c>
      <c r="AW5" s="24">
        <f t="shared" si="1"/>
        <v>4786.5459665188791</v>
      </c>
      <c r="AZ5" s="20">
        <f t="shared" si="2"/>
        <v>1.3588322137335121E-2</v>
      </c>
      <c r="BA5">
        <f t="shared" si="3"/>
        <v>1131.9419583178208</v>
      </c>
      <c r="BB5">
        <f t="shared" si="4"/>
        <v>495.74100364284129</v>
      </c>
    </row>
    <row r="6" spans="1:54" s="20" customFormat="1">
      <c r="A6" s="19" t="s">
        <v>3</v>
      </c>
      <c r="B6" s="6" t="s">
        <v>120</v>
      </c>
      <c r="C6" s="32">
        <v>52.481800210884302</v>
      </c>
      <c r="D6" s="32">
        <v>0.27832259909352802</v>
      </c>
      <c r="E6" s="32">
        <v>65.848673965056904</v>
      </c>
      <c r="F6" s="32">
        <v>2758.8616564067702</v>
      </c>
      <c r="G6" s="32">
        <v>30.377076926207899</v>
      </c>
      <c r="H6" s="32">
        <v>0.83550843758721105</v>
      </c>
      <c r="I6" s="32">
        <v>2.4745647336626102</v>
      </c>
      <c r="J6" s="32">
        <v>8.8279026348889005E-3</v>
      </c>
      <c r="K6" s="32">
        <v>2.61961542562991</v>
      </c>
      <c r="L6" s="32">
        <v>2.6864347706949498</v>
      </c>
      <c r="M6" s="32">
        <v>4.5197555027479996</v>
      </c>
      <c r="N6" s="32">
        <v>3.2901751982963101</v>
      </c>
      <c r="O6" s="32">
        <v>0.12934166692396701</v>
      </c>
      <c r="P6" s="32">
        <v>0.110766831323559</v>
      </c>
      <c r="Q6" s="32">
        <v>7.1768523432300402</v>
      </c>
      <c r="R6" s="32">
        <v>32.9698205569103</v>
      </c>
      <c r="S6" s="32">
        <v>5.0614566364876996</v>
      </c>
      <c r="T6" s="32">
        <v>47.839370487236202</v>
      </c>
      <c r="U6" s="32">
        <v>0.56275293998551001</v>
      </c>
      <c r="V6" s="32">
        <v>9.7498902354661006</v>
      </c>
      <c r="W6" s="32">
        <v>9.2603460163796196</v>
      </c>
      <c r="X6" s="32">
        <v>17.244176798419701</v>
      </c>
      <c r="Y6" s="32">
        <v>12.352478307975501</v>
      </c>
      <c r="Z6" s="32">
        <v>1.0636155231011899</v>
      </c>
      <c r="AA6" s="32">
        <v>0.96694393302872395</v>
      </c>
      <c r="AB6" s="32">
        <v>0.41426056241404202</v>
      </c>
      <c r="AC6" s="32">
        <v>1.2752952634056001</v>
      </c>
      <c r="AD6" s="32">
        <v>1.43785347152189</v>
      </c>
      <c r="AE6" s="32">
        <v>22.8480165388962</v>
      </c>
      <c r="AF6" s="32">
        <v>2.2594016794003</v>
      </c>
      <c r="AG6" s="32">
        <v>4.4002250767100604</v>
      </c>
      <c r="AH6" s="32">
        <v>1.4959766806303301</v>
      </c>
      <c r="AI6" s="32">
        <v>10.3095983332276</v>
      </c>
      <c r="AJ6" s="32">
        <v>39.40237901879</v>
      </c>
      <c r="AK6" s="32">
        <v>0</v>
      </c>
      <c r="AL6" s="32">
        <v>1056.9689591368799</v>
      </c>
      <c r="AM6" s="32">
        <v>0</v>
      </c>
      <c r="AN6" s="32">
        <v>8.0282057961252498E-5</v>
      </c>
      <c r="AO6" s="32">
        <v>0.89041840441492104</v>
      </c>
      <c r="AP6" s="32">
        <v>0</v>
      </c>
      <c r="AQ6" s="33">
        <v>0</v>
      </c>
      <c r="AR6" s="34">
        <f t="shared" si="0"/>
        <v>1508.7741044582415</v>
      </c>
      <c r="AS6" s="34">
        <f>BB6:BB42</f>
        <v>660.77698005470438</v>
      </c>
      <c r="AT6" s="24">
        <f t="shared" si="5"/>
        <v>4210.4726888040832</v>
      </c>
      <c r="AW6" s="24">
        <f t="shared" si="1"/>
        <v>6380.0237733170288</v>
      </c>
      <c r="AZ6" s="20">
        <f t="shared" si="2"/>
        <v>1.811197863388286E-2</v>
      </c>
      <c r="BA6">
        <f t="shared" si="3"/>
        <v>1508.7741044582415</v>
      </c>
      <c r="BB6">
        <f t="shared" si="4"/>
        <v>660.77698005470438</v>
      </c>
    </row>
    <row r="7" spans="1:54" s="20" customFormat="1">
      <c r="A7" s="19" t="s">
        <v>4</v>
      </c>
      <c r="B7" s="6" t="s">
        <v>121</v>
      </c>
      <c r="C7" s="32">
        <v>8.8080768055332798E-2</v>
      </c>
      <c r="D7" s="32">
        <v>7.4714372668056497E-3</v>
      </c>
      <c r="E7" s="32">
        <v>0.44289763913647101</v>
      </c>
      <c r="F7" s="32">
        <v>2.3372101497602502</v>
      </c>
      <c r="G7" s="32">
        <v>22.0512173030668</v>
      </c>
      <c r="H7" s="32">
        <v>1.97647387856745</v>
      </c>
      <c r="I7" s="32">
        <v>0.14026899446699201</v>
      </c>
      <c r="J7" s="32">
        <v>8.9147063224980405E-5</v>
      </c>
      <c r="K7" s="32">
        <v>4.6758480541975803E-2</v>
      </c>
      <c r="L7" s="32">
        <v>5.7886528640342796</v>
      </c>
      <c r="M7" s="32">
        <v>1.6648689775533401</v>
      </c>
      <c r="N7" s="32">
        <v>4.4591501565694601E-2</v>
      </c>
      <c r="O7" s="32">
        <v>1.97446892796672E-3</v>
      </c>
      <c r="P7" s="32">
        <v>1.76282916294186E-5</v>
      </c>
      <c r="Q7" s="32">
        <v>2.8485801492051901</v>
      </c>
      <c r="R7" s="32">
        <v>16.336443131779099</v>
      </c>
      <c r="S7" s="32">
        <v>6.1096705334410799E-2</v>
      </c>
      <c r="T7" s="32">
        <v>3.5671522673812199</v>
      </c>
      <c r="U7" s="32">
        <v>3.1895648985429098E-7</v>
      </c>
      <c r="V7" s="32">
        <v>2.1642929571059</v>
      </c>
      <c r="W7" s="32">
        <v>4.8532421713489001E-5</v>
      </c>
      <c r="X7" s="32">
        <v>1.0988395923812799</v>
      </c>
      <c r="Y7" s="32">
        <v>14.8378821722889</v>
      </c>
      <c r="Z7" s="32">
        <v>1.72864023990696E-2</v>
      </c>
      <c r="AA7" s="32">
        <v>0.78540297111200996</v>
      </c>
      <c r="AB7" s="32">
        <v>2.5218316215587001E-2</v>
      </c>
      <c r="AC7" s="32">
        <v>0.102886504568552</v>
      </c>
      <c r="AD7" s="32">
        <v>0.183771786322525</v>
      </c>
      <c r="AE7" s="32">
        <v>1.27596824276059E-2</v>
      </c>
      <c r="AF7" s="32">
        <v>1.8719847445209301</v>
      </c>
      <c r="AG7" s="32">
        <v>0.14160138332012101</v>
      </c>
      <c r="AH7" s="32">
        <v>1.6625358899946201</v>
      </c>
      <c r="AI7" s="32">
        <v>8.9222086731472403E-2</v>
      </c>
      <c r="AJ7" s="32">
        <v>1.51955366309711</v>
      </c>
      <c r="AK7" s="32">
        <v>0</v>
      </c>
      <c r="AL7" s="32">
        <v>46.047598897130797</v>
      </c>
      <c r="AM7" s="32">
        <v>0</v>
      </c>
      <c r="AN7" s="32">
        <v>0</v>
      </c>
      <c r="AO7" s="32">
        <v>1.2921373603993201E-2</v>
      </c>
      <c r="AP7" s="32">
        <v>0</v>
      </c>
      <c r="AQ7" s="33">
        <v>0</v>
      </c>
      <c r="AR7" s="34">
        <f t="shared" si="0"/>
        <v>36.841621732318153</v>
      </c>
      <c r="AS7" s="34">
        <f>BB7:BB43</f>
        <v>16.135016817073645</v>
      </c>
      <c r="AT7" s="24">
        <f t="shared" si="5"/>
        <v>127.97765276659678</v>
      </c>
      <c r="AW7" s="24">
        <f t="shared" si="1"/>
        <v>180.95429131598857</v>
      </c>
      <c r="AZ7" s="20">
        <f t="shared" si="2"/>
        <v>4.4226280374353355E-4</v>
      </c>
      <c r="BA7">
        <f t="shared" si="3"/>
        <v>36.841621732318153</v>
      </c>
      <c r="BB7">
        <f t="shared" si="4"/>
        <v>16.135016817073645</v>
      </c>
    </row>
    <row r="8" spans="1:54" s="20" customFormat="1">
      <c r="A8" s="19" t="s">
        <v>5</v>
      </c>
      <c r="B8" s="6" t="s">
        <v>122</v>
      </c>
      <c r="C8" s="32">
        <v>10.3018514825976</v>
      </c>
      <c r="D8" s="32">
        <v>0.72180023199023302</v>
      </c>
      <c r="E8" s="32">
        <v>3.1849299512081499</v>
      </c>
      <c r="F8" s="32">
        <v>3.1474204891805</v>
      </c>
      <c r="G8" s="32">
        <v>6.5502084292762205E-2</v>
      </c>
      <c r="H8" s="32">
        <v>12.1429446676854</v>
      </c>
      <c r="I8" s="32">
        <v>5.1740508127994902</v>
      </c>
      <c r="J8" s="32">
        <v>3.6484922622599799E-3</v>
      </c>
      <c r="K8" s="32">
        <v>1.7859634786310401</v>
      </c>
      <c r="L8" s="32">
        <v>1.71344122076094</v>
      </c>
      <c r="M8" s="32">
        <v>0.77208060533364897</v>
      </c>
      <c r="N8" s="32">
        <v>4.6268587153032401</v>
      </c>
      <c r="O8" s="32">
        <v>0.50912803666806095</v>
      </c>
      <c r="P8" s="32">
        <v>0.71595928797914998</v>
      </c>
      <c r="Q8" s="32">
        <v>2.6723659604857999</v>
      </c>
      <c r="R8" s="32">
        <v>28.659696887491901</v>
      </c>
      <c r="S8" s="32">
        <v>4.7458988738548804</v>
      </c>
      <c r="T8" s="32">
        <v>47.492822809698602</v>
      </c>
      <c r="U8" s="32">
        <v>5.8951770610390503E-2</v>
      </c>
      <c r="V8" s="32">
        <v>0.46741706762204499</v>
      </c>
      <c r="W8" s="32">
        <v>0.67487519851977895</v>
      </c>
      <c r="X8" s="32">
        <v>0.694700615195044</v>
      </c>
      <c r="Y8" s="32">
        <v>0.74299184784016503</v>
      </c>
      <c r="Z8" s="32">
        <v>0.10700848758900799</v>
      </c>
      <c r="AA8" s="32">
        <v>0.104425883889969</v>
      </c>
      <c r="AB8" s="32">
        <v>0.13503845532096101</v>
      </c>
      <c r="AC8" s="32">
        <v>0.63574910123728201</v>
      </c>
      <c r="AD8" s="32">
        <v>0.91988828481783502</v>
      </c>
      <c r="AE8" s="32">
        <v>6.6863042589727799</v>
      </c>
      <c r="AF8" s="32">
        <v>1.11634442091247</v>
      </c>
      <c r="AG8" s="32">
        <v>0.42055718090224697</v>
      </c>
      <c r="AH8" s="32">
        <v>0.43254143237290699</v>
      </c>
      <c r="AI8" s="32">
        <v>2.4849662928860701</v>
      </c>
      <c r="AJ8" s="32">
        <v>1.0362937546183</v>
      </c>
      <c r="AK8" s="32">
        <v>0</v>
      </c>
      <c r="AL8" s="32">
        <v>134.164243641355</v>
      </c>
      <c r="AM8" s="32">
        <v>0</v>
      </c>
      <c r="AN8" s="32">
        <v>9.32735693584071E-5</v>
      </c>
      <c r="AO8" s="32">
        <v>1.2672114751286101</v>
      </c>
      <c r="AP8" s="32">
        <v>0</v>
      </c>
      <c r="AQ8" s="33">
        <v>0</v>
      </c>
      <c r="AR8" s="34">
        <f t="shared" si="0"/>
        <v>80.773805573746216</v>
      </c>
      <c r="AS8" s="34">
        <f t="shared" ref="AS8:AS39" si="6">BB8:BB44</f>
        <v>35.375389302370614</v>
      </c>
      <c r="AT8" s="24">
        <f t="shared" si="5"/>
        <v>280.58596653158384</v>
      </c>
      <c r="AW8" s="24">
        <f t="shared" si="1"/>
        <v>396.73516140770067</v>
      </c>
      <c r="AZ8" s="20">
        <f t="shared" si="2"/>
        <v>9.6964378988623526E-4</v>
      </c>
      <c r="BA8">
        <f t="shared" si="3"/>
        <v>80.773805573746216</v>
      </c>
      <c r="BB8">
        <f t="shared" si="4"/>
        <v>35.375389302370614</v>
      </c>
    </row>
    <row r="9" spans="1:54" s="20" customFormat="1">
      <c r="A9" s="19" t="s">
        <v>6</v>
      </c>
      <c r="B9" s="6" t="s">
        <v>123</v>
      </c>
      <c r="C9" s="32">
        <v>6.64357042084331</v>
      </c>
      <c r="D9" s="32">
        <v>0.58077842494670495</v>
      </c>
      <c r="E9" s="32">
        <v>83.360734377095795</v>
      </c>
      <c r="F9" s="32">
        <v>82.331362202619502</v>
      </c>
      <c r="G9" s="32">
        <v>1.07048287550549</v>
      </c>
      <c r="H9" s="32">
        <v>0.18459333373018999</v>
      </c>
      <c r="I9" s="32">
        <v>34.649006962759699</v>
      </c>
      <c r="J9" s="32">
        <v>1.8363527395840799E-2</v>
      </c>
      <c r="K9" s="32">
        <v>10.521863004740201</v>
      </c>
      <c r="L9" s="32">
        <v>5.52856438196019</v>
      </c>
      <c r="M9" s="32">
        <v>4.1134465234958499</v>
      </c>
      <c r="N9" s="32">
        <v>7.9082993933115597</v>
      </c>
      <c r="O9" s="32">
        <v>0.42680300371406699</v>
      </c>
      <c r="P9" s="32">
        <v>7.6213761031836497E-2</v>
      </c>
      <c r="Q9" s="32">
        <v>0.29400079130663298</v>
      </c>
      <c r="R9" s="32">
        <v>6.2796723014657001</v>
      </c>
      <c r="S9" s="32">
        <v>12.335238747155801</v>
      </c>
      <c r="T9" s="32">
        <v>6.1774865860797803</v>
      </c>
      <c r="U9" s="32">
        <v>2.6326121987938302E-4</v>
      </c>
      <c r="V9" s="32">
        <v>59.706173147815598</v>
      </c>
      <c r="W9" s="32">
        <v>3.28693174834569E-3</v>
      </c>
      <c r="X9" s="32">
        <v>8.6245804487226092</v>
      </c>
      <c r="Y9" s="32">
        <v>20.260146624853899</v>
      </c>
      <c r="Z9" s="32">
        <v>3.45135938881619</v>
      </c>
      <c r="AA9" s="32">
        <v>1.57180017350613</v>
      </c>
      <c r="AB9" s="32">
        <v>6.25266503497381</v>
      </c>
      <c r="AC9" s="32">
        <v>25.565135230069899</v>
      </c>
      <c r="AD9" s="32">
        <v>41.921417508364101</v>
      </c>
      <c r="AE9" s="32">
        <v>5.0357564661807699E-2</v>
      </c>
      <c r="AF9" s="32">
        <v>55.813967606693403</v>
      </c>
      <c r="AG9" s="32">
        <v>18.488285525331399</v>
      </c>
      <c r="AH9" s="32">
        <v>43.588401896380297</v>
      </c>
      <c r="AI9" s="32">
        <v>5.3122577389722503</v>
      </c>
      <c r="AJ9" s="32">
        <v>54.371490236783998</v>
      </c>
      <c r="AK9" s="32">
        <v>0</v>
      </c>
      <c r="AL9" s="32">
        <v>93.998422220618806</v>
      </c>
      <c r="AM9" s="32">
        <v>0</v>
      </c>
      <c r="AN9" s="32">
        <v>2.67797221694271E-6</v>
      </c>
      <c r="AO9" s="32">
        <v>0.120910713680542</v>
      </c>
      <c r="AP9" s="32">
        <v>0</v>
      </c>
      <c r="AQ9" s="33">
        <v>0</v>
      </c>
      <c r="AR9" s="34">
        <f t="shared" si="0"/>
        <v>201.97380553969219</v>
      </c>
      <c r="AS9" s="34">
        <f t="shared" si="6"/>
        <v>88.455681258259375</v>
      </c>
      <c r="AT9" s="24">
        <f t="shared" si="5"/>
        <v>701.60140455034332</v>
      </c>
      <c r="AW9" s="24">
        <f t="shared" si="1"/>
        <v>992.03089134829486</v>
      </c>
      <c r="AZ9" s="20">
        <f t="shared" si="2"/>
        <v>2.4245811481848401E-3</v>
      </c>
      <c r="BA9">
        <f t="shared" si="3"/>
        <v>201.97380553969219</v>
      </c>
      <c r="BB9">
        <f t="shared" si="4"/>
        <v>88.455681258259375</v>
      </c>
    </row>
    <row r="10" spans="1:54" s="20" customFormat="1">
      <c r="A10" s="19" t="s">
        <v>7</v>
      </c>
      <c r="B10" s="6" t="s">
        <v>124</v>
      </c>
      <c r="C10" s="32">
        <v>180.18773612149101</v>
      </c>
      <c r="D10" s="32">
        <v>18.0812207071295</v>
      </c>
      <c r="E10" s="32">
        <v>56.092299783653203</v>
      </c>
      <c r="F10" s="32">
        <v>421.58660934948603</v>
      </c>
      <c r="G10" s="32">
        <v>8.0262828374821495</v>
      </c>
      <c r="H10" s="32">
        <v>18.489625188051999</v>
      </c>
      <c r="I10" s="32">
        <v>21.6401173270784</v>
      </c>
      <c r="J10" s="32">
        <v>2.7319343956876199</v>
      </c>
      <c r="K10" s="32">
        <v>32.213301974619498</v>
      </c>
      <c r="L10" s="32">
        <v>12.1072464009806</v>
      </c>
      <c r="M10" s="32">
        <v>10.2265326917206</v>
      </c>
      <c r="N10" s="32">
        <v>103.347328804254</v>
      </c>
      <c r="O10" s="32">
        <v>7.2651877530928202</v>
      </c>
      <c r="P10" s="32">
        <v>10.195787110497401</v>
      </c>
      <c r="Q10" s="32">
        <v>48.563551479481802</v>
      </c>
      <c r="R10" s="32">
        <v>17.778640371057602</v>
      </c>
      <c r="S10" s="32">
        <v>73.126999776974102</v>
      </c>
      <c r="T10" s="32">
        <v>217.967824308172</v>
      </c>
      <c r="U10" s="32">
        <v>0.78970959186831602</v>
      </c>
      <c r="V10" s="32">
        <v>5.0249148109264299</v>
      </c>
      <c r="W10" s="32">
        <v>6.2644461793731399</v>
      </c>
      <c r="X10" s="32">
        <v>12.6609749552561</v>
      </c>
      <c r="Y10" s="32">
        <v>428.69191596382802</v>
      </c>
      <c r="Z10" s="32">
        <v>38.945902938308997</v>
      </c>
      <c r="AA10" s="32">
        <v>62.212842461900301</v>
      </c>
      <c r="AB10" s="32">
        <v>4.5864300103255999</v>
      </c>
      <c r="AC10" s="32">
        <v>8.3085848458101506</v>
      </c>
      <c r="AD10" s="32">
        <v>20.8280555892858</v>
      </c>
      <c r="AE10" s="32">
        <v>0.66309541204112199</v>
      </c>
      <c r="AF10" s="32">
        <v>16.2341167376896</v>
      </c>
      <c r="AG10" s="32">
        <v>112.600854232534</v>
      </c>
      <c r="AH10" s="32">
        <v>14.032292907527699</v>
      </c>
      <c r="AI10" s="32">
        <v>12.823487755481599</v>
      </c>
      <c r="AJ10" s="32">
        <v>10.8454471966048</v>
      </c>
      <c r="AK10" s="32">
        <v>0</v>
      </c>
      <c r="AL10" s="32">
        <v>358.648142337308</v>
      </c>
      <c r="AM10" s="32">
        <v>0</v>
      </c>
      <c r="AN10" s="32">
        <v>2.4137373696777702E-2</v>
      </c>
      <c r="AO10" s="32">
        <v>22.058410480407598</v>
      </c>
      <c r="AP10" s="32">
        <v>0</v>
      </c>
      <c r="AQ10" s="33">
        <v>0</v>
      </c>
      <c r="AR10" s="34">
        <f t="shared" si="0"/>
        <v>689.71267716457396</v>
      </c>
      <c r="AS10" s="34">
        <f t="shared" si="6"/>
        <v>302.0639462034631</v>
      </c>
      <c r="AT10" s="24">
        <f t="shared" si="5"/>
        <v>2395.8719881610846</v>
      </c>
      <c r="AW10" s="24">
        <f t="shared" si="1"/>
        <v>3387.6486115291218</v>
      </c>
      <c r="AZ10" s="20">
        <f t="shared" si="2"/>
        <v>8.2796100724491558E-3</v>
      </c>
      <c r="BA10">
        <f t="shared" si="3"/>
        <v>689.71267716457396</v>
      </c>
      <c r="BB10">
        <f t="shared" si="4"/>
        <v>302.0639462034631</v>
      </c>
    </row>
    <row r="11" spans="1:54" s="20" customFormat="1">
      <c r="A11" s="19" t="s">
        <v>8</v>
      </c>
      <c r="B11" s="6" t="s">
        <v>125</v>
      </c>
      <c r="C11" s="32">
        <v>675.34101139199299</v>
      </c>
      <c r="D11" s="32">
        <v>9.2509960125621191</v>
      </c>
      <c r="E11" s="32">
        <v>64.261270182964694</v>
      </c>
      <c r="F11" s="32">
        <v>271.018533483726</v>
      </c>
      <c r="G11" s="32">
        <v>5.3695334110339497</v>
      </c>
      <c r="H11" s="32">
        <v>9.5420036434271704</v>
      </c>
      <c r="I11" s="32">
        <v>72.058668705014</v>
      </c>
      <c r="J11" s="32">
        <v>0.44246450815059502</v>
      </c>
      <c r="K11" s="32">
        <v>143.92418150582299</v>
      </c>
      <c r="L11" s="32">
        <v>36.424528519925801</v>
      </c>
      <c r="M11" s="32">
        <v>22.731031551817601</v>
      </c>
      <c r="N11" s="32">
        <v>38.002338643097403</v>
      </c>
      <c r="O11" s="32">
        <v>5.7785455732395601</v>
      </c>
      <c r="P11" s="32">
        <v>5.5180117052371296</v>
      </c>
      <c r="Q11" s="32">
        <v>30.0268324880996</v>
      </c>
      <c r="R11" s="32">
        <v>37.833605963731202</v>
      </c>
      <c r="S11" s="32">
        <v>34.398360827405703</v>
      </c>
      <c r="T11" s="32">
        <v>337.6761806316</v>
      </c>
      <c r="U11" s="32">
        <v>5.3585664614804098E-3</v>
      </c>
      <c r="V11" s="32">
        <v>31.9454801141963</v>
      </c>
      <c r="W11" s="32">
        <v>3.8948718470550002E-3</v>
      </c>
      <c r="X11" s="32">
        <v>27.840258657886999</v>
      </c>
      <c r="Y11" s="32">
        <v>95.752707157919204</v>
      </c>
      <c r="Z11" s="32">
        <v>21.280330646124</v>
      </c>
      <c r="AA11" s="32">
        <v>25.256419453366998</v>
      </c>
      <c r="AB11" s="32">
        <v>3.9365433345085199</v>
      </c>
      <c r="AC11" s="32">
        <v>26.6021156816931</v>
      </c>
      <c r="AD11" s="32">
        <v>22.821643050177499</v>
      </c>
      <c r="AE11" s="32">
        <v>2.06511169879737E-2</v>
      </c>
      <c r="AF11" s="32">
        <v>15.1826290552768</v>
      </c>
      <c r="AG11" s="32">
        <v>7.3847139710009104</v>
      </c>
      <c r="AH11" s="32">
        <v>7.3930260680004096</v>
      </c>
      <c r="AI11" s="32">
        <v>579.74439547024497</v>
      </c>
      <c r="AJ11" s="32">
        <v>16.842079087688301</v>
      </c>
      <c r="AK11" s="32">
        <v>0</v>
      </c>
      <c r="AL11" s="32">
        <v>801.39060482542197</v>
      </c>
      <c r="AM11" s="32">
        <v>0</v>
      </c>
      <c r="AN11" s="32">
        <v>8.7622900219586703E-6</v>
      </c>
      <c r="AO11" s="32">
        <v>0.460823647299408</v>
      </c>
      <c r="AP11" s="32">
        <v>0</v>
      </c>
      <c r="AQ11" s="33">
        <v>0</v>
      </c>
      <c r="AR11" s="34">
        <f t="shared" si="0"/>
        <v>1002.8030560622238</v>
      </c>
      <c r="AS11" s="34">
        <f t="shared" si="6"/>
        <v>439.18382017323677</v>
      </c>
      <c r="AT11" s="24">
        <f t="shared" si="5"/>
        <v>3483.4617822872415</v>
      </c>
      <c r="AW11" s="24">
        <f t="shared" si="1"/>
        <v>4925.4486585227023</v>
      </c>
      <c r="AZ11" s="20">
        <f t="shared" si="2"/>
        <v>1.2038082753225121E-2</v>
      </c>
      <c r="BA11">
        <f t="shared" si="3"/>
        <v>1002.8030560622238</v>
      </c>
      <c r="BB11">
        <f t="shared" si="4"/>
        <v>439.18382017323677</v>
      </c>
    </row>
    <row r="12" spans="1:54" s="20" customFormat="1">
      <c r="A12" s="19" t="s">
        <v>9</v>
      </c>
      <c r="B12" s="6" t="s">
        <v>126</v>
      </c>
      <c r="C12" s="32">
        <v>0.732370943786258</v>
      </c>
      <c r="D12" s="32">
        <v>2.8684368348829401</v>
      </c>
      <c r="E12" s="32">
        <v>6.3056552269428803</v>
      </c>
      <c r="F12" s="32">
        <v>13.646053275002</v>
      </c>
      <c r="G12" s="32">
        <v>0.32477230683713398</v>
      </c>
      <c r="H12" s="32">
        <v>8.7021754255550393E-2</v>
      </c>
      <c r="I12" s="32">
        <v>9.0976718773924201E-2</v>
      </c>
      <c r="J12" s="32">
        <v>8.8192262450372004E-6</v>
      </c>
      <c r="K12" s="32">
        <v>4.8368157948526296</v>
      </c>
      <c r="L12" s="32">
        <v>1.4693799066115301</v>
      </c>
      <c r="M12" s="32">
        <v>1.9543832632370699</v>
      </c>
      <c r="N12" s="32">
        <v>6.2006794293588801</v>
      </c>
      <c r="O12" s="32">
        <v>3.43736716466857E-2</v>
      </c>
      <c r="P12" s="32">
        <v>0.15072086403788601</v>
      </c>
      <c r="Q12" s="32">
        <v>6.3644685279278301E-2</v>
      </c>
      <c r="R12" s="32">
        <v>18.334262813754702</v>
      </c>
      <c r="S12" s="32">
        <v>5.7436158502408299</v>
      </c>
      <c r="T12" s="32">
        <v>299.35386355285902</v>
      </c>
      <c r="U12" s="32">
        <v>3.9993806832496004E-3</v>
      </c>
      <c r="V12" s="32">
        <v>3.6280325779783702</v>
      </c>
      <c r="W12" s="32">
        <v>3.22397234510653E-3</v>
      </c>
      <c r="X12" s="32">
        <v>7.7671190741517799</v>
      </c>
      <c r="Y12" s="32">
        <v>5.4288236925231796</v>
      </c>
      <c r="Z12" s="32">
        <v>1.1926638209789</v>
      </c>
      <c r="AA12" s="32">
        <v>8.2858144299876001E-3</v>
      </c>
      <c r="AB12" s="32">
        <v>1.20917674172625E-2</v>
      </c>
      <c r="AC12" s="32">
        <v>0.74779886129137296</v>
      </c>
      <c r="AD12" s="32">
        <v>4.5540183474064904</v>
      </c>
      <c r="AE12" s="32">
        <v>8.8961139382095107E-3</v>
      </c>
      <c r="AF12" s="32">
        <v>0.73262565329838802</v>
      </c>
      <c r="AG12" s="32">
        <v>0.70831097906601403</v>
      </c>
      <c r="AH12" s="32">
        <v>17.412592315275798</v>
      </c>
      <c r="AI12" s="32">
        <v>0.35300814006506598</v>
      </c>
      <c r="AJ12" s="32">
        <v>14.1943665543808</v>
      </c>
      <c r="AK12" s="32">
        <v>0</v>
      </c>
      <c r="AL12" s="32">
        <v>76.931641413719802</v>
      </c>
      <c r="AM12" s="32">
        <v>0</v>
      </c>
      <c r="AN12" s="32">
        <v>9.0074244645911805E-7</v>
      </c>
      <c r="AO12" s="32">
        <v>0.335012689208043</v>
      </c>
      <c r="AP12" s="32">
        <v>0</v>
      </c>
      <c r="AQ12" s="33">
        <v>0</v>
      </c>
      <c r="AR12" s="34">
        <f t="shared" si="0"/>
        <v>142.84941534950747</v>
      </c>
      <c r="AS12" s="34">
        <f t="shared" si="6"/>
        <v>62.561787744309846</v>
      </c>
      <c r="AT12" s="24">
        <f t="shared" si="5"/>
        <v>496.2195477804857</v>
      </c>
      <c r="AW12" s="24">
        <f t="shared" si="1"/>
        <v>701.63075087430298</v>
      </c>
      <c r="AZ12" s="20">
        <f t="shared" si="2"/>
        <v>1.7148263288903408E-3</v>
      </c>
      <c r="BA12">
        <f t="shared" si="3"/>
        <v>142.84941534950747</v>
      </c>
      <c r="BB12">
        <f t="shared" si="4"/>
        <v>62.561787744309846</v>
      </c>
    </row>
    <row r="13" spans="1:54" s="20" customFormat="1">
      <c r="A13" s="19" t="s">
        <v>10</v>
      </c>
      <c r="B13" s="6" t="s">
        <v>127</v>
      </c>
      <c r="C13" s="32">
        <v>15.361015644122499</v>
      </c>
      <c r="D13" s="32">
        <v>9.6024678641493306</v>
      </c>
      <c r="E13" s="32">
        <v>19.849235515068401</v>
      </c>
      <c r="F13" s="32">
        <v>53.486603174060001</v>
      </c>
      <c r="G13" s="32">
        <v>0.178331268682272</v>
      </c>
      <c r="H13" s="32">
        <v>0.43797906149814902</v>
      </c>
      <c r="I13" s="32">
        <v>1.90348639062292</v>
      </c>
      <c r="J13" s="32">
        <v>1.14012116977136E-2</v>
      </c>
      <c r="K13" s="32">
        <v>19.0423570091091</v>
      </c>
      <c r="L13" s="32">
        <v>5.0066262076970496</v>
      </c>
      <c r="M13" s="32">
        <v>7.0516820189937901</v>
      </c>
      <c r="N13" s="32">
        <v>25.401729740226699</v>
      </c>
      <c r="O13" s="32">
        <v>0.37950568414077801</v>
      </c>
      <c r="P13" s="32">
        <v>0.37631720001916902</v>
      </c>
      <c r="Q13" s="32">
        <v>1.9943723097065</v>
      </c>
      <c r="R13" s="32">
        <v>59.921931768518498</v>
      </c>
      <c r="S13" s="32">
        <v>19.8753126303722</v>
      </c>
      <c r="T13" s="32">
        <v>990.25705630265304</v>
      </c>
      <c r="U13" s="32">
        <v>1.5979855895018702E-5</v>
      </c>
      <c r="V13" s="32">
        <v>13.1982672101951</v>
      </c>
      <c r="W13" s="32">
        <v>2.4470994930556901E-4</v>
      </c>
      <c r="X13" s="32">
        <v>25.720237963586001</v>
      </c>
      <c r="Y13" s="32">
        <v>21.441959250907601</v>
      </c>
      <c r="Z13" s="32">
        <v>6.7465485158898</v>
      </c>
      <c r="AA13" s="32">
        <v>1.1658212552759499</v>
      </c>
      <c r="AB13" s="32">
        <v>0.57363895607743998</v>
      </c>
      <c r="AC13" s="32">
        <v>3.4875368272770699</v>
      </c>
      <c r="AD13" s="32">
        <v>15.836441597817201</v>
      </c>
      <c r="AE13" s="32">
        <v>6.1907196425223902E-2</v>
      </c>
      <c r="AF13" s="32">
        <v>4.2836052421086599</v>
      </c>
      <c r="AG13" s="32">
        <v>2.8185709487670998</v>
      </c>
      <c r="AH13" s="32">
        <v>61.703144934471197</v>
      </c>
      <c r="AI13" s="32">
        <v>13.998057480354399</v>
      </c>
      <c r="AJ13" s="32">
        <v>51.317980770070797</v>
      </c>
      <c r="AK13" s="32">
        <v>0</v>
      </c>
      <c r="AL13" s="32">
        <v>256.59385907493902</v>
      </c>
      <c r="AM13" s="32">
        <v>0</v>
      </c>
      <c r="AN13" s="32">
        <v>2.2561571316901901E-7</v>
      </c>
      <c r="AO13" s="32">
        <v>12.0600045421708</v>
      </c>
      <c r="AP13" s="32">
        <v>0</v>
      </c>
      <c r="AQ13" s="33">
        <v>0</v>
      </c>
      <c r="AR13" s="34">
        <f t="shared" si="0"/>
        <v>495.47542880953444</v>
      </c>
      <c r="AS13" s="34">
        <f t="shared" si="6"/>
        <v>216.99653816475964</v>
      </c>
      <c r="AT13" s="24">
        <f t="shared" si="5"/>
        <v>1721.1452536830921</v>
      </c>
      <c r="AW13" s="24">
        <f t="shared" si="1"/>
        <v>2433.617220657386</v>
      </c>
      <c r="AZ13" s="20">
        <f t="shared" si="2"/>
        <v>5.9479019116878088E-3</v>
      </c>
      <c r="BA13">
        <f t="shared" si="3"/>
        <v>495.47542880953444</v>
      </c>
      <c r="BB13">
        <f t="shared" si="4"/>
        <v>216.99653816475964</v>
      </c>
    </row>
    <row r="14" spans="1:54" s="20" customFormat="1">
      <c r="A14" s="19" t="s">
        <v>11</v>
      </c>
      <c r="B14" s="6" t="s">
        <v>128</v>
      </c>
      <c r="C14" s="32">
        <v>77.711841093755396</v>
      </c>
      <c r="D14" s="32">
        <v>7.8207332582970803</v>
      </c>
      <c r="E14" s="32">
        <v>18.616860189615998</v>
      </c>
      <c r="F14" s="32">
        <v>107.214075598915</v>
      </c>
      <c r="G14" s="32">
        <v>3.5355081716974399</v>
      </c>
      <c r="H14" s="32">
        <v>3.3694422746699901</v>
      </c>
      <c r="I14" s="32">
        <v>5.8354921941558997</v>
      </c>
      <c r="J14" s="32">
        <v>0.44452163139683998</v>
      </c>
      <c r="K14" s="32">
        <v>16.119059619766102</v>
      </c>
      <c r="L14" s="32">
        <v>0.47327342029193298</v>
      </c>
      <c r="M14" s="32">
        <v>0.34079412141089999</v>
      </c>
      <c r="N14" s="32">
        <v>836.51216871326596</v>
      </c>
      <c r="O14" s="32">
        <v>25.799950069727501</v>
      </c>
      <c r="P14" s="32">
        <v>9.1284274505051695</v>
      </c>
      <c r="Q14" s="32">
        <v>100.15838127076201</v>
      </c>
      <c r="R14" s="32">
        <v>130.099094497198</v>
      </c>
      <c r="S14" s="32">
        <v>53.696278772871203</v>
      </c>
      <c r="T14" s="32">
        <v>969.00807594606999</v>
      </c>
      <c r="U14" s="32">
        <v>1.2921722971152201</v>
      </c>
      <c r="V14" s="32">
        <v>11.195160397811399</v>
      </c>
      <c r="W14" s="32">
        <v>11.9991221271897</v>
      </c>
      <c r="X14" s="32">
        <v>3.8167306365979399</v>
      </c>
      <c r="Y14" s="32">
        <v>50.962333676251298</v>
      </c>
      <c r="Z14" s="32">
        <v>7.2742652923668603</v>
      </c>
      <c r="AA14" s="32">
        <v>4.4457412678580503</v>
      </c>
      <c r="AB14" s="32">
        <v>4.67891014681088</v>
      </c>
      <c r="AC14" s="32">
        <v>3.1735862667115802</v>
      </c>
      <c r="AD14" s="32">
        <v>1.61691269183458</v>
      </c>
      <c r="AE14" s="32">
        <v>15.9555559325348</v>
      </c>
      <c r="AF14" s="32">
        <v>1.04292256502526</v>
      </c>
      <c r="AG14" s="32">
        <v>6.8010426935299204</v>
      </c>
      <c r="AH14" s="32">
        <v>0.69801984599631905</v>
      </c>
      <c r="AI14" s="32">
        <v>3.5371571851378101</v>
      </c>
      <c r="AJ14" s="32">
        <v>14.840501549394601</v>
      </c>
      <c r="AK14" s="32">
        <v>0</v>
      </c>
      <c r="AL14" s="32">
        <v>37.1377266801004</v>
      </c>
      <c r="AM14" s="32">
        <v>0</v>
      </c>
      <c r="AN14" s="32">
        <v>1.4514981010752701E-2</v>
      </c>
      <c r="AO14" s="32">
        <v>1579.5628707184001</v>
      </c>
      <c r="AP14" s="32">
        <v>0</v>
      </c>
      <c r="AQ14" s="33">
        <v>0</v>
      </c>
      <c r="AR14" s="34">
        <f t="shared" si="0"/>
        <v>1187.7536470219293</v>
      </c>
      <c r="AS14" s="34">
        <f t="shared" si="6"/>
        <v>520.18407898770636</v>
      </c>
      <c r="AT14" s="24">
        <f t="shared" si="5"/>
        <v>4125.9292252460491</v>
      </c>
      <c r="AW14" s="24">
        <f t="shared" si="1"/>
        <v>5833.8669512556844</v>
      </c>
      <c r="AZ14" s="20">
        <f t="shared" si="2"/>
        <v>1.4258309851428813E-2</v>
      </c>
      <c r="BA14">
        <f t="shared" si="3"/>
        <v>1187.7536470219293</v>
      </c>
      <c r="BB14">
        <f t="shared" si="4"/>
        <v>520.18407898770636</v>
      </c>
    </row>
    <row r="15" spans="1:54" s="20" customFormat="1">
      <c r="A15" s="19" t="s">
        <v>12</v>
      </c>
      <c r="B15" s="6" t="s">
        <v>129</v>
      </c>
      <c r="C15" s="32">
        <v>9.3530490642810307</v>
      </c>
      <c r="D15" s="32">
        <v>2.4691472253104498</v>
      </c>
      <c r="E15" s="32">
        <v>4.53757619519308</v>
      </c>
      <c r="F15" s="32">
        <v>55.450402775515201</v>
      </c>
      <c r="G15" s="32">
        <v>1.6861883110295199</v>
      </c>
      <c r="H15" s="32">
        <v>2.74012823577121</v>
      </c>
      <c r="I15" s="32">
        <v>4.7924852479471198</v>
      </c>
      <c r="J15" s="32">
        <v>4.3496014999940699E-2</v>
      </c>
      <c r="K15" s="32">
        <v>1.5842169151097301</v>
      </c>
      <c r="L15" s="32">
        <v>2.1609847127352801</v>
      </c>
      <c r="M15" s="32">
        <v>1.37397972411694</v>
      </c>
      <c r="N15" s="32">
        <v>10.690778515396399</v>
      </c>
      <c r="O15" s="32">
        <v>4.0120917003406404</v>
      </c>
      <c r="P15" s="32">
        <v>2.34532253955769</v>
      </c>
      <c r="Q15" s="32">
        <v>17.580741689415898</v>
      </c>
      <c r="R15" s="32">
        <v>5.1489881335315797</v>
      </c>
      <c r="S15" s="32">
        <v>1.91889793488988</v>
      </c>
      <c r="T15" s="32">
        <v>56.558161109070902</v>
      </c>
      <c r="U15" s="32">
        <v>0.57687176128108697</v>
      </c>
      <c r="V15" s="32">
        <v>3.0559567321985601</v>
      </c>
      <c r="W15" s="32">
        <v>5.06057951831583</v>
      </c>
      <c r="X15" s="32">
        <v>3.36923396115021</v>
      </c>
      <c r="Y15" s="32">
        <v>28.525406920552101</v>
      </c>
      <c r="Z15" s="32">
        <v>12.2819790306456</v>
      </c>
      <c r="AA15" s="32">
        <v>6.5875993268708601</v>
      </c>
      <c r="AB15" s="32">
        <v>5.1480927472248403</v>
      </c>
      <c r="AC15" s="32">
        <v>4.2924641029053001</v>
      </c>
      <c r="AD15" s="32">
        <v>8.02108068026517</v>
      </c>
      <c r="AE15" s="32">
        <v>0.144811312708331</v>
      </c>
      <c r="AF15" s="32">
        <v>13.736888172995901</v>
      </c>
      <c r="AG15" s="32">
        <v>4.5412979469563099</v>
      </c>
      <c r="AH15" s="32">
        <v>4.3041599920070199</v>
      </c>
      <c r="AI15" s="32">
        <v>5.2056749004854899</v>
      </c>
      <c r="AJ15" s="32">
        <v>18.6050644397572</v>
      </c>
      <c r="AK15" s="32">
        <v>0</v>
      </c>
      <c r="AL15" s="32">
        <v>106.54470573510601</v>
      </c>
      <c r="AM15" s="32">
        <v>0</v>
      </c>
      <c r="AN15" s="32">
        <v>0.183060480247628</v>
      </c>
      <c r="AO15" s="32">
        <v>466.179514141347</v>
      </c>
      <c r="AP15" s="32">
        <v>0</v>
      </c>
      <c r="AQ15" s="33">
        <v>0</v>
      </c>
      <c r="AR15" s="34">
        <f t="shared" si="0"/>
        <v>253.56386720539388</v>
      </c>
      <c r="AS15" s="34">
        <f t="shared" si="6"/>
        <v>111.04986884907763</v>
      </c>
      <c r="AT15" s="24">
        <f t="shared" si="5"/>
        <v>880.81107794723289</v>
      </c>
      <c r="AW15" s="24">
        <f t="shared" si="1"/>
        <v>1245.4248140017044</v>
      </c>
      <c r="AZ15" s="20">
        <f t="shared" si="2"/>
        <v>3.0438906205895273E-3</v>
      </c>
      <c r="BA15">
        <f t="shared" si="3"/>
        <v>253.56386720539388</v>
      </c>
      <c r="BB15">
        <f t="shared" si="4"/>
        <v>111.04986884907763</v>
      </c>
    </row>
    <row r="16" spans="1:54" s="20" customFormat="1">
      <c r="A16" s="19" t="s">
        <v>13</v>
      </c>
      <c r="B16" s="6" t="s">
        <v>130</v>
      </c>
      <c r="C16" s="32">
        <v>4.0174476156418004</v>
      </c>
      <c r="D16" s="32">
        <v>1.1897775985768899</v>
      </c>
      <c r="E16" s="32">
        <v>2.07002731827725</v>
      </c>
      <c r="F16" s="32">
        <v>20.698562700439499</v>
      </c>
      <c r="G16" s="32">
        <v>0.453407128702491</v>
      </c>
      <c r="H16" s="32">
        <v>1.5335764109646901</v>
      </c>
      <c r="I16" s="32">
        <v>2.3525245778533401</v>
      </c>
      <c r="J16" s="32">
        <v>3.1050631203518999E-2</v>
      </c>
      <c r="K16" s="32">
        <v>0.93362674541041402</v>
      </c>
      <c r="L16" s="32">
        <v>1.0637300658887101</v>
      </c>
      <c r="M16" s="32">
        <v>0.60896583654886904</v>
      </c>
      <c r="N16" s="32">
        <v>3.90040627033251</v>
      </c>
      <c r="O16" s="32">
        <v>0.73894374221324699</v>
      </c>
      <c r="P16" s="32">
        <v>9.0391668781013106</v>
      </c>
      <c r="Q16" s="32">
        <v>4.9497120500575704</v>
      </c>
      <c r="R16" s="32">
        <v>1.3921709101036699</v>
      </c>
      <c r="S16" s="32">
        <v>1.3011161284213999</v>
      </c>
      <c r="T16" s="32">
        <v>24.642945619246799</v>
      </c>
      <c r="U16" s="32">
        <v>5.0055597789832604E-3</v>
      </c>
      <c r="V16" s="32">
        <v>4.0467642402274304</v>
      </c>
      <c r="W16" s="32">
        <v>3.8338849015481001E-3</v>
      </c>
      <c r="X16" s="32">
        <v>1.6216521926013501</v>
      </c>
      <c r="Y16" s="32">
        <v>12.2447009448603</v>
      </c>
      <c r="Z16" s="32">
        <v>4.6184171098329303</v>
      </c>
      <c r="AA16" s="32">
        <v>2.36363138167341</v>
      </c>
      <c r="AB16" s="32">
        <v>2.1228339543683101</v>
      </c>
      <c r="AC16" s="32">
        <v>1.6077606373153699</v>
      </c>
      <c r="AD16" s="32">
        <v>2.9692825480158098</v>
      </c>
      <c r="AE16" s="32">
        <v>7.1674075220485994E-2</v>
      </c>
      <c r="AF16" s="32">
        <v>3.8835932238771602</v>
      </c>
      <c r="AG16" s="32">
        <v>2.0161078117754001</v>
      </c>
      <c r="AH16" s="32">
        <v>1.45558249702669</v>
      </c>
      <c r="AI16" s="32">
        <v>3.8638830754188098</v>
      </c>
      <c r="AJ16" s="32">
        <v>8.2189105590839908</v>
      </c>
      <c r="AK16" s="32">
        <v>0</v>
      </c>
      <c r="AL16" s="32">
        <v>49.104527196294001</v>
      </c>
      <c r="AM16" s="32">
        <v>0</v>
      </c>
      <c r="AN16" s="32">
        <v>1.4587678320695399E-4</v>
      </c>
      <c r="AO16" s="32">
        <v>397.51406928541797</v>
      </c>
      <c r="AP16" s="32">
        <v>0</v>
      </c>
      <c r="AQ16" s="33">
        <v>0</v>
      </c>
      <c r="AR16" s="34">
        <f t="shared" si="0"/>
        <v>166.57898310181093</v>
      </c>
      <c r="AS16" s="34">
        <f t="shared" si="6"/>
        <v>72.954299168676329</v>
      </c>
      <c r="AT16" s="24">
        <f t="shared" si="5"/>
        <v>578.64953428245713</v>
      </c>
      <c r="AW16" s="24">
        <f t="shared" si="1"/>
        <v>818.18281655294436</v>
      </c>
      <c r="AZ16" s="20">
        <f t="shared" si="2"/>
        <v>1.9996863505801492E-3</v>
      </c>
      <c r="BA16">
        <f t="shared" si="3"/>
        <v>166.57898310181093</v>
      </c>
      <c r="BB16">
        <f t="shared" si="4"/>
        <v>72.954299168676329</v>
      </c>
    </row>
    <row r="17" spans="1:54" s="20" customFormat="1">
      <c r="A17" s="19" t="s">
        <v>14</v>
      </c>
      <c r="B17" s="6" t="s">
        <v>131</v>
      </c>
      <c r="C17" s="32">
        <v>30.977723699775598</v>
      </c>
      <c r="D17" s="32">
        <v>16.499190416259601</v>
      </c>
      <c r="E17" s="32">
        <v>23.951893408277801</v>
      </c>
      <c r="F17" s="32">
        <v>31.870988585514901</v>
      </c>
      <c r="G17" s="32">
        <v>3.0129450909482198</v>
      </c>
      <c r="H17" s="32">
        <v>11.776216388268599</v>
      </c>
      <c r="I17" s="32">
        <v>17.924325500715501</v>
      </c>
      <c r="J17" s="32">
        <v>0.72083632663866704</v>
      </c>
      <c r="K17" s="32">
        <v>4.6741299616185596</v>
      </c>
      <c r="L17" s="32">
        <v>9.1103458712227905</v>
      </c>
      <c r="M17" s="32">
        <v>3.7802510693088198</v>
      </c>
      <c r="N17" s="32">
        <v>25.213183262187599</v>
      </c>
      <c r="O17" s="32">
        <v>12.407276475463201</v>
      </c>
      <c r="P17" s="32">
        <v>8.1908529011924394</v>
      </c>
      <c r="Q17" s="32">
        <v>76.486616036733196</v>
      </c>
      <c r="R17" s="32">
        <v>5.0903545635115997</v>
      </c>
      <c r="S17" s="32">
        <v>16.416682164658798</v>
      </c>
      <c r="T17" s="32">
        <v>149.541304047913</v>
      </c>
      <c r="U17" s="32">
        <v>1.1737948934575999</v>
      </c>
      <c r="V17" s="32">
        <v>2.1186520687214601</v>
      </c>
      <c r="W17" s="32">
        <v>19.0297466830249</v>
      </c>
      <c r="X17" s="32">
        <v>5.7037194541436103</v>
      </c>
      <c r="Y17" s="32">
        <v>61.884013140159901</v>
      </c>
      <c r="Z17" s="32">
        <v>11.5138161078649</v>
      </c>
      <c r="AA17" s="32">
        <v>3.9895333018363499</v>
      </c>
      <c r="AB17" s="32">
        <v>12.0401291442163</v>
      </c>
      <c r="AC17" s="32">
        <v>4.7369109630255704</v>
      </c>
      <c r="AD17" s="32">
        <v>15.063755166193401</v>
      </c>
      <c r="AE17" s="32">
        <v>0.129730823796885</v>
      </c>
      <c r="AF17" s="32">
        <v>4.5121373006834302</v>
      </c>
      <c r="AG17" s="32">
        <v>15.7448979150422</v>
      </c>
      <c r="AH17" s="32">
        <v>1.2270632355075699</v>
      </c>
      <c r="AI17" s="32">
        <v>5.7398342895371197</v>
      </c>
      <c r="AJ17" s="32">
        <v>8.2771241907626205</v>
      </c>
      <c r="AK17" s="32">
        <v>0</v>
      </c>
      <c r="AL17" s="32">
        <v>470.049787857502</v>
      </c>
      <c r="AM17" s="32">
        <v>0</v>
      </c>
      <c r="AN17" s="32">
        <v>0.181500535823818</v>
      </c>
      <c r="AO17" s="32">
        <v>7134.4648386613899</v>
      </c>
      <c r="AP17" s="32">
        <v>0</v>
      </c>
      <c r="AQ17" s="33">
        <v>0</v>
      </c>
      <c r="AR17" s="34">
        <f t="shared" si="0"/>
        <v>2367.8404951450493</v>
      </c>
      <c r="AS17" s="34">
        <f t="shared" si="6"/>
        <v>1037.0104358299486</v>
      </c>
      <c r="AT17" s="24">
        <f t="shared" si="5"/>
        <v>8225.226101502898</v>
      </c>
      <c r="AW17" s="24">
        <f t="shared" si="1"/>
        <v>11630.077032477897</v>
      </c>
      <c r="AZ17" s="20">
        <f t="shared" si="2"/>
        <v>2.8424584124148264E-2</v>
      </c>
      <c r="BA17">
        <f t="shared" si="3"/>
        <v>2367.8404951450493</v>
      </c>
      <c r="BB17">
        <f t="shared" si="4"/>
        <v>1037.0104358299486</v>
      </c>
    </row>
    <row r="18" spans="1:54" s="20" customFormat="1">
      <c r="A18" s="19" t="s">
        <v>15</v>
      </c>
      <c r="B18" s="6" t="s">
        <v>132</v>
      </c>
      <c r="C18" s="32">
        <v>1.02710975721626</v>
      </c>
      <c r="D18" s="32">
        <v>0.37599416640356997</v>
      </c>
      <c r="E18" s="32">
        <v>0.53875511113825703</v>
      </c>
      <c r="F18" s="32">
        <v>4.7297735701358103</v>
      </c>
      <c r="G18" s="32">
        <v>0.125319882912584</v>
      </c>
      <c r="H18" s="32">
        <v>0.34042854061341299</v>
      </c>
      <c r="I18" s="32">
        <v>0.27032591263482503</v>
      </c>
      <c r="J18" s="32">
        <v>1.73149943163384E-2</v>
      </c>
      <c r="K18" s="32">
        <v>0.17098282866728901</v>
      </c>
      <c r="L18" s="32">
        <v>0.11412188206601399</v>
      </c>
      <c r="M18" s="32">
        <v>7.9782376924055501E-2</v>
      </c>
      <c r="N18" s="32">
        <v>5.8946743756069004</v>
      </c>
      <c r="O18" s="32">
        <v>0.18479246272670899</v>
      </c>
      <c r="P18" s="32">
        <v>0.22980436913375701</v>
      </c>
      <c r="Q18" s="32">
        <v>1.3821150760179199</v>
      </c>
      <c r="R18" s="32">
        <v>3.5759493600683898</v>
      </c>
      <c r="S18" s="32">
        <v>1.3040173489304101</v>
      </c>
      <c r="T18" s="32">
        <v>7.6316979330014902</v>
      </c>
      <c r="U18" s="32">
        <v>5.5778319392112703E-2</v>
      </c>
      <c r="V18" s="32">
        <v>0.32679415992974498</v>
      </c>
      <c r="W18" s="32">
        <v>0.50839780195950202</v>
      </c>
      <c r="X18" s="32">
        <v>0.47469715058928802</v>
      </c>
      <c r="Y18" s="32">
        <v>1.95381694995885</v>
      </c>
      <c r="Z18" s="32">
        <v>0.84936560701147701</v>
      </c>
      <c r="AA18" s="32">
        <v>0.44176879640494598</v>
      </c>
      <c r="AB18" s="32">
        <v>0.44909485753129402</v>
      </c>
      <c r="AC18" s="32">
        <v>0.42013489619079603</v>
      </c>
      <c r="AD18" s="32">
        <v>0.733959895022682</v>
      </c>
      <c r="AE18" s="32">
        <v>4.9319751477103303E-2</v>
      </c>
      <c r="AF18" s="32">
        <v>0.86080223144009105</v>
      </c>
      <c r="AG18" s="32">
        <v>0.421409075283532</v>
      </c>
      <c r="AH18" s="32">
        <v>0.419498945177605</v>
      </c>
      <c r="AI18" s="32">
        <v>0.46466712534459498</v>
      </c>
      <c r="AJ18" s="32">
        <v>1.63725737664705</v>
      </c>
      <c r="AK18" s="32">
        <v>0</v>
      </c>
      <c r="AL18" s="32">
        <v>18.063948689783899</v>
      </c>
      <c r="AM18" s="32">
        <v>0</v>
      </c>
      <c r="AN18" s="32">
        <v>5.5815910530019903E-3</v>
      </c>
      <c r="AO18" s="32">
        <v>18.0276601159626</v>
      </c>
      <c r="AP18" s="32">
        <v>0</v>
      </c>
      <c r="AQ18" s="33">
        <v>0</v>
      </c>
      <c r="AR18" s="34">
        <f t="shared" si="0"/>
        <v>21.347953248157829</v>
      </c>
      <c r="AS18" s="34">
        <f t="shared" si="6"/>
        <v>9.3494685758355462</v>
      </c>
      <c r="AT18" s="24">
        <f t="shared" si="5"/>
        <v>74.156913284674161</v>
      </c>
      <c r="AW18" s="24">
        <f t="shared" si="1"/>
        <v>104.85433510866753</v>
      </c>
      <c r="AZ18" s="20">
        <f t="shared" si="2"/>
        <v>2.5627008838848101E-4</v>
      </c>
      <c r="BA18">
        <f t="shared" si="3"/>
        <v>21.347953248157829</v>
      </c>
      <c r="BB18">
        <f t="shared" si="4"/>
        <v>9.3494685758355462</v>
      </c>
    </row>
    <row r="19" spans="1:54" s="20" customFormat="1">
      <c r="A19" s="19" t="s">
        <v>16</v>
      </c>
      <c r="B19" s="6" t="s">
        <v>133</v>
      </c>
      <c r="C19" s="32">
        <v>2.0704205517098901</v>
      </c>
      <c r="D19" s="32">
        <v>0.32036203266017999</v>
      </c>
      <c r="E19" s="32">
        <v>0.96813649374939503</v>
      </c>
      <c r="F19" s="32">
        <v>1.5829414927141801</v>
      </c>
      <c r="G19" s="32">
        <v>5.3322357082039702E-2</v>
      </c>
      <c r="H19" s="32">
        <v>0.20699071658203499</v>
      </c>
      <c r="I19" s="32">
        <v>1.9634960876531199E-3</v>
      </c>
      <c r="J19" s="32">
        <v>3.9277173013444102E-3</v>
      </c>
      <c r="K19" s="32">
        <v>6.0074464970977801E-4</v>
      </c>
      <c r="L19" s="32">
        <v>3.4057185798194901E-4</v>
      </c>
      <c r="M19" s="32">
        <v>1.5893109909958501E-3</v>
      </c>
      <c r="N19" s="32">
        <v>0.80234180597168003</v>
      </c>
      <c r="O19" s="32">
        <v>3.9449038357016603E-2</v>
      </c>
      <c r="P19" s="32">
        <v>6.0013998046920796E-4</v>
      </c>
      <c r="Q19" s="32">
        <v>0.11903107882203</v>
      </c>
      <c r="R19" s="32">
        <v>0.50401096468949302</v>
      </c>
      <c r="S19" s="32">
        <v>6.1413675869963402</v>
      </c>
      <c r="T19" s="32">
        <v>1.4456255449734401</v>
      </c>
      <c r="U19" s="32">
        <v>5.1678450361674396E-3</v>
      </c>
      <c r="V19" s="32">
        <v>4.5233202876217599E-2</v>
      </c>
      <c r="W19" s="32">
        <v>0.12362037222290199</v>
      </c>
      <c r="X19" s="32">
        <v>2.63210244755658</v>
      </c>
      <c r="Y19" s="32">
        <v>0.118238090417649</v>
      </c>
      <c r="Z19" s="32">
        <v>4.6314972669843297E-3</v>
      </c>
      <c r="AA19" s="32">
        <v>1.0792095650590999E-2</v>
      </c>
      <c r="AB19" s="32">
        <v>9.2093129099439803E-3</v>
      </c>
      <c r="AC19" s="32">
        <v>4.3906470528890899E-2</v>
      </c>
      <c r="AD19" s="32">
        <v>0.17329665315675799</v>
      </c>
      <c r="AE19" s="32">
        <v>4.4823877460183598E-2</v>
      </c>
      <c r="AF19" s="32">
        <v>2.8168281882009201E-3</v>
      </c>
      <c r="AG19" s="32">
        <v>4.93621468049074E-2</v>
      </c>
      <c r="AH19" s="32">
        <v>0.11810695805987501</v>
      </c>
      <c r="AI19" s="32">
        <v>4.52834146120049E-4</v>
      </c>
      <c r="AJ19" s="32">
        <v>0.295313962822986</v>
      </c>
      <c r="AK19" s="32">
        <v>0</v>
      </c>
      <c r="AL19" s="32">
        <v>7.9701661075464001</v>
      </c>
      <c r="AM19" s="32">
        <v>0</v>
      </c>
      <c r="AN19" s="32">
        <v>5.6575077884574599E-3</v>
      </c>
      <c r="AO19" s="32">
        <v>0.37833678695134298</v>
      </c>
      <c r="AP19" s="32">
        <v>0</v>
      </c>
      <c r="AQ19" s="33">
        <v>0</v>
      </c>
      <c r="AR19" s="34">
        <f t="shared" si="0"/>
        <v>7.5694704193761657</v>
      </c>
      <c r="AS19" s="34">
        <f t="shared" si="6"/>
        <v>3.3150965340333576</v>
      </c>
      <c r="AT19" s="24">
        <f t="shared" si="5"/>
        <v>26.294256642567035</v>
      </c>
      <c r="AW19" s="24">
        <f t="shared" si="1"/>
        <v>37.17882359597656</v>
      </c>
      <c r="AZ19" s="20">
        <f t="shared" si="2"/>
        <v>9.0867205435486665E-5</v>
      </c>
      <c r="BA19">
        <f t="shared" si="3"/>
        <v>7.5694704193761657</v>
      </c>
      <c r="BB19">
        <f t="shared" si="4"/>
        <v>3.3150965340333576</v>
      </c>
    </row>
    <row r="20" spans="1:54" s="20" customFormat="1">
      <c r="A20" s="19" t="s">
        <v>17</v>
      </c>
      <c r="B20" s="6" t="s">
        <v>134</v>
      </c>
      <c r="C20" s="32">
        <v>1.0328277317450301</v>
      </c>
      <c r="D20" s="32">
        <v>0.152548790201151</v>
      </c>
      <c r="E20" s="32">
        <v>0.39554453239479498</v>
      </c>
      <c r="F20" s="32">
        <v>0.89478883785942098</v>
      </c>
      <c r="G20" s="32">
        <v>4.5936023253452703E-2</v>
      </c>
      <c r="H20" s="32">
        <v>6.0024977592029197E-2</v>
      </c>
      <c r="I20" s="32">
        <v>3.14950352335125E-3</v>
      </c>
      <c r="J20" s="32">
        <v>1.3137681070365601E-3</v>
      </c>
      <c r="K20" s="32">
        <v>3.1556536037538E-3</v>
      </c>
      <c r="L20" s="32">
        <v>1.00121253177703E-3</v>
      </c>
      <c r="M20" s="32">
        <v>1.76111065162073E-3</v>
      </c>
      <c r="N20" s="32">
        <v>0.26189558086900699</v>
      </c>
      <c r="O20" s="32">
        <v>1.5913878934785901E-2</v>
      </c>
      <c r="P20" s="32">
        <v>1.2112371779505399E-3</v>
      </c>
      <c r="Q20" s="32">
        <v>5.7451514269539601E-2</v>
      </c>
      <c r="R20" s="32">
        <v>0.35416073763438999</v>
      </c>
      <c r="S20" s="32">
        <v>0.13053134514244399</v>
      </c>
      <c r="T20" s="32">
        <v>0.54307191642340102</v>
      </c>
      <c r="U20" s="32">
        <v>2.3919503057265299E-3</v>
      </c>
      <c r="V20" s="32">
        <v>1.33992026185389E-2</v>
      </c>
      <c r="W20" s="32">
        <v>1.9762165832043099E-2</v>
      </c>
      <c r="X20" s="32">
        <v>6.66165845364243E-2</v>
      </c>
      <c r="Y20" s="32">
        <v>5.9205366048718303E-2</v>
      </c>
      <c r="Z20" s="32">
        <v>1.89162509048645E-3</v>
      </c>
      <c r="AA20" s="32">
        <v>4.33444972265923E-3</v>
      </c>
      <c r="AB20" s="32">
        <v>5.3386275036535202E-3</v>
      </c>
      <c r="AC20" s="32">
        <v>1.7725877050970201E-2</v>
      </c>
      <c r="AD20" s="32">
        <v>1.42098432478812E-2</v>
      </c>
      <c r="AE20" s="32">
        <v>5.0178798992168303E-2</v>
      </c>
      <c r="AF20" s="32">
        <v>1.3419505128946199E-2</v>
      </c>
      <c r="AG20" s="32">
        <v>8.5572162687096304E-3</v>
      </c>
      <c r="AH20" s="32">
        <v>1.38719747259957E-2</v>
      </c>
      <c r="AI20" s="32">
        <v>5.4816417348037402E-3</v>
      </c>
      <c r="AJ20" s="32">
        <v>0.237622648360612</v>
      </c>
      <c r="AK20" s="32">
        <v>0</v>
      </c>
      <c r="AL20" s="32">
        <v>9.8672793405379294E-2</v>
      </c>
      <c r="AM20" s="32">
        <v>0</v>
      </c>
      <c r="AN20" s="32">
        <v>5.21798227414072E-3</v>
      </c>
      <c r="AO20" s="32">
        <v>72.717010817489907</v>
      </c>
      <c r="AP20" s="32">
        <v>0</v>
      </c>
      <c r="AQ20" s="33">
        <v>0</v>
      </c>
      <c r="AR20" s="34">
        <f t="shared" si="0"/>
        <v>22.255994148430155</v>
      </c>
      <c r="AS20" s="34">
        <f t="shared" si="6"/>
        <v>9.7471507219402138</v>
      </c>
      <c r="AT20" s="24">
        <f t="shared" si="5"/>
        <v>77.311197422252704</v>
      </c>
      <c r="AW20" s="24">
        <f t="shared" si="1"/>
        <v>109.31434229262308</v>
      </c>
      <c r="AZ20" s="20">
        <f t="shared" si="2"/>
        <v>2.6717060512973935E-4</v>
      </c>
      <c r="BA20">
        <f t="shared" si="3"/>
        <v>22.255994148430155</v>
      </c>
      <c r="BB20">
        <f t="shared" si="4"/>
        <v>9.7471507219402138</v>
      </c>
    </row>
    <row r="21" spans="1:54" s="20" customFormat="1">
      <c r="A21" s="19" t="s">
        <v>18</v>
      </c>
      <c r="B21" s="6" t="s">
        <v>135</v>
      </c>
      <c r="C21" s="32">
        <v>1.01964795033773E-2</v>
      </c>
      <c r="D21" s="32">
        <v>5.0778209401116398E-3</v>
      </c>
      <c r="E21" s="32">
        <v>5.3762811824510804E-3</v>
      </c>
      <c r="F21" s="32">
        <v>8.8209808646270999E-3</v>
      </c>
      <c r="G21" s="32">
        <v>1.1477238482835599E-3</v>
      </c>
      <c r="H21" s="32">
        <v>2.3379107498586399E-3</v>
      </c>
      <c r="I21" s="32">
        <v>2.5962816865104598E-3</v>
      </c>
      <c r="J21" s="32">
        <v>1.62234163702435E-3</v>
      </c>
      <c r="K21" s="32">
        <v>7.7192165705844504E-4</v>
      </c>
      <c r="L21" s="32">
        <v>6.6117680561084298E-4</v>
      </c>
      <c r="M21" s="32">
        <v>2.01346857760668E-3</v>
      </c>
      <c r="N21" s="32">
        <v>4.8967385041539602E-3</v>
      </c>
      <c r="O21" s="32">
        <v>2.8050357576831601E-3</v>
      </c>
      <c r="P21" s="32">
        <v>2.1237960576846902E-3</v>
      </c>
      <c r="Q21" s="32">
        <v>4.8572908071814001E-3</v>
      </c>
      <c r="R21" s="32">
        <v>1.07696646046113E-2</v>
      </c>
      <c r="S21" s="32">
        <v>5.2382393677888796E-3</v>
      </c>
      <c r="T21" s="32">
        <v>5.1426330335017298E-3</v>
      </c>
      <c r="U21" s="32">
        <v>5.7070346301074798E-3</v>
      </c>
      <c r="V21" s="32">
        <v>6.7102347051149203E-3</v>
      </c>
      <c r="W21" s="32">
        <v>6.2939734524814798E-3</v>
      </c>
      <c r="X21" s="32">
        <v>5.4938191819852399E-3</v>
      </c>
      <c r="Y21" s="32">
        <v>8.2642834644135396E-3</v>
      </c>
      <c r="Z21" s="32">
        <v>5.2211184219026202E-5</v>
      </c>
      <c r="AA21" s="32">
        <v>5.8074179596948798E-4</v>
      </c>
      <c r="AB21" s="32">
        <v>9.5131501268433697E-4</v>
      </c>
      <c r="AC21" s="32">
        <v>5.69075762505629E-3</v>
      </c>
      <c r="AD21" s="32">
        <v>1.34287353250698E-3</v>
      </c>
      <c r="AE21" s="32">
        <v>5.8494548374181396E-3</v>
      </c>
      <c r="AF21" s="32">
        <v>3.8166378959943901E-3</v>
      </c>
      <c r="AG21" s="32">
        <v>5.2943631617521801E-3</v>
      </c>
      <c r="AH21" s="32">
        <v>1.7999740630341001E-3</v>
      </c>
      <c r="AI21" s="32">
        <v>2.1614135786119102E-3</v>
      </c>
      <c r="AJ21" s="32">
        <v>6.7207185285002198E-3</v>
      </c>
      <c r="AK21" s="32">
        <v>0</v>
      </c>
      <c r="AL21" s="32">
        <v>1.22907967165428E-2</v>
      </c>
      <c r="AM21" s="32">
        <v>0</v>
      </c>
      <c r="AN21" s="32">
        <v>7.3860301261665902E-3</v>
      </c>
      <c r="AO21" s="32">
        <v>8.7283162358333093E-3</v>
      </c>
      <c r="AP21" s="32">
        <v>0</v>
      </c>
      <c r="AQ21" s="33">
        <v>0</v>
      </c>
      <c r="AR21" s="34">
        <f t="shared" si="0"/>
        <v>4.9396756594061814E-2</v>
      </c>
      <c r="AS21" s="34">
        <f t="shared" si="6"/>
        <v>2.1633616026596417E-2</v>
      </c>
      <c r="AT21" s="24">
        <f t="shared" si="5"/>
        <v>0.17159073531351762</v>
      </c>
      <c r="AW21" s="24">
        <f t="shared" si="1"/>
        <v>0.24262110793417585</v>
      </c>
      <c r="AZ21" s="20">
        <f t="shared" si="2"/>
        <v>5.9298008719205313E-7</v>
      </c>
      <c r="BA21">
        <f t="shared" si="3"/>
        <v>4.9396756594061814E-2</v>
      </c>
      <c r="BB21">
        <f t="shared" si="4"/>
        <v>2.1633616026596417E-2</v>
      </c>
    </row>
    <row r="22" spans="1:54" s="20" customFormat="1">
      <c r="A22" s="19" t="s">
        <v>19</v>
      </c>
      <c r="B22" s="6" t="s">
        <v>136</v>
      </c>
      <c r="C22" s="32">
        <v>21.311307127323101</v>
      </c>
      <c r="D22" s="32">
        <v>0.21842198023043399</v>
      </c>
      <c r="E22" s="32">
        <v>70.723982024953102</v>
      </c>
      <c r="F22" s="32">
        <v>16.998110117525801</v>
      </c>
      <c r="G22" s="32">
        <v>3.2982031720886602</v>
      </c>
      <c r="H22" s="32">
        <v>5.0553004062314404</v>
      </c>
      <c r="I22" s="32">
        <v>0.81767986566445605</v>
      </c>
      <c r="J22" s="32">
        <v>2.73111821490006E-2</v>
      </c>
      <c r="K22" s="32">
        <v>1.42799324861745</v>
      </c>
      <c r="L22" s="32">
        <v>0.75588234025240597</v>
      </c>
      <c r="M22" s="32">
        <v>0.110496129836426</v>
      </c>
      <c r="N22" s="32">
        <v>10.6486062709492</v>
      </c>
      <c r="O22" s="32">
        <v>0.74105770331267795</v>
      </c>
      <c r="P22" s="32">
        <v>0.670693484281352</v>
      </c>
      <c r="Q22" s="32">
        <v>1.86134658595751</v>
      </c>
      <c r="R22" s="32">
        <v>8.3223014531570598</v>
      </c>
      <c r="S22" s="32">
        <v>2.74236139539827</v>
      </c>
      <c r="T22" s="32">
        <v>37.693386462918497</v>
      </c>
      <c r="U22" s="32">
        <v>6.3658117348161598</v>
      </c>
      <c r="V22" s="32">
        <v>77.764094085261405</v>
      </c>
      <c r="W22" s="32">
        <v>39.046461787800901</v>
      </c>
      <c r="X22" s="32">
        <v>13.008465164675499</v>
      </c>
      <c r="Y22" s="32">
        <v>146.74037273695799</v>
      </c>
      <c r="Z22" s="32">
        <v>9.3030033838763107</v>
      </c>
      <c r="AA22" s="32">
        <v>26.745505836298499</v>
      </c>
      <c r="AB22" s="32">
        <v>1.2616404884419701</v>
      </c>
      <c r="AC22" s="32">
        <v>14.7914484566027</v>
      </c>
      <c r="AD22" s="32">
        <v>11.530112776278401</v>
      </c>
      <c r="AE22" s="32">
        <v>6.4562296486289199</v>
      </c>
      <c r="AF22" s="32">
        <v>1.7337253270911901</v>
      </c>
      <c r="AG22" s="32">
        <v>29.898401108407899</v>
      </c>
      <c r="AH22" s="32">
        <v>3.9937823329902198</v>
      </c>
      <c r="AI22" s="32">
        <v>1.77198800667746</v>
      </c>
      <c r="AJ22" s="32">
        <v>2.3688366210273002</v>
      </c>
      <c r="AK22" s="32">
        <v>0</v>
      </c>
      <c r="AL22" s="32">
        <v>808.403535934606</v>
      </c>
      <c r="AM22" s="32">
        <v>0</v>
      </c>
      <c r="AN22" s="32">
        <v>2.5073653285458599E-2</v>
      </c>
      <c r="AO22" s="32">
        <v>26.661447671377299</v>
      </c>
      <c r="AP22" s="32">
        <v>0</v>
      </c>
      <c r="AQ22" s="33">
        <v>0</v>
      </c>
      <c r="AR22" s="34">
        <f t="shared" si="0"/>
        <v>406.27697486541848</v>
      </c>
      <c r="AS22" s="34">
        <f t="shared" si="6"/>
        <v>177.93152183886943</v>
      </c>
      <c r="AT22" s="24">
        <f t="shared" si="5"/>
        <v>1411.2943777059486</v>
      </c>
      <c r="AW22" s="24">
        <f t="shared" si="1"/>
        <v>1995.5028744102365</v>
      </c>
      <c r="AZ22" s="20">
        <f t="shared" si="2"/>
        <v>4.8771249893921316E-3</v>
      </c>
      <c r="BA22">
        <f t="shared" si="3"/>
        <v>406.27697486541848</v>
      </c>
      <c r="BB22">
        <f t="shared" si="4"/>
        <v>177.93152183886943</v>
      </c>
    </row>
    <row r="23" spans="1:54" s="20" customFormat="1">
      <c r="A23" s="19" t="s">
        <v>20</v>
      </c>
      <c r="B23" s="6" t="s">
        <v>137</v>
      </c>
      <c r="C23" s="32">
        <v>1.46604628108326</v>
      </c>
      <c r="D23" s="32">
        <v>1.2003212624630699</v>
      </c>
      <c r="E23" s="32">
        <v>1.9587405014668999</v>
      </c>
      <c r="F23" s="32">
        <v>1.11399522209168</v>
      </c>
      <c r="G23" s="32">
        <v>0.34499492980441199</v>
      </c>
      <c r="H23" s="32">
        <v>2.5616083960970202</v>
      </c>
      <c r="I23" s="32">
        <v>5.1314270803809398E-3</v>
      </c>
      <c r="J23" s="32">
        <v>2.2468136079367301E-2</v>
      </c>
      <c r="K23" s="32">
        <v>5.77106630061585E-2</v>
      </c>
      <c r="L23" s="32">
        <v>0.13534719008815799</v>
      </c>
      <c r="M23" s="32">
        <v>4.5109914120526097E-3</v>
      </c>
      <c r="N23" s="32">
        <v>9.7812244782541802E-2</v>
      </c>
      <c r="O23" s="32">
        <v>0.40848932543294902</v>
      </c>
      <c r="P23" s="32">
        <v>4.0872204491379099E-2</v>
      </c>
      <c r="Q23" s="32">
        <v>0.93204970100644402</v>
      </c>
      <c r="R23" s="32">
        <v>2.64522026041015</v>
      </c>
      <c r="S23" s="32">
        <v>0.209545299966303</v>
      </c>
      <c r="T23" s="32">
        <v>3.1569421454942899</v>
      </c>
      <c r="U23" s="32">
        <v>8.7338737332724996E-3</v>
      </c>
      <c r="V23" s="32">
        <v>2.1073723441780099</v>
      </c>
      <c r="W23" s="32">
        <v>2.22766641993841</v>
      </c>
      <c r="X23" s="32">
        <v>1.5497891716804999</v>
      </c>
      <c r="Y23" s="32">
        <v>21.3327525876206</v>
      </c>
      <c r="Z23" s="32">
        <v>0.67232954226267505</v>
      </c>
      <c r="AA23" s="32">
        <v>2.4635400170709501</v>
      </c>
      <c r="AB23" s="32">
        <v>7.9957061436888396E-2</v>
      </c>
      <c r="AC23" s="32">
        <v>1.3206212647899001</v>
      </c>
      <c r="AD23" s="32">
        <v>2.27462061311713</v>
      </c>
      <c r="AE23" s="32">
        <v>0.30141075275276302</v>
      </c>
      <c r="AF23" s="32">
        <v>1.5029704875964001E-2</v>
      </c>
      <c r="AG23" s="32">
        <v>3.9824308276195</v>
      </c>
      <c r="AH23" s="32">
        <v>0.50380683543515803</v>
      </c>
      <c r="AI23" s="32">
        <v>1.9138552106157801E-2</v>
      </c>
      <c r="AJ23" s="32">
        <v>0.92223304750486601</v>
      </c>
      <c r="AK23" s="32">
        <v>0</v>
      </c>
      <c r="AL23" s="32">
        <v>141.30410137632799</v>
      </c>
      <c r="AM23" s="32">
        <v>0</v>
      </c>
      <c r="AN23" s="32">
        <v>7.2507343142314898E-3</v>
      </c>
      <c r="AO23" s="32">
        <v>0.92154346996443004</v>
      </c>
      <c r="AP23" s="32">
        <v>0</v>
      </c>
      <c r="AQ23" s="33">
        <v>0</v>
      </c>
      <c r="AR23" s="34">
        <f t="shared" si="0"/>
        <v>57.107614849283216</v>
      </c>
      <c r="AS23" s="34">
        <f t="shared" si="6"/>
        <v>25.010634240561995</v>
      </c>
      <c r="AT23" s="24">
        <f t="shared" si="5"/>
        <v>198.37613437898591</v>
      </c>
      <c r="AW23" s="24">
        <f t="shared" si="1"/>
        <v>280.49438346883113</v>
      </c>
      <c r="AZ23" s="20">
        <f t="shared" si="2"/>
        <v>6.85544573522243E-4</v>
      </c>
      <c r="BA23">
        <f t="shared" si="3"/>
        <v>57.107614849283216</v>
      </c>
      <c r="BB23">
        <f t="shared" si="4"/>
        <v>25.010634240561995</v>
      </c>
    </row>
    <row r="24" spans="1:54" s="20" customFormat="1">
      <c r="A24" s="19" t="s">
        <v>21</v>
      </c>
      <c r="B24" s="6" t="s">
        <v>138</v>
      </c>
      <c r="C24" s="32">
        <v>1.4436647944841201</v>
      </c>
      <c r="D24" s="32">
        <v>5.4938503749197001E-3</v>
      </c>
      <c r="E24" s="32">
        <v>11.674729239408199</v>
      </c>
      <c r="F24" s="32">
        <v>23.565106962274999</v>
      </c>
      <c r="G24" s="32">
        <v>9.458185390554E-4</v>
      </c>
      <c r="H24" s="32">
        <v>0.18793623080712801</v>
      </c>
      <c r="I24" s="32">
        <v>2.1553553452831999E-3</v>
      </c>
      <c r="J24" s="32">
        <v>1.21128817941904E-3</v>
      </c>
      <c r="K24" s="32">
        <v>5.8022250937654705E-4</v>
      </c>
      <c r="L24" s="32">
        <v>1.9037402893717399E-4</v>
      </c>
      <c r="M24" s="32">
        <v>4.6637760369295602</v>
      </c>
      <c r="N24" s="32">
        <v>20.105020894155</v>
      </c>
      <c r="O24" s="32">
        <v>2.1871052168239498E-3</v>
      </c>
      <c r="P24" s="32">
        <v>7.32611529816724E-4</v>
      </c>
      <c r="Q24" s="32">
        <v>0.385702986555573</v>
      </c>
      <c r="R24" s="32">
        <v>8.0825237705517594</v>
      </c>
      <c r="S24" s="32">
        <v>3.33371031000341</v>
      </c>
      <c r="T24" s="32">
        <v>17.5112376486511</v>
      </c>
      <c r="U24" s="32">
        <v>0.57294176314943202</v>
      </c>
      <c r="V24" s="32">
        <v>4.79305931894962</v>
      </c>
      <c r="W24" s="32">
        <v>9.8177970138435704</v>
      </c>
      <c r="X24" s="32">
        <v>0.114595977410533</v>
      </c>
      <c r="Y24" s="32">
        <v>11.5392038009172</v>
      </c>
      <c r="Z24" s="32">
        <v>1.32145878145621</v>
      </c>
      <c r="AA24" s="32">
        <v>0.86432472910288405</v>
      </c>
      <c r="AB24" s="32">
        <v>1.6396650948442199E-3</v>
      </c>
      <c r="AC24" s="32">
        <v>10.954039791325499</v>
      </c>
      <c r="AD24" s="32">
        <v>11.900968186801901</v>
      </c>
      <c r="AE24" s="32">
        <v>3.6518519621735E-3</v>
      </c>
      <c r="AF24" s="32">
        <v>13.999796410665001</v>
      </c>
      <c r="AG24" s="32">
        <v>2.17221924674184</v>
      </c>
      <c r="AH24" s="32">
        <v>3.6164156410161801</v>
      </c>
      <c r="AI24" s="32">
        <v>0.20053894879852599</v>
      </c>
      <c r="AJ24" s="32">
        <v>13.523967576296799</v>
      </c>
      <c r="AK24" s="32">
        <v>0</v>
      </c>
      <c r="AL24" s="32">
        <v>200.712975760289</v>
      </c>
      <c r="AM24" s="32">
        <v>0</v>
      </c>
      <c r="AN24" s="32">
        <v>3.7064757310665002E-3</v>
      </c>
      <c r="AO24" s="32">
        <v>9.7787298650879005E-3</v>
      </c>
      <c r="AP24" s="32">
        <v>0</v>
      </c>
      <c r="AQ24" s="33">
        <v>0</v>
      </c>
      <c r="AR24" s="34">
        <f t="shared" si="0"/>
        <v>108.55494136915783</v>
      </c>
      <c r="AS24" s="34">
        <f t="shared" si="6"/>
        <v>47.542310088682271</v>
      </c>
      <c r="AT24" s="24">
        <f t="shared" si="5"/>
        <v>377.08998516896185</v>
      </c>
      <c r="AW24" s="24">
        <f t="shared" si="1"/>
        <v>533.18723662680191</v>
      </c>
      <c r="AZ24" s="20">
        <f t="shared" si="2"/>
        <v>1.3031405913389406E-3</v>
      </c>
      <c r="BA24">
        <f t="shared" si="3"/>
        <v>108.55494136915783</v>
      </c>
      <c r="BB24">
        <f t="shared" si="4"/>
        <v>47.542310088682271</v>
      </c>
    </row>
    <row r="25" spans="1:54" s="20" customFormat="1">
      <c r="A25" s="19" t="s">
        <v>22</v>
      </c>
      <c r="B25" s="6" t="s">
        <v>139</v>
      </c>
      <c r="C25" s="32">
        <v>0.17525198351753199</v>
      </c>
      <c r="D25" s="32">
        <v>8.05530010221365E-2</v>
      </c>
      <c r="E25" s="32">
        <v>0.13232233257092699</v>
      </c>
      <c r="F25" s="32">
        <v>9.0916077691501201E-2</v>
      </c>
      <c r="G25" s="32">
        <v>1.0378595882714401E-2</v>
      </c>
      <c r="H25" s="32">
        <v>1.9639659852424499E-2</v>
      </c>
      <c r="I25" s="32">
        <v>1.8994365402701399E-2</v>
      </c>
      <c r="J25" s="32">
        <v>9.2247304151875896E-4</v>
      </c>
      <c r="K25" s="32">
        <v>3.2211666382582403E-2</v>
      </c>
      <c r="L25" s="32">
        <v>1.6256334033070301E-2</v>
      </c>
      <c r="M25" s="32">
        <v>5.63633168182231E-3</v>
      </c>
      <c r="N25" s="32">
        <v>0.10585615494315501</v>
      </c>
      <c r="O25" s="32">
        <v>6.5414878231483198E-3</v>
      </c>
      <c r="P25" s="32">
        <v>5.5056701228038503E-3</v>
      </c>
      <c r="Q25" s="32">
        <v>1.1640026272499E-2</v>
      </c>
      <c r="R25" s="32">
        <v>7.2440775972810803E-2</v>
      </c>
      <c r="S25" s="32">
        <v>2.3769903124154598E-2</v>
      </c>
      <c r="T25" s="32">
        <v>0.31966030661537098</v>
      </c>
      <c r="U25" s="32">
        <v>1.9966400863645401E-3</v>
      </c>
      <c r="V25" s="32">
        <v>3.01962596450518E-2</v>
      </c>
      <c r="W25" s="32">
        <v>6.1396300581333899E-2</v>
      </c>
      <c r="X25" s="32">
        <v>9.5141878877420497E-2</v>
      </c>
      <c r="Y25" s="32">
        <v>1.12927736989456</v>
      </c>
      <c r="Z25" s="32">
        <v>2.1477049832454902E-2</v>
      </c>
      <c r="AA25" s="32">
        <v>5.41157489737089E-3</v>
      </c>
      <c r="AB25" s="32">
        <v>1.1181250632566701E-2</v>
      </c>
      <c r="AC25" s="32">
        <v>1.2111338822935599E-2</v>
      </c>
      <c r="AD25" s="32">
        <v>5.4257475156898799E-2</v>
      </c>
      <c r="AE25" s="32">
        <v>1.38210754487119E-2</v>
      </c>
      <c r="AF25" s="32">
        <v>7.5824918278702205E-2</v>
      </c>
      <c r="AG25" s="32">
        <v>0.150047037400143</v>
      </c>
      <c r="AH25" s="32">
        <v>2.5294777150831699E-2</v>
      </c>
      <c r="AI25" s="32">
        <v>1.7694299568161199E-2</v>
      </c>
      <c r="AJ25" s="32">
        <v>3.6523584278005297E-2</v>
      </c>
      <c r="AK25" s="32">
        <v>0</v>
      </c>
      <c r="AL25" s="32">
        <v>8.4569761185261392</v>
      </c>
      <c r="AM25" s="32">
        <v>0</v>
      </c>
      <c r="AN25" s="32">
        <v>9.4159743580731099E-4</v>
      </c>
      <c r="AO25" s="32">
        <v>0.114353152531239</v>
      </c>
      <c r="AP25" s="32">
        <v>0</v>
      </c>
      <c r="AQ25" s="33">
        <v>0</v>
      </c>
      <c r="AR25" s="34">
        <f t="shared" si="0"/>
        <v>3.2939918131036596</v>
      </c>
      <c r="AS25" s="34">
        <f t="shared" si="6"/>
        <v>1.4426241517242306</v>
      </c>
      <c r="AT25" s="24">
        <f t="shared" si="5"/>
        <v>11.442420844997571</v>
      </c>
      <c r="AW25" s="24">
        <f t="shared" si="1"/>
        <v>16.179036809825462</v>
      </c>
      <c r="AZ25" s="20">
        <f t="shared" si="2"/>
        <v>3.954250617294432E-5</v>
      </c>
      <c r="BA25">
        <f t="shared" si="3"/>
        <v>3.2939918131036596</v>
      </c>
      <c r="BB25">
        <f t="shared" si="4"/>
        <v>1.4426241517242306</v>
      </c>
    </row>
    <row r="26" spans="1:54" s="20" customFormat="1">
      <c r="A26" s="19" t="s">
        <v>23</v>
      </c>
      <c r="B26" s="6" t="s">
        <v>140</v>
      </c>
      <c r="C26" s="32">
        <v>60.317237129281899</v>
      </c>
      <c r="D26" s="32">
        <v>0.73713362284071005</v>
      </c>
      <c r="E26" s="32">
        <v>58.9050760127462</v>
      </c>
      <c r="F26" s="32">
        <v>96.687621284081004</v>
      </c>
      <c r="G26" s="32">
        <v>15.4060677985164</v>
      </c>
      <c r="H26" s="32">
        <v>18.4219929913519</v>
      </c>
      <c r="I26" s="32">
        <v>6.8572682098731201</v>
      </c>
      <c r="J26" s="32">
        <v>3.3678170052810298E-2</v>
      </c>
      <c r="K26" s="32">
        <v>8.3223314731046507</v>
      </c>
      <c r="L26" s="32">
        <v>16.972010217850698</v>
      </c>
      <c r="M26" s="32">
        <v>6.3632068262286001</v>
      </c>
      <c r="N26" s="32">
        <v>52.037654660470501</v>
      </c>
      <c r="O26" s="32">
        <v>2.46902260143949</v>
      </c>
      <c r="P26" s="32">
        <v>0.53938766002176097</v>
      </c>
      <c r="Q26" s="32">
        <v>31.0422802455202</v>
      </c>
      <c r="R26" s="32">
        <v>37.335904188910398</v>
      </c>
      <c r="S26" s="32">
        <v>21.473628129990701</v>
      </c>
      <c r="T26" s="32">
        <v>121.470351422839</v>
      </c>
      <c r="U26" s="32">
        <v>2.1921086324340998E-3</v>
      </c>
      <c r="V26" s="32">
        <v>32.640084451789697</v>
      </c>
      <c r="W26" s="32">
        <v>2.44833023634382</v>
      </c>
      <c r="X26" s="32">
        <v>11.8745544747482</v>
      </c>
      <c r="Y26" s="32">
        <v>30.1301498679464</v>
      </c>
      <c r="Z26" s="32">
        <v>38.183264140919</v>
      </c>
      <c r="AA26" s="32">
        <v>3.2761312857121498</v>
      </c>
      <c r="AB26" s="32">
        <v>3.9974629144188301</v>
      </c>
      <c r="AC26" s="32">
        <v>11.4989358866753</v>
      </c>
      <c r="AD26" s="32">
        <v>9.8010014316065508</v>
      </c>
      <c r="AE26" s="32">
        <v>4.4403065998009703</v>
      </c>
      <c r="AF26" s="32">
        <v>8.0180909528059292</v>
      </c>
      <c r="AG26" s="32">
        <v>29.5587894958806</v>
      </c>
      <c r="AH26" s="32">
        <v>10.9445319066972</v>
      </c>
      <c r="AI26" s="32">
        <v>10.1128503334621</v>
      </c>
      <c r="AJ26" s="32">
        <v>19.200033702875999</v>
      </c>
      <c r="AK26" s="32">
        <v>0</v>
      </c>
      <c r="AL26" s="32">
        <v>1852.6006855833</v>
      </c>
      <c r="AM26" s="32">
        <v>0</v>
      </c>
      <c r="AN26" s="32">
        <v>1.1731413693216199</v>
      </c>
      <c r="AO26" s="32">
        <v>72.050813708338794</v>
      </c>
      <c r="AP26" s="32">
        <v>0</v>
      </c>
      <c r="AQ26" s="33">
        <v>0</v>
      </c>
      <c r="AR26" s="34">
        <f t="shared" si="0"/>
        <v>779.3775868819007</v>
      </c>
      <c r="AS26" s="34">
        <f t="shared" si="6"/>
        <v>341.33324972929961</v>
      </c>
      <c r="AT26" s="24">
        <f t="shared" si="5"/>
        <v>2707.3432030963954</v>
      </c>
      <c r="AW26" s="24">
        <f t="shared" si="1"/>
        <v>3828.0540397075956</v>
      </c>
      <c r="AZ26" s="20">
        <f t="shared" si="2"/>
        <v>9.3559865321262616E-3</v>
      </c>
      <c r="BA26">
        <f t="shared" si="3"/>
        <v>779.3775868819007</v>
      </c>
      <c r="BB26">
        <f t="shared" si="4"/>
        <v>341.33324972929961</v>
      </c>
    </row>
    <row r="27" spans="1:54" s="20" customFormat="1">
      <c r="A27" s="19" t="s">
        <v>24</v>
      </c>
      <c r="B27" s="6" t="s">
        <v>141</v>
      </c>
      <c r="C27" s="32">
        <v>10.966528657771001</v>
      </c>
      <c r="D27" s="32">
        <v>0.123523764934556</v>
      </c>
      <c r="E27" s="32">
        <v>21.655598699323701</v>
      </c>
      <c r="F27" s="32">
        <v>90.535843851878198</v>
      </c>
      <c r="G27" s="32">
        <v>22.360307186889699</v>
      </c>
      <c r="H27" s="32">
        <v>15.4267203302689</v>
      </c>
      <c r="I27" s="32">
        <v>1.16324946908351</v>
      </c>
      <c r="J27" s="32">
        <v>4.3476173987694296E-3</v>
      </c>
      <c r="K27" s="32">
        <v>1.14493603717936</v>
      </c>
      <c r="L27" s="32">
        <v>0.59051457778104899</v>
      </c>
      <c r="M27" s="32">
        <v>0.28167850029897101</v>
      </c>
      <c r="N27" s="32">
        <v>3.2549138150841301</v>
      </c>
      <c r="O27" s="32">
        <v>0.75281140608491504</v>
      </c>
      <c r="P27" s="32">
        <v>4.4395171409849601</v>
      </c>
      <c r="Q27" s="32">
        <v>0.55865145138148598</v>
      </c>
      <c r="R27" s="32">
        <v>3.11166323895648</v>
      </c>
      <c r="S27" s="32">
        <v>1.1509730660369499</v>
      </c>
      <c r="T27" s="32">
        <v>24.960043880363099</v>
      </c>
      <c r="U27" s="32">
        <v>2.1431170731902299E-3</v>
      </c>
      <c r="V27" s="32">
        <v>44.883147836743298</v>
      </c>
      <c r="W27" s="32">
        <v>1.68962647063552</v>
      </c>
      <c r="X27" s="32">
        <v>3.8245419724192198</v>
      </c>
      <c r="Y27" s="32">
        <v>9.3059609368728893</v>
      </c>
      <c r="Z27" s="32">
        <v>2.8037768357513499</v>
      </c>
      <c r="AA27" s="32">
        <v>34.784642450105302</v>
      </c>
      <c r="AB27" s="32">
        <v>0.49440872927301699</v>
      </c>
      <c r="AC27" s="32">
        <v>17.721454558050901</v>
      </c>
      <c r="AD27" s="32">
        <v>34.2964583824672</v>
      </c>
      <c r="AE27" s="32">
        <v>0.39747276495828099</v>
      </c>
      <c r="AF27" s="32">
        <v>2.42013513145596</v>
      </c>
      <c r="AG27" s="32">
        <v>47.050394833884397</v>
      </c>
      <c r="AH27" s="32">
        <v>9.6224737316283004</v>
      </c>
      <c r="AI27" s="32">
        <v>20.848999828671801</v>
      </c>
      <c r="AJ27" s="32">
        <v>45.711628699140597</v>
      </c>
      <c r="AK27" s="32">
        <v>0</v>
      </c>
      <c r="AL27" s="32">
        <v>1222.8913810987599</v>
      </c>
      <c r="AM27" s="32">
        <v>0</v>
      </c>
      <c r="AN27" s="32">
        <v>3.8274263802222098E-4</v>
      </c>
      <c r="AO27" s="32">
        <v>18.729507109220201</v>
      </c>
      <c r="AP27" s="32">
        <v>0</v>
      </c>
      <c r="AQ27" s="33">
        <v>0</v>
      </c>
      <c r="AR27" s="34">
        <f t="shared" si="0"/>
        <v>495.13432700921425</v>
      </c>
      <c r="AS27" s="34">
        <f t="shared" si="6"/>
        <v>216.84715051498438</v>
      </c>
      <c r="AT27" s="24">
        <f t="shared" si="5"/>
        <v>1719.960359921449</v>
      </c>
      <c r="AW27" s="24">
        <f t="shared" si="1"/>
        <v>2431.9418374456477</v>
      </c>
      <c r="AZ27" s="20">
        <f t="shared" si="2"/>
        <v>5.9438071777570484E-3</v>
      </c>
      <c r="BA27">
        <f t="shared" si="3"/>
        <v>495.13432700921425</v>
      </c>
      <c r="BB27">
        <f t="shared" si="4"/>
        <v>216.84715051498438</v>
      </c>
    </row>
    <row r="28" spans="1:54" s="20" customFormat="1">
      <c r="A28" s="19" t="s">
        <v>25</v>
      </c>
      <c r="B28" s="6" t="s">
        <v>142</v>
      </c>
      <c r="C28" s="32">
        <v>0.239501150811779</v>
      </c>
      <c r="D28" s="32">
        <v>1.19533199959213E-4</v>
      </c>
      <c r="E28" s="32">
        <v>0.911042224282823</v>
      </c>
      <c r="F28" s="32">
        <v>0.21863486660429299</v>
      </c>
      <c r="G28" s="32">
        <v>1.11300236611358E-2</v>
      </c>
      <c r="H28" s="32">
        <v>0.103171530840709</v>
      </c>
      <c r="I28" s="32">
        <v>6.0893169046668798E-2</v>
      </c>
      <c r="J28" s="32">
        <v>2.6412122500328798E-3</v>
      </c>
      <c r="K28" s="32">
        <v>8.7172399003136794E-2</v>
      </c>
      <c r="L28" s="32">
        <v>3.0070732284990399E-2</v>
      </c>
      <c r="M28" s="32">
        <v>7.2164524313268301E-3</v>
      </c>
      <c r="N28" s="32">
        <v>0.539329348718667</v>
      </c>
      <c r="O28" s="32">
        <v>4.1438938085172697E-2</v>
      </c>
      <c r="P28" s="32">
        <v>1.68537827266457E-2</v>
      </c>
      <c r="Q28" s="32">
        <v>0.17326278213520099</v>
      </c>
      <c r="R28" s="32">
        <v>0.33268057501211101</v>
      </c>
      <c r="S28" s="32">
        <v>0.25008936101312501</v>
      </c>
      <c r="T28" s="32">
        <v>2.60130809929823</v>
      </c>
      <c r="U28" s="32">
        <v>1.3188787965261301E-3</v>
      </c>
      <c r="V28" s="32">
        <v>0.26994737727589602</v>
      </c>
      <c r="W28" s="32">
        <v>0.115777998302989</v>
      </c>
      <c r="X28" s="32">
        <v>0.33003164619862702</v>
      </c>
      <c r="Y28" s="32">
        <v>1.8716045146784499</v>
      </c>
      <c r="Z28" s="32">
        <v>0.79810228313434795</v>
      </c>
      <c r="AA28" s="32">
        <v>0.17919200732028701</v>
      </c>
      <c r="AB28" s="32">
        <v>1.55521688912164</v>
      </c>
      <c r="AC28" s="32">
        <v>1.1862901499919001</v>
      </c>
      <c r="AD28" s="32">
        <v>0.14459266531194301</v>
      </c>
      <c r="AE28" s="32">
        <v>2.8308867383409E-2</v>
      </c>
      <c r="AF28" s="32">
        <v>0.16069530509667801</v>
      </c>
      <c r="AG28" s="32">
        <v>1.23916804470163</v>
      </c>
      <c r="AH28" s="32">
        <v>0.105190288326281</v>
      </c>
      <c r="AI28" s="32">
        <v>2.7380638560533899E-2</v>
      </c>
      <c r="AJ28" s="32">
        <v>0.31292207291581797</v>
      </c>
      <c r="AK28" s="32">
        <v>0</v>
      </c>
      <c r="AL28" s="32">
        <v>2.95992599240956</v>
      </c>
      <c r="AM28" s="32">
        <v>0</v>
      </c>
      <c r="AN28" s="32">
        <v>1.0462698248228099E-3</v>
      </c>
      <c r="AO28" s="32">
        <v>1.25555473560286</v>
      </c>
      <c r="AP28" s="32">
        <v>0</v>
      </c>
      <c r="AQ28" s="33">
        <v>0</v>
      </c>
      <c r="AR28" s="34">
        <f t="shared" si="0"/>
        <v>5.2303576654450765</v>
      </c>
      <c r="AS28" s="34">
        <f t="shared" si="6"/>
        <v>2.2906675907058731</v>
      </c>
      <c r="AT28" s="24">
        <f t="shared" si="5"/>
        <v>18.168822806360204</v>
      </c>
      <c r="AW28" s="24">
        <f t="shared" si="1"/>
        <v>25.689848062511153</v>
      </c>
      <c r="AZ28" s="20">
        <f t="shared" si="2"/>
        <v>6.2787481574733359E-5</v>
      </c>
      <c r="BA28">
        <f t="shared" si="3"/>
        <v>5.2303576654450765</v>
      </c>
      <c r="BB28">
        <f t="shared" si="4"/>
        <v>2.2906675907058731</v>
      </c>
    </row>
    <row r="29" spans="1:54" s="20" customFormat="1">
      <c r="A29" s="19" t="s">
        <v>26</v>
      </c>
      <c r="B29" s="6" t="s">
        <v>143</v>
      </c>
      <c r="C29" s="32">
        <v>6.3479547882788596</v>
      </c>
      <c r="D29" s="32">
        <v>0.85989064488605804</v>
      </c>
      <c r="E29" s="32">
        <v>3.6605423357668201</v>
      </c>
      <c r="F29" s="32">
        <v>7.7214547281819401</v>
      </c>
      <c r="G29" s="32">
        <v>0.17500787842414001</v>
      </c>
      <c r="H29" s="32">
        <v>1.7919803416495499</v>
      </c>
      <c r="I29" s="32">
        <v>0.28268462189750398</v>
      </c>
      <c r="J29" s="32">
        <v>6.4682013926262202E-2</v>
      </c>
      <c r="K29" s="32">
        <v>0.27393578948980102</v>
      </c>
      <c r="L29" s="32">
        <v>0.46309634662572702</v>
      </c>
      <c r="M29" s="32">
        <v>0.123353575536956</v>
      </c>
      <c r="N29" s="32">
        <v>4.0318051926365799</v>
      </c>
      <c r="O29" s="32">
        <v>0.49373814374620201</v>
      </c>
      <c r="P29" s="32">
        <v>0.177709068061224</v>
      </c>
      <c r="Q29" s="32">
        <v>1.32492361376309</v>
      </c>
      <c r="R29" s="32">
        <v>2.34623545737711</v>
      </c>
      <c r="S29" s="32">
        <v>4.2015949093073397</v>
      </c>
      <c r="T29" s="32">
        <v>31.762951783510601</v>
      </c>
      <c r="U29" s="32">
        <v>0.10086888301994799</v>
      </c>
      <c r="V29" s="32">
        <v>3.3721509922587698</v>
      </c>
      <c r="W29" s="32">
        <v>1.5502141732645001</v>
      </c>
      <c r="X29" s="32">
        <v>4.4459187351215501</v>
      </c>
      <c r="Y29" s="32">
        <v>9.5050844508441603</v>
      </c>
      <c r="Z29" s="32">
        <v>0.78233133295505697</v>
      </c>
      <c r="AA29" s="32">
        <v>1.31203522056541</v>
      </c>
      <c r="AB29" s="32">
        <v>1.5860264845802501</v>
      </c>
      <c r="AC29" s="32">
        <v>5.2477561131705501</v>
      </c>
      <c r="AD29" s="32">
        <v>6.0295719145709104</v>
      </c>
      <c r="AE29" s="32">
        <v>0.73193435401531903</v>
      </c>
      <c r="AF29" s="32">
        <v>1.03854088972739</v>
      </c>
      <c r="AG29" s="32">
        <v>1.23198832632447</v>
      </c>
      <c r="AH29" s="32">
        <v>2.56746779332788</v>
      </c>
      <c r="AI29" s="32">
        <v>0.44569028551366602</v>
      </c>
      <c r="AJ29" s="32">
        <v>2.6915953040279001</v>
      </c>
      <c r="AK29" s="32">
        <v>0</v>
      </c>
      <c r="AL29" s="32">
        <v>44.938460921491703</v>
      </c>
      <c r="AM29" s="32">
        <v>0</v>
      </c>
      <c r="AN29" s="32">
        <v>1.6005927199172099E-2</v>
      </c>
      <c r="AO29" s="32">
        <v>38.702995058567303</v>
      </c>
      <c r="AP29" s="32">
        <v>0</v>
      </c>
      <c r="AQ29" s="33">
        <v>0</v>
      </c>
      <c r="AR29" s="34">
        <f t="shared" si="0"/>
        <v>55.387283954453686</v>
      </c>
      <c r="AS29" s="34">
        <f t="shared" si="6"/>
        <v>24.25720465158556</v>
      </c>
      <c r="AT29" s="24">
        <f t="shared" si="5"/>
        <v>192.40017839361161</v>
      </c>
      <c r="AW29" s="24">
        <f t="shared" si="1"/>
        <v>272.04466699965087</v>
      </c>
      <c r="AZ29" s="20">
        <f t="shared" si="2"/>
        <v>6.6489297543456953E-4</v>
      </c>
      <c r="BA29">
        <f t="shared" si="3"/>
        <v>55.387283954453686</v>
      </c>
      <c r="BB29">
        <f t="shared" si="4"/>
        <v>24.25720465158556</v>
      </c>
    </row>
    <row r="30" spans="1:54" s="20" customFormat="1">
      <c r="A30" s="19" t="s">
        <v>27</v>
      </c>
      <c r="B30" s="6" t="s">
        <v>144</v>
      </c>
      <c r="C30" s="32">
        <v>35.309748316149602</v>
      </c>
      <c r="D30" s="32">
        <v>4.6642480632829804</v>
      </c>
      <c r="E30" s="32">
        <v>16.815407137171398</v>
      </c>
      <c r="F30" s="32">
        <v>53.465211047752199</v>
      </c>
      <c r="G30" s="32">
        <v>0.92338585361908998</v>
      </c>
      <c r="H30" s="32">
        <v>7.9026020529521599</v>
      </c>
      <c r="I30" s="32">
        <v>21.792480298563799</v>
      </c>
      <c r="J30" s="32">
        <v>0.111979334072658</v>
      </c>
      <c r="K30" s="32">
        <v>43.0576349476503</v>
      </c>
      <c r="L30" s="32">
        <v>11.526205333265599</v>
      </c>
      <c r="M30" s="32">
        <v>142.64332373734399</v>
      </c>
      <c r="N30" s="32">
        <v>16.1467859267396</v>
      </c>
      <c r="O30" s="32">
        <v>1.18692077611423</v>
      </c>
      <c r="P30" s="32">
        <v>0.22467943167757301</v>
      </c>
      <c r="Q30" s="32">
        <v>5.8652143402316401</v>
      </c>
      <c r="R30" s="32">
        <v>12.2502273870737</v>
      </c>
      <c r="S30" s="32">
        <v>8.5578390853937893</v>
      </c>
      <c r="T30" s="32">
        <v>193.286826441107</v>
      </c>
      <c r="U30" s="32">
        <v>0.53135325658747001</v>
      </c>
      <c r="V30" s="32">
        <v>7.4959816014613301</v>
      </c>
      <c r="W30" s="32">
        <v>7.91625112370743</v>
      </c>
      <c r="X30" s="32">
        <v>23.628802594612502</v>
      </c>
      <c r="Y30" s="32">
        <v>14.3739328389807</v>
      </c>
      <c r="Z30" s="32">
        <v>1.92471864551534</v>
      </c>
      <c r="AA30" s="32">
        <v>1.2157901108476801</v>
      </c>
      <c r="AB30" s="32">
        <v>1.65336474021311</v>
      </c>
      <c r="AC30" s="32">
        <v>6.7972576021101601</v>
      </c>
      <c r="AD30" s="32">
        <v>36.027365185496699</v>
      </c>
      <c r="AE30" s="32">
        <v>2.22160472773019</v>
      </c>
      <c r="AF30" s="32">
        <v>3.4428502003457702</v>
      </c>
      <c r="AG30" s="32">
        <v>4.8446344500243903</v>
      </c>
      <c r="AH30" s="32">
        <v>8.2280953747655801</v>
      </c>
      <c r="AI30" s="32">
        <v>0.205675575254196</v>
      </c>
      <c r="AJ30" s="32">
        <v>12.644725846396801</v>
      </c>
      <c r="AK30" s="32">
        <v>0</v>
      </c>
      <c r="AL30" s="32">
        <v>177.25979595681</v>
      </c>
      <c r="AM30" s="32">
        <v>0</v>
      </c>
      <c r="AN30" s="32">
        <v>2.70873945597776E-2</v>
      </c>
      <c r="AO30" s="32">
        <v>66.633503409238301</v>
      </c>
      <c r="AP30" s="32">
        <v>0</v>
      </c>
      <c r="AQ30" s="33">
        <v>0</v>
      </c>
      <c r="AR30" s="34">
        <f t="shared" si="0"/>
        <v>274.28871953137195</v>
      </c>
      <c r="AS30" s="34">
        <f t="shared" si="6"/>
        <v>120.12644651008993</v>
      </c>
      <c r="AT30" s="24">
        <f t="shared" si="5"/>
        <v>952.8035101448188</v>
      </c>
      <c r="AW30" s="24">
        <f t="shared" si="1"/>
        <v>1347.2186761862806</v>
      </c>
      <c r="AZ30" s="20">
        <f t="shared" si="2"/>
        <v>3.2926807352987647E-3</v>
      </c>
      <c r="BA30">
        <f t="shared" si="3"/>
        <v>274.28871953137195</v>
      </c>
      <c r="BB30">
        <f t="shared" si="4"/>
        <v>120.12644651008993</v>
      </c>
    </row>
    <row r="31" spans="1:54" s="20" customFormat="1">
      <c r="A31" s="19" t="s">
        <v>28</v>
      </c>
      <c r="B31" s="6" t="s">
        <v>145</v>
      </c>
      <c r="C31" s="32">
        <v>0.226721638670764</v>
      </c>
      <c r="D31" s="32">
        <v>5.2320568629966299E-2</v>
      </c>
      <c r="E31" s="32">
        <v>0.11218080449305499</v>
      </c>
      <c r="F31" s="32">
        <v>0.24598565608689399</v>
      </c>
      <c r="G31" s="32">
        <v>1.36969081413687E-2</v>
      </c>
      <c r="H31" s="32">
        <v>2.5281054719544099E-2</v>
      </c>
      <c r="I31" s="32">
        <v>2.1347461694607699E-2</v>
      </c>
      <c r="J31" s="32">
        <v>5.0713930400492898E-3</v>
      </c>
      <c r="K31" s="32">
        <v>4.6308701034024598E-3</v>
      </c>
      <c r="L31" s="32">
        <v>8.0866051945496797E-4</v>
      </c>
      <c r="M31" s="32">
        <v>1.2180428294249999E-2</v>
      </c>
      <c r="N31" s="32">
        <v>7.7653922679671694E-2</v>
      </c>
      <c r="O31" s="32">
        <v>1.6438579178462299E-2</v>
      </c>
      <c r="P31" s="32">
        <v>9.5946105927139994E-3</v>
      </c>
      <c r="Q31" s="32">
        <v>5.4617305183939403E-2</v>
      </c>
      <c r="R31" s="32">
        <v>0.10063700079688399</v>
      </c>
      <c r="S31" s="32">
        <v>6.10613130789344E-2</v>
      </c>
      <c r="T31" s="32">
        <v>0.22714025308083199</v>
      </c>
      <c r="U31" s="32">
        <v>2.2140546760379399E-2</v>
      </c>
      <c r="V31" s="32">
        <v>2.3857266517452302E-2</v>
      </c>
      <c r="W31" s="32">
        <v>3.44747700507766E-2</v>
      </c>
      <c r="X31" s="32">
        <v>5.3513155615339002E-2</v>
      </c>
      <c r="Y31" s="32">
        <v>3.0707260112093199E-2</v>
      </c>
      <c r="Z31" s="32">
        <v>1.0449761403899199E-3</v>
      </c>
      <c r="AA31" s="32">
        <v>4.8017851489922199E-3</v>
      </c>
      <c r="AB31" s="32">
        <v>6.0013128908965301E-3</v>
      </c>
      <c r="AC31" s="32">
        <v>3.3688593980772098E-2</v>
      </c>
      <c r="AD31" s="32">
        <v>4.2003187586142902E-2</v>
      </c>
      <c r="AE31" s="32">
        <v>3.0576566932020301E-2</v>
      </c>
      <c r="AF31" s="32">
        <v>1.21623561481203E-2</v>
      </c>
      <c r="AG31" s="32">
        <v>2.7590546801713599E-2</v>
      </c>
      <c r="AH31" s="32">
        <v>4.8197054841017502E-2</v>
      </c>
      <c r="AI31" s="32">
        <v>4.8167211923787904E-3</v>
      </c>
      <c r="AJ31" s="32">
        <v>7.3781243301841395E-2</v>
      </c>
      <c r="AK31" s="32">
        <v>0</v>
      </c>
      <c r="AL31" s="32">
        <v>1.90635868613023</v>
      </c>
      <c r="AM31" s="32">
        <v>0</v>
      </c>
      <c r="AN31" s="32">
        <v>2.5417051696455299E-2</v>
      </c>
      <c r="AO31" s="32">
        <v>8.6803688547037905E-2</v>
      </c>
      <c r="AP31" s="32">
        <v>0</v>
      </c>
      <c r="AQ31" s="33">
        <v>0</v>
      </c>
      <c r="AR31" s="34">
        <f t="shared" si="0"/>
        <v>1.0753025878764606</v>
      </c>
      <c r="AS31" s="34">
        <f t="shared" si="6"/>
        <v>0.47093543994589515</v>
      </c>
      <c r="AT31" s="24">
        <f t="shared" si="5"/>
        <v>3.7353051993788435</v>
      </c>
      <c r="AW31" s="24">
        <f t="shared" si="1"/>
        <v>5.2815432272011993</v>
      </c>
      <c r="AZ31" s="20">
        <f t="shared" si="2"/>
        <v>1.2908398572741037E-5</v>
      </c>
      <c r="BA31">
        <f t="shared" si="3"/>
        <v>1.0753025878764606</v>
      </c>
      <c r="BB31">
        <f t="shared" si="4"/>
        <v>0.47093543994589515</v>
      </c>
    </row>
    <row r="32" spans="1:54" s="20" customFormat="1">
      <c r="A32" s="19" t="s">
        <v>29</v>
      </c>
      <c r="B32" s="6" t="s">
        <v>146</v>
      </c>
      <c r="C32" s="32">
        <v>0.57984202098079296</v>
      </c>
      <c r="D32" s="32">
        <v>8.2148303276299003E-2</v>
      </c>
      <c r="E32" s="32">
        <v>0.50413336823174804</v>
      </c>
      <c r="F32" s="32">
        <v>0.27590503256731203</v>
      </c>
      <c r="G32" s="32">
        <v>1.3243171715146701E-3</v>
      </c>
      <c r="H32" s="32">
        <v>1.1464156932511E-2</v>
      </c>
      <c r="I32" s="32">
        <v>0.452484005184631</v>
      </c>
      <c r="J32" s="32">
        <v>1.8984171201745399E-3</v>
      </c>
      <c r="K32" s="32">
        <v>0.44247781484767101</v>
      </c>
      <c r="L32" s="32">
        <v>0.10148632420145901</v>
      </c>
      <c r="M32" s="32">
        <v>7.8449399613528994E-2</v>
      </c>
      <c r="N32" s="32">
        <v>0.124252481566254</v>
      </c>
      <c r="O32" s="32">
        <v>1.6699686183812401E-2</v>
      </c>
      <c r="P32" s="32">
        <v>0.16745118899661701</v>
      </c>
      <c r="Q32" s="32">
        <v>5.3976256332999101E-2</v>
      </c>
      <c r="R32" s="32">
        <v>7.8270178126133794E-2</v>
      </c>
      <c r="S32" s="32">
        <v>0.13163121408919801</v>
      </c>
      <c r="T32" s="32">
        <v>2.7173025436605598</v>
      </c>
      <c r="U32" s="32">
        <v>4.6773848906143398E-3</v>
      </c>
      <c r="V32" s="32">
        <v>4.8489726745363101E-2</v>
      </c>
      <c r="W32" s="32">
        <v>1.9126765723221799E-2</v>
      </c>
      <c r="X32" s="32">
        <v>0.118692552124657</v>
      </c>
      <c r="Y32" s="32">
        <v>0.18629112674770401</v>
      </c>
      <c r="Z32" s="32">
        <v>1.27796063897883E-2</v>
      </c>
      <c r="AA32" s="32">
        <v>8.0155898871996697E-3</v>
      </c>
      <c r="AB32" s="32">
        <v>9.2571549606673097E-3</v>
      </c>
      <c r="AC32" s="32">
        <v>0.222023854805392</v>
      </c>
      <c r="AD32" s="32">
        <v>2.47623788533467E-2</v>
      </c>
      <c r="AE32" s="32">
        <v>1.7433622042738299</v>
      </c>
      <c r="AF32" s="32">
        <v>3.5368658679979701</v>
      </c>
      <c r="AG32" s="32">
        <v>5.2124964552049499E-2</v>
      </c>
      <c r="AH32" s="32">
        <v>3.4154982824896603E-2</v>
      </c>
      <c r="AI32" s="32">
        <v>1.0078553735862601</v>
      </c>
      <c r="AJ32" s="32">
        <v>0.82819589054127996</v>
      </c>
      <c r="AK32" s="32">
        <v>0</v>
      </c>
      <c r="AL32" s="32">
        <v>19.372520061331102</v>
      </c>
      <c r="AM32" s="32">
        <v>0</v>
      </c>
      <c r="AN32" s="32">
        <v>1.54534323625266E-2</v>
      </c>
      <c r="AO32" s="32">
        <v>7.2368044994261398</v>
      </c>
      <c r="AP32" s="32">
        <v>0</v>
      </c>
      <c r="AQ32" s="33">
        <v>0</v>
      </c>
      <c r="AR32" s="34">
        <f t="shared" si="0"/>
        <v>11.602142707686834</v>
      </c>
      <c r="AS32" s="34">
        <f t="shared" si="6"/>
        <v>5.081230382928541</v>
      </c>
      <c r="AT32" s="24">
        <f t="shared" si="5"/>
        <v>40.302650127107228</v>
      </c>
      <c r="AW32" s="24">
        <f t="shared" si="1"/>
        <v>56.986023217722604</v>
      </c>
      <c r="AZ32" s="20">
        <f t="shared" si="2"/>
        <v>1.3927715236359943E-4</v>
      </c>
      <c r="BA32">
        <f t="shared" si="3"/>
        <v>11.602142707686834</v>
      </c>
      <c r="BB32">
        <f t="shared" si="4"/>
        <v>5.081230382928541</v>
      </c>
    </row>
    <row r="33" spans="1:54" s="20" customFormat="1">
      <c r="A33" s="19" t="s">
        <v>30</v>
      </c>
      <c r="B33" s="6" t="s">
        <v>147</v>
      </c>
      <c r="C33" s="32">
        <v>1.2407792181888799</v>
      </c>
      <c r="D33" s="32">
        <v>0.19315398257308999</v>
      </c>
      <c r="E33" s="32">
        <v>0.49896458842945601</v>
      </c>
      <c r="F33" s="32">
        <v>1.23641507093992</v>
      </c>
      <c r="G33" s="32">
        <v>0</v>
      </c>
      <c r="H33" s="32">
        <v>8.8086787592167898E-2</v>
      </c>
      <c r="I33" s="32">
        <v>1.7469312032990199E-3</v>
      </c>
      <c r="J33" s="32">
        <v>1.1512689484217799E-3</v>
      </c>
      <c r="K33" s="32">
        <v>2.2015807088837601E-3</v>
      </c>
      <c r="L33" s="32">
        <v>6.1086070235286702E-4</v>
      </c>
      <c r="M33" s="32">
        <v>2.1070359379058199E-4</v>
      </c>
      <c r="N33" s="32">
        <v>0.32827900889657202</v>
      </c>
      <c r="O33" s="32">
        <v>1.9114602115260199E-2</v>
      </c>
      <c r="P33" s="32">
        <v>5.9524583822285896E-4</v>
      </c>
      <c r="Q33" s="32">
        <v>9.0972320215466099E-2</v>
      </c>
      <c r="R33" s="32">
        <v>0.43233298117318197</v>
      </c>
      <c r="S33" s="32">
        <v>0.16741482199666199</v>
      </c>
      <c r="T33" s="32">
        <v>0.67809040609131899</v>
      </c>
      <c r="U33" s="32">
        <v>5.4551639415934905E-4</v>
      </c>
      <c r="V33" s="32">
        <v>1.68358035559718E-2</v>
      </c>
      <c r="W33" s="32">
        <v>2.41973577827479E-2</v>
      </c>
      <c r="X33" s="32">
        <v>9.9401671970646796E-2</v>
      </c>
      <c r="Y33" s="32">
        <v>2.07050998389906E-2</v>
      </c>
      <c r="Z33" s="32">
        <v>5.5984697997983899E-3</v>
      </c>
      <c r="AA33" s="32">
        <v>1.01615097167856E-2</v>
      </c>
      <c r="AB33" s="32">
        <v>4.7526355846370296E-3</v>
      </c>
      <c r="AC33" s="32">
        <v>2.93976797270659E-2</v>
      </c>
      <c r="AD33" s="32">
        <v>4.45796811363941E-2</v>
      </c>
      <c r="AE33" s="32">
        <v>4.1716883057110903E-2</v>
      </c>
      <c r="AF33" s="32">
        <v>1.76129671348733E-2</v>
      </c>
      <c r="AG33" s="32">
        <v>1.1964946308731799E-2</v>
      </c>
      <c r="AH33" s="32">
        <v>5.6171481502258799E-2</v>
      </c>
      <c r="AI33" s="32">
        <v>5.4157457788976803E-3</v>
      </c>
      <c r="AJ33" s="32">
        <v>0.28497833127642003</v>
      </c>
      <c r="AK33" s="32">
        <v>0</v>
      </c>
      <c r="AL33" s="32">
        <v>0.348225734975529</v>
      </c>
      <c r="AM33" s="32">
        <v>0</v>
      </c>
      <c r="AN33" s="32">
        <v>2.2525063990082E-2</v>
      </c>
      <c r="AO33" s="32">
        <v>0.74798663183337</v>
      </c>
      <c r="AP33" s="32">
        <v>0</v>
      </c>
      <c r="AQ33" s="33">
        <v>0</v>
      </c>
      <c r="AR33" s="34">
        <f t="shared" si="0"/>
        <v>1.9497496500592335</v>
      </c>
      <c r="AS33" s="34">
        <f t="shared" si="6"/>
        <v>0.85390495623032125</v>
      </c>
      <c r="AT33" s="24">
        <f t="shared" si="5"/>
        <v>6.7728935905714147</v>
      </c>
      <c r="AW33" s="24">
        <f t="shared" si="1"/>
        <v>9.5765481968609691</v>
      </c>
      <c r="AZ33" s="20">
        <f t="shared" si="2"/>
        <v>2.3405640313513749E-5</v>
      </c>
      <c r="BA33">
        <f t="shared" si="3"/>
        <v>1.9497496500592335</v>
      </c>
      <c r="BB33">
        <f t="shared" si="4"/>
        <v>0.85390495623032125</v>
      </c>
    </row>
    <row r="34" spans="1:54" s="20" customFormat="1">
      <c r="A34" s="19" t="s">
        <v>31</v>
      </c>
      <c r="B34" s="6" t="s">
        <v>148</v>
      </c>
      <c r="C34" s="32">
        <v>0.190072404528974</v>
      </c>
      <c r="D34" s="32">
        <v>4.4728029433626401E-2</v>
      </c>
      <c r="E34" s="32">
        <v>0.128199544817445</v>
      </c>
      <c r="F34" s="32">
        <v>0.37648942500761801</v>
      </c>
      <c r="G34" s="32">
        <v>9.0671932780313595E-3</v>
      </c>
      <c r="H34" s="32">
        <v>5.0943322368773802E-2</v>
      </c>
      <c r="I34" s="32">
        <v>4.2267066944303E-5</v>
      </c>
      <c r="J34" s="32">
        <v>5.0429767047407601E-4</v>
      </c>
      <c r="K34" s="32">
        <v>1.0613146510462299E-5</v>
      </c>
      <c r="L34" s="32">
        <v>4.1517944360324299E-6</v>
      </c>
      <c r="M34" s="32">
        <v>9.6010766339367495E-7</v>
      </c>
      <c r="N34" s="32">
        <v>7.4171249882593701E-2</v>
      </c>
      <c r="O34" s="32">
        <v>6.1334866595505197E-3</v>
      </c>
      <c r="P34" s="32">
        <v>1.5609069099524499E-6</v>
      </c>
      <c r="Q34" s="32">
        <v>7.3182980325382202E-2</v>
      </c>
      <c r="R34" s="32">
        <v>4.7788275280225001E-2</v>
      </c>
      <c r="S34" s="32">
        <v>7.2708064094979097E-2</v>
      </c>
      <c r="T34" s="32">
        <v>0.52264428387571304</v>
      </c>
      <c r="U34" s="32">
        <v>6.78326950472742E-4</v>
      </c>
      <c r="V34" s="32">
        <v>8.7695940873350406E-3</v>
      </c>
      <c r="W34" s="32">
        <v>2.0020202360901799E-2</v>
      </c>
      <c r="X34" s="32">
        <v>8.0819773862787395E-2</v>
      </c>
      <c r="Y34" s="32">
        <v>3.0489262496222799E-2</v>
      </c>
      <c r="Z34" s="32">
        <v>3.4787679469468801E-3</v>
      </c>
      <c r="AA34" s="32">
        <v>6.2741565834453098E-3</v>
      </c>
      <c r="AB34" s="32">
        <v>3.75877095501863E-3</v>
      </c>
      <c r="AC34" s="32">
        <v>3.2186282734024699E-2</v>
      </c>
      <c r="AD34" s="32">
        <v>9.6794758085427104E-2</v>
      </c>
      <c r="AE34" s="32">
        <v>1.2839863259201501E-2</v>
      </c>
      <c r="AF34" s="32">
        <v>7.1104486287873998E-5</v>
      </c>
      <c r="AG34" s="32">
        <v>1.4176401787310999E-2</v>
      </c>
      <c r="AH34" s="32">
        <v>0.118853305807257</v>
      </c>
      <c r="AI34" s="32">
        <v>1.45588652779515E-5</v>
      </c>
      <c r="AJ34" s="32">
        <v>3.1157867191634301E-2</v>
      </c>
      <c r="AK34" s="32">
        <v>0</v>
      </c>
      <c r="AL34" s="32">
        <v>5.3115382157227096</v>
      </c>
      <c r="AM34" s="32">
        <v>0</v>
      </c>
      <c r="AN34" s="32">
        <v>6.2124562428760195E-4</v>
      </c>
      <c r="AO34" s="32">
        <v>0.15548296723680299</v>
      </c>
      <c r="AP34" s="32">
        <v>0</v>
      </c>
      <c r="AQ34" s="33">
        <v>0</v>
      </c>
      <c r="AR34" s="34">
        <f t="shared" si="0"/>
        <v>2.1661812911985612</v>
      </c>
      <c r="AS34" s="34">
        <f t="shared" si="6"/>
        <v>0.94869253629134076</v>
      </c>
      <c r="AT34" s="24">
        <f t="shared" si="5"/>
        <v>7.5247175362892014</v>
      </c>
      <c r="AW34" s="24">
        <f t="shared" si="1"/>
        <v>10.639591363779104</v>
      </c>
      <c r="AZ34" s="20">
        <f t="shared" si="2"/>
        <v>2.6003779589916078E-5</v>
      </c>
      <c r="BA34">
        <f t="shared" si="3"/>
        <v>2.1661812911985612</v>
      </c>
      <c r="BB34">
        <f t="shared" si="4"/>
        <v>0.94869253629134076</v>
      </c>
    </row>
    <row r="35" spans="1:54" s="20" customFormat="1">
      <c r="A35" s="19" t="s">
        <v>32</v>
      </c>
      <c r="B35" s="6" t="s">
        <v>149</v>
      </c>
      <c r="C35" s="32">
        <v>2.4588886690255499E-2</v>
      </c>
      <c r="D35" s="32">
        <v>3.67986642506213E-3</v>
      </c>
      <c r="E35" s="32">
        <v>1.8352620977330699E-2</v>
      </c>
      <c r="F35" s="32">
        <v>1.24203620188254E-2</v>
      </c>
      <c r="G35" s="32">
        <v>2.4795276103113102E-6</v>
      </c>
      <c r="H35" s="32">
        <v>2.73889734731214E-4</v>
      </c>
      <c r="I35" s="32">
        <v>8.4135685368980796E-3</v>
      </c>
      <c r="J35" s="32">
        <v>1.6423497319174501E-5</v>
      </c>
      <c r="K35" s="32">
        <v>1.8107401816200901E-2</v>
      </c>
      <c r="L35" s="32">
        <v>3.7328522730417598E-3</v>
      </c>
      <c r="M35" s="32">
        <v>1.35465113176641E-3</v>
      </c>
      <c r="N35" s="32">
        <v>5.1713187032680196E-3</v>
      </c>
      <c r="O35" s="32">
        <v>2.1933201328568999E-4</v>
      </c>
      <c r="P35" s="32">
        <v>4.0716675091794401E-3</v>
      </c>
      <c r="Q35" s="32">
        <v>1.8648729882891799E-3</v>
      </c>
      <c r="R35" s="32">
        <v>2.7904200544546301E-3</v>
      </c>
      <c r="S35" s="32">
        <v>4.1675537690880797E-3</v>
      </c>
      <c r="T35" s="32">
        <v>9.3731818937678693E-2</v>
      </c>
      <c r="U35" s="32">
        <v>7.9946014021219498E-5</v>
      </c>
      <c r="V35" s="32">
        <v>7.6578114152369597E-4</v>
      </c>
      <c r="W35" s="32">
        <v>2.5435366702322099E-3</v>
      </c>
      <c r="X35" s="32">
        <v>3.39648290748503E-3</v>
      </c>
      <c r="Y35" s="32">
        <v>3.9339363460753601E-3</v>
      </c>
      <c r="Z35" s="32">
        <v>9.9923627947883994E-4</v>
      </c>
      <c r="AA35" s="32">
        <v>2.2238687995121599E-4</v>
      </c>
      <c r="AB35" s="32">
        <v>1.20474315545228E-3</v>
      </c>
      <c r="AC35" s="32">
        <v>2.17604967213698E-3</v>
      </c>
      <c r="AD35" s="32">
        <v>6.0727916622400695E-4</v>
      </c>
      <c r="AE35" s="32">
        <v>2.43608261945551E-2</v>
      </c>
      <c r="AF35" s="32">
        <v>7.4678144428908896E-2</v>
      </c>
      <c r="AG35" s="32">
        <v>1.1811862445511201E-3</v>
      </c>
      <c r="AH35" s="32">
        <v>5.7917326196283195E-4</v>
      </c>
      <c r="AI35" s="32">
        <v>2.4261925348577001E-2</v>
      </c>
      <c r="AJ35" s="32">
        <v>2.1356951441896699E-2</v>
      </c>
      <c r="AK35" s="32">
        <v>0</v>
      </c>
      <c r="AL35" s="32">
        <v>0.109886506337054</v>
      </c>
      <c r="AM35" s="32">
        <v>0</v>
      </c>
      <c r="AN35" s="32">
        <v>1.80200061760493E-4</v>
      </c>
      <c r="AO35" s="32">
        <v>9.8507798253945594E-2</v>
      </c>
      <c r="AP35" s="32">
        <v>0</v>
      </c>
      <c r="AQ35" s="33">
        <v>0</v>
      </c>
      <c r="AR35" s="34">
        <f t="shared" si="0"/>
        <v>0.16520654912008062</v>
      </c>
      <c r="AS35" s="34">
        <f t="shared" si="6"/>
        <v>7.2353233191276192E-2</v>
      </c>
      <c r="AT35" s="24">
        <f t="shared" si="5"/>
        <v>0.57388207641007793</v>
      </c>
      <c r="AW35" s="24">
        <f t="shared" si="1"/>
        <v>0.81144185872143471</v>
      </c>
      <c r="AZ35" s="20">
        <f t="shared" si="2"/>
        <v>1.983211057903755E-6</v>
      </c>
      <c r="BA35">
        <f t="shared" si="3"/>
        <v>0.16520654912008062</v>
      </c>
      <c r="BB35">
        <f t="shared" si="4"/>
        <v>7.2353233191276192E-2</v>
      </c>
    </row>
    <row r="36" spans="1:54" s="20" customFormat="1">
      <c r="A36" s="21" t="s">
        <v>33</v>
      </c>
      <c r="B36" s="6" t="s">
        <v>150</v>
      </c>
      <c r="C36" s="32">
        <v>1.6183295218430999E-2</v>
      </c>
      <c r="D36" s="32">
        <v>2.80480653972923E-3</v>
      </c>
      <c r="E36" s="32">
        <v>1.19387909265475E-2</v>
      </c>
      <c r="F36" s="32">
        <v>8.2711409174371101E-2</v>
      </c>
      <c r="G36" s="32">
        <v>2.0758134526732998E-2</v>
      </c>
      <c r="H36" s="32">
        <v>2.0233233747465101E-4</v>
      </c>
      <c r="I36" s="32">
        <v>6.0767712097233003E-3</v>
      </c>
      <c r="J36" s="32">
        <v>1.0891845702695499E-4</v>
      </c>
      <c r="K36" s="32">
        <v>1.20597274810574E-2</v>
      </c>
      <c r="L36" s="32">
        <v>1.68353414666082E-3</v>
      </c>
      <c r="M36" s="32">
        <v>1.1141299784163301E-3</v>
      </c>
      <c r="N36" s="32">
        <v>5.9783080766428699E-3</v>
      </c>
      <c r="O36" s="32">
        <v>5.3485723094697304E-4</v>
      </c>
      <c r="P36" s="32">
        <v>2.2432442244064801E-3</v>
      </c>
      <c r="Q36" s="32">
        <v>9.7500693067872901E-4</v>
      </c>
      <c r="R36" s="32">
        <v>3.2526888104369697E-2</v>
      </c>
      <c r="S36" s="32">
        <v>3.0187137380563001E-2</v>
      </c>
      <c r="T36" s="32">
        <v>9.1255422531648103E-2</v>
      </c>
      <c r="U36" s="32">
        <v>5.5185967934153195E-4</v>
      </c>
      <c r="V36" s="32">
        <v>8.0406714824175898E-2</v>
      </c>
      <c r="W36" s="32">
        <v>9.3681453625116002E-4</v>
      </c>
      <c r="X36" s="32">
        <v>9.5287131049651905E-2</v>
      </c>
      <c r="Y36" s="32">
        <v>5.8485901091993003E-2</v>
      </c>
      <c r="Z36" s="32">
        <v>1.9647950886955201E-2</v>
      </c>
      <c r="AA36" s="32">
        <v>2.0563597828522399E-2</v>
      </c>
      <c r="AB36" s="32">
        <v>5.7016858632750003E-4</v>
      </c>
      <c r="AC36" s="32">
        <v>1.29636223874073E-3</v>
      </c>
      <c r="AD36" s="32">
        <v>2.9922360548753797E-4</v>
      </c>
      <c r="AE36" s="32">
        <v>7.0834643126921198E-3</v>
      </c>
      <c r="AF36" s="32">
        <v>6.5589561305232205E-2</v>
      </c>
      <c r="AG36" s="32">
        <v>1.54712204452173E-3</v>
      </c>
      <c r="AH36" s="32">
        <v>5.9339117922241E-4</v>
      </c>
      <c r="AI36" s="32">
        <v>9.8761587420598002E-3</v>
      </c>
      <c r="AJ36" s="32">
        <v>9.0992229944821201E-2</v>
      </c>
      <c r="AK36" s="32">
        <v>0</v>
      </c>
      <c r="AL36" s="32">
        <v>0.53994997622930296</v>
      </c>
      <c r="AM36" s="32">
        <v>0</v>
      </c>
      <c r="AN36" s="32">
        <v>0.49775103111421798</v>
      </c>
      <c r="AO36" s="32">
        <v>8.1859176353033802E-3</v>
      </c>
      <c r="AP36" s="32">
        <v>0</v>
      </c>
      <c r="AQ36" s="33">
        <v>0</v>
      </c>
      <c r="AR36" s="34">
        <f t="shared" si="0"/>
        <v>0.52363311113317446</v>
      </c>
      <c r="AS36" s="34">
        <f t="shared" si="6"/>
        <v>0.22932836983934651</v>
      </c>
      <c r="AT36" s="24">
        <f t="shared" si="5"/>
        <v>1.8189572913102479</v>
      </c>
      <c r="AW36" s="24">
        <f t="shared" si="1"/>
        <v>2.5719187722827686</v>
      </c>
      <c r="AZ36" s="20">
        <f t="shared" si="2"/>
        <v>6.2859189409557877E-6</v>
      </c>
      <c r="BA36">
        <f t="shared" si="3"/>
        <v>0.52363311113317446</v>
      </c>
      <c r="BB36">
        <f t="shared" si="4"/>
        <v>0.22932836983934651</v>
      </c>
    </row>
    <row r="37" spans="1:54" s="20" customFormat="1">
      <c r="A37" s="31" t="s">
        <v>34</v>
      </c>
      <c r="B37" s="27" t="s">
        <v>151</v>
      </c>
      <c r="C37" s="34">
        <v>5.0540951261847296</v>
      </c>
      <c r="D37" s="34">
        <v>0.50686002364697402</v>
      </c>
      <c r="E37" s="34">
        <v>5.4381147304017796</v>
      </c>
      <c r="F37" s="34">
        <v>23.323846096879102</v>
      </c>
      <c r="G37" s="34">
        <v>0.190336373637813</v>
      </c>
      <c r="H37" s="34">
        <v>0.46744799103794699</v>
      </c>
      <c r="I37" s="34">
        <v>0.75980132778009302</v>
      </c>
      <c r="J37" s="34">
        <v>4.9922018928836697E-3</v>
      </c>
      <c r="K37" s="34">
        <v>2.1390992955549302</v>
      </c>
      <c r="L37" s="34">
        <v>0.69449257664754105</v>
      </c>
      <c r="M37" s="34">
        <v>2.3814368950151801</v>
      </c>
      <c r="N37" s="34">
        <v>11.6448260350453</v>
      </c>
      <c r="O37" s="34">
        <v>2.7652800153537702E-2</v>
      </c>
      <c r="P37" s="34">
        <v>0.18403334969997601</v>
      </c>
      <c r="Q37" s="34">
        <v>1.0011322505686899</v>
      </c>
      <c r="R37" s="34">
        <v>2.0151125785542501</v>
      </c>
      <c r="S37" s="34">
        <v>5.5482322873944598</v>
      </c>
      <c r="T37" s="34">
        <v>10.890971652353301</v>
      </c>
      <c r="U37" s="34">
        <v>6.0055285115299002</v>
      </c>
      <c r="V37" s="34">
        <v>2.0996220893248001</v>
      </c>
      <c r="W37" s="34">
        <v>3.0637526238561201</v>
      </c>
      <c r="X37" s="34">
        <v>1.2163574730548501</v>
      </c>
      <c r="Y37" s="34">
        <v>9.8931765578224393</v>
      </c>
      <c r="Z37" s="34">
        <v>2.2149025422168398</v>
      </c>
      <c r="AA37" s="34">
        <v>0.47409820729972701</v>
      </c>
      <c r="AB37" s="34">
        <v>0.20614435292296401</v>
      </c>
      <c r="AC37" s="34">
        <v>4.2115241488347399</v>
      </c>
      <c r="AD37" s="34">
        <v>0.97205248647593101</v>
      </c>
      <c r="AE37" s="34">
        <v>72.115107073846602</v>
      </c>
      <c r="AF37" s="34">
        <v>7.6938110303843397</v>
      </c>
      <c r="AG37" s="34">
        <v>0.580860179576559</v>
      </c>
      <c r="AH37" s="34">
        <v>3.8836090605181002</v>
      </c>
      <c r="AI37" s="34">
        <v>0.151887512446502</v>
      </c>
      <c r="AJ37" s="34">
        <v>5.0758966372580998</v>
      </c>
      <c r="AK37" s="34">
        <v>0</v>
      </c>
      <c r="AL37" s="34">
        <v>52.486530896823702</v>
      </c>
      <c r="AM37" s="34">
        <v>0</v>
      </c>
      <c r="AN37" s="34">
        <v>4.4070939422091401E-4</v>
      </c>
      <c r="AO37" s="34">
        <v>6.5737493548978398E-2</v>
      </c>
      <c r="AP37" s="34">
        <v>0</v>
      </c>
      <c r="AQ37" s="35">
        <v>0</v>
      </c>
      <c r="AR37" s="34">
        <f t="shared" si="0"/>
        <v>70.438374280497811</v>
      </c>
      <c r="AS37" s="34">
        <f t="shared" si="6"/>
        <v>30.848923042553785</v>
      </c>
      <c r="AT37" s="24">
        <f t="shared" si="5"/>
        <v>244.68352317958386</v>
      </c>
      <c r="AW37" s="24">
        <f t="shared" si="1"/>
        <v>345.97082050263543</v>
      </c>
      <c r="AZ37" s="20">
        <f t="shared" si="2"/>
        <v>8.4557279065438132E-4</v>
      </c>
      <c r="BA37">
        <f t="shared" si="3"/>
        <v>70.438374280497811</v>
      </c>
      <c r="BB37">
        <f t="shared" si="4"/>
        <v>30.848923042553785</v>
      </c>
    </row>
    <row r="38" spans="1:54" s="30" customFormat="1">
      <c r="A38" s="31" t="s">
        <v>153</v>
      </c>
      <c r="B38" s="28" t="s">
        <v>154</v>
      </c>
      <c r="C38" s="34">
        <v>295.28944447621802</v>
      </c>
      <c r="D38" s="34">
        <v>36.647555479321298</v>
      </c>
      <c r="E38" s="34">
        <v>221.423159355975</v>
      </c>
      <c r="F38" s="34">
        <v>742.15422720831998</v>
      </c>
      <c r="G38" s="34">
        <v>10.894888116162599</v>
      </c>
      <c r="H38" s="34">
        <v>36.401379798225697</v>
      </c>
      <c r="I38" s="34">
        <v>74.974292391406394</v>
      </c>
      <c r="J38" s="34">
        <v>4.4457795409356704</v>
      </c>
      <c r="K38" s="34">
        <v>81.155089727151093</v>
      </c>
      <c r="L38" s="34">
        <v>47.722492582120303</v>
      </c>
      <c r="M38" s="34">
        <v>104.486049118737</v>
      </c>
      <c r="N38" s="34">
        <v>360.40143991711898</v>
      </c>
      <c r="O38" s="34">
        <v>17.2044610204461</v>
      </c>
      <c r="P38" s="34">
        <v>26.1970974442014</v>
      </c>
      <c r="Q38" s="34">
        <v>134.599975190001</v>
      </c>
      <c r="R38" s="34">
        <v>103.8932529217</v>
      </c>
      <c r="S38" s="34">
        <v>90.392559032385606</v>
      </c>
      <c r="T38" s="34">
        <v>1040.51368877917</v>
      </c>
      <c r="U38" s="34">
        <v>24.860226838665401</v>
      </c>
      <c r="V38" s="34">
        <v>123.72310250527499</v>
      </c>
      <c r="W38" s="34">
        <v>119.79644520647599</v>
      </c>
      <c r="X38" s="34">
        <v>132.48999624745201</v>
      </c>
      <c r="Y38" s="34">
        <v>503.78405179342599</v>
      </c>
      <c r="Z38" s="34">
        <v>86.899164127193799</v>
      </c>
      <c r="AA38" s="34">
        <v>119.73650343953901</v>
      </c>
      <c r="AB38" s="34">
        <v>49.887578634091398</v>
      </c>
      <c r="AC38" s="34">
        <v>91.157234087739496</v>
      </c>
      <c r="AD38" s="34">
        <v>207.317537998197</v>
      </c>
      <c r="AE38" s="34">
        <v>29.595342002848401</v>
      </c>
      <c r="AF38" s="34">
        <v>79.172691389090602</v>
      </c>
      <c r="AG38" s="34">
        <v>112.144945230305</v>
      </c>
      <c r="AH38" s="34">
        <v>72.782736950542201</v>
      </c>
      <c r="AI38" s="34">
        <v>2.0511438484769098</v>
      </c>
      <c r="AJ38" s="34">
        <v>227.915596441106</v>
      </c>
      <c r="AK38" s="34">
        <v>0</v>
      </c>
      <c r="AL38" s="34">
        <v>4999.9580019335999</v>
      </c>
      <c r="AM38" s="34">
        <v>0</v>
      </c>
      <c r="AN38" s="34">
        <v>2.82910714856017</v>
      </c>
      <c r="AO38" s="34">
        <v>2749.6388433846901</v>
      </c>
      <c r="AP38" s="34">
        <v>0</v>
      </c>
      <c r="AQ38" s="34">
        <v>0</v>
      </c>
      <c r="AR38" s="34">
        <f t="shared" si="0"/>
        <v>3789.7467639535753</v>
      </c>
      <c r="AS38" s="34">
        <f t="shared" si="6"/>
        <v>1659.7431083008362</v>
      </c>
      <c r="AT38" s="29">
        <v>13164.5370813069</v>
      </c>
      <c r="AW38" s="24">
        <f t="shared" si="1"/>
        <v>18614.026953561312</v>
      </c>
      <c r="AZ38" s="20">
        <f t="shared" si="2"/>
        <v>4.5493763588420354E-2</v>
      </c>
      <c r="BA38">
        <f t="shared" si="3"/>
        <v>3789.7467639535753</v>
      </c>
      <c r="BB38">
        <f t="shared" si="4"/>
        <v>1659.7431083008362</v>
      </c>
    </row>
    <row r="39" spans="1:54" s="30" customFormat="1">
      <c r="A39" s="31" t="s">
        <v>155</v>
      </c>
      <c r="B39" s="28" t="s">
        <v>156</v>
      </c>
      <c r="C39" s="34">
        <v>33017.165074625897</v>
      </c>
      <c r="D39" s="34">
        <v>4251.5749206546898</v>
      </c>
      <c r="E39" s="34">
        <v>4587.1630414897099</v>
      </c>
      <c r="F39" s="34">
        <v>16734.623986492199</v>
      </c>
      <c r="G39" s="34">
        <v>1825.11877869873</v>
      </c>
      <c r="H39" s="34">
        <v>1040.7025257520199</v>
      </c>
      <c r="I39" s="34">
        <v>727.127764141748</v>
      </c>
      <c r="J39" s="34">
        <v>11.8752868580053</v>
      </c>
      <c r="K39" s="34">
        <v>1868.7467668421</v>
      </c>
      <c r="L39" s="34">
        <v>695.39722435405702</v>
      </c>
      <c r="M39" s="34">
        <v>3423.9195005412498</v>
      </c>
      <c r="N39" s="34">
        <v>1927.81310225527</v>
      </c>
      <c r="O39" s="34">
        <v>171.63811750818601</v>
      </c>
      <c r="P39" s="34">
        <v>220.11027801782899</v>
      </c>
      <c r="Q39" s="34">
        <v>4844.7954429066003</v>
      </c>
      <c r="R39" s="34">
        <v>4506.40858246687</v>
      </c>
      <c r="S39" s="34">
        <v>3269.44786324804</v>
      </c>
      <c r="T39" s="34">
        <v>18202.229115397698</v>
      </c>
      <c r="U39" s="34">
        <v>2815.2904494036302</v>
      </c>
      <c r="V39" s="34">
        <v>14010.993186592599</v>
      </c>
      <c r="W39" s="34">
        <v>13566.319818842199</v>
      </c>
      <c r="X39" s="34">
        <v>2406.6853777811102</v>
      </c>
      <c r="Y39" s="34">
        <v>17690.421492499499</v>
      </c>
      <c r="Z39" s="34">
        <v>1656.25500916944</v>
      </c>
      <c r="AA39" s="34">
        <v>210.52591831523199</v>
      </c>
      <c r="AB39" s="34">
        <v>857.24400215266598</v>
      </c>
      <c r="AC39" s="34">
        <v>2879.6419239331899</v>
      </c>
      <c r="AD39" s="34">
        <v>9119.9200964020602</v>
      </c>
      <c r="AE39" s="34">
        <v>13274.5633990649</v>
      </c>
      <c r="AF39" s="34">
        <v>4255.9688614052602</v>
      </c>
      <c r="AG39" s="34">
        <v>9772.2399453838298</v>
      </c>
      <c r="AH39" s="34">
        <v>7083.1288886352404</v>
      </c>
      <c r="AI39" s="34">
        <v>4857.0115651529804</v>
      </c>
      <c r="AJ39" s="34">
        <v>26686.8845350503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f t="shared" si="0"/>
        <v>66922.099312858743</v>
      </c>
      <c r="AS39" s="34">
        <f t="shared" si="6"/>
        <v>29308.948604171714</v>
      </c>
      <c r="AT39" s="29">
        <v>232468.95184203508</v>
      </c>
      <c r="AW39" s="24">
        <f t="shared" si="1"/>
        <v>328699.99975906557</v>
      </c>
      <c r="AZ39" s="20">
        <f t="shared" si="2"/>
        <v>0.8033619011007036</v>
      </c>
      <c r="BA39">
        <f t="shared" ref="BA39:BA42" si="7">$AS$53*AZ39</f>
        <v>66922.099312858743</v>
      </c>
      <c r="BB39">
        <f t="shared" si="4"/>
        <v>29308.948604171714</v>
      </c>
    </row>
    <row r="40" spans="1:54" s="30" customFormat="1">
      <c r="A40" s="31" t="s">
        <v>157</v>
      </c>
      <c r="B40" s="28"/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f>AW50</f>
        <v>542.72265507775592</v>
      </c>
      <c r="AT40" s="29"/>
      <c r="AW40" s="24">
        <f t="shared" si="1"/>
        <v>542.72265507775592</v>
      </c>
      <c r="AZ40" s="20">
        <f t="shared" si="2"/>
        <v>0</v>
      </c>
      <c r="BA40">
        <f t="shared" si="7"/>
        <v>0</v>
      </c>
      <c r="BB40">
        <f t="shared" si="4"/>
        <v>0</v>
      </c>
    </row>
    <row r="41" spans="1:54" s="30" customFormat="1">
      <c r="A41" s="31" t="s">
        <v>159</v>
      </c>
      <c r="B41" s="28"/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29"/>
      <c r="AW41" s="24">
        <f t="shared" si="1"/>
        <v>0</v>
      </c>
      <c r="AZ41" s="20">
        <f t="shared" si="2"/>
        <v>0</v>
      </c>
      <c r="BA41">
        <f t="shared" si="7"/>
        <v>0</v>
      </c>
      <c r="BB41">
        <f t="shared" si="4"/>
        <v>0</v>
      </c>
    </row>
    <row r="42" spans="1:54">
      <c r="A42" s="31" t="s">
        <v>152</v>
      </c>
      <c r="C42" s="25">
        <f>SUM(C3:C41)</f>
        <v>35256.250890254611</v>
      </c>
      <c r="D42" s="25">
        <f t="shared" ref="D42:AO42" si="8">SUM(D3:D39)</f>
        <v>4376.291308161196</v>
      </c>
      <c r="E42" s="25">
        <f t="shared" si="8"/>
        <v>6255.6142841689953</v>
      </c>
      <c r="F42" s="25">
        <f t="shared" si="8"/>
        <v>22134.4562309225</v>
      </c>
      <c r="G42" s="25">
        <f t="shared" si="8"/>
        <v>2054.1118961029861</v>
      </c>
      <c r="H42" s="25">
        <f t="shared" si="8"/>
        <v>1253.4636625360797</v>
      </c>
      <c r="I42" s="25">
        <f t="shared" si="8"/>
        <v>1018.0056338780196</v>
      </c>
      <c r="J42" s="25">
        <f t="shared" si="8"/>
        <v>21.093334179714738</v>
      </c>
      <c r="K42" s="25">
        <f t="shared" si="8"/>
        <v>2292.8977726978933</v>
      </c>
      <c r="L42" s="25">
        <f t="shared" si="8"/>
        <v>874.69459633038161</v>
      </c>
      <c r="M42" s="25">
        <f t="shared" si="8"/>
        <v>3768.4419212704679</v>
      </c>
      <c r="N42" s="25">
        <f t="shared" si="8"/>
        <v>3539.2956228815729</v>
      </c>
      <c r="O42" s="25">
        <f t="shared" si="8"/>
        <v>255.23838194642755</v>
      </c>
      <c r="P42" s="25">
        <f t="shared" si="8"/>
        <v>300.07276718234959</v>
      </c>
      <c r="Q42" s="25">
        <f t="shared" si="8"/>
        <v>5318.4879894722271</v>
      </c>
      <c r="R42" s="25">
        <f t="shared" si="8"/>
        <v>5111.8372063559091</v>
      </c>
      <c r="S42" s="25">
        <f t="shared" si="8"/>
        <v>3728.900289444136</v>
      </c>
      <c r="T42" s="25">
        <f t="shared" si="8"/>
        <v>23192.057008622716</v>
      </c>
      <c r="U42" s="25">
        <f t="shared" si="8"/>
        <v>2858.3113262660127</v>
      </c>
      <c r="V42" s="25">
        <f t="shared" si="8"/>
        <v>14457.127492333204</v>
      </c>
      <c r="W42" s="25">
        <f t="shared" si="8"/>
        <v>13807.147251411883</v>
      </c>
      <c r="X42" s="25">
        <f t="shared" si="8"/>
        <v>3097.3805283676124</v>
      </c>
      <c r="Y42" s="25">
        <f t="shared" si="8"/>
        <v>19370.033183542208</v>
      </c>
      <c r="Z42" s="25">
        <f t="shared" si="8"/>
        <v>1910.5821111672381</v>
      </c>
      <c r="AA42" s="25">
        <f t="shared" si="8"/>
        <v>511.57591704186831</v>
      </c>
      <c r="AB42" s="25">
        <f t="shared" si="8"/>
        <v>958.39621438694951</v>
      </c>
      <c r="AC42" s="25">
        <f t="shared" si="8"/>
        <v>3125.9419587720695</v>
      </c>
      <c r="AD42" s="25">
        <f t="shared" si="8"/>
        <v>9583.66633526019</v>
      </c>
      <c r="AE42" s="25">
        <f t="shared" si="8"/>
        <v>13488.50775037385</v>
      </c>
      <c r="AF42" s="25">
        <f t="shared" si="8"/>
        <v>4501.1357045183559</v>
      </c>
      <c r="AG42" s="25">
        <f t="shared" si="8"/>
        <v>10183.061771895203</v>
      </c>
      <c r="AH42" s="25">
        <f t="shared" si="8"/>
        <v>7357.0934901114406</v>
      </c>
      <c r="AI42" s="25">
        <f t="shared" si="8"/>
        <v>5542.9616429809612</v>
      </c>
      <c r="AJ42" s="25">
        <f t="shared" si="8"/>
        <v>27302.633985499262</v>
      </c>
      <c r="AK42" s="25">
        <f t="shared" si="8"/>
        <v>0</v>
      </c>
      <c r="AL42" s="25">
        <f t="shared" si="8"/>
        <v>17862.228302443847</v>
      </c>
      <c r="AM42" s="25">
        <f t="shared" si="8"/>
        <v>0</v>
      </c>
      <c r="AN42" s="25">
        <f t="shared" si="8"/>
        <v>5.0767406485442876</v>
      </c>
      <c r="AO42" s="25">
        <f t="shared" si="8"/>
        <v>12696.075027247185</v>
      </c>
      <c r="AP42" s="25">
        <f t="shared" ref="AP42:AQ42" si="9">SUM(AP3:AP39)</f>
        <v>0</v>
      </c>
      <c r="AQ42" s="25">
        <f t="shared" si="9"/>
        <v>0</v>
      </c>
      <c r="AR42" s="25">
        <f>SUM(AR3:AR41)</f>
        <v>84193.697586556867</v>
      </c>
      <c r="AS42" s="25">
        <f>SUM(AS3:AS41)</f>
        <v>37415.874882766897</v>
      </c>
      <c r="AU42" s="25">
        <f>SUM(C42:AQ42)</f>
        <v>289370.1475306761</v>
      </c>
      <c r="AY42" s="37">
        <f>SUM(C42:AS42)</f>
        <v>410979.71999999991</v>
      </c>
      <c r="AZ42" s="20">
        <f t="shared" si="2"/>
        <v>0</v>
      </c>
      <c r="BA42">
        <f t="shared" si="7"/>
        <v>0</v>
      </c>
      <c r="BB42">
        <f t="shared" si="4"/>
        <v>0</v>
      </c>
    </row>
    <row r="43" spans="1:54">
      <c r="AT43" s="25">
        <f>SUM(AT3:AT39)</f>
        <v>289370.14753067616</v>
      </c>
      <c r="AW43" s="25">
        <f>SUM(AW3:AW39)</f>
        <v>410436.99734492222</v>
      </c>
      <c r="AZ43" s="20">
        <f t="shared" si="2"/>
        <v>1</v>
      </c>
      <c r="BA43">
        <f>$AS$53*AZ43</f>
        <v>83302.555449999956</v>
      </c>
      <c r="BB43">
        <f>$AS$52*AZ43</f>
        <v>36482.870999999985</v>
      </c>
    </row>
    <row r="44" spans="1:54">
      <c r="B44" t="s">
        <v>168</v>
      </c>
      <c r="AR44" s="25">
        <f>SUM(AR3:AR39)</f>
        <v>84193.697586556867</v>
      </c>
      <c r="AS44" s="25">
        <f>SUM(AS3:AS40)</f>
        <v>37415.874882766897</v>
      </c>
      <c r="AW44" s="37">
        <f>SUM(AW3:AW40)</f>
        <v>410979.72</v>
      </c>
    </row>
    <row r="45" spans="1:54">
      <c r="B45" t="s">
        <v>225</v>
      </c>
    </row>
    <row r="46" spans="1:54">
      <c r="B46" s="42" t="s">
        <v>226</v>
      </c>
    </row>
    <row r="47" spans="1:54">
      <c r="B47" s="42" t="s">
        <v>227</v>
      </c>
    </row>
    <row r="48" spans="1:54">
      <c r="AO48" t="s">
        <v>161</v>
      </c>
      <c r="AP48">
        <v>410979.72</v>
      </c>
    </row>
    <row r="49" spans="41:49">
      <c r="AO49" t="s">
        <v>162</v>
      </c>
      <c r="AP49">
        <v>289370.15000000002</v>
      </c>
    </row>
    <row r="50" spans="41:49">
      <c r="AO50" t="s">
        <v>160</v>
      </c>
      <c r="AP50">
        <f>AP48-AP49</f>
        <v>121609.56999999995</v>
      </c>
      <c r="AV50" t="s">
        <v>164</v>
      </c>
      <c r="AW50" s="25">
        <f xml:space="preserve"> AP48-AW43</f>
        <v>542.72265507775592</v>
      </c>
    </row>
    <row r="52" spans="41:49">
      <c r="AO52" t="s">
        <v>158</v>
      </c>
      <c r="AP52">
        <f>30</f>
        <v>30</v>
      </c>
      <c r="AS52">
        <f>$AP$52*$AP$50/100</f>
        <v>36482.870999999985</v>
      </c>
    </row>
    <row r="53" spans="41:49">
      <c r="AO53" t="s">
        <v>157</v>
      </c>
      <c r="AP53">
        <v>68.5</v>
      </c>
      <c r="AS53">
        <f>$AP$53*$AP$50/100</f>
        <v>83302.555449999956</v>
      </c>
    </row>
    <row r="54" spans="41:49">
      <c r="AO54" t="s">
        <v>152</v>
      </c>
      <c r="AS54">
        <f>SUM(AS52:AS53)</f>
        <v>119785.42644999994</v>
      </c>
    </row>
    <row r="57" spans="41:49">
      <c r="AP57">
        <f>COUNT(C3:C41)</f>
        <v>39</v>
      </c>
    </row>
  </sheetData>
  <mergeCells count="1">
    <mergeCell ref="A1:B2"/>
  </mergeCells>
  <hyperlinks>
    <hyperlink ref="B46" r:id="rId1"/>
    <hyperlink ref="B4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PAY</vt:lpstr>
      <vt:lpstr>RECEIVE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2019-05-02T18:15:09Z</dcterms:modified>
</cp:coreProperties>
</file>