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TubCloud\EVUR-fabi-work\Code\Python_Scripts\Lecture_Sust_Energy\3_Energy system\2_detailed_model\exercise_energysystem2_students\src\jupyter_pics\"/>
    </mc:Choice>
  </mc:AlternateContent>
  <xr:revisionPtr revIDLastSave="0" documentId="13_ncr:1_{F9EA238F-89C0-457C-A24C-CC52519A5502}" xr6:coauthVersionLast="47" xr6:coauthVersionMax="47" xr10:uidLastSave="{00000000-0000-0000-0000-000000000000}"/>
  <bookViews>
    <workbookView xWindow="-98" yWindow="-98" windowWidth="19396" windowHeight="10395" xr2:uid="{6F660E45-B280-4D99-A826-022EF2B57AC7}"/>
  </bookViews>
  <sheets>
    <sheet name="capacity" sheetId="5" r:id="rId1"/>
    <sheet name="tech" sheetId="4" r:id="rId2"/>
    <sheet name="cos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13" i="5"/>
  <c r="D14" i="5" s="1"/>
  <c r="F4" i="5"/>
  <c r="E4" i="5"/>
  <c r="D4" i="5"/>
  <c r="G18" i="5"/>
  <c r="E18" i="5"/>
</calcChain>
</file>

<file path=xl/sharedStrings.xml><?xml version="1.0" encoding="utf-8"?>
<sst xmlns="http://schemas.openxmlformats.org/spreadsheetml/2006/main" count="111" uniqueCount="57">
  <si>
    <t>capex</t>
  </si>
  <si>
    <t>€/MW</t>
  </si>
  <si>
    <t>capex_energy</t>
  </si>
  <si>
    <t>€/MWh</t>
  </si>
  <si>
    <t>lifetime</t>
  </si>
  <si>
    <t>years</t>
  </si>
  <si>
    <t>wacc</t>
  </si>
  <si>
    <t>fom</t>
  </si>
  <si>
    <t>vom</t>
  </si>
  <si>
    <t>€/MW/a</t>
  </si>
  <si>
    <t>Wind onshore</t>
  </si>
  <si>
    <t>Wind offshore</t>
  </si>
  <si>
    <t>PV</t>
  </si>
  <si>
    <t>RoR hydro</t>
  </si>
  <si>
    <t>-</t>
  </si>
  <si>
    <t>€/MWh/a</t>
  </si>
  <si>
    <t>€/MW_el</t>
  </si>
  <si>
    <t>€/MW_th</t>
  </si>
  <si>
    <t>€/MWh_el/a</t>
  </si>
  <si>
    <t>€/MWh_th/a</t>
  </si>
  <si>
    <t>Battery</t>
  </si>
  <si>
    <t>Hydrogen</t>
  </si>
  <si>
    <t>Thermal Storage</t>
  </si>
  <si>
    <t>ACAES</t>
  </si>
  <si>
    <t>HP</t>
  </si>
  <si>
    <t>Unit</t>
  </si>
  <si>
    <t>MWh</t>
  </si>
  <si>
    <t>MW</t>
  </si>
  <si>
    <t>Annual demand energy</t>
  </si>
  <si>
    <t>TWh</t>
  </si>
  <si>
    <t>Electricity</t>
  </si>
  <si>
    <t>Space heat</t>
  </si>
  <si>
    <t>Water heat</t>
  </si>
  <si>
    <t>Existing installed capacity</t>
  </si>
  <si>
    <t>Potential capacity installed</t>
  </si>
  <si>
    <t xml:space="preserve">PV </t>
  </si>
  <si>
    <t>Hydro RoR</t>
  </si>
  <si>
    <t>Existing installed capacity CHP</t>
  </si>
  <si>
    <t>Potential capacity installed CHP</t>
  </si>
  <si>
    <t>limitless</t>
  </si>
  <si>
    <t>Total biomass potential</t>
  </si>
  <si>
    <t>Potential capacity energy installed</t>
  </si>
  <si>
    <t>Potential capacity power installed</t>
  </si>
  <si>
    <t>Thermal storage</t>
  </si>
  <si>
    <t>Heat Pump</t>
  </si>
  <si>
    <t>€/MWh_bio</t>
  </si>
  <si>
    <t>The Li-ion, vanadium redox flow (Redox), and hydrogen (H2) potentials are assumed to be 5% of Germany’s available potentials</t>
  </si>
  <si>
    <t>The adiabatic compressed air energy storage (ACAES) potential is assumed to be 50% of Germany’s total potential because of its availability in only Northern Germany.</t>
  </si>
  <si>
    <t>efficiency</t>
  </si>
  <si>
    <t>h</t>
  </si>
  <si>
    <t>electric efficiency</t>
  </si>
  <si>
    <t>thermal efficiency</t>
  </si>
  <si>
    <t>energy loss</t>
  </si>
  <si>
    <t>%/timestep</t>
  </si>
  <si>
    <t>hours of full charge/discharge</t>
  </si>
  <si>
    <t>Biomass</t>
  </si>
  <si>
    <t>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</si>
</sst>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0.0000"/>
    <numFmt numFmtId="166" formatCode="_-* #,##0.000_-;\-* #,##0.000_-;_-* &quot;-&quot;??_-;_-@_-"/>
    <numFmt numFmtId="167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left"/>
    </xf>
    <xf numFmtId="0" fontId="0" fillId="2" borderId="0" xfId="0" applyFill="1"/>
    <xf numFmtId="0" fontId="0" fillId="2" borderId="1" xfId="0" applyFill="1" applyBorder="1"/>
    <xf numFmtId="0" fontId="2" fillId="2" borderId="2" xfId="0" applyFont="1" applyFill="1" applyBorder="1"/>
    <xf numFmtId="0" fontId="0" fillId="2" borderId="5" xfId="0" applyFill="1" applyBorder="1"/>
    <xf numFmtId="0" fontId="0" fillId="2" borderId="10" xfId="0" applyFill="1" applyBorder="1"/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0" fillId="2" borderId="4" xfId="0" applyFont="1" applyFill="1" applyBorder="1"/>
    <xf numFmtId="0" fontId="0" fillId="2" borderId="5" xfId="0" applyFont="1" applyFill="1" applyBorder="1"/>
    <xf numFmtId="164" fontId="0" fillId="2" borderId="0" xfId="1" applyNumberFormat="1" applyFont="1" applyFill="1"/>
    <xf numFmtId="164" fontId="0" fillId="2" borderId="5" xfId="1" applyNumberFormat="1" applyFont="1" applyFill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10" xfId="0" applyFont="1" applyFill="1" applyBorder="1"/>
    <xf numFmtId="0" fontId="0" fillId="2" borderId="8" xfId="0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167" fontId="0" fillId="2" borderId="10" xfId="0" applyNumberForma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5" fontId="0" fillId="2" borderId="0" xfId="0" applyNumberFormat="1" applyFill="1"/>
    <xf numFmtId="2" fontId="0" fillId="2" borderId="8" xfId="0" applyNumberFormat="1" applyFill="1" applyBorder="1" applyAlignment="1">
      <alignment horizontal="center"/>
    </xf>
    <xf numFmtId="2" fontId="0" fillId="2" borderId="0" xfId="0" applyNumberFormat="1" applyFill="1"/>
    <xf numFmtId="2" fontId="0" fillId="2" borderId="11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  <xf numFmtId="2" fontId="0" fillId="2" borderId="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164" fontId="1" fillId="2" borderId="5" xfId="1" applyNumberFormat="1" applyFont="1" applyFill="1" applyBorder="1" applyAlignment="1">
      <alignment horizontal="center"/>
    </xf>
    <xf numFmtId="164" fontId="1" fillId="2" borderId="6" xfId="1" applyNumberFormat="1" applyFont="1" applyFill="1" applyBorder="1" applyAlignment="1">
      <alignment horizontal="center"/>
    </xf>
    <xf numFmtId="164" fontId="1" fillId="2" borderId="10" xfId="1" applyNumberFormat="1" applyFont="1" applyFill="1" applyBorder="1" applyAlignment="1">
      <alignment horizontal="center"/>
    </xf>
    <xf numFmtId="164" fontId="1" fillId="2" borderId="11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4" fontId="0" fillId="2" borderId="6" xfId="1" applyNumberFormat="1" applyFont="1" applyFill="1" applyBorder="1" applyAlignment="1"/>
    <xf numFmtId="164" fontId="0" fillId="2" borderId="0" xfId="1" applyNumberFormat="1" applyFont="1" applyFill="1" applyBorder="1" applyAlignment="1"/>
    <xf numFmtId="164" fontId="0" fillId="2" borderId="8" xfId="1" applyNumberFormat="1" applyFont="1" applyFill="1" applyBorder="1" applyAlignment="1"/>
    <xf numFmtId="164" fontId="0" fillId="2" borderId="11" xfId="1" applyNumberFormat="1" applyFont="1" applyFill="1" applyBorder="1" applyAlignment="1"/>
    <xf numFmtId="164" fontId="0" fillId="2" borderId="6" xfId="0" applyNumberFormat="1" applyFill="1" applyBorder="1" applyAlignment="1">
      <alignment horizontal="center"/>
    </xf>
    <xf numFmtId="164" fontId="1" fillId="2" borderId="0" xfId="1" applyNumberFormat="1" applyFont="1" applyFill="1" applyBorder="1" applyAlignment="1">
      <alignment horizontal="center"/>
    </xf>
    <xf numFmtId="164" fontId="1" fillId="2" borderId="8" xfId="1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1" fillId="2" borderId="5" xfId="1" applyNumberFormat="1" applyFont="1" applyFill="1" applyBorder="1" applyAlignment="1"/>
    <xf numFmtId="164" fontId="1" fillId="2" borderId="0" xfId="1" applyNumberFormat="1" applyFont="1" applyFill="1" applyBorder="1" applyAlignment="1"/>
    <xf numFmtId="164" fontId="1" fillId="2" borderId="8" xfId="1" applyNumberFormat="1" applyFont="1" applyFill="1" applyBorder="1" applyAlignment="1"/>
    <xf numFmtId="166" fontId="0" fillId="2" borderId="0" xfId="1" applyNumberFormat="1" applyFont="1" applyFill="1" applyBorder="1" applyAlignment="1"/>
    <xf numFmtId="166" fontId="0" fillId="2" borderId="8" xfId="1" applyNumberFormat="1" applyFont="1" applyFill="1" applyBorder="1" applyAlignment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10" xfId="0" applyNumberForma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BA87-E137-4F65-B1EF-40E792ABDC26}">
  <dimension ref="B1:S22"/>
  <sheetViews>
    <sheetView tabSelected="1" workbookViewId="0">
      <selection activeCell="K13" sqref="K13"/>
    </sheetView>
  </sheetViews>
  <sheetFormatPr baseColWidth="10" defaultRowHeight="14.25" x14ac:dyDescent="0.45"/>
  <cols>
    <col min="1" max="1" width="10.6640625" style="13"/>
    <col min="2" max="2" width="29.53125" style="13" customWidth="1"/>
    <col min="3" max="3" width="7.33203125" style="13" customWidth="1"/>
    <col min="4" max="6" width="13.33203125" style="64" bestFit="1" customWidth="1"/>
    <col min="7" max="7" width="14.19921875" style="64" bestFit="1" customWidth="1"/>
    <col min="8" max="8" width="22.06640625" style="13" bestFit="1" customWidth="1"/>
    <col min="9" max="9" width="4.19921875" style="13" bestFit="1" customWidth="1"/>
    <col min="10" max="10" width="12.265625" style="13" bestFit="1" customWidth="1"/>
    <col min="11" max="11" width="12.3984375" style="13" bestFit="1" customWidth="1"/>
    <col min="12" max="12" width="10.19921875" style="13" customWidth="1"/>
    <col min="13" max="14" width="11.33203125" style="13" customWidth="1"/>
    <col min="15" max="15" width="25.73046875" style="13" bestFit="1" customWidth="1"/>
    <col min="16" max="16" width="11.33203125" style="13" customWidth="1"/>
    <col min="17" max="17" width="12.46484375" style="13" bestFit="1" customWidth="1"/>
    <col min="18" max="18" width="12.46484375" style="13" customWidth="1"/>
    <col min="19" max="19" width="11.33203125" style="13" customWidth="1"/>
    <col min="20" max="20" width="27.9296875" style="13" bestFit="1" customWidth="1"/>
    <col min="21" max="21" width="11.33203125" style="13" customWidth="1"/>
    <col min="22" max="24" width="13.33203125" style="13" bestFit="1" customWidth="1"/>
    <col min="25" max="25" width="13.9296875" style="13" bestFit="1" customWidth="1"/>
    <col min="26" max="16384" width="10.6640625" style="13"/>
  </cols>
  <sheetData>
    <row r="1" spans="2:19" ht="14.65" thickBot="1" x14ac:dyDescent="0.5"/>
    <row r="2" spans="2:19" ht="14.65" thickBot="1" x14ac:dyDescent="0.5">
      <c r="B2" s="4"/>
      <c r="C2" s="15" t="s">
        <v>25</v>
      </c>
      <c r="D2" s="6" t="s">
        <v>30</v>
      </c>
      <c r="E2" s="6" t="s">
        <v>31</v>
      </c>
      <c r="F2" s="7" t="s">
        <v>32</v>
      </c>
    </row>
    <row r="3" spans="2:19" x14ac:dyDescent="0.45">
      <c r="B3" s="20" t="s">
        <v>28</v>
      </c>
      <c r="C3" s="21" t="s">
        <v>26</v>
      </c>
      <c r="D3" s="41">
        <v>18596726.515108701</v>
      </c>
      <c r="E3" s="41">
        <v>18625912.608057</v>
      </c>
      <c r="F3" s="42">
        <v>4011619.3857544102</v>
      </c>
      <c r="G3" s="65"/>
      <c r="N3" s="22"/>
      <c r="S3" s="22"/>
    </row>
    <row r="4" spans="2:19" ht="14.65" thickBot="1" x14ac:dyDescent="0.5">
      <c r="B4" s="25" t="s">
        <v>28</v>
      </c>
      <c r="C4" s="26" t="s">
        <v>29</v>
      </c>
      <c r="D4" s="43">
        <f>D3/1000000</f>
        <v>18.596726515108699</v>
      </c>
      <c r="E4" s="43">
        <f>E3/1000000</f>
        <v>18.625912608057</v>
      </c>
      <c r="F4" s="44">
        <f>F3/1000000</f>
        <v>4.0116193857544102</v>
      </c>
      <c r="G4" s="65"/>
      <c r="N4" s="22"/>
      <c r="S4" s="22"/>
    </row>
    <row r="5" spans="2:19" ht="14.65" thickBot="1" x14ac:dyDescent="0.5">
      <c r="D5" s="65"/>
      <c r="E5" s="65"/>
      <c r="F5" s="65"/>
      <c r="G5" s="65"/>
      <c r="N5" s="22"/>
      <c r="S5" s="22"/>
    </row>
    <row r="6" spans="2:19" ht="14.65" thickBot="1" x14ac:dyDescent="0.5">
      <c r="B6" s="4"/>
      <c r="C6" s="15" t="s">
        <v>25</v>
      </c>
      <c r="D6" s="6" t="s">
        <v>10</v>
      </c>
      <c r="E6" s="6" t="s">
        <v>11</v>
      </c>
      <c r="F6" s="6" t="s">
        <v>35</v>
      </c>
      <c r="G6" s="7" t="s">
        <v>36</v>
      </c>
      <c r="J6" s="22"/>
      <c r="K6" s="22"/>
      <c r="L6" s="22"/>
      <c r="M6" s="22"/>
      <c r="N6" s="22"/>
      <c r="S6" s="22"/>
    </row>
    <row r="7" spans="2:19" x14ac:dyDescent="0.45">
      <c r="B7" s="8" t="s">
        <v>33</v>
      </c>
      <c r="C7" s="16" t="s">
        <v>27</v>
      </c>
      <c r="D7" s="23">
        <v>7064</v>
      </c>
      <c r="E7" s="23">
        <v>1793</v>
      </c>
      <c r="F7" s="23">
        <v>1667</v>
      </c>
      <c r="G7" s="24">
        <v>2</v>
      </c>
    </row>
    <row r="8" spans="2:19" ht="14.65" thickBot="1" x14ac:dyDescent="0.5">
      <c r="B8" s="11" t="s">
        <v>34</v>
      </c>
      <c r="C8" s="17" t="s">
        <v>27</v>
      </c>
      <c r="D8" s="45">
        <v>1936</v>
      </c>
      <c r="E8" s="45">
        <v>25276.333333333332</v>
      </c>
      <c r="F8" s="45">
        <v>6771</v>
      </c>
      <c r="G8" s="31">
        <v>4</v>
      </c>
    </row>
    <row r="9" spans="2:19" ht="14.65" thickBot="1" x14ac:dyDescent="0.5"/>
    <row r="10" spans="2:19" ht="14.65" thickBot="1" x14ac:dyDescent="0.5">
      <c r="B10" s="4"/>
      <c r="C10" s="15" t="s">
        <v>25</v>
      </c>
      <c r="D10" s="18" t="s">
        <v>55</v>
      </c>
      <c r="E10" s="18" t="s">
        <v>56</v>
      </c>
      <c r="F10" s="19" t="s">
        <v>44</v>
      </c>
    </row>
    <row r="11" spans="2:19" x14ac:dyDescent="0.45">
      <c r="B11" s="8" t="s">
        <v>37</v>
      </c>
      <c r="C11" s="16" t="s">
        <v>27</v>
      </c>
      <c r="D11" s="23" t="s">
        <v>14</v>
      </c>
      <c r="E11" s="23">
        <v>1000</v>
      </c>
      <c r="F11" s="24">
        <v>0</v>
      </c>
    </row>
    <row r="12" spans="2:19" x14ac:dyDescent="0.45">
      <c r="B12" s="10" t="s">
        <v>38</v>
      </c>
      <c r="C12" s="1" t="s">
        <v>27</v>
      </c>
      <c r="D12" s="3" t="s">
        <v>14</v>
      </c>
      <c r="E12" s="3" t="s">
        <v>39</v>
      </c>
      <c r="F12" s="27" t="s">
        <v>39</v>
      </c>
      <c r="M12" s="22"/>
      <c r="N12" s="22"/>
    </row>
    <row r="13" spans="2:19" x14ac:dyDescent="0.45">
      <c r="B13" s="10" t="s">
        <v>40</v>
      </c>
      <c r="C13" s="1" t="s">
        <v>26</v>
      </c>
      <c r="D13" s="28">
        <f>6068555.2</f>
        <v>6068555.2000000002</v>
      </c>
      <c r="E13" s="28" t="s">
        <v>14</v>
      </c>
      <c r="F13" s="29">
        <v>0</v>
      </c>
      <c r="M13" s="22"/>
      <c r="N13" s="22"/>
    </row>
    <row r="14" spans="2:19" ht="14.65" thickBot="1" x14ac:dyDescent="0.5">
      <c r="B14" s="11" t="s">
        <v>40</v>
      </c>
      <c r="C14" s="17" t="s">
        <v>29</v>
      </c>
      <c r="D14" s="30">
        <f>D13/1000000</f>
        <v>6.0685552000000005</v>
      </c>
      <c r="E14" s="30" t="s">
        <v>14</v>
      </c>
      <c r="F14" s="31">
        <v>0</v>
      </c>
      <c r="M14" s="22"/>
      <c r="N14" s="22"/>
    </row>
    <row r="15" spans="2:19" ht="14.65" thickBot="1" x14ac:dyDescent="0.5">
      <c r="M15" s="22"/>
      <c r="N15" s="22"/>
      <c r="O15" s="22"/>
    </row>
    <row r="16" spans="2:19" ht="14.65" thickBot="1" x14ac:dyDescent="0.5">
      <c r="B16" s="4"/>
      <c r="C16" s="15" t="s">
        <v>25</v>
      </c>
      <c r="D16" s="6" t="s">
        <v>20</v>
      </c>
      <c r="E16" s="6" t="s">
        <v>21</v>
      </c>
      <c r="F16" s="6" t="s">
        <v>23</v>
      </c>
      <c r="G16" s="7" t="s">
        <v>43</v>
      </c>
    </row>
    <row r="17" spans="2:7" x14ac:dyDescent="0.45">
      <c r="B17" s="8" t="s">
        <v>41</v>
      </c>
      <c r="C17" s="16" t="s">
        <v>26</v>
      </c>
      <c r="D17" s="23">
        <v>100000000</v>
      </c>
      <c r="E17" s="23">
        <v>100000000</v>
      </c>
      <c r="F17" s="23">
        <v>100000000</v>
      </c>
      <c r="G17" s="24">
        <v>100000000</v>
      </c>
    </row>
    <row r="18" spans="2:7" ht="14.65" thickBot="1" x14ac:dyDescent="0.5">
      <c r="B18" s="11" t="s">
        <v>42</v>
      </c>
      <c r="C18" s="17" t="s">
        <v>27</v>
      </c>
      <c r="D18" s="45">
        <v>829</v>
      </c>
      <c r="E18" s="45">
        <f>10100.01*0.05</f>
        <v>505.00050000000005</v>
      </c>
      <c r="F18" s="45">
        <v>1715.5</v>
      </c>
      <c r="G18" s="31">
        <f>1000</f>
        <v>1000</v>
      </c>
    </row>
    <row r="21" spans="2:7" x14ac:dyDescent="0.45">
      <c r="B21" s="13" t="s">
        <v>46</v>
      </c>
    </row>
    <row r="22" spans="2:7" x14ac:dyDescent="0.45">
      <c r="B22" s="13" t="s">
        <v>47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0F4D-6883-42AD-92EE-8677E413ED2B}">
  <dimension ref="A1:G10"/>
  <sheetViews>
    <sheetView workbookViewId="0">
      <selection activeCell="E13" sqref="E13"/>
    </sheetView>
  </sheetViews>
  <sheetFormatPr baseColWidth="10" defaultRowHeight="14.25" x14ac:dyDescent="0.45"/>
  <cols>
    <col min="1" max="1" width="10.6640625" style="13"/>
    <col min="2" max="2" width="24.46484375" style="13" bestFit="1" customWidth="1"/>
    <col min="3" max="3" width="9.796875" style="13" bestFit="1" customWidth="1"/>
    <col min="4" max="4" width="11.6640625" style="13" bestFit="1" customWidth="1"/>
    <col min="5" max="5" width="11.86328125" style="13" customWidth="1"/>
    <col min="6" max="6" width="10.6640625" style="13"/>
    <col min="7" max="7" width="13.9296875" style="13" bestFit="1" customWidth="1"/>
    <col min="8" max="16384" width="10.6640625" style="13"/>
  </cols>
  <sheetData>
    <row r="1" spans="1:7" ht="14.65" thickBot="1" x14ac:dyDescent="0.5"/>
    <row r="2" spans="1:7" ht="14.65" thickBot="1" x14ac:dyDescent="0.5">
      <c r="B2" s="4"/>
      <c r="C2" s="5" t="s">
        <v>25</v>
      </c>
      <c r="D2" s="6" t="s">
        <v>20</v>
      </c>
      <c r="E2" s="6" t="s">
        <v>21</v>
      </c>
      <c r="F2" s="6" t="s">
        <v>23</v>
      </c>
      <c r="G2" s="7" t="s">
        <v>43</v>
      </c>
    </row>
    <row r="3" spans="1:7" x14ac:dyDescent="0.45">
      <c r="A3" s="32"/>
      <c r="B3" s="8" t="s">
        <v>52</v>
      </c>
      <c r="C3" s="9" t="s">
        <v>53</v>
      </c>
      <c r="D3" s="39">
        <v>0</v>
      </c>
      <c r="E3" s="39">
        <v>0</v>
      </c>
      <c r="F3" s="39">
        <v>0</v>
      </c>
      <c r="G3" s="40">
        <v>1.4</v>
      </c>
    </row>
    <row r="4" spans="1:7" x14ac:dyDescent="0.45">
      <c r="A4" s="34"/>
      <c r="B4" s="10" t="s">
        <v>48</v>
      </c>
      <c r="C4" s="2">
        <v>1</v>
      </c>
      <c r="D4" s="37">
        <v>0.92</v>
      </c>
      <c r="E4" s="37">
        <v>0.46</v>
      </c>
      <c r="F4" s="37">
        <v>0.73</v>
      </c>
      <c r="G4" s="33">
        <v>0.81</v>
      </c>
    </row>
    <row r="5" spans="1:7" ht="14.65" thickBot="1" x14ac:dyDescent="0.5">
      <c r="A5" s="34"/>
      <c r="B5" s="11" t="s">
        <v>54</v>
      </c>
      <c r="C5" s="12" t="s">
        <v>49</v>
      </c>
      <c r="D5" s="38">
        <v>6.5</v>
      </c>
      <c r="E5" s="38">
        <v>168</v>
      </c>
      <c r="F5" s="38">
        <v>7</v>
      </c>
      <c r="G5" s="35">
        <v>72</v>
      </c>
    </row>
    <row r="6" spans="1:7" ht="14.65" thickBot="1" x14ac:dyDescent="0.5">
      <c r="A6" s="34"/>
      <c r="C6" s="36"/>
      <c r="D6" s="66"/>
      <c r="E6" s="66"/>
      <c r="F6" s="66"/>
      <c r="G6" s="66"/>
    </row>
    <row r="7" spans="1:7" ht="14.65" thickBot="1" x14ac:dyDescent="0.5">
      <c r="B7" s="4"/>
      <c r="C7" s="5" t="s">
        <v>25</v>
      </c>
      <c r="D7" s="6" t="s">
        <v>56</v>
      </c>
      <c r="E7" s="7" t="s">
        <v>44</v>
      </c>
      <c r="F7" s="64"/>
      <c r="G7" s="64"/>
    </row>
    <row r="8" spans="1:7" x14ac:dyDescent="0.45">
      <c r="B8" s="10" t="s">
        <v>48</v>
      </c>
      <c r="C8" s="2">
        <v>1</v>
      </c>
      <c r="D8" s="37" t="s">
        <v>14</v>
      </c>
      <c r="E8" s="33">
        <v>3.9</v>
      </c>
      <c r="F8" s="64"/>
      <c r="G8" s="64"/>
    </row>
    <row r="9" spans="1:7" x14ac:dyDescent="0.45">
      <c r="B9" s="10" t="s">
        <v>50</v>
      </c>
      <c r="C9" s="2">
        <v>1</v>
      </c>
      <c r="D9" s="37">
        <v>0.45</v>
      </c>
      <c r="E9" s="33" t="s">
        <v>14</v>
      </c>
      <c r="F9" s="64"/>
      <c r="G9" s="64"/>
    </row>
    <row r="10" spans="1:7" ht="14.65" thickBot="1" x14ac:dyDescent="0.5">
      <c r="B10" s="11" t="s">
        <v>51</v>
      </c>
      <c r="C10" s="12">
        <v>1</v>
      </c>
      <c r="D10" s="38">
        <v>0.45</v>
      </c>
      <c r="E10" s="35" t="s">
        <v>14</v>
      </c>
      <c r="F10" s="64"/>
      <c r="G10" s="6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77EB-B151-4569-B318-2C4C36BEB077}">
  <dimension ref="B1:M29"/>
  <sheetViews>
    <sheetView workbookViewId="0">
      <selection activeCell="J23" sqref="J23"/>
    </sheetView>
  </sheetViews>
  <sheetFormatPr baseColWidth="10" defaultRowHeight="14.25" x14ac:dyDescent="0.45"/>
  <cols>
    <col min="1" max="1" width="10.6640625" style="13"/>
    <col min="2" max="2" width="11.53125" style="13" bestFit="1" customWidth="1"/>
    <col min="3" max="3" width="11.53125" style="13" customWidth="1"/>
    <col min="4" max="4" width="11.796875" style="13" customWidth="1"/>
    <col min="5" max="5" width="12.33203125" style="13" bestFit="1" customWidth="1"/>
    <col min="6" max="6" width="10.86328125" style="13" bestFit="1" customWidth="1"/>
    <col min="7" max="7" width="14.06640625" style="13" bestFit="1" customWidth="1"/>
    <col min="8" max="9" width="10.6640625" style="13"/>
    <col min="10" max="10" width="11.796875" style="13" customWidth="1"/>
    <col min="11" max="11" width="13" style="13" customWidth="1"/>
    <col min="12" max="12" width="11.33203125" style="13" bestFit="1" customWidth="1"/>
    <col min="13" max="14" width="10.6640625" style="13"/>
    <col min="15" max="15" width="9.33203125" style="13" customWidth="1"/>
    <col min="16" max="16" width="12.59765625" style="13" customWidth="1"/>
    <col min="17" max="17" width="14" style="13" customWidth="1"/>
    <col min="18" max="18" width="10.6640625" style="13"/>
    <col min="19" max="19" width="11.33203125" style="13" bestFit="1" customWidth="1"/>
    <col min="20" max="16384" width="10.6640625" style="13"/>
  </cols>
  <sheetData>
    <row r="1" spans="2:12" ht="14.65" thickBot="1" x14ac:dyDescent="0.5"/>
    <row r="2" spans="2:12" ht="14.65" thickBot="1" x14ac:dyDescent="0.5">
      <c r="B2" s="4"/>
      <c r="C2" s="5" t="s">
        <v>25</v>
      </c>
      <c r="D2" s="6" t="s">
        <v>10</v>
      </c>
      <c r="E2" s="6" t="s">
        <v>11</v>
      </c>
      <c r="F2" s="6" t="s">
        <v>12</v>
      </c>
      <c r="G2" s="7" t="s">
        <v>13</v>
      </c>
    </row>
    <row r="3" spans="2:12" x14ac:dyDescent="0.45">
      <c r="B3" s="8" t="s">
        <v>0</v>
      </c>
      <c r="C3" s="9" t="s">
        <v>1</v>
      </c>
      <c r="D3" s="41">
        <v>1075000</v>
      </c>
      <c r="E3" s="41">
        <v>2093000</v>
      </c>
      <c r="F3" s="41">
        <v>425000</v>
      </c>
      <c r="G3" s="42">
        <v>3000000</v>
      </c>
    </row>
    <row r="4" spans="2:12" x14ac:dyDescent="0.45">
      <c r="B4" s="10" t="s">
        <v>4</v>
      </c>
      <c r="C4" s="2" t="s">
        <v>5</v>
      </c>
      <c r="D4" s="53">
        <v>25</v>
      </c>
      <c r="E4" s="53">
        <v>25</v>
      </c>
      <c r="F4" s="53">
        <v>25</v>
      </c>
      <c r="G4" s="54">
        <v>50</v>
      </c>
    </row>
    <row r="5" spans="2:12" x14ac:dyDescent="0.45">
      <c r="B5" s="10" t="s">
        <v>6</v>
      </c>
      <c r="C5" s="2">
        <v>1</v>
      </c>
      <c r="D5" s="55">
        <v>2.5000000000000001E-2</v>
      </c>
      <c r="E5" s="55">
        <v>4.8000000000000001E-2</v>
      </c>
      <c r="F5" s="55">
        <v>2.1000000000000001E-2</v>
      </c>
      <c r="G5" s="56">
        <v>0.05</v>
      </c>
    </row>
    <row r="6" spans="2:12" x14ac:dyDescent="0.45">
      <c r="B6" s="10" t="s">
        <v>7</v>
      </c>
      <c r="C6" s="2" t="s">
        <v>9</v>
      </c>
      <c r="D6" s="51">
        <v>35000</v>
      </c>
      <c r="E6" s="51">
        <v>80000</v>
      </c>
      <c r="F6" s="51">
        <v>25000</v>
      </c>
      <c r="G6" s="52">
        <v>60000</v>
      </c>
    </row>
    <row r="7" spans="2:12" ht="14.65" thickBot="1" x14ac:dyDescent="0.5">
      <c r="B7" s="11" t="s">
        <v>8</v>
      </c>
      <c r="C7" s="12" t="s">
        <v>3</v>
      </c>
      <c r="D7" s="57">
        <v>0</v>
      </c>
      <c r="E7" s="57">
        <v>0</v>
      </c>
      <c r="F7" s="57">
        <v>0</v>
      </c>
      <c r="G7" s="58">
        <v>0</v>
      </c>
    </row>
    <row r="8" spans="2:12" ht="14.65" thickBot="1" x14ac:dyDescent="0.5"/>
    <row r="9" spans="2:12" ht="14.65" thickBot="1" x14ac:dyDescent="0.5">
      <c r="B9" s="4"/>
      <c r="C9" s="5" t="s">
        <v>25</v>
      </c>
      <c r="D9" s="6" t="s">
        <v>56</v>
      </c>
      <c r="E9" s="7" t="s">
        <v>24</v>
      </c>
    </row>
    <row r="10" spans="2:12" x14ac:dyDescent="0.45">
      <c r="B10" s="8" t="s">
        <v>0</v>
      </c>
      <c r="C10" s="9" t="s">
        <v>16</v>
      </c>
      <c r="D10" s="59">
        <v>1951000</v>
      </c>
      <c r="E10" s="46">
        <v>0</v>
      </c>
    </row>
    <row r="11" spans="2:12" x14ac:dyDescent="0.45">
      <c r="B11" s="10" t="s">
        <v>0</v>
      </c>
      <c r="C11" s="2" t="s">
        <v>17</v>
      </c>
      <c r="D11" s="60">
        <v>0</v>
      </c>
      <c r="E11" s="61">
        <v>1400000</v>
      </c>
    </row>
    <row r="12" spans="2:12" x14ac:dyDescent="0.45">
      <c r="B12" s="10" t="s">
        <v>4</v>
      </c>
      <c r="C12" s="2" t="s">
        <v>5</v>
      </c>
      <c r="D12" s="47">
        <v>30</v>
      </c>
      <c r="E12" s="48">
        <v>20</v>
      </c>
    </row>
    <row r="13" spans="2:12" x14ac:dyDescent="0.45">
      <c r="B13" s="10" t="s">
        <v>6</v>
      </c>
      <c r="C13" s="2">
        <v>1</v>
      </c>
      <c r="D13" s="62">
        <v>0.05</v>
      </c>
      <c r="E13" s="63">
        <v>0.05</v>
      </c>
    </row>
    <row r="14" spans="2:12" x14ac:dyDescent="0.45">
      <c r="B14" s="10" t="s">
        <v>7</v>
      </c>
      <c r="C14" s="2" t="s">
        <v>18</v>
      </c>
      <c r="D14" s="60">
        <v>100000</v>
      </c>
      <c r="E14" s="48"/>
    </row>
    <row r="15" spans="2:12" x14ac:dyDescent="0.45">
      <c r="B15" s="10" t="s">
        <v>7</v>
      </c>
      <c r="C15" s="2" t="s">
        <v>19</v>
      </c>
      <c r="D15" s="60"/>
      <c r="E15" s="61">
        <v>49000</v>
      </c>
    </row>
    <row r="16" spans="2:12" ht="14.65" thickBot="1" x14ac:dyDescent="0.5">
      <c r="B16" s="11" t="s">
        <v>8</v>
      </c>
      <c r="C16" s="12" t="s">
        <v>45</v>
      </c>
      <c r="D16" s="67">
        <f>11.3+34.9/0.487</f>
        <v>82.963244353182745</v>
      </c>
      <c r="E16" s="49">
        <v>0</v>
      </c>
      <c r="I16" s="1"/>
      <c r="J16" s="2"/>
      <c r="K16" s="47"/>
      <c r="L16" s="47"/>
    </row>
    <row r="17" spans="2:13" ht="14.65" thickBot="1" x14ac:dyDescent="0.5">
      <c r="I17" s="1"/>
      <c r="J17" s="1"/>
      <c r="K17" s="1"/>
      <c r="L17" s="1"/>
      <c r="M17" s="1"/>
    </row>
    <row r="18" spans="2:13" ht="14.65" thickBot="1" x14ac:dyDescent="0.5">
      <c r="B18" s="14"/>
      <c r="C18" s="5" t="s">
        <v>25</v>
      </c>
      <c r="D18" s="6" t="s">
        <v>20</v>
      </c>
      <c r="E18" s="6" t="s">
        <v>21</v>
      </c>
      <c r="F18" s="6" t="s">
        <v>23</v>
      </c>
      <c r="G18" s="7" t="s">
        <v>22</v>
      </c>
      <c r="M18" s="1"/>
    </row>
    <row r="19" spans="2:13" x14ac:dyDescent="0.45">
      <c r="B19" s="8" t="s">
        <v>0</v>
      </c>
      <c r="C19" s="9" t="s">
        <v>1</v>
      </c>
      <c r="D19" s="41">
        <v>35000</v>
      </c>
      <c r="E19" s="41">
        <v>1000000</v>
      </c>
      <c r="F19" s="41">
        <v>750000</v>
      </c>
      <c r="G19" s="50">
        <v>0</v>
      </c>
      <c r="M19" s="1"/>
    </row>
    <row r="20" spans="2:13" x14ac:dyDescent="0.45">
      <c r="B20" s="10" t="s">
        <v>2</v>
      </c>
      <c r="C20" s="2" t="s">
        <v>3</v>
      </c>
      <c r="D20" s="51">
        <v>187000</v>
      </c>
      <c r="E20" s="51">
        <v>200</v>
      </c>
      <c r="F20" s="51">
        <v>40000</v>
      </c>
      <c r="G20" s="52">
        <v>38400</v>
      </c>
      <c r="M20" s="1"/>
    </row>
    <row r="21" spans="2:13" x14ac:dyDescent="0.45">
      <c r="B21" s="10" t="s">
        <v>4</v>
      </c>
      <c r="C21" s="2" t="s">
        <v>5</v>
      </c>
      <c r="D21" s="53">
        <v>20</v>
      </c>
      <c r="E21" s="53">
        <v>22.5</v>
      </c>
      <c r="F21" s="53">
        <v>30</v>
      </c>
      <c r="G21" s="54">
        <v>20</v>
      </c>
      <c r="M21" s="1"/>
    </row>
    <row r="22" spans="2:13" x14ac:dyDescent="0.45">
      <c r="B22" s="10" t="s">
        <v>6</v>
      </c>
      <c r="C22" s="2">
        <v>1</v>
      </c>
      <c r="D22" s="55">
        <v>0.05</v>
      </c>
      <c r="E22" s="55">
        <v>0.05</v>
      </c>
      <c r="F22" s="55">
        <v>0.05</v>
      </c>
      <c r="G22" s="56">
        <v>0.05</v>
      </c>
      <c r="M22" s="1"/>
    </row>
    <row r="23" spans="2:13" x14ac:dyDescent="0.45">
      <c r="B23" s="10" t="s">
        <v>7</v>
      </c>
      <c r="C23" s="2" t="s">
        <v>15</v>
      </c>
      <c r="D23" s="51">
        <v>10000</v>
      </c>
      <c r="E23" s="51">
        <v>10000</v>
      </c>
      <c r="F23" s="51">
        <v>10000</v>
      </c>
      <c r="G23" s="52">
        <v>390</v>
      </c>
      <c r="M23" s="1"/>
    </row>
    <row r="24" spans="2:13" ht="14.65" thickBot="1" x14ac:dyDescent="0.5">
      <c r="B24" s="11" t="s">
        <v>8</v>
      </c>
      <c r="C24" s="12" t="s">
        <v>3</v>
      </c>
      <c r="D24" s="57">
        <v>1</v>
      </c>
      <c r="E24" s="57">
        <v>1</v>
      </c>
      <c r="F24" s="57">
        <v>1</v>
      </c>
      <c r="G24" s="58">
        <v>0</v>
      </c>
      <c r="M24" s="1"/>
    </row>
    <row r="25" spans="2:13" x14ac:dyDescent="0.45">
      <c r="M25" s="1"/>
    </row>
    <row r="26" spans="2:13" x14ac:dyDescent="0.45">
      <c r="M26" s="1"/>
    </row>
    <row r="27" spans="2:13" x14ac:dyDescent="0.45">
      <c r="I27" s="1"/>
      <c r="J27" s="1"/>
      <c r="K27" s="1"/>
      <c r="L27" s="1"/>
      <c r="M27" s="1"/>
    </row>
    <row r="28" spans="2:13" x14ac:dyDescent="0.45">
      <c r="I28" s="1"/>
      <c r="J28" s="1"/>
      <c r="K28" s="1"/>
      <c r="L28" s="1"/>
      <c r="M28" s="1"/>
    </row>
    <row r="29" spans="2:13" x14ac:dyDescent="0.45">
      <c r="I29" s="1"/>
      <c r="J29" s="1"/>
      <c r="K29" s="1"/>
      <c r="L29" s="1"/>
      <c r="M2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capacity</vt:lpstr>
      <vt:lpstr>tech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Schmid</dc:creator>
  <cp:lastModifiedBy>Fabian Schmid</cp:lastModifiedBy>
  <dcterms:created xsi:type="dcterms:W3CDTF">2022-02-01T15:09:07Z</dcterms:created>
  <dcterms:modified xsi:type="dcterms:W3CDTF">2022-09-12T16:43:15Z</dcterms:modified>
</cp:coreProperties>
</file>