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0" documentId="8_{220A4C65-4A03-4D16-B590-6AF00B1A405E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ample_Data_for_New_Feature" sheetId="1" r:id="rId1"/>
    <sheet name="KPI_Calculations" sheetId="2" r:id="rId2"/>
    <sheet name="Dashboard" sheetId="3" r:id="rId3"/>
  </sheets>
  <definedNames>
    <definedName name="Slicer_Reviewer">#N/A</definedName>
    <definedName name="Slicer_Used_Feature__Y_N_">#N/A</definedName>
  </definedNames>
  <calcPr calcId="191028"/>
  <pivotCaches>
    <pivotCache cacheId="85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S6" i="3"/>
  <c r="G23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16" i="2"/>
  <c r="F10" i="2"/>
  <c r="B10" i="2"/>
  <c r="C30" i="2" l="1"/>
</calcChain>
</file>

<file path=xl/sharedStrings.xml><?xml version="1.0" encoding="utf-8"?>
<sst xmlns="http://schemas.openxmlformats.org/spreadsheetml/2006/main" count="150" uniqueCount="53">
  <si>
    <t>Model ID</t>
  </si>
  <si>
    <t>Reviewer</t>
  </si>
  <si>
    <t>Comments Added</t>
  </si>
  <si>
    <t>Comments Resolved</t>
  </si>
  <si>
    <t>Time to Resolve (hrs)</t>
  </si>
  <si>
    <t>Used @Mention?</t>
  </si>
  <si>
    <t>Final Approval Time (hrs)</t>
  </si>
  <si>
    <t>Used Feature (Y/N)</t>
  </si>
  <si>
    <t>M101</t>
  </si>
  <si>
    <t>Frank</t>
  </si>
  <si>
    <t>Yes</t>
  </si>
  <si>
    <t>Y</t>
  </si>
  <si>
    <t>M102</t>
  </si>
  <si>
    <t>M103</t>
  </si>
  <si>
    <t>Bob</t>
  </si>
  <si>
    <t>N</t>
  </si>
  <si>
    <t>M104</t>
  </si>
  <si>
    <t>M105</t>
  </si>
  <si>
    <t>M106</t>
  </si>
  <si>
    <t>Alice</t>
  </si>
  <si>
    <t>No</t>
  </si>
  <si>
    <t>M107</t>
  </si>
  <si>
    <t>M108</t>
  </si>
  <si>
    <t>M109</t>
  </si>
  <si>
    <t>Charlie</t>
  </si>
  <si>
    <t>M110</t>
  </si>
  <si>
    <t>M111</t>
  </si>
  <si>
    <t>Eva</t>
  </si>
  <si>
    <t>M112</t>
  </si>
  <si>
    <t>M113</t>
  </si>
  <si>
    <t>M114</t>
  </si>
  <si>
    <t>M115</t>
  </si>
  <si>
    <t>M116</t>
  </si>
  <si>
    <t>M117</t>
  </si>
  <si>
    <t>M118</t>
  </si>
  <si>
    <t>Diana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</si>
  <si>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</si>
  <si>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</si>
  <si>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</si>
  <si>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</si>
  <si>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</si>
  <si>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</si>
  <si>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</si>
  <si>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</si>
  <si>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</si>
  <si>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</si>
  <si>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</si>
  <si>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</si>
  <si>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Resolution Ratio</t>
  </si>
  <si>
    <t>Sum of Comments Added</t>
  </si>
  <si>
    <t>Sum of Comments Resolved</t>
  </si>
  <si>
    <t>Average of Time to Resolve (hrs)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</si>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</sst>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0" fontId="4" fillId="0" borderId="0" xfId="0" applyNumberFormat="1" applyFont="1" applyAlignment="1">
      <alignment horizontal="left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0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Reviewer Collaboration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</c:f>
              <c:strCache>
                <c:ptCount val="1"/>
                <c:pt idx="0">
                  <c:v>Sum of Comments Added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Dashboard!$B$5:$B$11</c:f>
              <c:strCache>
                <c:ptCount val="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Eva</c:v>
                </c:pt>
                <c:pt idx="5">
                  <c:v>Frank</c:v>
                </c:pt>
              </c:strCache>
            </c:strRef>
          </c:cat>
          <c:val>
            <c:numRef>
              <c:f>Dashboard!$C$5:$C$11</c:f>
              <c:numCache>
                <c:formatCode>General</c:formatCode>
                <c:ptCount val="6"/>
                <c:pt idx="0">
                  <c:v>18</c:v>
                </c:pt>
                <c:pt idx="1">
                  <c:v>37</c:v>
                </c:pt>
                <c:pt idx="2">
                  <c:v>30</c:v>
                </c:pt>
                <c:pt idx="3">
                  <c:v>11</c:v>
                </c:pt>
                <c:pt idx="4">
                  <c:v>8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550-8821-AA0CE879585B}"/>
            </c:ext>
          </c:extLst>
        </c:ser>
        <c:ser>
          <c:idx val="1"/>
          <c:order val="1"/>
          <c:tx>
            <c:strRef>
              <c:f>Dashboard!$D$4</c:f>
              <c:strCache>
                <c:ptCount val="1"/>
                <c:pt idx="0">
                  <c:v>Sum of Comments Resolved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Dashboard!$B$5:$B$11</c:f>
              <c:strCache>
                <c:ptCount val="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Eva</c:v>
                </c:pt>
                <c:pt idx="5">
                  <c:v>Frank</c:v>
                </c:pt>
              </c:strCache>
            </c:strRef>
          </c:cat>
          <c:val>
            <c:numRef>
              <c:f>Dashboard!$D$5:$D$11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22</c:v>
                </c:pt>
                <c:pt idx="3">
                  <c:v>7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6-4550-8821-AA0CE879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89575"/>
        <c:axId val="561391623"/>
      </c:barChart>
      <c:catAx>
        <c:axId val="561389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91623"/>
        <c:crosses val="autoZero"/>
        <c:auto val="1"/>
        <c:lblAlgn val="ctr"/>
        <c:lblOffset val="100"/>
        <c:noMultiLvlLbl val="0"/>
      </c:catAx>
      <c:valAx>
        <c:axId val="56139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Feedback Resolution Time by Reviewer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Dashboard!$G$5:$G$11</c:f>
              <c:strCache>
                <c:ptCount val="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Eva</c:v>
                </c:pt>
                <c:pt idx="5">
                  <c:v>Frank</c:v>
                </c:pt>
              </c:strCache>
            </c:strRef>
          </c:cat>
          <c:val>
            <c:numRef>
              <c:f>Dashboard!$H$5:$H$11</c:f>
              <c:numCache>
                <c:formatCode>General</c:formatCode>
                <c:ptCount val="6"/>
                <c:pt idx="0">
                  <c:v>3.2666666666666671</c:v>
                </c:pt>
                <c:pt idx="1">
                  <c:v>7.3749999999999991</c:v>
                </c:pt>
                <c:pt idx="2">
                  <c:v>8.2166666666666668</c:v>
                </c:pt>
                <c:pt idx="3">
                  <c:v>8.9</c:v>
                </c:pt>
                <c:pt idx="4">
                  <c:v>8.625</c:v>
                </c:pt>
                <c:pt idx="5">
                  <c:v>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5D5-B095-3D95CCDE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791"/>
        <c:axId val="10296839"/>
      </c:lineChart>
      <c:catAx>
        <c:axId val="10294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39"/>
        <c:crosses val="autoZero"/>
        <c:auto val="1"/>
        <c:lblAlgn val="ctr"/>
        <c:lblOffset val="100"/>
        <c:noMultiLvlLbl val="0"/>
      </c:catAx>
      <c:valAx>
        <c:axId val="10296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Adoption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F-4E83-8295-2360469B9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F-4E83-8295-2360469B99DB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Dashboard!$S$5:$T$5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Dashboard!$S$6:$T$6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A-4285-A7C6-84E59FB3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161925</xdr:rowOff>
    </xdr:from>
    <xdr:to>
      <xdr:col>3</xdr:col>
      <xdr:colOff>466725</xdr:colOff>
      <xdr:row>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E5A5B6-98F3-BA7F-187F-D01C9FDAD001}"/>
            </a:ext>
          </a:extLst>
        </xdr:cNvPr>
        <xdr:cNvSpPr txBox="1"/>
      </xdr:nvSpPr>
      <xdr:spPr>
        <a:xfrm>
          <a:off x="590550" y="923925"/>
          <a:ext cx="35337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Adoption Rate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% of users who used the new collaborative comment feature</a:t>
          </a:r>
        </a:p>
      </xdr:txBody>
    </xdr:sp>
    <xdr:clientData/>
  </xdr:twoCellAnchor>
  <xdr:twoCellAnchor>
    <xdr:from>
      <xdr:col>5</xdr:col>
      <xdr:colOff>9525</xdr:colOff>
      <xdr:row>4</xdr:row>
      <xdr:rowOff>180975</xdr:rowOff>
    </xdr:from>
    <xdr:to>
      <xdr:col>10</xdr:col>
      <xdr:colOff>495300</xdr:colOff>
      <xdr:row>8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D7DFA2-86FD-4252-B161-182F6AA72EE8}"/>
            </a:ext>
            <a:ext uri="{147F2762-F138-4A5C-976F-8EAC2B608ADB}">
              <a16:predDERef xmlns:a16="http://schemas.microsoft.com/office/drawing/2014/main" pred="{BAE5A5B6-98F3-BA7F-187F-D01C9FDAD001}"/>
            </a:ext>
          </a:extLst>
        </xdr:cNvPr>
        <xdr:cNvSpPr txBox="1"/>
      </xdr:nvSpPr>
      <xdr:spPr>
        <a:xfrm>
          <a:off x="4886325" y="942975"/>
          <a:ext cx="35337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Average Feedback Resolution 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average time taken to resolve a feedback (in hours)</a:t>
          </a:r>
        </a:p>
      </xdr:txBody>
    </xdr:sp>
    <xdr:clientData/>
  </xdr:twoCellAnchor>
  <xdr:twoCellAnchor>
    <xdr:from>
      <xdr:col>1</xdr:col>
      <xdr:colOff>2409825</xdr:colOff>
      <xdr:row>12</xdr:row>
      <xdr:rowOff>114300</xdr:rowOff>
    </xdr:from>
    <xdr:to>
      <xdr:col>7</xdr:col>
      <xdr:colOff>457200</xdr:colOff>
      <xdr:row>14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928E8F-7BBC-42C0-8CB8-E7D10DDC99CC}"/>
            </a:ext>
            <a:ext uri="{147F2762-F138-4A5C-976F-8EAC2B608ADB}">
              <a16:predDERef xmlns:a16="http://schemas.microsoft.com/office/drawing/2014/main" pred="{FFD7DFA2-86FD-4252-B161-182F6AA72EE8}"/>
            </a:ext>
          </a:extLst>
        </xdr:cNvPr>
        <xdr:cNvSpPr txBox="1"/>
      </xdr:nvSpPr>
      <xdr:spPr>
        <a:xfrm>
          <a:off x="3019425" y="2447925"/>
          <a:ext cx="38195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Average Comments Per Model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381000</xdr:colOff>
      <xdr:row>17</xdr:row>
      <xdr:rowOff>114300</xdr:rowOff>
    </xdr:from>
    <xdr:to>
      <xdr:col>3</xdr:col>
      <xdr:colOff>542925</xdr:colOff>
      <xdr:row>22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A0543E-ACFF-4635-873D-BA9E8BCADEC8}"/>
            </a:ext>
            <a:ext uri="{147F2762-F138-4A5C-976F-8EAC2B608ADB}">
              <a16:predDERef xmlns:a16="http://schemas.microsoft.com/office/drawing/2014/main" pred="{22928E8F-7BBC-42C0-8CB8-E7D10DDC99CC}"/>
            </a:ext>
          </a:extLst>
        </xdr:cNvPr>
        <xdr:cNvSpPr txBox="1"/>
      </xdr:nvSpPr>
      <xdr:spPr>
        <a:xfrm>
          <a:off x="381000" y="3448050"/>
          <a:ext cx="397192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Resolution Ratio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This KPI provides info on how many comments have been resolved which helps significantly in validating the new feature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19050</xdr:colOff>
      <xdr:row>24</xdr:row>
      <xdr:rowOff>19050</xdr:rowOff>
    </xdr:from>
    <xdr:to>
      <xdr:col>7</xdr:col>
      <xdr:colOff>504825</xdr:colOff>
      <xdr:row>28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9E0FF3-34C7-4070-B484-977E4508A615}"/>
            </a:ext>
            <a:ext uri="{147F2762-F138-4A5C-976F-8EAC2B608ADB}">
              <a16:predDERef xmlns:a16="http://schemas.microsoft.com/office/drawing/2014/main" pred="{60A0543E-ACFF-4635-873D-BA9E8BCADEC8}"/>
            </a:ext>
          </a:extLst>
        </xdr:cNvPr>
        <xdr:cNvSpPr txBox="1"/>
      </xdr:nvSpPr>
      <xdr:spPr>
        <a:xfrm>
          <a:off x="3067050" y="4695825"/>
          <a:ext cx="39719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Average Resolution Ratio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5</xdr:col>
      <xdr:colOff>866775</xdr:colOff>
      <xdr:row>16</xdr:row>
      <xdr:rowOff>180975</xdr:rowOff>
    </xdr:from>
    <xdr:to>
      <xdr:col>13</xdr:col>
      <xdr:colOff>457200</xdr:colOff>
      <xdr:row>20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66CF05-E1E6-456C-80BB-A1067756209A}"/>
            </a:ext>
            <a:ext uri="{147F2762-F138-4A5C-976F-8EAC2B608ADB}">
              <a16:predDERef xmlns:a16="http://schemas.microsoft.com/office/drawing/2014/main" pred="{A59E0FF3-34C7-4070-B484-977E4508A615}"/>
            </a:ext>
          </a:extLst>
        </xdr:cNvPr>
        <xdr:cNvSpPr txBox="1"/>
      </xdr:nvSpPr>
      <xdr:spPr>
        <a:xfrm>
          <a:off x="6677025" y="3324225"/>
          <a:ext cx="47529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Average Final Approval time (in Hrs)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another KPI that helps significantly in validating the new collaborative comments feature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4</xdr:col>
      <xdr:colOff>514350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D2FEDE-B38A-42D0-980C-1CB903E70821}"/>
            </a:ext>
          </a:extLst>
        </xdr:cNvPr>
        <xdr:cNvSpPr txBox="1"/>
      </xdr:nvSpPr>
      <xdr:spPr>
        <a:xfrm>
          <a:off x="581025" y="171450"/>
          <a:ext cx="23717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Comments Added vs Resolved Chart</a:t>
          </a:r>
        </a:p>
      </xdr:txBody>
    </xdr:sp>
    <xdr:clientData/>
  </xdr:twoCellAnchor>
  <xdr:twoCellAnchor>
    <xdr:from>
      <xdr:col>0</xdr:col>
      <xdr:colOff>581025</xdr:colOff>
      <xdr:row>12</xdr:row>
      <xdr:rowOff>0</xdr:rowOff>
    </xdr:from>
    <xdr:to>
      <xdr:col>4</xdr:col>
      <xdr:colOff>466725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659CB-3D1E-DE90-F4DE-B191C3685FDC}"/>
            </a:ext>
            <a:ext uri="{147F2762-F138-4A5C-976F-8EAC2B608ADB}">
              <a16:predDERef xmlns:a16="http://schemas.microsoft.com/office/drawing/2014/main" pred="{3FD2FEDE-B38A-42D0-980C-1CB903E7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0</xdr:row>
      <xdr:rowOff>161925</xdr:rowOff>
    </xdr:from>
    <xdr:to>
      <xdr:col>12</xdr:col>
      <xdr:colOff>533400</xdr:colOff>
      <xdr:row>2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9A8A9A-02B3-44EF-B26F-D1261A24AEF9}"/>
            </a:ext>
            <a:ext uri="{147F2762-F138-4A5C-976F-8EAC2B608ADB}">
              <a16:predDERef xmlns:a16="http://schemas.microsoft.com/office/drawing/2014/main" pred="{0B3659CB-3D1E-DE90-F4DE-B191C3685FDC}"/>
            </a:ext>
          </a:extLst>
        </xdr:cNvPr>
        <xdr:cNvSpPr txBox="1"/>
      </xdr:nvSpPr>
      <xdr:spPr>
        <a:xfrm>
          <a:off x="5476875" y="161925"/>
          <a:ext cx="46196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Comments Added vs Resolved Chart</a:t>
          </a:r>
        </a:p>
      </xdr:txBody>
    </xdr:sp>
    <xdr:clientData/>
  </xdr:twoCellAnchor>
  <xdr:twoCellAnchor>
    <xdr:from>
      <xdr:col>5</xdr:col>
      <xdr:colOff>238125</xdr:colOff>
      <xdr:row>11</xdr:row>
      <xdr:rowOff>180975</xdr:rowOff>
    </xdr:from>
    <xdr:to>
      <xdr:col>10</xdr:col>
      <xdr:colOff>247650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4E6A0-D5F1-B1A9-D0C7-A1011C80BDE0}"/>
            </a:ext>
            <a:ext uri="{147F2762-F138-4A5C-976F-8EAC2B608ADB}">
              <a16:predDERef xmlns:a16="http://schemas.microsoft.com/office/drawing/2014/main" pred="{FE9A8A9A-02B3-44EF-B26F-D1261A24A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133350</xdr:rowOff>
    </xdr:from>
    <xdr:to>
      <xdr:col>4</xdr:col>
      <xdr:colOff>542925</xdr:colOff>
      <xdr:row>31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E5A529-C2D6-46B7-A67F-AFA11FDE3C9C}"/>
            </a:ext>
            <a:ext uri="{147F2762-F138-4A5C-976F-8EAC2B608ADB}">
              <a16:predDERef xmlns:a16="http://schemas.microsoft.com/office/drawing/2014/main" pred="{31B4E6A0-D5F1-B1A9-D0C7-A1011C80BDE0}"/>
            </a:ext>
          </a:extLst>
        </xdr:cNvPr>
        <xdr:cNvSpPr txBox="1"/>
      </xdr:nvSpPr>
      <xdr:spPr>
        <a:xfrm>
          <a:off x="609600" y="5657850"/>
          <a:ext cx="46196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Feature Adoption Pie Chart</a:t>
          </a:r>
        </a:p>
      </xdr:txBody>
    </xdr:sp>
    <xdr:clientData/>
  </xdr:twoCellAnchor>
  <xdr:twoCellAnchor>
    <xdr:from>
      <xdr:col>1</xdr:col>
      <xdr:colOff>9525</xdr:colOff>
      <xdr:row>33</xdr:row>
      <xdr:rowOff>0</xdr:rowOff>
    </xdr:from>
    <xdr:to>
      <xdr:col>4</xdr:col>
      <xdr:colOff>504825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5E1237-3544-CC72-9BE6-7FFFA9538DDB}"/>
            </a:ext>
            <a:ext uri="{147F2762-F138-4A5C-976F-8EAC2B608ADB}">
              <a16:predDERef xmlns:a16="http://schemas.microsoft.com/office/drawing/2014/main" pred="{C9E5A529-C2D6-46B7-A67F-AFA11FDE3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323850</xdr:colOff>
      <xdr:row>33</xdr:row>
      <xdr:rowOff>38100</xdr:rowOff>
    </xdr:from>
    <xdr:to>
      <xdr:col>7</xdr:col>
      <xdr:colOff>733425</xdr:colOff>
      <xdr:row>47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viewer">
              <a:extLst>
                <a:ext uri="{FF2B5EF4-FFF2-40B4-BE49-F238E27FC236}">
                  <a16:creationId xmlns:a16="http://schemas.microsoft.com/office/drawing/2014/main" id="{5436D9FE-CACB-A630-9E6B-0E3910C19156}"/>
                </a:ext>
                <a:ext uri="{147F2762-F138-4A5C-976F-8EAC2B608ADB}">
                  <a16:predDERef xmlns:a16="http://schemas.microsoft.com/office/drawing/2014/main" pred="{4F5E1237-3544-CC72-9BE6-7FFFA9538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iew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6324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1028700</xdr:colOff>
      <xdr:row>33</xdr:row>
      <xdr:rowOff>38100</xdr:rowOff>
    </xdr:from>
    <xdr:to>
      <xdr:col>9</xdr:col>
      <xdr:colOff>323850</xdr:colOff>
      <xdr:row>47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Used Feature (Y/N)">
              <a:extLst>
                <a:ext uri="{FF2B5EF4-FFF2-40B4-BE49-F238E27FC236}">
                  <a16:creationId xmlns:a16="http://schemas.microsoft.com/office/drawing/2014/main" id="{8693F31F-908C-D8E6-9680-AB1D770F0F9F}"/>
                </a:ext>
                <a:ext uri="{147F2762-F138-4A5C-976F-8EAC2B608ADB}">
                  <a16:predDERef xmlns:a16="http://schemas.microsoft.com/office/drawing/2014/main" pred="{5436D9FE-CACB-A630-9E6B-0E3910C19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d Feature (Y/N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5" y="6324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304800</xdr:colOff>
      <xdr:row>29</xdr:row>
      <xdr:rowOff>123825</xdr:rowOff>
    </xdr:from>
    <xdr:to>
      <xdr:col>10</xdr:col>
      <xdr:colOff>361950</xdr:colOff>
      <xdr:row>31</xdr:row>
      <xdr:rowOff>47625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F25CB1-1E71-4D7B-91A5-2F4245F27044}"/>
            </a:ext>
            <a:ext uri="{147F2762-F138-4A5C-976F-8EAC2B608ADB}">
              <a16:predDERef xmlns:a16="http://schemas.microsoft.com/office/drawing/2014/main" pred="{8693F31F-908C-D8E6-9680-AB1D770F0F9F}"/>
            </a:ext>
          </a:extLst>
        </xdr:cNvPr>
        <xdr:cNvSpPr txBox="1"/>
      </xdr:nvSpPr>
      <xdr:spPr>
        <a:xfrm>
          <a:off x="5600700" y="5648325"/>
          <a:ext cx="46196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Slicers for the first pivot table - Comments Added vs Resolved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51.494396180555" createdVersion="8" refreshedVersion="8" minRefreshableVersion="3" recordCount="30" xr:uid="{1BED09D8-10EA-4785-987C-C8CCD9F9462E}">
  <cacheSource type="worksheet">
    <worksheetSource ref="A1:H31" sheet="Sample_Data_for_New_Feature"/>
  </cacheSource>
  <cacheFields count="8">
    <cacheField name="Model ID" numFmtId="0">
      <sharedItems/>
    </cacheField>
    <cacheField name="Reviewer" numFmtId="0">
      <sharedItems count="6">
        <s v="Frank"/>
        <s v="Bob"/>
        <s v="Alice"/>
        <s v="Charlie"/>
        <s v="Eva"/>
        <s v="Diana"/>
      </sharedItems>
    </cacheField>
    <cacheField name="Comments Added" numFmtId="0">
      <sharedItems containsSemiMixedTypes="0" containsString="0" containsNumber="1" containsInteger="1" minValue="2" maxValue="12" count="10">
        <n v="3"/>
        <n v="10"/>
        <n v="9"/>
        <n v="8"/>
        <n v="11"/>
        <n v="7"/>
        <n v="12"/>
        <n v="2"/>
        <n v="5"/>
        <n v="6"/>
      </sharedItems>
    </cacheField>
    <cacheField name="Comments Resolved" numFmtId="0">
      <sharedItems containsSemiMixedTypes="0" containsString="0" containsNumber="1" containsInteger="1" minValue="0" maxValue="11" count="10">
        <n v="0"/>
        <n v="1"/>
        <n v="9"/>
        <n v="5"/>
        <n v="3"/>
        <n v="8"/>
        <n v="2"/>
        <n v="11"/>
        <n v="7"/>
        <n v="4"/>
      </sharedItems>
    </cacheField>
    <cacheField name="Time to Resolve (hrs)" numFmtId="0">
      <sharedItems containsSemiMixedTypes="0" containsString="0" containsNumber="1" minValue="2.2999999999999998" maxValue="14.9"/>
    </cacheField>
    <cacheField name="Used @Mention?" numFmtId="0">
      <sharedItems/>
    </cacheField>
    <cacheField name="Final Approval Time (hrs)" numFmtId="0">
      <sharedItems containsSemiMixedTypes="0" containsString="0" containsNumber="1" minValue="10.3" maxValue="23.6"/>
    </cacheField>
    <cacheField name="Used Feature (Y/N)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 pivotCacheId="16672887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101"/>
    <x v="0"/>
    <x v="0"/>
    <x v="0"/>
    <n v="11.6"/>
    <s v="Yes"/>
    <n v="13.1"/>
    <x v="0"/>
  </r>
  <r>
    <s v="M102"/>
    <x v="0"/>
    <x v="1"/>
    <x v="1"/>
    <n v="9.6999999999999993"/>
    <s v="Yes"/>
    <n v="10.4"/>
    <x v="0"/>
  </r>
  <r>
    <s v="M103"/>
    <x v="1"/>
    <x v="1"/>
    <x v="2"/>
    <n v="2.2999999999999998"/>
    <s v="Yes"/>
    <n v="20"/>
    <x v="1"/>
  </r>
  <r>
    <s v="M104"/>
    <x v="1"/>
    <x v="2"/>
    <x v="2"/>
    <n v="5.6"/>
    <s v="Yes"/>
    <n v="20.6"/>
    <x v="0"/>
  </r>
  <r>
    <s v="M105"/>
    <x v="0"/>
    <x v="3"/>
    <x v="3"/>
    <n v="5.6"/>
    <s v="Yes"/>
    <n v="23.4"/>
    <x v="1"/>
  </r>
  <r>
    <s v="M106"/>
    <x v="2"/>
    <x v="0"/>
    <x v="4"/>
    <n v="3.3"/>
    <s v="No"/>
    <n v="18.5"/>
    <x v="0"/>
  </r>
  <r>
    <s v="M107"/>
    <x v="0"/>
    <x v="2"/>
    <x v="5"/>
    <n v="3.6"/>
    <s v="No"/>
    <n v="11.1"/>
    <x v="1"/>
  </r>
  <r>
    <s v="M108"/>
    <x v="0"/>
    <x v="4"/>
    <x v="3"/>
    <n v="9.5"/>
    <s v="Yes"/>
    <n v="10.6"/>
    <x v="0"/>
  </r>
  <r>
    <s v="M109"/>
    <x v="3"/>
    <x v="0"/>
    <x v="1"/>
    <n v="13.3"/>
    <s v="No"/>
    <n v="13.9"/>
    <x v="1"/>
  </r>
  <r>
    <s v="M110"/>
    <x v="1"/>
    <x v="5"/>
    <x v="3"/>
    <n v="4.7"/>
    <s v="No"/>
    <n v="19.8"/>
    <x v="0"/>
  </r>
  <r>
    <s v="M111"/>
    <x v="4"/>
    <x v="6"/>
    <x v="6"/>
    <n v="8.9"/>
    <s v="Yes"/>
    <n v="12.3"/>
    <x v="1"/>
  </r>
  <r>
    <s v="M112"/>
    <x v="3"/>
    <x v="6"/>
    <x v="7"/>
    <n v="9.1999999999999993"/>
    <s v="No"/>
    <n v="21.8"/>
    <x v="0"/>
  </r>
  <r>
    <s v="M113"/>
    <x v="1"/>
    <x v="7"/>
    <x v="1"/>
    <n v="7.2"/>
    <s v="Yes"/>
    <n v="13"/>
    <x v="1"/>
  </r>
  <r>
    <s v="M114"/>
    <x v="1"/>
    <x v="6"/>
    <x v="8"/>
    <n v="7.1"/>
    <s v="No"/>
    <n v="12"/>
    <x v="0"/>
  </r>
  <r>
    <s v="M115"/>
    <x v="1"/>
    <x v="1"/>
    <x v="5"/>
    <n v="5.4"/>
    <s v="No"/>
    <n v="22.6"/>
    <x v="1"/>
  </r>
  <r>
    <s v="M116"/>
    <x v="3"/>
    <x v="8"/>
    <x v="1"/>
    <n v="8.6"/>
    <s v="Yes"/>
    <n v="20.6"/>
    <x v="0"/>
  </r>
  <r>
    <s v="M117"/>
    <x v="1"/>
    <x v="6"/>
    <x v="6"/>
    <n v="12.3"/>
    <s v="No"/>
    <n v="18.3"/>
    <x v="1"/>
  </r>
  <r>
    <s v="M118"/>
    <x v="5"/>
    <x v="4"/>
    <x v="8"/>
    <n v="8.9"/>
    <s v="Yes"/>
    <n v="19.5"/>
    <x v="0"/>
  </r>
  <r>
    <s v="M119"/>
    <x v="0"/>
    <x v="1"/>
    <x v="9"/>
    <n v="12"/>
    <s v="No"/>
    <n v="11.6"/>
    <x v="1"/>
  </r>
  <r>
    <s v="M120"/>
    <x v="1"/>
    <x v="2"/>
    <x v="0"/>
    <n v="14.4"/>
    <s v="No"/>
    <n v="23.6"/>
    <x v="0"/>
  </r>
  <r>
    <s v="M121"/>
    <x v="4"/>
    <x v="0"/>
    <x v="6"/>
    <n v="12.9"/>
    <s v="Yes"/>
    <n v="12.1"/>
    <x v="0"/>
  </r>
  <r>
    <s v="M122"/>
    <x v="4"/>
    <x v="1"/>
    <x v="0"/>
    <n v="9.8000000000000007"/>
    <s v="No"/>
    <n v="10.3"/>
    <x v="1"/>
  </r>
  <r>
    <s v="M123"/>
    <x v="3"/>
    <x v="8"/>
    <x v="0"/>
    <n v="5.0999999999999996"/>
    <s v="Yes"/>
    <n v="11.2"/>
    <x v="1"/>
  </r>
  <r>
    <s v="M124"/>
    <x v="2"/>
    <x v="1"/>
    <x v="6"/>
    <n v="3.7"/>
    <s v="No"/>
    <n v="23.3"/>
    <x v="0"/>
  </r>
  <r>
    <s v="M125"/>
    <x v="3"/>
    <x v="1"/>
    <x v="2"/>
    <n v="7.5"/>
    <s v="Yes"/>
    <n v="23"/>
    <x v="0"/>
  </r>
  <r>
    <s v="M126"/>
    <x v="0"/>
    <x v="9"/>
    <x v="4"/>
    <n v="14.9"/>
    <s v="No"/>
    <n v="16.100000000000001"/>
    <x v="1"/>
  </r>
  <r>
    <s v="M127"/>
    <x v="2"/>
    <x v="8"/>
    <x v="1"/>
    <n v="2.8"/>
    <s v="Yes"/>
    <n v="18.2"/>
    <x v="0"/>
  </r>
  <r>
    <s v="M128"/>
    <x v="4"/>
    <x v="8"/>
    <x v="0"/>
    <n v="2.9"/>
    <s v="Yes"/>
    <n v="13.2"/>
    <x v="0"/>
  </r>
  <r>
    <s v="M129"/>
    <x v="3"/>
    <x v="0"/>
    <x v="1"/>
    <n v="5.6"/>
    <s v="No"/>
    <n v="13"/>
    <x v="0"/>
  </r>
  <r>
    <s v="M130"/>
    <x v="0"/>
    <x v="4"/>
    <x v="2"/>
    <n v="8.1"/>
    <s v="No"/>
    <n v="21.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7F7BE-5F37-421D-84AB-97F556FBFEA8}" name="PivotTable3" cacheId="8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4:H11" firstHeaderRow="1" firstDataRow="1" firstDataCol="1"/>
  <pivotFields count="8">
    <pivotField compact="0" outline="0" showAll="0"/>
    <pivotField axis="axisRow" compact="0" outline="0" showAll="0">
      <items count="7">
        <item x="2"/>
        <item x="1"/>
        <item x="3"/>
        <item x="5"/>
        <item x="4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ime to Resolve (hrs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6CCB6-6E1A-4BE5-8551-ACAAF41B0154}" name="PivotTable1" cacheId="8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4:D11" firstHeaderRow="0" firstDataRow="1" firstDataCol="1"/>
  <pivotFields count="8">
    <pivotField compact="0" outline="0" showAll="0"/>
    <pivotField axis="axisRow" compact="0" outline="0" showAll="0">
      <items count="7">
        <item x="2"/>
        <item x="1"/>
        <item x="3"/>
        <item x="5"/>
        <item x="4"/>
        <item x="0"/>
        <item t="default"/>
      </items>
    </pivotField>
    <pivotField dataField="1" compact="0" outline="0" showAll="0">
      <items count="11">
        <item x="7"/>
        <item x="0"/>
        <item x="8"/>
        <item x="9"/>
        <item x="5"/>
        <item x="3"/>
        <item x="2"/>
        <item x="1"/>
        <item x="4"/>
        <item x="6"/>
        <item t="default"/>
      </items>
    </pivotField>
    <pivotField dataField="1" compact="0" outline="0" showAll="0">
      <items count="11">
        <item x="0"/>
        <item x="1"/>
        <item x="6"/>
        <item x="4"/>
        <item x="9"/>
        <item x="3"/>
        <item x="8"/>
        <item x="5"/>
        <item x="2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ents Added" fld="2" baseField="0" baseItem="0"/>
    <dataField name="Sum of Comments Resolve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viewer" xr10:uid="{480A1C89-0A41-4247-9A0E-04398E49B563}" sourceName="Reviewer">
  <pivotTables>
    <pivotTable tabId="3" name="PivotTable1"/>
  </pivotTables>
  <data>
    <tabular pivotCacheId="1667288727">
      <items count="6">
        <i x="2" s="1"/>
        <i x="1" s="1"/>
        <i x="3" s="1"/>
        <i x="5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Used_Feature__Y_N_" xr10:uid="{AC794337-8FD0-4A95-9007-BA0BFFC1F51F}" sourceName="Used Feature (Y/N)">
  <pivotTables>
    <pivotTable tabId="3" name="PivotTable1"/>
  </pivotTables>
  <data>
    <tabular pivotCacheId="1667288727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viewer" xr10:uid="{90EF6068-18F6-4787-8DF4-EE79AE7673DA}" cache="Slicer_Reviewer" caption="Reviewer" rowHeight="228600"/>
  <slicer name="Used Feature (Y/N)" xr10:uid="{471F89FF-BB46-48C6-8C4C-D68196716C72}" cache="Slicer_Used_Feature__Y_N_" caption="Used Feature (Y/N)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sqref="A1:H31"/>
    </sheetView>
  </sheetViews>
  <sheetFormatPr defaultRowHeight="15"/>
  <cols>
    <col min="1" max="2" width="9.42578125" bestFit="1" customWidth="1"/>
    <col min="3" max="3" width="17.5703125" bestFit="1" customWidth="1"/>
    <col min="4" max="4" width="19.85546875" bestFit="1" customWidth="1"/>
    <col min="5" max="5" width="20.42578125" bestFit="1" customWidth="1"/>
    <col min="6" max="6" width="17.140625" bestFit="1" customWidth="1"/>
    <col min="7" max="7" width="24" bestFit="1" customWidth="1"/>
    <col min="8" max="8" width="18.5703125" bestFit="1" customWidth="1"/>
    <col min="9" max="9" width="15.42578125" bestFit="1" customWidth="1"/>
  </cols>
  <sheetData>
    <row r="1" spans="1:8" s="1" customForma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.75">
      <c r="A2" s="2" t="s">
        <v>8</v>
      </c>
      <c r="B2" s="2" t="s">
        <v>9</v>
      </c>
      <c r="C2" s="2">
        <v>3</v>
      </c>
      <c r="D2" s="2">
        <v>0</v>
      </c>
      <c r="E2" s="2">
        <v>11.6</v>
      </c>
      <c r="F2" s="2" t="s">
        <v>10</v>
      </c>
      <c r="G2" s="2">
        <v>13.1</v>
      </c>
      <c r="H2" s="2" t="s">
        <v>11</v>
      </c>
    </row>
    <row r="3" spans="1:8" ht="15.75">
      <c r="A3" s="2" t="s">
        <v>12</v>
      </c>
      <c r="B3" s="2" t="s">
        <v>9</v>
      </c>
      <c r="C3" s="2">
        <v>10</v>
      </c>
      <c r="D3" s="2">
        <v>1</v>
      </c>
      <c r="E3" s="2">
        <v>9.6999999999999993</v>
      </c>
      <c r="F3" s="2" t="s">
        <v>10</v>
      </c>
      <c r="G3" s="2">
        <v>10.4</v>
      </c>
      <c r="H3" s="2" t="s">
        <v>11</v>
      </c>
    </row>
    <row r="4" spans="1:8" ht="15.75">
      <c r="A4" s="2" t="s">
        <v>13</v>
      </c>
      <c r="B4" s="2" t="s">
        <v>14</v>
      </c>
      <c r="C4" s="2">
        <v>10</v>
      </c>
      <c r="D4" s="2">
        <v>9</v>
      </c>
      <c r="E4" s="2">
        <v>2.2999999999999998</v>
      </c>
      <c r="F4" s="2" t="s">
        <v>10</v>
      </c>
      <c r="G4" s="2">
        <v>20</v>
      </c>
      <c r="H4" s="2" t="s">
        <v>15</v>
      </c>
    </row>
    <row r="5" spans="1:8" ht="15.75">
      <c r="A5" s="2" t="s">
        <v>16</v>
      </c>
      <c r="B5" s="2" t="s">
        <v>14</v>
      </c>
      <c r="C5" s="2">
        <v>9</v>
      </c>
      <c r="D5" s="2">
        <v>9</v>
      </c>
      <c r="E5" s="2">
        <v>5.6</v>
      </c>
      <c r="F5" s="2" t="s">
        <v>10</v>
      </c>
      <c r="G5" s="2">
        <v>20.6</v>
      </c>
      <c r="H5" s="2" t="s">
        <v>11</v>
      </c>
    </row>
    <row r="6" spans="1:8" ht="15.75">
      <c r="A6" s="2" t="s">
        <v>17</v>
      </c>
      <c r="B6" s="2" t="s">
        <v>9</v>
      </c>
      <c r="C6" s="2">
        <v>8</v>
      </c>
      <c r="D6" s="2">
        <v>5</v>
      </c>
      <c r="E6" s="2">
        <v>5.6</v>
      </c>
      <c r="F6" s="2" t="s">
        <v>10</v>
      </c>
      <c r="G6" s="2">
        <v>23.4</v>
      </c>
      <c r="H6" s="2" t="s">
        <v>15</v>
      </c>
    </row>
    <row r="7" spans="1:8" ht="15.75">
      <c r="A7" s="2" t="s">
        <v>18</v>
      </c>
      <c r="B7" s="2" t="s">
        <v>19</v>
      </c>
      <c r="C7" s="2">
        <v>3</v>
      </c>
      <c r="D7" s="2">
        <v>3</v>
      </c>
      <c r="E7" s="2">
        <v>3.3</v>
      </c>
      <c r="F7" s="2" t="s">
        <v>20</v>
      </c>
      <c r="G7" s="2">
        <v>18.5</v>
      </c>
      <c r="H7" s="2" t="s">
        <v>11</v>
      </c>
    </row>
    <row r="8" spans="1:8" ht="15.75">
      <c r="A8" s="2" t="s">
        <v>21</v>
      </c>
      <c r="B8" s="2" t="s">
        <v>9</v>
      </c>
      <c r="C8" s="2">
        <v>9</v>
      </c>
      <c r="D8" s="2">
        <v>8</v>
      </c>
      <c r="E8" s="2">
        <v>3.6</v>
      </c>
      <c r="F8" s="2" t="s">
        <v>20</v>
      </c>
      <c r="G8" s="2">
        <v>11.1</v>
      </c>
      <c r="H8" s="2" t="s">
        <v>15</v>
      </c>
    </row>
    <row r="9" spans="1:8" ht="15.75">
      <c r="A9" s="2" t="s">
        <v>22</v>
      </c>
      <c r="B9" s="2" t="s">
        <v>9</v>
      </c>
      <c r="C9" s="2">
        <v>11</v>
      </c>
      <c r="D9" s="2">
        <v>5</v>
      </c>
      <c r="E9" s="2">
        <v>9.5</v>
      </c>
      <c r="F9" s="2" t="s">
        <v>10</v>
      </c>
      <c r="G9" s="2">
        <v>10.6</v>
      </c>
      <c r="H9" s="2" t="s">
        <v>11</v>
      </c>
    </row>
    <row r="10" spans="1:8" ht="15.75">
      <c r="A10" s="2" t="s">
        <v>23</v>
      </c>
      <c r="B10" s="2" t="s">
        <v>24</v>
      </c>
      <c r="C10" s="2">
        <v>3</v>
      </c>
      <c r="D10" s="2">
        <v>1</v>
      </c>
      <c r="E10" s="2">
        <v>13.3</v>
      </c>
      <c r="F10" s="2" t="s">
        <v>20</v>
      </c>
      <c r="G10" s="2">
        <v>13.9</v>
      </c>
      <c r="H10" s="2" t="s">
        <v>15</v>
      </c>
    </row>
    <row r="11" spans="1:8" ht="15.75">
      <c r="A11" s="2" t="s">
        <v>25</v>
      </c>
      <c r="B11" s="2" t="s">
        <v>14</v>
      </c>
      <c r="C11" s="2">
        <v>7</v>
      </c>
      <c r="D11" s="2">
        <v>5</v>
      </c>
      <c r="E11" s="2">
        <v>4.7</v>
      </c>
      <c r="F11" s="2" t="s">
        <v>20</v>
      </c>
      <c r="G11" s="2">
        <v>19.8</v>
      </c>
      <c r="H11" s="2" t="s">
        <v>11</v>
      </c>
    </row>
    <row r="12" spans="1:8" ht="15.75">
      <c r="A12" s="2" t="s">
        <v>26</v>
      </c>
      <c r="B12" s="2" t="s">
        <v>27</v>
      </c>
      <c r="C12" s="2">
        <v>12</v>
      </c>
      <c r="D12" s="2">
        <v>2</v>
      </c>
      <c r="E12" s="2">
        <v>8.9</v>
      </c>
      <c r="F12" s="2" t="s">
        <v>10</v>
      </c>
      <c r="G12" s="2">
        <v>12.3</v>
      </c>
      <c r="H12" s="2" t="s">
        <v>15</v>
      </c>
    </row>
    <row r="13" spans="1:8" ht="15.75">
      <c r="A13" s="2" t="s">
        <v>28</v>
      </c>
      <c r="B13" s="2" t="s">
        <v>24</v>
      </c>
      <c r="C13" s="2">
        <v>12</v>
      </c>
      <c r="D13" s="2">
        <v>11</v>
      </c>
      <c r="E13" s="2">
        <v>9.1999999999999993</v>
      </c>
      <c r="F13" s="2" t="s">
        <v>20</v>
      </c>
      <c r="G13" s="2">
        <v>21.8</v>
      </c>
      <c r="H13" s="2" t="s">
        <v>11</v>
      </c>
    </row>
    <row r="14" spans="1:8" ht="15.75">
      <c r="A14" s="2" t="s">
        <v>29</v>
      </c>
      <c r="B14" s="2" t="s">
        <v>14</v>
      </c>
      <c r="C14" s="2">
        <v>2</v>
      </c>
      <c r="D14" s="2">
        <v>1</v>
      </c>
      <c r="E14" s="2">
        <v>7.2</v>
      </c>
      <c r="F14" s="2" t="s">
        <v>10</v>
      </c>
      <c r="G14" s="2">
        <v>13</v>
      </c>
      <c r="H14" s="2" t="s">
        <v>15</v>
      </c>
    </row>
    <row r="15" spans="1:8" ht="15.75">
      <c r="A15" s="2" t="s">
        <v>30</v>
      </c>
      <c r="B15" s="2" t="s">
        <v>14</v>
      </c>
      <c r="C15" s="2">
        <v>12</v>
      </c>
      <c r="D15" s="2">
        <v>7</v>
      </c>
      <c r="E15" s="2">
        <v>7.1</v>
      </c>
      <c r="F15" s="2" t="s">
        <v>20</v>
      </c>
      <c r="G15" s="2">
        <v>12</v>
      </c>
      <c r="H15" s="2" t="s">
        <v>11</v>
      </c>
    </row>
    <row r="16" spans="1:8" ht="15.75">
      <c r="A16" s="2" t="s">
        <v>31</v>
      </c>
      <c r="B16" s="2" t="s">
        <v>14</v>
      </c>
      <c r="C16" s="2">
        <v>10</v>
      </c>
      <c r="D16" s="2">
        <v>8</v>
      </c>
      <c r="E16" s="2">
        <v>5.4</v>
      </c>
      <c r="F16" s="2" t="s">
        <v>20</v>
      </c>
      <c r="G16" s="2">
        <v>22.6</v>
      </c>
      <c r="H16" s="2" t="s">
        <v>15</v>
      </c>
    </row>
    <row r="17" spans="1:8" ht="15.75">
      <c r="A17" s="2" t="s">
        <v>32</v>
      </c>
      <c r="B17" s="2" t="s">
        <v>24</v>
      </c>
      <c r="C17" s="2">
        <v>5</v>
      </c>
      <c r="D17" s="2">
        <v>1</v>
      </c>
      <c r="E17" s="2">
        <v>8.6</v>
      </c>
      <c r="F17" s="2" t="s">
        <v>10</v>
      </c>
      <c r="G17" s="2">
        <v>20.6</v>
      </c>
      <c r="H17" s="2" t="s">
        <v>11</v>
      </c>
    </row>
    <row r="18" spans="1:8" ht="15.75">
      <c r="A18" s="2" t="s">
        <v>33</v>
      </c>
      <c r="B18" s="2" t="s">
        <v>14</v>
      </c>
      <c r="C18" s="2">
        <v>12</v>
      </c>
      <c r="D18" s="2">
        <v>2</v>
      </c>
      <c r="E18" s="2">
        <v>12.3</v>
      </c>
      <c r="F18" s="2" t="s">
        <v>20</v>
      </c>
      <c r="G18" s="2">
        <v>18.3</v>
      </c>
      <c r="H18" s="2" t="s">
        <v>15</v>
      </c>
    </row>
    <row r="19" spans="1:8" ht="15.75">
      <c r="A19" s="2" t="s">
        <v>34</v>
      </c>
      <c r="B19" s="2" t="s">
        <v>35</v>
      </c>
      <c r="C19" s="2">
        <v>11</v>
      </c>
      <c r="D19" s="2">
        <v>7</v>
      </c>
      <c r="E19" s="2">
        <v>8.9</v>
      </c>
      <c r="F19" s="2" t="s">
        <v>10</v>
      </c>
      <c r="G19" s="2">
        <v>19.5</v>
      </c>
      <c r="H19" s="2" t="s">
        <v>11</v>
      </c>
    </row>
    <row r="20" spans="1:8" ht="15.75">
      <c r="A20" s="2" t="s">
        <v>36</v>
      </c>
      <c r="B20" s="2" t="s">
        <v>9</v>
      </c>
      <c r="C20" s="2">
        <v>10</v>
      </c>
      <c r="D20" s="2">
        <v>4</v>
      </c>
      <c r="E20" s="2">
        <v>12</v>
      </c>
      <c r="F20" s="2" t="s">
        <v>20</v>
      </c>
      <c r="G20" s="2">
        <v>11.6</v>
      </c>
      <c r="H20" s="2" t="s">
        <v>15</v>
      </c>
    </row>
    <row r="21" spans="1:8" ht="15.75">
      <c r="A21" s="2" t="s">
        <v>37</v>
      </c>
      <c r="B21" s="2" t="s">
        <v>14</v>
      </c>
      <c r="C21" s="2">
        <v>9</v>
      </c>
      <c r="D21" s="2">
        <v>0</v>
      </c>
      <c r="E21" s="2">
        <v>14.4</v>
      </c>
      <c r="F21" s="2" t="s">
        <v>20</v>
      </c>
      <c r="G21" s="2">
        <v>23.6</v>
      </c>
      <c r="H21" s="2" t="s">
        <v>11</v>
      </c>
    </row>
    <row r="22" spans="1:8" ht="15.75">
      <c r="A22" s="2" t="s">
        <v>38</v>
      </c>
      <c r="B22" s="2" t="s">
        <v>27</v>
      </c>
      <c r="C22" s="2">
        <v>3</v>
      </c>
      <c r="D22" s="2">
        <v>2</v>
      </c>
      <c r="E22" s="2">
        <v>12.9</v>
      </c>
      <c r="F22" s="2" t="s">
        <v>10</v>
      </c>
      <c r="G22" s="2">
        <v>12.1</v>
      </c>
      <c r="H22" s="2" t="s">
        <v>11</v>
      </c>
    </row>
    <row r="23" spans="1:8" ht="15.75">
      <c r="A23" s="2" t="s">
        <v>39</v>
      </c>
      <c r="B23" s="2" t="s">
        <v>27</v>
      </c>
      <c r="C23" s="2">
        <v>10</v>
      </c>
      <c r="D23" s="2">
        <v>0</v>
      </c>
      <c r="E23" s="2">
        <v>9.8000000000000007</v>
      </c>
      <c r="F23" s="2" t="s">
        <v>20</v>
      </c>
      <c r="G23" s="2">
        <v>10.3</v>
      </c>
      <c r="H23" s="2" t="s">
        <v>15</v>
      </c>
    </row>
    <row r="24" spans="1:8" ht="15.75">
      <c r="A24" s="2" t="s">
        <v>40</v>
      </c>
      <c r="B24" s="2" t="s">
        <v>24</v>
      </c>
      <c r="C24" s="2">
        <v>5</v>
      </c>
      <c r="D24" s="2">
        <v>0</v>
      </c>
      <c r="E24" s="2">
        <v>5.0999999999999996</v>
      </c>
      <c r="F24" s="2" t="s">
        <v>10</v>
      </c>
      <c r="G24" s="2">
        <v>11.2</v>
      </c>
      <c r="H24" s="2" t="s">
        <v>15</v>
      </c>
    </row>
    <row r="25" spans="1:8" ht="15.75">
      <c r="A25" s="2" t="s">
        <v>41</v>
      </c>
      <c r="B25" s="2" t="s">
        <v>19</v>
      </c>
      <c r="C25" s="2">
        <v>10</v>
      </c>
      <c r="D25" s="2">
        <v>2</v>
      </c>
      <c r="E25" s="2">
        <v>3.7</v>
      </c>
      <c r="F25" s="2" t="s">
        <v>20</v>
      </c>
      <c r="G25" s="2">
        <v>23.3</v>
      </c>
      <c r="H25" s="2" t="s">
        <v>11</v>
      </c>
    </row>
    <row r="26" spans="1:8" ht="15.75">
      <c r="A26" s="2" t="s">
        <v>42</v>
      </c>
      <c r="B26" s="2" t="s">
        <v>24</v>
      </c>
      <c r="C26" s="2">
        <v>10</v>
      </c>
      <c r="D26" s="2">
        <v>9</v>
      </c>
      <c r="E26" s="2">
        <v>7.5</v>
      </c>
      <c r="F26" s="2" t="s">
        <v>10</v>
      </c>
      <c r="G26" s="2">
        <v>23</v>
      </c>
      <c r="H26" s="2" t="s">
        <v>11</v>
      </c>
    </row>
    <row r="27" spans="1:8" ht="15.75">
      <c r="A27" s="2" t="s">
        <v>43</v>
      </c>
      <c r="B27" s="2" t="s">
        <v>9</v>
      </c>
      <c r="C27" s="2">
        <v>6</v>
      </c>
      <c r="D27" s="2">
        <v>3</v>
      </c>
      <c r="E27" s="2">
        <v>14.9</v>
      </c>
      <c r="F27" s="2" t="s">
        <v>20</v>
      </c>
      <c r="G27" s="2">
        <v>16.100000000000001</v>
      </c>
      <c r="H27" s="2" t="s">
        <v>15</v>
      </c>
    </row>
    <row r="28" spans="1:8" ht="15.75">
      <c r="A28" s="2" t="s">
        <v>44</v>
      </c>
      <c r="B28" s="2" t="s">
        <v>19</v>
      </c>
      <c r="C28" s="2">
        <v>5</v>
      </c>
      <c r="D28" s="2">
        <v>1</v>
      </c>
      <c r="E28" s="2">
        <v>2.8</v>
      </c>
      <c r="F28" s="2" t="s">
        <v>10</v>
      </c>
      <c r="G28" s="2">
        <v>18.2</v>
      </c>
      <c r="H28" s="2" t="s">
        <v>11</v>
      </c>
    </row>
    <row r="29" spans="1:8" ht="15.75">
      <c r="A29" s="2" t="s">
        <v>45</v>
      </c>
      <c r="B29" s="2" t="s">
        <v>27</v>
      </c>
      <c r="C29" s="2">
        <v>5</v>
      </c>
      <c r="D29" s="2">
        <v>0</v>
      </c>
      <c r="E29" s="2">
        <v>2.9</v>
      </c>
      <c r="F29" s="2" t="s">
        <v>10</v>
      </c>
      <c r="G29" s="2">
        <v>13.2</v>
      </c>
      <c r="H29" s="2" t="s">
        <v>11</v>
      </c>
    </row>
    <row r="30" spans="1:8" ht="15.75">
      <c r="A30" s="2" t="s">
        <v>46</v>
      </c>
      <c r="B30" s="2" t="s">
        <v>24</v>
      </c>
      <c r="C30" s="2">
        <v>3</v>
      </c>
      <c r="D30" s="2">
        <v>1</v>
      </c>
      <c r="E30" s="2">
        <v>5.6</v>
      </c>
      <c r="F30" s="2" t="s">
        <v>20</v>
      </c>
      <c r="G30" s="2">
        <v>13</v>
      </c>
      <c r="H30" s="2" t="s">
        <v>11</v>
      </c>
    </row>
    <row r="31" spans="1:8" ht="15.75">
      <c r="A31" s="2" t="s">
        <v>47</v>
      </c>
      <c r="B31" s="2" t="s">
        <v>9</v>
      </c>
      <c r="C31" s="2">
        <v>11</v>
      </c>
      <c r="D31" s="2">
        <v>9</v>
      </c>
      <c r="E31" s="2">
        <v>8.1</v>
      </c>
      <c r="F31" s="2" t="s">
        <v>20</v>
      </c>
      <c r="G31" s="2">
        <v>21.3</v>
      </c>
      <c r="H31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EAB1-FAD3-4DFB-92D0-C7A0FB1EB6A5}">
  <dimension ref="B10:G54"/>
  <sheetViews>
    <sheetView workbookViewId="0">
      <selection activeCell="J24" sqref="J24"/>
    </sheetView>
  </sheetViews>
  <sheetFormatPr defaultRowHeight="15"/>
  <cols>
    <col min="2" max="2" width="36.5703125" bestFit="1" customWidth="1"/>
    <col min="3" max="3" width="23.140625" customWidth="1"/>
    <col min="6" max="6" width="13.42578125" customWidth="1"/>
  </cols>
  <sheetData>
    <row r="10" spans="2:6" ht="18.75">
      <c r="B10" s="4">
        <f>COUNTIF(Sample_Data_for_New_Feature!H:H, "Y")/COUNTA(Sample_Data_for_New_Feature!H:H)</f>
        <v>0.58064516129032262</v>
      </c>
      <c r="F10" s="5">
        <f>AVERAGE(Sample_Data_for_New_Feature!E:E)</f>
        <v>7.8833333333333346</v>
      </c>
    </row>
    <row r="16" spans="2:6" ht="18.75">
      <c r="C16" s="5">
        <f>AVERAGE(Sample_Data_for_New_Feature!C:C)</f>
        <v>7.8666666666666663</v>
      </c>
    </row>
    <row r="23" spans="2:7" ht="18.75">
      <c r="G23" s="5">
        <f>AVERAGE(Sample_Data_for_New_Feature!G:G)</f>
        <v>16.613333333333337</v>
      </c>
    </row>
    <row r="24" spans="2:7" ht="15.75">
      <c r="B24" s="6" t="s">
        <v>48</v>
      </c>
    </row>
    <row r="25" spans="2:7">
      <c r="B25" s="7">
        <f>IF(Sample_Data_for_New_Feature!C2=0, 0, Sample_Data_for_New_Feature!D2/Sample_Data_for_New_Feature!C2)</f>
        <v>0</v>
      </c>
    </row>
    <row r="26" spans="2:7">
      <c r="B26" s="7">
        <f>IF(Sample_Data_for_New_Feature!C3=0, 0, Sample_Data_for_New_Feature!D3/Sample_Data_for_New_Feature!C3)</f>
        <v>0.1</v>
      </c>
    </row>
    <row r="27" spans="2:7">
      <c r="B27" s="7">
        <f>IF(Sample_Data_for_New_Feature!C4=0, 0, Sample_Data_for_New_Feature!D4/Sample_Data_for_New_Feature!C4)</f>
        <v>0.9</v>
      </c>
    </row>
    <row r="28" spans="2:7">
      <c r="B28" s="7">
        <f>IF(Sample_Data_for_New_Feature!C5=0, 0, Sample_Data_for_New_Feature!D5/Sample_Data_for_New_Feature!C5)</f>
        <v>1</v>
      </c>
    </row>
    <row r="29" spans="2:7">
      <c r="B29" s="7">
        <f>IF(Sample_Data_for_New_Feature!C6=0, 0, Sample_Data_for_New_Feature!D6/Sample_Data_for_New_Feature!C6)</f>
        <v>0.625</v>
      </c>
    </row>
    <row r="30" spans="2:7" ht="18.75">
      <c r="B30" s="7">
        <f>IF(Sample_Data_for_New_Feature!C7=0, 0, Sample_Data_for_New_Feature!D7/Sample_Data_for_New_Feature!C7)</f>
        <v>1</v>
      </c>
      <c r="C30" s="8">
        <f>AVERAGE(B25:B54)</f>
        <v>0.46679773929773927</v>
      </c>
    </row>
    <row r="31" spans="2:7">
      <c r="B31" s="7">
        <f>IF(Sample_Data_for_New_Feature!C8=0, 0, Sample_Data_for_New_Feature!D8/Sample_Data_for_New_Feature!C8)</f>
        <v>0.88888888888888884</v>
      </c>
    </row>
    <row r="32" spans="2:7">
      <c r="B32" s="7">
        <f>IF(Sample_Data_for_New_Feature!C9=0, 0, Sample_Data_for_New_Feature!D9/Sample_Data_for_New_Feature!C9)</f>
        <v>0.45454545454545453</v>
      </c>
    </row>
    <row r="33" spans="2:2">
      <c r="B33" s="7">
        <f>IF(Sample_Data_for_New_Feature!C10=0, 0, Sample_Data_for_New_Feature!D10/Sample_Data_for_New_Feature!C10)</f>
        <v>0.33333333333333331</v>
      </c>
    </row>
    <row r="34" spans="2:2">
      <c r="B34" s="7">
        <f>IF(Sample_Data_for_New_Feature!C11=0, 0, Sample_Data_for_New_Feature!D11/Sample_Data_for_New_Feature!C11)</f>
        <v>0.7142857142857143</v>
      </c>
    </row>
    <row r="35" spans="2:2">
      <c r="B35" s="7">
        <f>IF(Sample_Data_for_New_Feature!C12=0, 0, Sample_Data_for_New_Feature!D12/Sample_Data_for_New_Feature!C12)</f>
        <v>0.16666666666666666</v>
      </c>
    </row>
    <row r="36" spans="2:2">
      <c r="B36" s="7">
        <f>IF(Sample_Data_for_New_Feature!C13=0, 0, Sample_Data_for_New_Feature!D13/Sample_Data_for_New_Feature!C13)</f>
        <v>0.91666666666666663</v>
      </c>
    </row>
    <row r="37" spans="2:2">
      <c r="B37" s="7">
        <f>IF(Sample_Data_for_New_Feature!C14=0, 0, Sample_Data_for_New_Feature!D14/Sample_Data_for_New_Feature!C14)</f>
        <v>0.5</v>
      </c>
    </row>
    <row r="38" spans="2:2">
      <c r="B38" s="7">
        <f>IF(Sample_Data_for_New_Feature!C15=0, 0, Sample_Data_for_New_Feature!D15/Sample_Data_for_New_Feature!C15)</f>
        <v>0.58333333333333337</v>
      </c>
    </row>
    <row r="39" spans="2:2">
      <c r="B39" s="7">
        <f>IF(Sample_Data_for_New_Feature!C16=0, 0, Sample_Data_for_New_Feature!D16/Sample_Data_for_New_Feature!C16)</f>
        <v>0.8</v>
      </c>
    </row>
    <row r="40" spans="2:2">
      <c r="B40" s="7">
        <f>IF(Sample_Data_for_New_Feature!C17=0, 0, Sample_Data_for_New_Feature!D17/Sample_Data_for_New_Feature!C17)</f>
        <v>0.2</v>
      </c>
    </row>
    <row r="41" spans="2:2">
      <c r="B41" s="7">
        <f>IF(Sample_Data_for_New_Feature!C18=0, 0, Sample_Data_for_New_Feature!D18/Sample_Data_for_New_Feature!C18)</f>
        <v>0.16666666666666666</v>
      </c>
    </row>
    <row r="42" spans="2:2">
      <c r="B42" s="7">
        <f>IF(Sample_Data_for_New_Feature!C19=0, 0, Sample_Data_for_New_Feature!D19/Sample_Data_for_New_Feature!C19)</f>
        <v>0.63636363636363635</v>
      </c>
    </row>
    <row r="43" spans="2:2">
      <c r="B43" s="7">
        <f>IF(Sample_Data_for_New_Feature!C20=0, 0, Sample_Data_for_New_Feature!D20/Sample_Data_for_New_Feature!C20)</f>
        <v>0.4</v>
      </c>
    </row>
    <row r="44" spans="2:2">
      <c r="B44" s="7">
        <f>IF(Sample_Data_for_New_Feature!C21=0, 0, Sample_Data_for_New_Feature!D21/Sample_Data_for_New_Feature!C21)</f>
        <v>0</v>
      </c>
    </row>
    <row r="45" spans="2:2">
      <c r="B45" s="7">
        <f>IF(Sample_Data_for_New_Feature!C22=0, 0, Sample_Data_for_New_Feature!D22/Sample_Data_for_New_Feature!C22)</f>
        <v>0.66666666666666663</v>
      </c>
    </row>
    <row r="46" spans="2:2">
      <c r="B46" s="7">
        <f>IF(Sample_Data_for_New_Feature!C23=0, 0, Sample_Data_for_New_Feature!D23/Sample_Data_for_New_Feature!C23)</f>
        <v>0</v>
      </c>
    </row>
    <row r="47" spans="2:2">
      <c r="B47" s="7">
        <f>IF(Sample_Data_for_New_Feature!C24=0, 0, Sample_Data_for_New_Feature!D24/Sample_Data_for_New_Feature!C24)</f>
        <v>0</v>
      </c>
    </row>
    <row r="48" spans="2:2">
      <c r="B48" s="7">
        <f>IF(Sample_Data_for_New_Feature!C25=0, 0, Sample_Data_for_New_Feature!D25/Sample_Data_for_New_Feature!C25)</f>
        <v>0.2</v>
      </c>
    </row>
    <row r="49" spans="2:2">
      <c r="B49" s="7">
        <f>IF(Sample_Data_for_New_Feature!C26=0, 0, Sample_Data_for_New_Feature!D26/Sample_Data_for_New_Feature!C26)</f>
        <v>0.9</v>
      </c>
    </row>
    <row r="50" spans="2:2">
      <c r="B50" s="7">
        <f>IF(Sample_Data_for_New_Feature!C27=0, 0, Sample_Data_for_New_Feature!D27/Sample_Data_for_New_Feature!C27)</f>
        <v>0.5</v>
      </c>
    </row>
    <row r="51" spans="2:2">
      <c r="B51" s="7">
        <f>IF(Sample_Data_for_New_Feature!C28=0, 0, Sample_Data_for_New_Feature!D28/Sample_Data_for_New_Feature!C28)</f>
        <v>0.2</v>
      </c>
    </row>
    <row r="52" spans="2:2">
      <c r="B52" s="7">
        <f>IF(Sample_Data_for_New_Feature!C29=0, 0, Sample_Data_for_New_Feature!D29/Sample_Data_for_New_Feature!C29)</f>
        <v>0</v>
      </c>
    </row>
    <row r="53" spans="2:2">
      <c r="B53" s="7">
        <f>IF(Sample_Data_for_New_Feature!C30=0, 0, Sample_Data_for_New_Feature!D30/Sample_Data_for_New_Feature!C30)</f>
        <v>0.33333333333333331</v>
      </c>
    </row>
    <row r="54" spans="2:2">
      <c r="B54" s="7">
        <f>IF(Sample_Data_for_New_Feature!C31=0, 0, Sample_Data_for_New_Feature!D31/Sample_Data_for_New_Feature!C31)</f>
        <v>0.81818181818181823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E0C-3543-44F2-BDDF-59B643EA78E6}">
  <dimension ref="B4:T11"/>
  <sheetViews>
    <sheetView tabSelected="1" topLeftCell="A26" workbookViewId="0">
      <selection activeCell="J55" sqref="J55"/>
    </sheetView>
  </sheetViews>
  <sheetFormatPr defaultRowHeight="15"/>
  <cols>
    <col min="2" max="2" width="12.140625" bestFit="1" customWidth="1"/>
    <col min="3" max="3" width="23.28515625" bestFit="1" customWidth="1"/>
    <col min="4" max="4" width="25.7109375" bestFit="1" customWidth="1"/>
    <col min="7" max="7" width="12.140625" bestFit="1" customWidth="1"/>
    <col min="8" max="8" width="28.85546875" bestFit="1" customWidth="1"/>
  </cols>
  <sheetData>
    <row r="4" spans="2:20">
      <c r="B4" s="9" t="s">
        <v>1</v>
      </c>
      <c r="C4" t="s">
        <v>49</v>
      </c>
      <c r="D4" t="s">
        <v>50</v>
      </c>
      <c r="G4" s="9" t="s">
        <v>1</v>
      </c>
      <c r="H4" t="s">
        <v>51</v>
      </c>
    </row>
    <row r="5" spans="2:20">
      <c r="B5" t="s">
        <v>19</v>
      </c>
      <c r="C5" s="10">
        <v>18</v>
      </c>
      <c r="D5" s="10">
        <v>6</v>
      </c>
      <c r="G5" t="s">
        <v>19</v>
      </c>
      <c r="H5" s="10">
        <v>3.2666666666666671</v>
      </c>
      <c r="S5" t="s">
        <v>11</v>
      </c>
      <c r="T5" t="s">
        <v>15</v>
      </c>
    </row>
    <row r="6" spans="2:20">
      <c r="B6" t="s">
        <v>14</v>
      </c>
      <c r="C6" s="10">
        <v>37</v>
      </c>
      <c r="D6" s="10">
        <v>21</v>
      </c>
      <c r="G6" t="s">
        <v>14</v>
      </c>
      <c r="H6" s="10">
        <v>7.3749999999999991</v>
      </c>
      <c r="S6">
        <f>COUNTIF(Sample_Data_for_New_Feature!H:H, "Y")</f>
        <v>18</v>
      </c>
      <c r="T6">
        <f>COUNTIF(Sample_Data_for_New_Feature!H:H, "N")</f>
        <v>12</v>
      </c>
    </row>
    <row r="7" spans="2:20">
      <c r="B7" t="s">
        <v>24</v>
      </c>
      <c r="C7" s="10">
        <v>30</v>
      </c>
      <c r="D7" s="10">
        <v>22</v>
      </c>
      <c r="G7" t="s">
        <v>24</v>
      </c>
      <c r="H7" s="10">
        <v>8.2166666666666668</v>
      </c>
    </row>
    <row r="8" spans="2:20">
      <c r="B8" t="s">
        <v>35</v>
      </c>
      <c r="C8" s="10">
        <v>11</v>
      </c>
      <c r="D8" s="10">
        <v>7</v>
      </c>
      <c r="G8" t="s">
        <v>35</v>
      </c>
      <c r="H8" s="10">
        <v>8.9</v>
      </c>
    </row>
    <row r="9" spans="2:20">
      <c r="B9" t="s">
        <v>27</v>
      </c>
      <c r="C9" s="10">
        <v>8</v>
      </c>
      <c r="D9" s="10">
        <v>2</v>
      </c>
      <c r="G9" t="s">
        <v>27</v>
      </c>
      <c r="H9" s="10">
        <v>8.625</v>
      </c>
    </row>
    <row r="10" spans="2:20">
      <c r="B10" t="s">
        <v>9</v>
      </c>
      <c r="C10" s="10">
        <v>35</v>
      </c>
      <c r="D10" s="10">
        <v>15</v>
      </c>
      <c r="G10" t="s">
        <v>9</v>
      </c>
      <c r="H10" s="10">
        <v>9.375</v>
      </c>
    </row>
    <row r="11" spans="2:20">
      <c r="B11" t="s">
        <v>52</v>
      </c>
      <c r="C11" s="10">
        <v>139</v>
      </c>
      <c r="D11" s="10">
        <v>73</v>
      </c>
      <c r="G11" t="s">
        <v>52</v>
      </c>
      <c r="H11" s="10">
        <v>7.8833333333333337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2025-07-13T08:39:05Z</dcterms:created>
  <dcterms:modified xsi:type="dcterms:W3CDTF">2025-07-13T19:14:47Z</dcterms:modified>
  <cp:category/>
  <cp:contentStatus/>
</cp:coreProperties>
</file>