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hbub\Documents\GitHub\EnergyPLANDomainKnowledgeEAStep1\SC reuslts\"/>
    </mc:Choice>
  </mc:AlternateContent>
  <bookViews>
    <workbookView xWindow="0" yWindow="0" windowWidth="20730" windowHeight="11385"/>
  </bookViews>
  <sheets>
    <sheet name="raw data" sheetId="9" r:id="rId1"/>
    <sheet name="ZDT1" sheetId="1" r:id="rId2"/>
    <sheet name="ZDT2" sheetId="2" r:id="rId3"/>
    <sheet name="ZDT3" sheetId="3" r:id="rId4"/>
    <sheet name="ZDT4" sheetId="4" r:id="rId5"/>
    <sheet name="ZDT6" sheetId="5" r:id="rId6"/>
    <sheet name="DTLZ2" sheetId="6" r:id="rId7"/>
    <sheet name="DTLZ5" sheetId="8" r:id="rId8"/>
    <sheet name="summary" sheetId="7" r:id="rId9"/>
  </sheets>
  <externalReferences>
    <externalReference r:id="rId10"/>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 i="7" l="1"/>
  <c r="G21" i="7"/>
  <c r="G17" i="7"/>
  <c r="G13" i="7"/>
  <c r="G9" i="7"/>
  <c r="G5" i="7"/>
  <c r="E5" i="8" l="1"/>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4" i="8"/>
  <c r="D25" i="7" s="1"/>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4" i="6"/>
  <c r="D21" i="7" s="1"/>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4" i="4"/>
  <c r="D17" i="7" s="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4" i="2"/>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4" i="1"/>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4" i="3"/>
  <c r="D13" i="7" s="1"/>
  <c r="C36" i="2"/>
  <c r="F34" i="8" l="1"/>
  <c r="C34" i="8"/>
  <c r="H27" i="7"/>
  <c r="G27" i="7"/>
  <c r="H26" i="7"/>
  <c r="G26" i="7"/>
  <c r="H25" i="7"/>
  <c r="H24" i="7"/>
  <c r="G24" i="7"/>
  <c r="E27" i="7"/>
  <c r="D27" i="7"/>
  <c r="E26" i="7"/>
  <c r="D26" i="7"/>
  <c r="E25" i="7"/>
  <c r="E24" i="7"/>
  <c r="D24" i="7"/>
  <c r="H23" i="7"/>
  <c r="G23" i="7"/>
  <c r="H22" i="7"/>
  <c r="G22" i="7"/>
  <c r="H21" i="7"/>
  <c r="H20" i="7"/>
  <c r="G20" i="7"/>
  <c r="H19" i="7"/>
  <c r="G19" i="7"/>
  <c r="H18" i="7"/>
  <c r="G18" i="7"/>
  <c r="H17" i="7"/>
  <c r="H16" i="7"/>
  <c r="G16" i="7"/>
  <c r="H15" i="7"/>
  <c r="G15" i="7"/>
  <c r="H14" i="7"/>
  <c r="G14" i="7"/>
  <c r="H13" i="7"/>
  <c r="H12" i="7"/>
  <c r="G12" i="7"/>
  <c r="H11" i="7"/>
  <c r="G11" i="7"/>
  <c r="H10" i="7"/>
  <c r="G10" i="7"/>
  <c r="H9" i="7"/>
  <c r="H8" i="7"/>
  <c r="G8" i="7"/>
  <c r="H7" i="7"/>
  <c r="G7" i="7"/>
  <c r="H6" i="7"/>
  <c r="G6" i="7"/>
  <c r="H5" i="7"/>
  <c r="H4" i="7"/>
  <c r="G4" i="7"/>
  <c r="K8" i="7" s="1"/>
  <c r="E23" i="7"/>
  <c r="D23" i="7"/>
  <c r="E22" i="7"/>
  <c r="D22" i="7"/>
  <c r="E21" i="7"/>
  <c r="E20" i="7"/>
  <c r="D20" i="7"/>
  <c r="E19" i="7"/>
  <c r="D19" i="7"/>
  <c r="E18" i="7"/>
  <c r="D18" i="7"/>
  <c r="E17" i="7"/>
  <c r="E16" i="7"/>
  <c r="D16" i="7"/>
  <c r="E15" i="7"/>
  <c r="D15" i="7"/>
  <c r="E14" i="7"/>
  <c r="D14" i="7"/>
  <c r="E13" i="7"/>
  <c r="E12" i="7"/>
  <c r="D12" i="7"/>
  <c r="E11" i="7"/>
  <c r="D11" i="7"/>
  <c r="E10" i="7"/>
  <c r="D10" i="7"/>
  <c r="E9" i="7"/>
  <c r="D9" i="7"/>
  <c r="E8" i="7"/>
  <c r="D8" i="7"/>
  <c r="E7" i="7"/>
  <c r="D7" i="7"/>
  <c r="E6" i="7"/>
  <c r="D6" i="7"/>
  <c r="E5" i="7"/>
  <c r="D5" i="7"/>
  <c r="J5" i="7" s="1"/>
  <c r="E4" i="7"/>
  <c r="D4" i="7"/>
  <c r="K7" i="7" s="1"/>
  <c r="P20" i="1"/>
  <c r="O19" i="1"/>
  <c r="J6" i="7" l="1"/>
  <c r="F34" i="6"/>
  <c r="E34" i="5"/>
  <c r="F34" i="4"/>
  <c r="F34" i="3"/>
  <c r="F34" i="2"/>
  <c r="F34" i="1"/>
  <c r="C34" i="6"/>
  <c r="C34" i="5"/>
  <c r="C34" i="4"/>
  <c r="C34" i="3"/>
  <c r="C34" i="2"/>
  <c r="C34" i="1"/>
  <c r="G43" i="2"/>
  <c r="G41" i="2"/>
  <c r="G39" i="2"/>
  <c r="H43" i="2"/>
  <c r="H39" i="2"/>
  <c r="G45" i="3"/>
  <c r="D45" i="3"/>
  <c r="G43" i="3"/>
  <c r="D43" i="3"/>
  <c r="G42" i="3"/>
  <c r="D42" i="3"/>
  <c r="D50" i="3" s="1"/>
  <c r="G41" i="3"/>
  <c r="D41" i="3"/>
  <c r="G40" i="3"/>
  <c r="D40" i="3"/>
  <c r="G39" i="3"/>
  <c r="G46" i="3" s="1"/>
  <c r="D39" i="3"/>
  <c r="D46" i="3" s="1"/>
  <c r="G45" i="2"/>
  <c r="E45" i="2"/>
  <c r="E43" i="2"/>
  <c r="E42" i="2"/>
  <c r="E41" i="2"/>
  <c r="E40" i="2"/>
  <c r="E39" i="2"/>
  <c r="E46" i="2" s="1"/>
  <c r="H41" i="2"/>
  <c r="G40" i="2"/>
  <c r="G42" i="2"/>
  <c r="H40" i="2"/>
  <c r="H42" i="2"/>
  <c r="G50" i="3" l="1"/>
  <c r="E47" i="2"/>
  <c r="E49" i="2"/>
  <c r="G47" i="3"/>
  <c r="G48" i="3"/>
  <c r="G49" i="3"/>
  <c r="D47" i="3"/>
  <c r="D48" i="3"/>
  <c r="G48" i="2"/>
  <c r="G50" i="2"/>
  <c r="G49" i="2"/>
  <c r="G47" i="2"/>
  <c r="E48" i="2"/>
  <c r="E50" i="2"/>
  <c r="G46" i="2"/>
  <c r="D49" i="3"/>
</calcChain>
</file>

<file path=xl/sharedStrings.xml><?xml version="1.0" encoding="utf-8"?>
<sst xmlns="http://schemas.openxmlformats.org/spreadsheetml/2006/main" count="124" uniqueCount="30">
  <si>
    <t>terminate generation</t>
  </si>
  <si>
    <t>run #</t>
  </si>
  <si>
    <t>Evalution saves</t>
  </si>
  <si>
    <t>default generation</t>
  </si>
  <si>
    <t>HV_d - HV_t</t>
  </si>
  <si>
    <t>Eps_d-Eps_t</t>
  </si>
  <si>
    <t>HV percentage</t>
  </si>
  <si>
    <t>true HV</t>
  </si>
  <si>
    <t>total save evaluations</t>
  </si>
  <si>
    <t>average HV percentage</t>
  </si>
  <si>
    <t>Problem</t>
  </si>
  <si>
    <t>ZDT1</t>
  </si>
  <si>
    <t>NoSFE</t>
  </si>
  <si>
    <t>HVd</t>
  </si>
  <si>
    <t>epsd</t>
  </si>
  <si>
    <t>mean</t>
  </si>
  <si>
    <t>HVper</t>
  </si>
  <si>
    <t>NSGAII</t>
  </si>
  <si>
    <t>ZDT2</t>
  </si>
  <si>
    <t>ZDT4</t>
  </si>
  <si>
    <t>ZDT3</t>
  </si>
  <si>
    <t>DTLZ2</t>
  </si>
  <si>
    <t>SPEA2</t>
  </si>
  <si>
    <t>DTLZ5</t>
  </si>
  <si>
    <t>SD</t>
  </si>
  <si>
    <t>29.7% FE saves</t>
  </si>
  <si>
    <t>17.5% FE saves</t>
  </si>
  <si>
    <t>HV_t - HV_d</t>
  </si>
  <si>
    <t>HV_d-HV_t</t>
  </si>
  <si>
    <t>save evaluation in percentage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</si>
</sst>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 x14ac:knownFonts="1">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18">
    <xf numFmtId="0" fontId="0" fillId="0" borderId="0" xfId="0"/>
    <xf numFmtId="11" fontId="0" fillId="0" borderId="0" xfId="0" applyNumberFormat="1"/>
    <xf numFmtId="0" fontId="0" fillId="3" borderId="0" xfId="0" applyFill="1"/>
    <xf numFmtId="0" fontId="0" fillId="2" borderId="0" xfId="0" applyFill="1" applyBorder="1"/>
    <xf numFmtId="11" fontId="0" fillId="0" borderId="0" xfId="0" applyNumberFormat="1" applyBorder="1"/>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0" xfId="0" applyBorder="1" applyAlignment="1">
      <alignment horizontal="left"/>
    </xf>
    <xf numFmtId="0" fontId="0" fillId="0" borderId="1" xfId="0" applyBorder="1" applyAlignment="1">
      <alignment horizontal="left"/>
    </xf>
    <xf numFmtId="0" fontId="0" fillId="0" borderId="1" xfId="0" applyBorder="1"/>
    <xf numFmtId="0" fontId="0" fillId="0" borderId="2" xfId="0" applyBorder="1" applyAlignment="1">
      <alignment horizontal="left"/>
    </xf>
    <xf numFmtId="1" fontId="0" fillId="0" borderId="0" xfId="0" applyNumberFormat="1" applyBorder="1"/>
    <xf numFmtId="164" fontId="0" fillId="0" borderId="0" xfId="0" applyNumberFormat="1"/>
    <xf numFmtId="0" fontId="0" fillId="0" borderId="2" xfId="0"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0" xfId="0"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7</xdr:col>
      <xdr:colOff>266700</xdr:colOff>
      <xdr:row>2</xdr:row>
      <xdr:rowOff>9525</xdr:rowOff>
    </xdr:from>
    <xdr:to>
      <xdr:col>18</xdr:col>
      <xdr:colOff>47625</xdr:colOff>
      <xdr:row>8</xdr:row>
      <xdr:rowOff>85725</xdr:rowOff>
    </xdr:to>
    <xdr:sp macro="" textlink="">
      <xdr:nvSpPr>
        <xdr:cNvPr id="2" name="TextBox 1"/>
        <xdr:cNvSpPr txBox="1"/>
      </xdr:nvSpPr>
      <xdr:spPr>
        <a:xfrm>
          <a:off x="4533900" y="390525"/>
          <a:ext cx="6486525"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This files report the HVd,</a:t>
          </a:r>
          <a:r>
            <a:rPr lang="it-IT" sz="1100" baseline="0"/>
            <a:t> epsd, HVper, evaluation saves parameters for each problem (tabs) when comparing with default number of generation for NSGAII. This raw data are splited into different tabes according to the problems. The summary tab report the summarized view of all the parameters. Please note that this file is linked to "some results SPEA2 Default generation.xlsx" file (in summary tab) to provided report for SPEA2. </a:t>
          </a:r>
          <a:endParaRPr lang="it-IT" sz="1100"/>
        </a:p>
      </xdr:txBody>
    </xdr:sp>
    <xdr:clientData/>
  </xdr:twoCellAnchor>
  <xdr:twoCellAnchor>
    <xdr:from>
      <xdr:col>7</xdr:col>
      <xdr:colOff>285750</xdr:colOff>
      <xdr:row>10</xdr:row>
      <xdr:rowOff>0</xdr:rowOff>
    </xdr:from>
    <xdr:to>
      <xdr:col>15</xdr:col>
      <xdr:colOff>104775</xdr:colOff>
      <xdr:row>15</xdr:row>
      <xdr:rowOff>152400</xdr:rowOff>
    </xdr:to>
    <xdr:sp macro="" textlink="">
      <xdr:nvSpPr>
        <xdr:cNvPr id="3" name="TextBox 2"/>
        <xdr:cNvSpPr txBox="1"/>
      </xdr:nvSpPr>
      <xdr:spPr>
        <a:xfrm>
          <a:off x="4552950" y="1905000"/>
          <a:ext cx="4695825"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Parameter Settings:</a:t>
          </a:r>
          <a:r>
            <a:rPr lang="it-IT" sz="1100" b="1" baseline="0"/>
            <a:t> </a:t>
          </a:r>
        </a:p>
        <a:p>
          <a:r>
            <a:rPr lang="it-IT" sz="1100" baseline="0"/>
            <a:t>Algorithm: NSGAII </a:t>
          </a:r>
        </a:p>
        <a:p>
          <a:r>
            <a:rPr lang="it-IT" sz="1100" baseline="0"/>
            <a:t>significance value (</a:t>
          </a:r>
          <a:r>
            <a:rPr lang="el-GR" sz="1100" baseline="0"/>
            <a:t>α</a:t>
          </a:r>
          <a:r>
            <a:rPr lang="en-US" sz="1100" baseline="0"/>
            <a:t>) =0.05</a:t>
          </a:r>
        </a:p>
        <a:p>
          <a:r>
            <a:rPr lang="en-US" sz="1100" baseline="0"/>
            <a:t>nPreGen = 30</a:t>
          </a:r>
        </a:p>
        <a:p>
          <a:r>
            <a:rPr lang="en-US" sz="1100" baseline="0"/>
            <a:t>nGenUnchanged = 10 (last 10 generations, we donot have significance difference;  last 10 generations, p values are greater than 0.05)</a:t>
          </a:r>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285751</xdr:colOff>
      <xdr:row>8</xdr:row>
      <xdr:rowOff>38100</xdr:rowOff>
    </xdr:from>
    <xdr:to>
      <xdr:col>15</xdr:col>
      <xdr:colOff>104776</xdr:colOff>
      <xdr:row>15</xdr:row>
      <xdr:rowOff>19050</xdr:rowOff>
    </xdr:to>
    <xdr:sp macro="" textlink="">
      <xdr:nvSpPr>
        <xdr:cNvPr id="2" name="TextBox 1"/>
        <xdr:cNvSpPr txBox="1"/>
      </xdr:nvSpPr>
      <xdr:spPr>
        <a:xfrm>
          <a:off x="6696076" y="1600200"/>
          <a:ext cx="4819650" cy="1314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terminal</a:t>
          </a:r>
          <a:r>
            <a:rPr lang="it-IT" sz="1100" b="1" baseline="0"/>
            <a:t> generation: </a:t>
          </a:r>
          <a:r>
            <a:rPr lang="it-IT" sz="1100" b="0" baseline="0"/>
            <a:t>generetaion number(t</a:t>
          </a:r>
          <a:r>
            <a:rPr lang="it-IT" sz="1100" b="0" baseline="30000"/>
            <a:t>th</a:t>
          </a:r>
          <a:r>
            <a:rPr lang="it-IT" sz="1100" b="0" baseline="0"/>
            <a:t>)  in which algorithm terminates </a:t>
          </a:r>
        </a:p>
        <a:p>
          <a:r>
            <a:rPr lang="it-IT" sz="1100" b="1" baseline="0"/>
            <a:t>Evalutaion saves: </a:t>
          </a:r>
          <a:r>
            <a:rPr lang="it-IT" sz="1100" b="0" baseline="0"/>
            <a:t>(default generation - termination generation)*population size </a:t>
          </a:r>
        </a:p>
        <a:p>
          <a:r>
            <a:rPr lang="it-IT" sz="1100" b="1"/>
            <a:t>HV_d - HV_t: </a:t>
          </a:r>
          <a:r>
            <a:rPr lang="it-IT" sz="1100" b="0"/>
            <a:t>Hypervolume (defalut generation) - Hypervolume (ternimation generation)</a:t>
          </a:r>
        </a:p>
        <a:p>
          <a:r>
            <a:rPr lang="it-IT" sz="1100" b="1"/>
            <a:t>HV percentage</a:t>
          </a:r>
          <a:r>
            <a:rPr lang="it-IT" sz="1100" b="0"/>
            <a:t>: Hypervolume (terminal generation)/true Hypervolume</a:t>
          </a:r>
          <a:r>
            <a:rPr lang="it-IT" sz="1100" b="1"/>
            <a:t> </a:t>
          </a:r>
        </a:p>
        <a:p>
          <a:pPr marL="0" marR="0" indent="0" defTabSz="914400" eaLnBrk="1" fontAlgn="auto" latinLnBrk="0" hangingPunct="1">
            <a:lnSpc>
              <a:spcPct val="100000"/>
            </a:lnSpc>
            <a:spcBef>
              <a:spcPts val="0"/>
            </a:spcBef>
            <a:spcAft>
              <a:spcPts val="0"/>
            </a:spcAft>
            <a:buClrTx/>
            <a:buSzTx/>
            <a:buFontTx/>
            <a:buNone/>
            <a:tabLst/>
            <a:defRPr/>
          </a:pPr>
          <a:r>
            <a:rPr lang="it-IT" sz="1100" b="1">
              <a:solidFill>
                <a:schemeClr val="dk1"/>
              </a:solidFill>
              <a:effectLst/>
              <a:latin typeface="+mn-lt"/>
              <a:ea typeface="+mn-ea"/>
              <a:cs typeface="+mn-cs"/>
            </a:rPr>
            <a:t>Eps_d - Eps_t: </a:t>
          </a:r>
          <a:r>
            <a:rPr lang="it-IT" sz="1100" b="0">
              <a:solidFill>
                <a:schemeClr val="dk1"/>
              </a:solidFill>
              <a:effectLst/>
              <a:latin typeface="+mn-lt"/>
              <a:ea typeface="+mn-ea"/>
              <a:cs typeface="+mn-cs"/>
            </a:rPr>
            <a:t>Epsilon (defalut generation) - epsilon (ternimation generation)</a:t>
          </a:r>
          <a:endParaRPr lang="it-IT">
            <a:effectLst/>
          </a:endParaRPr>
        </a:p>
        <a:p>
          <a:endParaRPr lang="it-IT" sz="1100" b="1"/>
        </a:p>
      </xdr:txBody>
    </xdr:sp>
    <xdr:clientData/>
  </xdr:twoCellAnchor>
  <xdr:twoCellAnchor>
    <xdr:from>
      <xdr:col>8</xdr:col>
      <xdr:colOff>104775</xdr:colOff>
      <xdr:row>1</xdr:row>
      <xdr:rowOff>152400</xdr:rowOff>
    </xdr:from>
    <xdr:to>
      <xdr:col>15</xdr:col>
      <xdr:colOff>533400</xdr:colOff>
      <xdr:row>7</xdr:row>
      <xdr:rowOff>114300</xdr:rowOff>
    </xdr:to>
    <xdr:sp macro="" textlink="">
      <xdr:nvSpPr>
        <xdr:cNvPr id="4" name="TextBox 3"/>
        <xdr:cNvSpPr txBox="1"/>
      </xdr:nvSpPr>
      <xdr:spPr>
        <a:xfrm>
          <a:off x="7353300" y="342900"/>
          <a:ext cx="4695825"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Parameter Settings:</a:t>
          </a:r>
          <a:r>
            <a:rPr lang="it-IT" sz="1100" b="1" baseline="0"/>
            <a:t> </a:t>
          </a:r>
        </a:p>
        <a:p>
          <a:r>
            <a:rPr lang="it-IT" sz="1100" baseline="0"/>
            <a:t>Algorithm: NSGAII (algorithm was free to run 500 generations)</a:t>
          </a:r>
        </a:p>
        <a:p>
          <a:r>
            <a:rPr lang="it-IT" sz="1100" baseline="0"/>
            <a:t>significance value (</a:t>
          </a:r>
          <a:r>
            <a:rPr lang="el-GR" sz="1100" baseline="0"/>
            <a:t>α</a:t>
          </a:r>
          <a:r>
            <a:rPr lang="en-US" sz="1100" baseline="0"/>
            <a:t>) =0.05</a:t>
          </a:r>
        </a:p>
        <a:p>
          <a:r>
            <a:rPr lang="en-US" sz="1100" baseline="0"/>
            <a:t>nPreGen = 30</a:t>
          </a:r>
        </a:p>
        <a:p>
          <a:r>
            <a:rPr lang="en-US" sz="1100" baseline="0"/>
            <a:t>nGenUnchanged = 10 (last 10 generations, we donot have significance difference;  last 10 generations, p values are greater than 0.05)</a:t>
          </a:r>
          <a:endParaRPr lang="it-IT"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ome%20results%20SPEA2%20Default%20gener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DT1"/>
      <sheetName val="ZDT2"/>
      <sheetName val="ZDT3"/>
      <sheetName val="ZDT4"/>
      <sheetName val="ZDT6"/>
      <sheetName val="DTLZ2"/>
      <sheetName val="DTLZ5"/>
      <sheetName val="Sheet1"/>
    </sheetNames>
    <sheetDataSet>
      <sheetData sheetId="0">
        <row r="4">
          <cell r="C4">
            <v>1300</v>
          </cell>
          <cell r="D4">
            <v>1.60814068969328E-3</v>
          </cell>
          <cell r="E4">
            <v>-1.60814068969328E-3</v>
          </cell>
          <cell r="F4">
            <v>0.98366836607609498</v>
          </cell>
          <cell r="G4">
            <v>-4.02775403213009E-3</v>
          </cell>
        </row>
        <row r="5">
          <cell r="C5">
            <v>0</v>
          </cell>
          <cell r="D5">
            <v>0</v>
          </cell>
          <cell r="E5">
            <v>0</v>
          </cell>
          <cell r="F5">
            <v>0.98731466621803299</v>
          </cell>
          <cell r="G5">
            <v>0</v>
          </cell>
        </row>
        <row r="6">
          <cell r="C6">
            <v>200</v>
          </cell>
          <cell r="D6">
            <v>4.6621486955444803E-6</v>
          </cell>
          <cell r="E6">
            <v>-4.6621486955444803E-6</v>
          </cell>
          <cell r="F6">
            <v>0.98802086335336203</v>
          </cell>
          <cell r="G6">
            <v>0</v>
          </cell>
        </row>
        <row r="7">
          <cell r="C7">
            <v>0</v>
          </cell>
          <cell r="D7">
            <v>0</v>
          </cell>
          <cell r="E7">
            <v>0</v>
          </cell>
          <cell r="F7">
            <v>0.98496071146969</v>
          </cell>
          <cell r="G7">
            <v>0</v>
          </cell>
        </row>
        <row r="8">
          <cell r="C8">
            <v>0</v>
          </cell>
          <cell r="D8">
            <v>0</v>
          </cell>
          <cell r="E8">
            <v>0</v>
          </cell>
          <cell r="F8">
            <v>0.986283725045632</v>
          </cell>
          <cell r="G8">
            <v>0</v>
          </cell>
        </row>
        <row r="9">
          <cell r="C9">
            <v>0</v>
          </cell>
          <cell r="D9">
            <v>0</v>
          </cell>
          <cell r="E9">
            <v>0</v>
          </cell>
          <cell r="F9">
            <v>0.98722616256547102</v>
          </cell>
          <cell r="G9">
            <v>0</v>
          </cell>
        </row>
        <row r="10">
          <cell r="C10">
            <v>3900</v>
          </cell>
          <cell r="D10">
            <v>4.5017302078086399E-3</v>
          </cell>
          <cell r="E10">
            <v>-4.5017302078086399E-3</v>
          </cell>
          <cell r="F10">
            <v>0.981232831281032</v>
          </cell>
          <cell r="G10">
            <v>-2.7118335422688599E-3</v>
          </cell>
        </row>
        <row r="11">
          <cell r="C11">
            <v>2400</v>
          </cell>
          <cell r="D11">
            <v>2.5505636518632301E-3</v>
          </cell>
          <cell r="E11">
            <v>-2.5505636518632301E-3</v>
          </cell>
          <cell r="F11">
            <v>0.983337390069569</v>
          </cell>
          <cell r="G11">
            <v>-1.2344848441289101E-3</v>
          </cell>
        </row>
        <row r="12">
          <cell r="C12">
            <v>600</v>
          </cell>
          <cell r="D12">
            <v>3.7394611542596002E-4</v>
          </cell>
          <cell r="E12">
            <v>-3.7394611542596002E-4</v>
          </cell>
          <cell r="F12">
            <v>0.987996746859789</v>
          </cell>
          <cell r="G12">
            <v>-6.4374001771883005E-4</v>
          </cell>
        </row>
        <row r="13">
          <cell r="C13">
            <v>0</v>
          </cell>
          <cell r="D13">
            <v>0</v>
          </cell>
          <cell r="E13">
            <v>0</v>
          </cell>
          <cell r="F13">
            <v>0.98763446301240598</v>
          </cell>
          <cell r="G13">
            <v>0</v>
          </cell>
        </row>
        <row r="14">
          <cell r="C14">
            <v>0</v>
          </cell>
          <cell r="D14">
            <v>0</v>
          </cell>
          <cell r="E14">
            <v>0</v>
          </cell>
          <cell r="F14">
            <v>0.98716954316953398</v>
          </cell>
          <cell r="G14">
            <v>0</v>
          </cell>
        </row>
        <row r="15">
          <cell r="C15">
            <v>0</v>
          </cell>
          <cell r="D15">
            <v>0</v>
          </cell>
          <cell r="E15">
            <v>0</v>
          </cell>
          <cell r="F15">
            <v>0.98679292605171198</v>
          </cell>
          <cell r="G15">
            <v>0</v>
          </cell>
        </row>
        <row r="16">
          <cell r="C16">
            <v>0</v>
          </cell>
          <cell r="D16">
            <v>0</v>
          </cell>
          <cell r="E16">
            <v>0</v>
          </cell>
          <cell r="F16">
            <v>0.98623915676373897</v>
          </cell>
          <cell r="G16">
            <v>0</v>
          </cell>
        </row>
        <row r="17">
          <cell r="C17">
            <v>1500</v>
          </cell>
          <cell r="D17">
            <v>9.4272468865297301E-4</v>
          </cell>
          <cell r="E17">
            <v>-9.4272468865297301E-4</v>
          </cell>
          <cell r="F17">
            <v>0.98645413286175898</v>
          </cell>
          <cell r="G17">
            <v>-1.52577647807916E-3</v>
          </cell>
        </row>
        <row r="18">
          <cell r="C18">
            <v>1200</v>
          </cell>
          <cell r="D18">
            <v>1.3039394726654899E-3</v>
          </cell>
          <cell r="E18">
            <v>-1.3039394726654899E-3</v>
          </cell>
          <cell r="F18">
            <v>0.98406834188999204</v>
          </cell>
          <cell r="G18">
            <v>-6.3733362332385403E-4</v>
          </cell>
        </row>
        <row r="19">
          <cell r="C19">
            <v>0</v>
          </cell>
          <cell r="D19">
            <v>0</v>
          </cell>
          <cell r="E19">
            <v>0</v>
          </cell>
          <cell r="F19">
            <v>0.98680982105193704</v>
          </cell>
          <cell r="G19">
            <v>0</v>
          </cell>
        </row>
        <row r="20">
          <cell r="C20">
            <v>0</v>
          </cell>
          <cell r="D20">
            <v>0</v>
          </cell>
          <cell r="E20">
            <v>0</v>
          </cell>
          <cell r="F20">
            <v>0.98802792166383802</v>
          </cell>
          <cell r="G20">
            <v>0</v>
          </cell>
        </row>
        <row r="21">
          <cell r="C21">
            <v>0</v>
          </cell>
          <cell r="D21">
            <v>0</v>
          </cell>
          <cell r="E21">
            <v>0</v>
          </cell>
          <cell r="F21">
            <v>0.98799602897477401</v>
          </cell>
          <cell r="G21">
            <v>0</v>
          </cell>
        </row>
        <row r="22">
          <cell r="C22">
            <v>0</v>
          </cell>
          <cell r="D22">
            <v>0</v>
          </cell>
          <cell r="E22">
            <v>0</v>
          </cell>
          <cell r="F22">
            <v>0.98634342476560699</v>
          </cell>
          <cell r="G22">
            <v>0</v>
          </cell>
        </row>
        <row r="23">
          <cell r="C23">
            <v>0</v>
          </cell>
          <cell r="D23">
            <v>0</v>
          </cell>
          <cell r="E23">
            <v>0</v>
          </cell>
          <cell r="F23">
            <v>0.98560556332353499</v>
          </cell>
          <cell r="G23">
            <v>0</v>
          </cell>
        </row>
        <row r="24">
          <cell r="C24">
            <v>0</v>
          </cell>
          <cell r="D24">
            <v>0</v>
          </cell>
          <cell r="E24">
            <v>0</v>
          </cell>
          <cell r="F24">
            <v>0.98858745355881605</v>
          </cell>
          <cell r="G24">
            <v>0</v>
          </cell>
        </row>
        <row r="25">
          <cell r="C25">
            <v>3000</v>
          </cell>
          <cell r="D25">
            <v>3.5324539794236898E-3</v>
          </cell>
          <cell r="E25">
            <v>-3.5324539794236898E-3</v>
          </cell>
          <cell r="F25">
            <v>0.98223557898921099</v>
          </cell>
          <cell r="G25">
            <v>-4.6952727690963703E-3</v>
          </cell>
        </row>
        <row r="26">
          <cell r="C26">
            <v>0</v>
          </cell>
          <cell r="D26">
            <v>0</v>
          </cell>
          <cell r="E26">
            <v>0</v>
          </cell>
          <cell r="F26">
            <v>0.98588361491612098</v>
          </cell>
          <cell r="G26">
            <v>0</v>
          </cell>
        </row>
        <row r="27">
          <cell r="C27">
            <v>0</v>
          </cell>
          <cell r="D27">
            <v>0</v>
          </cell>
          <cell r="E27">
            <v>0</v>
          </cell>
          <cell r="F27">
            <v>0.98674735948703995</v>
          </cell>
          <cell r="G27">
            <v>0</v>
          </cell>
        </row>
        <row r="28">
          <cell r="C28">
            <v>0</v>
          </cell>
          <cell r="D28">
            <v>0</v>
          </cell>
          <cell r="E28">
            <v>0</v>
          </cell>
          <cell r="F28">
            <v>0.98563626968240303</v>
          </cell>
          <cell r="G28">
            <v>0</v>
          </cell>
        </row>
        <row r="29">
          <cell r="C29">
            <v>0</v>
          </cell>
          <cell r="D29">
            <v>0</v>
          </cell>
          <cell r="E29">
            <v>0</v>
          </cell>
          <cell r="F29">
            <v>0.98594440267417904</v>
          </cell>
          <cell r="G29">
            <v>0</v>
          </cell>
        </row>
        <row r="30">
          <cell r="C30">
            <v>1200</v>
          </cell>
          <cell r="D30">
            <v>7.8905722726396699E-4</v>
          </cell>
          <cell r="E30">
            <v>-7.8905722726396699E-4</v>
          </cell>
          <cell r="F30">
            <v>0.98657251135836399</v>
          </cell>
          <cell r="G30">
            <v>5.0453275062578497E-4</v>
          </cell>
        </row>
        <row r="31">
          <cell r="C31">
            <v>0</v>
          </cell>
          <cell r="D31">
            <v>0</v>
          </cell>
          <cell r="E31">
            <v>0</v>
          </cell>
          <cell r="F31">
            <v>0.98571145108648595</v>
          </cell>
          <cell r="G31">
            <v>0</v>
          </cell>
        </row>
        <row r="32">
          <cell r="C32">
            <v>3700</v>
          </cell>
          <cell r="D32">
            <v>2.73144053143314E-3</v>
          </cell>
          <cell r="E32">
            <v>-2.73144053143314E-3</v>
          </cell>
          <cell r="F32">
            <v>0.98468075499298902</v>
          </cell>
          <cell r="G32">
            <v>-3.6582652465511002E-4</v>
          </cell>
        </row>
        <row r="33">
          <cell r="C33">
            <v>300</v>
          </cell>
          <cell r="D33">
            <v>3.7125561402706598E-4</v>
          </cell>
          <cell r="E33">
            <v>-3.7125561402706598E-4</v>
          </cell>
          <cell r="F33">
            <v>0.98758988906408895</v>
          </cell>
          <cell r="G33">
            <v>-8.77236162429073E-4</v>
          </cell>
        </row>
      </sheetData>
      <sheetData sheetId="1">
        <row r="4">
          <cell r="C4">
            <v>0</v>
          </cell>
          <cell r="D4">
            <v>0</v>
          </cell>
          <cell r="E4">
            <v>0</v>
          </cell>
          <cell r="F4">
            <v>0.96553803324174303</v>
          </cell>
          <cell r="G4">
            <v>0</v>
          </cell>
        </row>
        <row r="5">
          <cell r="C5">
            <v>0</v>
          </cell>
          <cell r="D5">
            <v>0</v>
          </cell>
          <cell r="E5">
            <v>0</v>
          </cell>
          <cell r="F5">
            <v>0.96931003584055897</v>
          </cell>
          <cell r="G5">
            <v>0</v>
          </cell>
        </row>
        <row r="6">
          <cell r="C6">
            <v>0</v>
          </cell>
          <cell r="D6">
            <v>0</v>
          </cell>
          <cell r="E6">
            <v>0</v>
          </cell>
          <cell r="F6">
            <v>0.97167469637783499</v>
          </cell>
          <cell r="G6">
            <v>0</v>
          </cell>
        </row>
        <row r="7">
          <cell r="C7">
            <v>0</v>
          </cell>
          <cell r="D7">
            <v>0</v>
          </cell>
          <cell r="E7">
            <v>0</v>
          </cell>
          <cell r="F7">
            <v>0.97188277666260903</v>
          </cell>
          <cell r="G7">
            <v>0</v>
          </cell>
        </row>
        <row r="8">
          <cell r="C8">
            <v>0</v>
          </cell>
          <cell r="D8">
            <v>0</v>
          </cell>
          <cell r="E8">
            <v>0</v>
          </cell>
          <cell r="F8">
            <v>0.96920490333530096</v>
          </cell>
          <cell r="G8">
            <v>0</v>
          </cell>
        </row>
        <row r="9">
          <cell r="C9">
            <v>0</v>
          </cell>
          <cell r="D9">
            <v>0</v>
          </cell>
          <cell r="E9">
            <v>0</v>
          </cell>
          <cell r="F9">
            <v>0.97102275205685995</v>
          </cell>
          <cell r="G9">
            <v>0</v>
          </cell>
        </row>
        <row r="10">
          <cell r="C10">
            <v>0</v>
          </cell>
          <cell r="D10">
            <v>0</v>
          </cell>
          <cell r="E10">
            <v>0</v>
          </cell>
          <cell r="F10">
            <v>0.97586219136932195</v>
          </cell>
          <cell r="G10">
            <v>0</v>
          </cell>
        </row>
        <row r="11">
          <cell r="C11">
            <v>0</v>
          </cell>
          <cell r="D11">
            <v>0</v>
          </cell>
          <cell r="E11">
            <v>0</v>
          </cell>
          <cell r="F11">
            <v>0.97289058485595403</v>
          </cell>
          <cell r="G11">
            <v>0</v>
          </cell>
        </row>
        <row r="12">
          <cell r="C12">
            <v>0</v>
          </cell>
          <cell r="D12">
            <v>0</v>
          </cell>
          <cell r="E12">
            <v>0</v>
          </cell>
          <cell r="F12">
            <v>0.97103803384811205</v>
          </cell>
          <cell r="G12">
            <v>0</v>
          </cell>
        </row>
        <row r="13">
          <cell r="C13">
            <v>0</v>
          </cell>
          <cell r="D13">
            <v>0</v>
          </cell>
          <cell r="E13">
            <v>0</v>
          </cell>
          <cell r="F13">
            <v>0.96987828665360798</v>
          </cell>
          <cell r="G13">
            <v>0</v>
          </cell>
        </row>
        <row r="14">
          <cell r="C14">
            <v>0</v>
          </cell>
          <cell r="D14">
            <v>0</v>
          </cell>
          <cell r="E14">
            <v>0</v>
          </cell>
          <cell r="F14">
            <v>0.76598992608346095</v>
          </cell>
          <cell r="G14">
            <v>0</v>
          </cell>
        </row>
        <row r="15">
          <cell r="C15">
            <v>0</v>
          </cell>
          <cell r="D15">
            <v>0</v>
          </cell>
          <cell r="E15">
            <v>0</v>
          </cell>
          <cell r="F15">
            <v>0.96844771449025402</v>
          </cell>
          <cell r="G15">
            <v>0</v>
          </cell>
        </row>
        <row r="16">
          <cell r="C16">
            <v>0</v>
          </cell>
          <cell r="D16">
            <v>0</v>
          </cell>
          <cell r="E16">
            <v>0</v>
          </cell>
          <cell r="F16">
            <v>0.96635532473696295</v>
          </cell>
          <cell r="G16">
            <v>0</v>
          </cell>
        </row>
        <row r="17">
          <cell r="C17">
            <v>0</v>
          </cell>
          <cell r="D17">
            <v>0</v>
          </cell>
          <cell r="E17">
            <v>0</v>
          </cell>
          <cell r="F17">
            <v>0.97362502735901002</v>
          </cell>
          <cell r="G17">
            <v>0</v>
          </cell>
        </row>
        <row r="18">
          <cell r="C18">
            <v>0</v>
          </cell>
          <cell r="D18">
            <v>0</v>
          </cell>
          <cell r="E18">
            <v>0</v>
          </cell>
          <cell r="F18">
            <v>0.91363312996497403</v>
          </cell>
          <cell r="G18">
            <v>0</v>
          </cell>
        </row>
        <row r="19">
          <cell r="C19">
            <v>0</v>
          </cell>
          <cell r="D19">
            <v>0</v>
          </cell>
          <cell r="E19">
            <v>0</v>
          </cell>
          <cell r="F19">
            <v>0.857652823999142</v>
          </cell>
          <cell r="G19">
            <v>0</v>
          </cell>
        </row>
        <row r="20">
          <cell r="C20">
            <v>0</v>
          </cell>
          <cell r="D20">
            <v>0</v>
          </cell>
          <cell r="E20">
            <v>0</v>
          </cell>
          <cell r="F20">
            <v>0.97344852029269402</v>
          </cell>
          <cell r="G20">
            <v>0</v>
          </cell>
        </row>
        <row r="21">
          <cell r="C21">
            <v>0</v>
          </cell>
          <cell r="D21">
            <v>0</v>
          </cell>
          <cell r="E21">
            <v>0</v>
          </cell>
          <cell r="F21">
            <v>0.97413108913750401</v>
          </cell>
          <cell r="G21">
            <v>0</v>
          </cell>
        </row>
        <row r="22">
          <cell r="C22">
            <v>0</v>
          </cell>
          <cell r="D22">
            <v>0</v>
          </cell>
          <cell r="E22">
            <v>0</v>
          </cell>
          <cell r="F22">
            <v>0.96981644326187499</v>
          </cell>
          <cell r="G22">
            <v>0</v>
          </cell>
        </row>
        <row r="23">
          <cell r="C23">
            <v>0</v>
          </cell>
          <cell r="D23">
            <v>0</v>
          </cell>
          <cell r="E23">
            <v>0</v>
          </cell>
          <cell r="F23">
            <v>0.97078429259363896</v>
          </cell>
          <cell r="G23">
            <v>0</v>
          </cell>
        </row>
        <row r="24">
          <cell r="C24">
            <v>0</v>
          </cell>
          <cell r="D24">
            <v>0</v>
          </cell>
          <cell r="E24">
            <v>0</v>
          </cell>
          <cell r="F24">
            <v>0.97011135452020902</v>
          </cell>
          <cell r="G24">
            <v>0</v>
          </cell>
        </row>
        <row r="25">
          <cell r="C25">
            <v>0</v>
          </cell>
          <cell r="D25">
            <v>0</v>
          </cell>
          <cell r="E25">
            <v>0</v>
          </cell>
          <cell r="F25">
            <v>0.96920739357187202</v>
          </cell>
          <cell r="G25">
            <v>0</v>
          </cell>
        </row>
        <row r="26">
          <cell r="C26">
            <v>0</v>
          </cell>
          <cell r="D26">
            <v>0</v>
          </cell>
          <cell r="E26">
            <v>0</v>
          </cell>
          <cell r="F26">
            <v>0.971430223871108</v>
          </cell>
          <cell r="G26">
            <v>0</v>
          </cell>
        </row>
        <row r="27">
          <cell r="C27">
            <v>0</v>
          </cell>
          <cell r="D27">
            <v>0</v>
          </cell>
          <cell r="E27">
            <v>0</v>
          </cell>
          <cell r="F27">
            <v>0.97038556288768096</v>
          </cell>
          <cell r="G27">
            <v>0</v>
          </cell>
        </row>
        <row r="28">
          <cell r="C28">
            <v>0</v>
          </cell>
          <cell r="D28">
            <v>0</v>
          </cell>
          <cell r="E28">
            <v>0</v>
          </cell>
          <cell r="F28">
            <v>0.96746773120516505</v>
          </cell>
          <cell r="G28">
            <v>0</v>
          </cell>
        </row>
        <row r="29">
          <cell r="C29">
            <v>0</v>
          </cell>
          <cell r="D29">
            <v>0</v>
          </cell>
          <cell r="E29">
            <v>0</v>
          </cell>
          <cell r="F29">
            <v>0.97229708224383404</v>
          </cell>
          <cell r="G29">
            <v>0</v>
          </cell>
        </row>
        <row r="30">
          <cell r="C30">
            <v>0</v>
          </cell>
          <cell r="D30">
            <v>0</v>
          </cell>
          <cell r="E30">
            <v>0</v>
          </cell>
          <cell r="F30">
            <v>0.97116049119478598</v>
          </cell>
          <cell r="G30">
            <v>0</v>
          </cell>
        </row>
        <row r="31">
          <cell r="C31">
            <v>0</v>
          </cell>
          <cell r="D31">
            <v>0</v>
          </cell>
          <cell r="E31">
            <v>0</v>
          </cell>
          <cell r="F31">
            <v>0.96717016789067001</v>
          </cell>
          <cell r="G31">
            <v>0</v>
          </cell>
        </row>
        <row r="32">
          <cell r="C32">
            <v>0</v>
          </cell>
          <cell r="D32">
            <v>0</v>
          </cell>
          <cell r="E32">
            <v>0</v>
          </cell>
          <cell r="F32">
            <v>0.97023068926026301</v>
          </cell>
          <cell r="G32">
            <v>0</v>
          </cell>
        </row>
        <row r="33">
          <cell r="C33">
            <v>0</v>
          </cell>
          <cell r="D33">
            <v>0</v>
          </cell>
          <cell r="E33">
            <v>0</v>
          </cell>
          <cell r="F33">
            <v>0.96800950586008405</v>
          </cell>
          <cell r="G33">
            <v>0</v>
          </cell>
        </row>
      </sheetData>
      <sheetData sheetId="2">
        <row r="4">
          <cell r="C4">
            <v>1700</v>
          </cell>
          <cell r="D4">
            <v>1.10062282759337E-3</v>
          </cell>
          <cell r="E4">
            <v>-1.10062282759337E-3</v>
          </cell>
          <cell r="F4">
            <v>0.98498031908060801</v>
          </cell>
          <cell r="G4">
            <v>-2.2807006902435499E-3</v>
          </cell>
        </row>
        <row r="5">
          <cell r="C5">
            <v>0</v>
          </cell>
          <cell r="D5">
            <v>0</v>
          </cell>
          <cell r="E5">
            <v>0</v>
          </cell>
          <cell r="F5">
            <v>0.99049534333608702</v>
          </cell>
          <cell r="G5">
            <v>0</v>
          </cell>
        </row>
        <row r="6">
          <cell r="C6">
            <v>0</v>
          </cell>
          <cell r="D6">
            <v>0</v>
          </cell>
          <cell r="E6">
            <v>0</v>
          </cell>
          <cell r="F6">
            <v>0.98888284776561997</v>
          </cell>
          <cell r="G6">
            <v>0</v>
          </cell>
        </row>
        <row r="7">
          <cell r="C7">
            <v>0</v>
          </cell>
          <cell r="D7">
            <v>0</v>
          </cell>
          <cell r="E7">
            <v>0</v>
          </cell>
          <cell r="F7">
            <v>0.99098758043899804</v>
          </cell>
          <cell r="G7">
            <v>0</v>
          </cell>
        </row>
        <row r="8">
          <cell r="C8">
            <v>1400</v>
          </cell>
          <cell r="D8">
            <v>6.1508165837997897E-4</v>
          </cell>
          <cell r="E8">
            <v>-6.1508165837997897E-4</v>
          </cell>
          <cell r="F8">
            <v>0.98729959009771395</v>
          </cell>
          <cell r="G8">
            <v>-1.9512732532300699E-4</v>
          </cell>
        </row>
        <row r="9">
          <cell r="C9">
            <v>1200</v>
          </cell>
          <cell r="D9">
            <v>1.01901495740119E-3</v>
          </cell>
          <cell r="E9">
            <v>-1.01901495740119E-3</v>
          </cell>
          <cell r="F9">
            <v>0.98937507436105898</v>
          </cell>
          <cell r="G9">
            <v>2.2421997582870098E-3</v>
          </cell>
        </row>
        <row r="10">
          <cell r="C10">
            <v>0</v>
          </cell>
          <cell r="D10">
            <v>0</v>
          </cell>
          <cell r="E10">
            <v>0</v>
          </cell>
          <cell r="F10">
            <v>0.98898788356938205</v>
          </cell>
          <cell r="G10">
            <v>0</v>
          </cell>
        </row>
        <row r="11">
          <cell r="C11">
            <v>2500</v>
          </cell>
          <cell r="D11">
            <v>2.1026853766409298E-3</v>
          </cell>
          <cell r="E11">
            <v>-2.1026853766409298E-3</v>
          </cell>
          <cell r="F11">
            <v>0.98639010635010405</v>
          </cell>
          <cell r="G11">
            <v>-3.9834054963709599E-4</v>
          </cell>
        </row>
        <row r="12">
          <cell r="C12">
            <v>0</v>
          </cell>
          <cell r="D12">
            <v>0</v>
          </cell>
          <cell r="E12">
            <v>0</v>
          </cell>
          <cell r="F12">
            <v>0.99021035575163996</v>
          </cell>
          <cell r="G12">
            <v>0</v>
          </cell>
        </row>
        <row r="13">
          <cell r="C13">
            <v>3200</v>
          </cell>
          <cell r="D13">
            <v>3.0972900504867501E-3</v>
          </cell>
          <cell r="E13">
            <v>-3.0972900504867501E-3</v>
          </cell>
          <cell r="F13">
            <v>0.98249128723226997</v>
          </cell>
          <cell r="G13">
            <v>9.0711773134788398E-4</v>
          </cell>
        </row>
        <row r="14">
          <cell r="C14">
            <v>6300</v>
          </cell>
          <cell r="D14">
            <v>6.24249992858005E-3</v>
          </cell>
          <cell r="E14">
            <v>-6.24249992858005E-3</v>
          </cell>
          <cell r="F14">
            <v>0.97726358451110196</v>
          </cell>
          <cell r="G14">
            <v>-7.5750863865021497E-3</v>
          </cell>
        </row>
        <row r="15">
          <cell r="C15">
            <v>0</v>
          </cell>
          <cell r="D15">
            <v>0</v>
          </cell>
          <cell r="E15">
            <v>0</v>
          </cell>
          <cell r="F15">
            <v>0.99010009574400504</v>
          </cell>
          <cell r="G15">
            <v>0</v>
          </cell>
        </row>
        <row r="16">
          <cell r="C16">
            <v>400</v>
          </cell>
          <cell r="D16">
            <v>4.7237857292325899E-4</v>
          </cell>
          <cell r="E16">
            <v>-4.7237857292325899E-4</v>
          </cell>
          <cell r="F16">
            <v>0.98558242516106298</v>
          </cell>
          <cell r="G16">
            <v>1.12457626755606E-3</v>
          </cell>
        </row>
        <row r="17">
          <cell r="C17">
            <v>3000</v>
          </cell>
          <cell r="D17">
            <v>2.3982117002102599E-3</v>
          </cell>
          <cell r="E17">
            <v>-2.3982117002102599E-3</v>
          </cell>
          <cell r="F17">
            <v>0.98718614132654203</v>
          </cell>
          <cell r="G17">
            <v>-3.7266454008523702E-3</v>
          </cell>
        </row>
        <row r="18">
          <cell r="C18">
            <v>0</v>
          </cell>
          <cell r="D18">
            <v>0</v>
          </cell>
          <cell r="E18">
            <v>0</v>
          </cell>
          <cell r="F18">
            <v>0.98995044953850897</v>
          </cell>
          <cell r="G18">
            <v>0</v>
          </cell>
        </row>
        <row r="19">
          <cell r="C19">
            <v>800</v>
          </cell>
          <cell r="D19">
            <v>3.4266313059327902E-4</v>
          </cell>
          <cell r="E19">
            <v>-3.4266313059327902E-4</v>
          </cell>
          <cell r="F19">
            <v>0.98981546539506804</v>
          </cell>
          <cell r="G19">
            <v>-2.9035944088125001E-3</v>
          </cell>
        </row>
        <row r="20">
          <cell r="C20">
            <v>2400</v>
          </cell>
          <cell r="D20">
            <v>1.3824407409433999E-3</v>
          </cell>
          <cell r="E20">
            <v>-1.3824407409433999E-3</v>
          </cell>
          <cell r="F20">
            <v>0.98838050046119297</v>
          </cell>
          <cell r="G20">
            <v>-5.8757895288296998E-3</v>
          </cell>
        </row>
        <row r="21">
          <cell r="C21">
            <v>0</v>
          </cell>
          <cell r="D21">
            <v>0</v>
          </cell>
          <cell r="E21">
            <v>0</v>
          </cell>
          <cell r="F21">
            <v>0.98906106861760701</v>
          </cell>
          <cell r="G21">
            <v>0</v>
          </cell>
        </row>
        <row r="22">
          <cell r="C22">
            <v>200</v>
          </cell>
          <cell r="D22">
            <v>1.7546933284751001E-4</v>
          </cell>
          <cell r="E22">
            <v>-1.7546933284751001E-4</v>
          </cell>
          <cell r="F22">
            <v>0.98876113016338896</v>
          </cell>
          <cell r="G22">
            <v>-1.21371351810894E-4</v>
          </cell>
        </row>
        <row r="23">
          <cell r="C23">
            <v>0</v>
          </cell>
          <cell r="D23">
            <v>0</v>
          </cell>
          <cell r="E23">
            <v>0</v>
          </cell>
          <cell r="F23">
            <v>0.99014204291168495</v>
          </cell>
          <cell r="G23">
            <v>0</v>
          </cell>
        </row>
        <row r="24">
          <cell r="C24">
            <v>0</v>
          </cell>
          <cell r="D24">
            <v>0</v>
          </cell>
          <cell r="E24">
            <v>0</v>
          </cell>
          <cell r="F24">
            <v>0.99160198325995397</v>
          </cell>
          <cell r="G24">
            <v>0</v>
          </cell>
        </row>
        <row r="25">
          <cell r="C25">
            <v>2500</v>
          </cell>
          <cell r="D25">
            <v>1.89126608855683E-3</v>
          </cell>
          <cell r="E25">
            <v>-1.89126608855683E-3</v>
          </cell>
          <cell r="F25">
            <v>0.98640025559979905</v>
          </cell>
          <cell r="G25">
            <v>-5.3253045064557102E-3</v>
          </cell>
        </row>
        <row r="26">
          <cell r="C26">
            <v>11900</v>
          </cell>
          <cell r="D26">
            <v>7.7068485576757897E-2</v>
          </cell>
          <cell r="E26">
            <v>-7.7068485576757897E-2</v>
          </cell>
          <cell r="F26">
            <v>0.84076958932432599</v>
          </cell>
          <cell r="G26">
            <v>-0.13072853269083401</v>
          </cell>
        </row>
        <row r="27">
          <cell r="C27">
            <v>0</v>
          </cell>
          <cell r="D27">
            <v>0</v>
          </cell>
          <cell r="E27">
            <v>0</v>
          </cell>
          <cell r="F27">
            <v>0.99147072275145498</v>
          </cell>
          <cell r="G27">
            <v>0</v>
          </cell>
        </row>
        <row r="28">
          <cell r="C28">
            <v>4000</v>
          </cell>
          <cell r="D28">
            <v>4.6374909079507304E-3</v>
          </cell>
          <cell r="E28">
            <v>-4.6374909079507304E-3</v>
          </cell>
          <cell r="F28">
            <v>0.98177786701081304</v>
          </cell>
          <cell r="G28">
            <v>-4.8468769372609901E-3</v>
          </cell>
        </row>
        <row r="29">
          <cell r="C29">
            <v>0</v>
          </cell>
          <cell r="D29">
            <v>0</v>
          </cell>
          <cell r="E29">
            <v>0</v>
          </cell>
          <cell r="F29">
            <v>0.99006439546555403</v>
          </cell>
          <cell r="G29">
            <v>0</v>
          </cell>
        </row>
        <row r="30">
          <cell r="C30">
            <v>1300</v>
          </cell>
          <cell r="D30">
            <v>1.3382220779893899E-3</v>
          </cell>
          <cell r="E30">
            <v>-1.3382220779893899E-3</v>
          </cell>
          <cell r="F30">
            <v>0.98739408624553304</v>
          </cell>
          <cell r="G30">
            <v>-1.44404672564077E-3</v>
          </cell>
        </row>
        <row r="31">
          <cell r="C31">
            <v>0</v>
          </cell>
          <cell r="D31">
            <v>0</v>
          </cell>
          <cell r="E31">
            <v>0</v>
          </cell>
          <cell r="F31">
            <v>0.98947964261332599</v>
          </cell>
          <cell r="G31">
            <v>0</v>
          </cell>
        </row>
        <row r="32">
          <cell r="C32">
            <v>0</v>
          </cell>
          <cell r="D32">
            <v>0</v>
          </cell>
          <cell r="E32">
            <v>0</v>
          </cell>
          <cell r="F32">
            <v>0.98915532505159298</v>
          </cell>
          <cell r="G32">
            <v>0</v>
          </cell>
        </row>
        <row r="33">
          <cell r="C33">
            <v>0</v>
          </cell>
          <cell r="D33">
            <v>0</v>
          </cell>
          <cell r="E33">
            <v>0</v>
          </cell>
          <cell r="F33">
            <v>0.98691146472457703</v>
          </cell>
          <cell r="G33">
            <v>0</v>
          </cell>
        </row>
      </sheetData>
      <sheetData sheetId="3">
        <row r="4">
          <cell r="C4">
            <v>0</v>
          </cell>
          <cell r="D4">
            <v>0</v>
          </cell>
          <cell r="E4">
            <v>0</v>
          </cell>
          <cell r="F4">
            <v>0.95612606574301096</v>
          </cell>
          <cell r="G4">
            <v>0</v>
          </cell>
        </row>
        <row r="5">
          <cell r="C5">
            <v>0</v>
          </cell>
          <cell r="D5">
            <v>0</v>
          </cell>
          <cell r="E5">
            <v>0</v>
          </cell>
          <cell r="F5">
            <v>0.90825932888416405</v>
          </cell>
          <cell r="G5">
            <v>0</v>
          </cell>
        </row>
        <row r="6">
          <cell r="C6">
            <v>9200</v>
          </cell>
          <cell r="D6">
            <v>0.25823141624381502</v>
          </cell>
          <cell r="E6">
            <v>-0.25823141624381502</v>
          </cell>
          <cell r="F6">
            <v>0.59149476181650895</v>
          </cell>
          <cell r="G6">
            <v>-0.27580101308231197</v>
          </cell>
        </row>
        <row r="7">
          <cell r="C7">
            <v>4900</v>
          </cell>
          <cell r="D7">
            <v>0.15892121131306</v>
          </cell>
          <cell r="E7">
            <v>-0.15892121131306</v>
          </cell>
          <cell r="F7">
            <v>0.75114364631868902</v>
          </cell>
          <cell r="G7">
            <v>-0.399486082564184</v>
          </cell>
        </row>
        <row r="8">
          <cell r="C8">
            <v>0</v>
          </cell>
          <cell r="D8">
            <v>0</v>
          </cell>
          <cell r="E8">
            <v>0</v>
          </cell>
          <cell r="F8">
            <v>0.89641325055098098</v>
          </cell>
          <cell r="G8">
            <v>0</v>
          </cell>
        </row>
        <row r="9">
          <cell r="C9">
            <v>0</v>
          </cell>
          <cell r="D9">
            <v>0</v>
          </cell>
          <cell r="E9">
            <v>0</v>
          </cell>
          <cell r="F9">
            <v>0.92950263484390505</v>
          </cell>
          <cell r="G9">
            <v>0</v>
          </cell>
        </row>
        <row r="10">
          <cell r="C10">
            <v>0</v>
          </cell>
          <cell r="D10">
            <v>0</v>
          </cell>
          <cell r="E10">
            <v>0</v>
          </cell>
          <cell r="F10">
            <v>0.91599598549609795</v>
          </cell>
          <cell r="G10">
            <v>0</v>
          </cell>
        </row>
        <row r="11">
          <cell r="C11">
            <v>0</v>
          </cell>
          <cell r="D11">
            <v>0</v>
          </cell>
          <cell r="E11">
            <v>0</v>
          </cell>
          <cell r="F11">
            <v>0.96810509504942399</v>
          </cell>
          <cell r="G11">
            <v>0</v>
          </cell>
        </row>
        <row r="12">
          <cell r="C12">
            <v>5400</v>
          </cell>
          <cell r="D12">
            <v>0.14877240706314801</v>
          </cell>
          <cell r="E12">
            <v>-0.14877240706314801</v>
          </cell>
          <cell r="F12">
            <v>0.72587443673245999</v>
          </cell>
          <cell r="G12">
            <v>-0.30976012065077302</v>
          </cell>
        </row>
        <row r="13">
          <cell r="C13">
            <v>0</v>
          </cell>
          <cell r="D13">
            <v>0</v>
          </cell>
          <cell r="E13">
            <v>0</v>
          </cell>
          <cell r="F13">
            <v>0.98198822249755202</v>
          </cell>
          <cell r="G13">
            <v>0</v>
          </cell>
        </row>
        <row r="14">
          <cell r="C14">
            <v>0</v>
          </cell>
          <cell r="D14">
            <v>0</v>
          </cell>
          <cell r="E14">
            <v>0</v>
          </cell>
          <cell r="F14">
            <v>0.93663051969456301</v>
          </cell>
          <cell r="G14">
            <v>0</v>
          </cell>
        </row>
        <row r="15">
          <cell r="C15">
            <v>0</v>
          </cell>
          <cell r="D15">
            <v>0</v>
          </cell>
          <cell r="E15">
            <v>0</v>
          </cell>
          <cell r="F15">
            <v>0.95718469863030398</v>
          </cell>
          <cell r="G15">
            <v>0</v>
          </cell>
        </row>
        <row r="16">
          <cell r="C16">
            <v>0</v>
          </cell>
          <cell r="D16">
            <v>0</v>
          </cell>
          <cell r="E16">
            <v>0</v>
          </cell>
          <cell r="F16">
            <v>0.88024978312900204</v>
          </cell>
          <cell r="G16">
            <v>0</v>
          </cell>
        </row>
        <row r="17">
          <cell r="C17">
            <v>0</v>
          </cell>
          <cell r="D17">
            <v>0</v>
          </cell>
          <cell r="E17">
            <v>0</v>
          </cell>
          <cell r="F17">
            <v>0.94138122717467299</v>
          </cell>
          <cell r="G17">
            <v>0</v>
          </cell>
        </row>
        <row r="18">
          <cell r="C18">
            <v>9100</v>
          </cell>
          <cell r="D18">
            <v>0.64440137058182201</v>
          </cell>
          <cell r="E18">
            <v>-0.64440137058182201</v>
          </cell>
          <cell r="F18">
            <v>0</v>
          </cell>
          <cell r="G18">
            <v>-1.239270585741</v>
          </cell>
        </row>
        <row r="19">
          <cell r="C19">
            <v>0</v>
          </cell>
          <cell r="D19">
            <v>0</v>
          </cell>
          <cell r="E19">
            <v>0</v>
          </cell>
          <cell r="F19">
            <v>0.88637714900093001</v>
          </cell>
          <cell r="G19">
            <v>0</v>
          </cell>
        </row>
        <row r="20">
          <cell r="C20">
            <v>0</v>
          </cell>
          <cell r="D20">
            <v>0</v>
          </cell>
          <cell r="E20">
            <v>0</v>
          </cell>
          <cell r="F20">
            <v>0.96069354444069999</v>
          </cell>
          <cell r="G20">
            <v>0</v>
          </cell>
        </row>
        <row r="21">
          <cell r="C21">
            <v>0</v>
          </cell>
          <cell r="D21">
            <v>0</v>
          </cell>
          <cell r="E21">
            <v>0</v>
          </cell>
          <cell r="F21">
            <v>0.85529400812230605</v>
          </cell>
          <cell r="G21">
            <v>0</v>
          </cell>
        </row>
        <row r="22">
          <cell r="C22">
            <v>0</v>
          </cell>
          <cell r="D22">
            <v>0</v>
          </cell>
          <cell r="E22">
            <v>0</v>
          </cell>
          <cell r="F22">
            <v>0.88316215439258705</v>
          </cell>
          <cell r="G22">
            <v>0</v>
          </cell>
        </row>
        <row r="23">
          <cell r="C23">
            <v>0</v>
          </cell>
          <cell r="D23">
            <v>0</v>
          </cell>
          <cell r="E23">
            <v>0</v>
          </cell>
          <cell r="F23">
            <v>0.94464690595421597</v>
          </cell>
          <cell r="G23">
            <v>0</v>
          </cell>
        </row>
        <row r="24">
          <cell r="C24">
            <v>0</v>
          </cell>
          <cell r="D24">
            <v>0</v>
          </cell>
          <cell r="E24">
            <v>0</v>
          </cell>
          <cell r="F24">
            <v>0.93522920328236103</v>
          </cell>
          <cell r="G24">
            <v>0</v>
          </cell>
        </row>
        <row r="25">
          <cell r="C25">
            <v>0</v>
          </cell>
          <cell r="D25">
            <v>0</v>
          </cell>
          <cell r="E25">
            <v>0</v>
          </cell>
          <cell r="F25">
            <v>0.92765637730327799</v>
          </cell>
          <cell r="G25">
            <v>0</v>
          </cell>
        </row>
        <row r="26">
          <cell r="C26">
            <v>0</v>
          </cell>
          <cell r="D26">
            <v>0</v>
          </cell>
          <cell r="E26">
            <v>0</v>
          </cell>
          <cell r="F26">
            <v>0.88387146858087995</v>
          </cell>
          <cell r="G26">
            <v>0</v>
          </cell>
        </row>
        <row r="27">
          <cell r="C27">
            <v>0</v>
          </cell>
          <cell r="D27">
            <v>0</v>
          </cell>
          <cell r="E27">
            <v>0</v>
          </cell>
          <cell r="F27">
            <v>0.98268735544395702</v>
          </cell>
          <cell r="G27">
            <v>0</v>
          </cell>
        </row>
        <row r="28">
          <cell r="C28">
            <v>0</v>
          </cell>
          <cell r="D28">
            <v>0</v>
          </cell>
          <cell r="E28">
            <v>0</v>
          </cell>
          <cell r="F28">
            <v>0.97278893833663704</v>
          </cell>
          <cell r="G28">
            <v>0</v>
          </cell>
        </row>
        <row r="29">
          <cell r="C29">
            <v>0</v>
          </cell>
          <cell r="D29">
            <v>0</v>
          </cell>
          <cell r="E29">
            <v>0</v>
          </cell>
          <cell r="F29">
            <v>0.87660981998408505</v>
          </cell>
          <cell r="G29">
            <v>0</v>
          </cell>
        </row>
        <row r="30">
          <cell r="C30">
            <v>0</v>
          </cell>
          <cell r="D30">
            <v>0</v>
          </cell>
          <cell r="E30">
            <v>0</v>
          </cell>
          <cell r="F30">
            <v>0.94411284579016996</v>
          </cell>
          <cell r="G30">
            <v>0</v>
          </cell>
        </row>
        <row r="31">
          <cell r="C31">
            <v>0</v>
          </cell>
          <cell r="D31">
            <v>0</v>
          </cell>
          <cell r="E31">
            <v>0</v>
          </cell>
          <cell r="F31">
            <v>0.97876872346332</v>
          </cell>
          <cell r="G31">
            <v>0</v>
          </cell>
        </row>
        <row r="32">
          <cell r="C32">
            <v>0</v>
          </cell>
          <cell r="D32">
            <v>0</v>
          </cell>
          <cell r="E32">
            <v>0</v>
          </cell>
          <cell r="F32">
            <v>0.980183631462756</v>
          </cell>
          <cell r="G32">
            <v>0</v>
          </cell>
        </row>
        <row r="33">
          <cell r="C33">
            <v>0</v>
          </cell>
          <cell r="D33">
            <v>0</v>
          </cell>
          <cell r="E33">
            <v>0</v>
          </cell>
          <cell r="F33">
            <v>0.86939240652403305</v>
          </cell>
          <cell r="G33">
            <v>0</v>
          </cell>
        </row>
      </sheetData>
      <sheetData sheetId="4"/>
      <sheetData sheetId="5">
        <row r="4">
          <cell r="C4">
            <v>9200</v>
          </cell>
          <cell r="D4">
            <v>-3.7235653433450502E-3</v>
          </cell>
          <cell r="E4">
            <v>3.7235653433450502E-3</v>
          </cell>
          <cell r="F4">
            <v>0.87071135422721302</v>
          </cell>
          <cell r="G4">
            <v>2.41894361971228E-3</v>
          </cell>
        </row>
        <row r="5">
          <cell r="C5">
            <v>6900</v>
          </cell>
          <cell r="D5">
            <v>-2.0545710363301101E-4</v>
          </cell>
          <cell r="E5">
            <v>2.0545710363301101E-4</v>
          </cell>
          <cell r="F5">
            <v>0.86860084464737697</v>
          </cell>
          <cell r="G5">
            <v>9.4184950611304608E-3</v>
          </cell>
        </row>
        <row r="6">
          <cell r="C6">
            <v>3000</v>
          </cell>
          <cell r="D6">
            <v>-6.2227242417824402E-3</v>
          </cell>
          <cell r="E6">
            <v>6.2227242417824402E-3</v>
          </cell>
          <cell r="F6">
            <v>0.86624566698435401</v>
          </cell>
          <cell r="G6">
            <v>7.4072554880356602E-3</v>
          </cell>
        </row>
        <row r="7">
          <cell r="C7">
            <v>10500</v>
          </cell>
          <cell r="D7">
            <v>2.0805972147597199E-5</v>
          </cell>
          <cell r="E7">
            <v>-2.0805972147597199E-5</v>
          </cell>
          <cell r="F7">
            <v>0.86403634964148501</v>
          </cell>
          <cell r="G7">
            <v>9.6830525324004199E-3</v>
          </cell>
        </row>
        <row r="8">
          <cell r="C8">
            <v>21500</v>
          </cell>
          <cell r="D8">
            <v>1.26433414574819E-2</v>
          </cell>
          <cell r="E8">
            <v>-1.26433414574819E-2</v>
          </cell>
          <cell r="F8">
            <v>0.83788354543462096</v>
          </cell>
          <cell r="G8">
            <v>-6.2258725178009301E-3</v>
          </cell>
        </row>
        <row r="9">
          <cell r="C9">
            <v>19500</v>
          </cell>
          <cell r="D9">
            <v>2.2404850755418601E-3</v>
          </cell>
          <cell r="E9">
            <v>-2.2404850755418601E-3</v>
          </cell>
          <cell r="F9">
            <v>0.86139566914017596</v>
          </cell>
          <cell r="G9">
            <v>1.0912163952796899E-2</v>
          </cell>
        </row>
        <row r="10">
          <cell r="C10">
            <v>16700</v>
          </cell>
          <cell r="D10">
            <v>3.0823888403102E-3</v>
          </cell>
          <cell r="E10">
            <v>-3.0823888403102E-3</v>
          </cell>
          <cell r="F10">
            <v>0.86498941429850196</v>
          </cell>
          <cell r="G10">
            <v>-1.1476083954315999E-2</v>
          </cell>
        </row>
        <row r="11">
          <cell r="C11">
            <v>9900</v>
          </cell>
          <cell r="D11">
            <v>5.4428339900058898E-4</v>
          </cell>
          <cell r="E11">
            <v>-5.4428339900058898E-4</v>
          </cell>
          <cell r="F11">
            <v>0.86385585727967296</v>
          </cell>
          <cell r="G11">
            <v>-2.7941881277670701E-2</v>
          </cell>
        </row>
        <row r="12">
          <cell r="C12">
            <v>19600</v>
          </cell>
          <cell r="D12">
            <v>7.2352758942236198E-3</v>
          </cell>
          <cell r="E12">
            <v>-7.2352758942236198E-3</v>
          </cell>
          <cell r="F12">
            <v>0.84615167265581803</v>
          </cell>
          <cell r="G12">
            <v>1.28330925438553E-2</v>
          </cell>
        </row>
        <row r="13">
          <cell r="C13">
            <v>11800</v>
          </cell>
          <cell r="D13">
            <v>7.1349637395395904E-4</v>
          </cell>
          <cell r="E13">
            <v>-7.1349637395395904E-4</v>
          </cell>
          <cell r="F13">
            <v>0.86422468165129496</v>
          </cell>
          <cell r="G13">
            <v>1.6348332850218101E-2</v>
          </cell>
        </row>
        <row r="14">
          <cell r="C14">
            <v>20900</v>
          </cell>
          <cell r="D14">
            <v>1.0416582365792499E-2</v>
          </cell>
          <cell r="E14">
            <v>-1.0416582365792499E-2</v>
          </cell>
          <cell r="F14">
            <v>0.84226358676789603</v>
          </cell>
          <cell r="G14">
            <v>3.7285562679005798E-3</v>
          </cell>
        </row>
        <row r="15">
          <cell r="C15">
            <v>20000</v>
          </cell>
          <cell r="D15">
            <v>5.5337380348247003E-3</v>
          </cell>
          <cell r="E15">
            <v>-5.5337380348247003E-3</v>
          </cell>
          <cell r="F15">
            <v>0.85918414934673504</v>
          </cell>
          <cell r="G15">
            <v>6.4685116879062898E-3</v>
          </cell>
        </row>
        <row r="16">
          <cell r="C16">
            <v>12600</v>
          </cell>
          <cell r="D16">
            <v>4.6780539510161102E-3</v>
          </cell>
          <cell r="E16">
            <v>-4.6780539510161102E-3</v>
          </cell>
          <cell r="F16">
            <v>0.85024008327223699</v>
          </cell>
          <cell r="G16">
            <v>-1.78977973209437E-3</v>
          </cell>
        </row>
        <row r="17">
          <cell r="C17">
            <v>15200</v>
          </cell>
          <cell r="D17">
            <v>6.0935091239663897E-3</v>
          </cell>
          <cell r="E17">
            <v>-6.0935091239663897E-3</v>
          </cell>
          <cell r="F17">
            <v>0.85812572812420895</v>
          </cell>
          <cell r="G17">
            <v>-1.37761608985909E-2</v>
          </cell>
        </row>
        <row r="18">
          <cell r="C18">
            <v>21700</v>
          </cell>
          <cell r="D18">
            <v>8.5132854523294298E-3</v>
          </cell>
          <cell r="E18">
            <v>-8.5132854523294298E-3</v>
          </cell>
          <cell r="F18">
            <v>0.85095197382863796</v>
          </cell>
          <cell r="G18">
            <v>-1.21767550640211E-3</v>
          </cell>
        </row>
        <row r="19">
          <cell r="C19">
            <v>21300</v>
          </cell>
          <cell r="D19">
            <v>1.0923536398642301E-2</v>
          </cell>
          <cell r="E19">
            <v>-1.0923536398642301E-2</v>
          </cell>
          <cell r="F19">
            <v>0.84747971128060995</v>
          </cell>
          <cell r="G19">
            <v>-2.0207482958943802E-2</v>
          </cell>
        </row>
        <row r="20">
          <cell r="C20">
            <v>15600</v>
          </cell>
          <cell r="D20">
            <v>-2.70887456100765E-4</v>
          </cell>
          <cell r="E20">
            <v>2.70887456100765E-4</v>
          </cell>
          <cell r="F20">
            <v>0.86418508361846602</v>
          </cell>
          <cell r="G20">
            <v>-6.11859052617087E-3</v>
          </cell>
        </row>
        <row r="21">
          <cell r="C21">
            <v>14600</v>
          </cell>
          <cell r="D21">
            <v>2.70464826175947E-3</v>
          </cell>
          <cell r="E21">
            <v>-2.70464826175947E-3</v>
          </cell>
          <cell r="F21">
            <v>0.86211790980985603</v>
          </cell>
          <cell r="G21">
            <v>4.13129728437366E-3</v>
          </cell>
        </row>
        <row r="22">
          <cell r="C22">
            <v>16600</v>
          </cell>
          <cell r="D22">
            <v>2.2632684825585301E-4</v>
          </cell>
          <cell r="E22">
            <v>-2.2632684825585301E-4</v>
          </cell>
          <cell r="F22">
            <v>0.86644542592687701</v>
          </cell>
          <cell r="G22">
            <v>1.11314132588568E-2</v>
          </cell>
        </row>
        <row r="23">
          <cell r="C23">
            <v>20300</v>
          </cell>
          <cell r="D23">
            <v>1.30419989450693E-2</v>
          </cell>
          <cell r="E23">
            <v>-1.30419989450693E-2</v>
          </cell>
          <cell r="F23">
            <v>0.84676399992794404</v>
          </cell>
          <cell r="G23">
            <v>2.2537277481197299E-3</v>
          </cell>
        </row>
        <row r="24">
          <cell r="C24">
            <v>7800</v>
          </cell>
          <cell r="D24">
            <v>5.2290617415873203E-3</v>
          </cell>
          <cell r="E24">
            <v>-5.2290617415873203E-3</v>
          </cell>
          <cell r="F24">
            <v>0.856126644676657</v>
          </cell>
          <cell r="G24">
            <v>1.6605586224087399E-3</v>
          </cell>
        </row>
        <row r="25">
          <cell r="C25">
            <v>20900</v>
          </cell>
          <cell r="D25">
            <v>1.1960004827523099E-3</v>
          </cell>
          <cell r="E25">
            <v>-1.1960004827523099E-3</v>
          </cell>
          <cell r="F25">
            <v>0.86109967750270899</v>
          </cell>
          <cell r="G25">
            <v>-2.20356715835778E-2</v>
          </cell>
        </row>
        <row r="26">
          <cell r="C26">
            <v>17000</v>
          </cell>
          <cell r="D26">
            <v>1.19818840894125E-4</v>
          </cell>
          <cell r="E26">
            <v>-1.19818840894125E-4</v>
          </cell>
          <cell r="F26">
            <v>0.86024324146904996</v>
          </cell>
          <cell r="G26">
            <v>-6.1286501968491596E-3</v>
          </cell>
        </row>
        <row r="27">
          <cell r="C27">
            <v>22700</v>
          </cell>
          <cell r="D27">
            <v>1.25043624186073E-2</v>
          </cell>
          <cell r="E27">
            <v>-1.25043624186073E-2</v>
          </cell>
          <cell r="F27">
            <v>0.83941323609356899</v>
          </cell>
          <cell r="G27">
            <v>-2.04225772857256E-2</v>
          </cell>
        </row>
        <row r="28">
          <cell r="C28">
            <v>19300</v>
          </cell>
          <cell r="D28">
            <v>1.58962639783943E-3</v>
          </cell>
          <cell r="E28">
            <v>-1.58962639783943E-3</v>
          </cell>
          <cell r="F28">
            <v>0.85984177395962602</v>
          </cell>
          <cell r="G28">
            <v>-4.5254116492518398E-3</v>
          </cell>
        </row>
        <row r="29">
          <cell r="C29">
            <v>4600</v>
          </cell>
          <cell r="D29">
            <v>2.68526963252241E-3</v>
          </cell>
          <cell r="E29">
            <v>-2.68526963252241E-3</v>
          </cell>
          <cell r="F29">
            <v>0.86407616786074104</v>
          </cell>
          <cell r="G29">
            <v>-8.6370126225220299E-3</v>
          </cell>
        </row>
        <row r="30">
          <cell r="C30">
            <v>21700</v>
          </cell>
          <cell r="D30">
            <v>1.46426512386493E-3</v>
          </cell>
          <cell r="E30">
            <v>-1.46426512386493E-3</v>
          </cell>
          <cell r="F30">
            <v>0.85902557512046096</v>
          </cell>
          <cell r="G30">
            <v>1.0620176477237301E-3</v>
          </cell>
        </row>
        <row r="31">
          <cell r="C31">
            <v>12400</v>
          </cell>
          <cell r="D31">
            <v>5.20327574474871E-3</v>
          </cell>
          <cell r="E31">
            <v>-5.20327574474871E-3</v>
          </cell>
          <cell r="F31">
            <v>0.85511105894828798</v>
          </cell>
          <cell r="G31">
            <v>9.0254622444018301E-3</v>
          </cell>
        </row>
        <row r="32">
          <cell r="C32">
            <v>19800</v>
          </cell>
          <cell r="D32">
            <v>6.5749714132197698E-3</v>
          </cell>
          <cell r="E32">
            <v>-6.5749714132197698E-3</v>
          </cell>
          <cell r="F32">
            <v>0.84942842727967005</v>
          </cell>
          <cell r="G32">
            <v>-1.76621808816891E-2</v>
          </cell>
        </row>
        <row r="33">
          <cell r="C33">
            <v>1600</v>
          </cell>
          <cell r="D33">
            <v>6.3584868398214301E-4</v>
          </cell>
          <cell r="E33">
            <v>-6.3584868398214301E-4</v>
          </cell>
          <cell r="F33">
            <v>0.86534157076564799</v>
          </cell>
          <cell r="G33">
            <v>-1.37904708023407E-2</v>
          </cell>
        </row>
      </sheetData>
      <sheetData sheetId="6">
        <row r="4">
          <cell r="C4">
            <v>11100</v>
          </cell>
          <cell r="D4">
            <v>2.10658847006324E-3</v>
          </cell>
          <cell r="E4">
            <v>-2.10658847006324E-3</v>
          </cell>
          <cell r="F4">
            <v>0.94684976264012199</v>
          </cell>
          <cell r="G4">
            <v>-5.2242760335330296E-3</v>
          </cell>
        </row>
        <row r="5">
          <cell r="C5">
            <v>0</v>
          </cell>
          <cell r="D5">
            <v>0</v>
          </cell>
          <cell r="E5">
            <v>0</v>
          </cell>
          <cell r="F5">
            <v>0.97017259508843401</v>
          </cell>
          <cell r="G5">
            <v>0</v>
          </cell>
        </row>
        <row r="6">
          <cell r="C6">
            <v>0</v>
          </cell>
          <cell r="D6">
            <v>0</v>
          </cell>
          <cell r="E6">
            <v>0</v>
          </cell>
          <cell r="F6">
            <v>0.97426992091037601</v>
          </cell>
          <cell r="G6">
            <v>0</v>
          </cell>
        </row>
        <row r="7">
          <cell r="C7">
            <v>12100</v>
          </cell>
          <cell r="D7">
            <v>2.7960663545437501E-3</v>
          </cell>
          <cell r="E7">
            <v>-2.7960663545437501E-3</v>
          </cell>
          <cell r="F7">
            <v>0.94729246645178999</v>
          </cell>
          <cell r="G7">
            <v>-3.38606112354922E-3</v>
          </cell>
        </row>
        <row r="8">
          <cell r="C8">
            <v>0</v>
          </cell>
          <cell r="D8">
            <v>0</v>
          </cell>
          <cell r="E8">
            <v>0</v>
          </cell>
          <cell r="F8">
            <v>0.97298705469899205</v>
          </cell>
          <cell r="G8">
            <v>0</v>
          </cell>
        </row>
        <row r="9">
          <cell r="C9">
            <v>11200</v>
          </cell>
          <cell r="D9">
            <v>1.64544161179437E-3</v>
          </cell>
          <cell r="E9">
            <v>-1.64544161179437E-3</v>
          </cell>
          <cell r="F9">
            <v>0.95467302175826896</v>
          </cell>
          <cell r="G9">
            <v>-3.42965240311388E-3</v>
          </cell>
        </row>
        <row r="10">
          <cell r="C10">
            <v>9600</v>
          </cell>
          <cell r="D10">
            <v>1.63825325940754E-3</v>
          </cell>
          <cell r="E10">
            <v>-1.63825325940754E-3</v>
          </cell>
          <cell r="F10">
            <v>0.95906457428730896</v>
          </cell>
          <cell r="G10">
            <v>-3.89863245420551E-3</v>
          </cell>
        </row>
        <row r="11">
          <cell r="C11">
            <v>0</v>
          </cell>
          <cell r="D11">
            <v>0</v>
          </cell>
          <cell r="E11">
            <v>0</v>
          </cell>
          <cell r="F11">
            <v>0.97306970454979003</v>
          </cell>
          <cell r="G11">
            <v>0</v>
          </cell>
        </row>
        <row r="12">
          <cell r="C12">
            <v>0</v>
          </cell>
          <cell r="D12">
            <v>0</v>
          </cell>
          <cell r="E12">
            <v>0</v>
          </cell>
          <cell r="F12">
            <v>0.97174266344346805</v>
          </cell>
          <cell r="G12">
            <v>0</v>
          </cell>
        </row>
        <row r="13">
          <cell r="C13">
            <v>0</v>
          </cell>
          <cell r="D13">
            <v>0</v>
          </cell>
          <cell r="E13">
            <v>0</v>
          </cell>
          <cell r="F13">
            <v>0.97367368321778902</v>
          </cell>
          <cell r="G13">
            <v>0</v>
          </cell>
        </row>
        <row r="14">
          <cell r="C14">
            <v>6400</v>
          </cell>
          <cell r="D14">
            <v>6.2648329798842197E-4</v>
          </cell>
          <cell r="E14">
            <v>-6.2648329798842197E-4</v>
          </cell>
          <cell r="F14">
            <v>0.96846031490936102</v>
          </cell>
          <cell r="G14">
            <v>1.06999526501577E-3</v>
          </cell>
        </row>
        <row r="15">
          <cell r="C15">
            <v>0</v>
          </cell>
          <cell r="D15">
            <v>0</v>
          </cell>
          <cell r="E15">
            <v>0</v>
          </cell>
          <cell r="F15">
            <v>0.97324314692993696</v>
          </cell>
          <cell r="G15">
            <v>0</v>
          </cell>
        </row>
        <row r="16">
          <cell r="C16">
            <v>0</v>
          </cell>
          <cell r="D16">
            <v>0</v>
          </cell>
          <cell r="E16">
            <v>0</v>
          </cell>
          <cell r="F16">
            <v>0.97143168318158102</v>
          </cell>
          <cell r="G16">
            <v>0</v>
          </cell>
        </row>
        <row r="17">
          <cell r="C17">
            <v>0</v>
          </cell>
          <cell r="D17">
            <v>0</v>
          </cell>
          <cell r="E17">
            <v>0</v>
          </cell>
          <cell r="F17">
            <v>0.97513039044441896</v>
          </cell>
          <cell r="G17">
            <v>0</v>
          </cell>
        </row>
        <row r="18">
          <cell r="C18">
            <v>0</v>
          </cell>
          <cell r="D18">
            <v>0</v>
          </cell>
          <cell r="E18">
            <v>0</v>
          </cell>
          <cell r="F18">
            <v>0.97433738937658299</v>
          </cell>
          <cell r="G18">
            <v>0</v>
          </cell>
        </row>
        <row r="19">
          <cell r="C19">
            <v>0</v>
          </cell>
          <cell r="D19">
            <v>0</v>
          </cell>
          <cell r="E19">
            <v>0</v>
          </cell>
          <cell r="F19">
            <v>0.97208233442536096</v>
          </cell>
          <cell r="G19">
            <v>0</v>
          </cell>
        </row>
        <row r="20">
          <cell r="C20">
            <v>5500</v>
          </cell>
          <cell r="D20">
            <v>7.2005046898772297E-4</v>
          </cell>
          <cell r="E20">
            <v>-7.2005046898772297E-4</v>
          </cell>
          <cell r="F20">
            <v>0.96540954934121304</v>
          </cell>
          <cell r="G20">
            <v>-2.1050453215654599E-3</v>
          </cell>
        </row>
        <row r="21">
          <cell r="C21">
            <v>0</v>
          </cell>
          <cell r="D21">
            <v>0</v>
          </cell>
          <cell r="E21">
            <v>0</v>
          </cell>
          <cell r="F21">
            <v>0.97009503583837198</v>
          </cell>
          <cell r="G21">
            <v>0</v>
          </cell>
        </row>
        <row r="22">
          <cell r="C22">
            <v>0</v>
          </cell>
          <cell r="D22">
            <v>0</v>
          </cell>
          <cell r="E22">
            <v>0</v>
          </cell>
          <cell r="F22">
            <v>0.97248395850986002</v>
          </cell>
          <cell r="G22">
            <v>0</v>
          </cell>
        </row>
        <row r="23">
          <cell r="C23">
            <v>800</v>
          </cell>
          <cell r="D23">
            <v>1.12959564144601E-4</v>
          </cell>
          <cell r="E23">
            <v>-1.12959564144601E-4</v>
          </cell>
          <cell r="F23">
            <v>0.97419068795572605</v>
          </cell>
          <cell r="G23">
            <v>-8.5216287226152999E-4</v>
          </cell>
        </row>
        <row r="24">
          <cell r="C24">
            <v>7200</v>
          </cell>
          <cell r="D24">
            <v>1.1106513204980201E-3</v>
          </cell>
          <cell r="E24">
            <v>-1.1106513204980201E-3</v>
          </cell>
          <cell r="F24">
            <v>0.96323701846740895</v>
          </cell>
          <cell r="G24">
            <v>-2.92883093668427E-3</v>
          </cell>
        </row>
        <row r="25">
          <cell r="C25">
            <v>0</v>
          </cell>
          <cell r="D25">
            <v>0</v>
          </cell>
          <cell r="E25">
            <v>0</v>
          </cell>
          <cell r="F25">
            <v>0.97063178190078103</v>
          </cell>
          <cell r="G25">
            <v>0</v>
          </cell>
        </row>
        <row r="26">
          <cell r="C26">
            <v>400</v>
          </cell>
          <cell r="D26">
            <v>1.10018913124398E-4</v>
          </cell>
          <cell r="E26">
            <v>-1.10018913124398E-4</v>
          </cell>
          <cell r="F26">
            <v>0.97038476035681498</v>
          </cell>
          <cell r="G26">
            <v>-1.1917659954188101E-3</v>
          </cell>
        </row>
        <row r="27">
          <cell r="C27">
            <v>4000</v>
          </cell>
          <cell r="D27">
            <v>2.0158571919998101E-4</v>
          </cell>
          <cell r="E27">
            <v>-2.0158571919998101E-4</v>
          </cell>
          <cell r="F27">
            <v>0.972258327019211</v>
          </cell>
          <cell r="G27">
            <v>5.9045092733001005E-4</v>
          </cell>
        </row>
        <row r="28">
          <cell r="C28">
            <v>0</v>
          </cell>
          <cell r="D28">
            <v>0</v>
          </cell>
          <cell r="E28">
            <v>0</v>
          </cell>
          <cell r="F28">
            <v>0.97000425865962403</v>
          </cell>
          <cell r="G28">
            <v>0</v>
          </cell>
        </row>
        <row r="29">
          <cell r="C29">
            <v>5900</v>
          </cell>
          <cell r="D29">
            <v>7.5381729920709296E-4</v>
          </cell>
          <cell r="E29">
            <v>-7.5381729920709296E-4</v>
          </cell>
          <cell r="F29">
            <v>0.96332154736297704</v>
          </cell>
          <cell r="G29">
            <v>6.1096765206547499E-4</v>
          </cell>
        </row>
        <row r="30">
          <cell r="C30">
            <v>0</v>
          </cell>
          <cell r="D30">
            <v>0</v>
          </cell>
          <cell r="E30">
            <v>0</v>
          </cell>
          <cell r="F30">
            <v>0.977372902237717</v>
          </cell>
          <cell r="G30">
            <v>0</v>
          </cell>
        </row>
        <row r="31">
          <cell r="C31">
            <v>0</v>
          </cell>
          <cell r="D31">
            <v>0</v>
          </cell>
          <cell r="E31">
            <v>0</v>
          </cell>
          <cell r="F31">
            <v>0.97451566546080304</v>
          </cell>
          <cell r="G31">
            <v>0</v>
          </cell>
        </row>
        <row r="32">
          <cell r="C32">
            <v>8800</v>
          </cell>
          <cell r="D32">
            <v>1.2595203941141301E-3</v>
          </cell>
          <cell r="E32">
            <v>-1.2595203941141301E-3</v>
          </cell>
          <cell r="F32">
            <v>0.96061063042516703</v>
          </cell>
          <cell r="G32">
            <v>1.33303098726611E-3</v>
          </cell>
        </row>
        <row r="33">
          <cell r="C33">
            <v>0</v>
          </cell>
          <cell r="D33">
            <v>0</v>
          </cell>
          <cell r="E33">
            <v>0</v>
          </cell>
          <cell r="F33">
            <v>0.974087905124709</v>
          </cell>
          <cell r="G33">
            <v>0</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6"/>
  <sheetViews>
    <sheetView tabSelected="1" workbookViewId="0">
      <selection activeCell="I21" sqref="I21"/>
    </sheetView>
  </sheetViews>
  <sheetFormatPr defaultRowHeight="15" x14ac:dyDescent="0.25"/>
  <sheetData>
    <row r="1" spans="1:6" x14ac:dyDescent="0.25">
      <c r="A1" t="s">
        <v>11</v>
      </c>
    </row>
    <row r="2" spans="1:6" x14ac:dyDescent="0.25">
      <c r="A2">
        <v>0</v>
      </c>
      <c r="B2">
        <v>170</v>
      </c>
      <c r="C2">
        <v>3000</v>
      </c>
      <c r="D2">
        <v>1.8523707219951699E-3</v>
      </c>
      <c r="E2">
        <v>0.98523989604679196</v>
      </c>
      <c r="F2" s="1">
        <v>-8.1951611083141897E-4</v>
      </c>
    </row>
    <row r="3" spans="1:6" x14ac:dyDescent="0.25">
      <c r="A3">
        <v>1</v>
      </c>
      <c r="B3">
        <v>137</v>
      </c>
      <c r="C3">
        <v>6300</v>
      </c>
      <c r="D3">
        <v>7.5097155894098197E-3</v>
      </c>
      <c r="E3">
        <v>0.97719806468707304</v>
      </c>
      <c r="F3">
        <v>-3.6281739877806699E-3</v>
      </c>
    </row>
    <row r="4" spans="1:6" x14ac:dyDescent="0.25">
      <c r="A4">
        <v>2</v>
      </c>
      <c r="B4">
        <v>181</v>
      </c>
      <c r="C4">
        <v>1900</v>
      </c>
      <c r="D4">
        <v>1.5360055797588501E-3</v>
      </c>
      <c r="E4">
        <v>0.98624598171574895</v>
      </c>
      <c r="F4">
        <v>4.5989107833585502E-3</v>
      </c>
    </row>
    <row r="5" spans="1:6" x14ac:dyDescent="0.25">
      <c r="A5">
        <v>3</v>
      </c>
      <c r="B5">
        <v>126</v>
      </c>
      <c r="C5">
        <v>7400</v>
      </c>
      <c r="D5">
        <v>7.6036266627939001E-3</v>
      </c>
      <c r="E5">
        <v>0.97670172489117502</v>
      </c>
      <c r="F5">
        <v>-4.6405229793171797E-3</v>
      </c>
    </row>
    <row r="6" spans="1:6" x14ac:dyDescent="0.25">
      <c r="A6">
        <v>4</v>
      </c>
      <c r="B6">
        <v>125</v>
      </c>
      <c r="C6">
        <v>7500</v>
      </c>
      <c r="D6">
        <v>1.1298527784321499E-2</v>
      </c>
      <c r="E6">
        <v>0.97032666844642002</v>
      </c>
      <c r="F6">
        <v>-1.0926191401774399E-3</v>
      </c>
    </row>
    <row r="7" spans="1:6" x14ac:dyDescent="0.25">
      <c r="A7">
        <v>5</v>
      </c>
      <c r="B7">
        <v>148</v>
      </c>
      <c r="C7">
        <v>5200</v>
      </c>
      <c r="D7">
        <v>3.1142204505240001E-3</v>
      </c>
      <c r="E7">
        <v>0.98349052378916901</v>
      </c>
      <c r="F7">
        <v>-3.8592048051273001E-3</v>
      </c>
    </row>
    <row r="8" spans="1:6" x14ac:dyDescent="0.25">
      <c r="A8">
        <v>6</v>
      </c>
      <c r="B8">
        <v>126</v>
      </c>
      <c r="C8">
        <v>7400</v>
      </c>
      <c r="D8">
        <v>7.0615886354039497E-3</v>
      </c>
      <c r="E8">
        <v>0.97771298901798198</v>
      </c>
      <c r="F8">
        <v>-5.2609140308685302E-3</v>
      </c>
    </row>
    <row r="9" spans="1:6" x14ac:dyDescent="0.25">
      <c r="A9">
        <v>7</v>
      </c>
      <c r="B9">
        <v>122</v>
      </c>
      <c r="C9">
        <v>7800</v>
      </c>
      <c r="D9">
        <v>8.5155379950184705E-3</v>
      </c>
      <c r="E9">
        <v>0.97450978122625498</v>
      </c>
      <c r="F9">
        <v>-3.4882202136190901E-3</v>
      </c>
    </row>
    <row r="10" spans="1:6" x14ac:dyDescent="0.25">
      <c r="A10">
        <v>8</v>
      </c>
      <c r="B10">
        <v>133</v>
      </c>
      <c r="C10">
        <v>6700</v>
      </c>
      <c r="D10">
        <v>6.9976495086089196E-3</v>
      </c>
      <c r="E10">
        <v>0.97860156174194501</v>
      </c>
      <c r="F10">
        <v>-3.7796113035970498E-3</v>
      </c>
    </row>
    <row r="11" spans="1:6" x14ac:dyDescent="0.25">
      <c r="A11">
        <v>9</v>
      </c>
      <c r="B11">
        <v>131</v>
      </c>
      <c r="C11">
        <v>6900</v>
      </c>
      <c r="D11">
        <v>6.2666107526686502E-3</v>
      </c>
      <c r="E11">
        <v>0.978071947706462</v>
      </c>
      <c r="F11">
        <v>-2.3133702247160599E-3</v>
      </c>
    </row>
    <row r="12" spans="1:6" x14ac:dyDescent="0.25">
      <c r="A12">
        <v>10</v>
      </c>
      <c r="B12">
        <v>138</v>
      </c>
      <c r="C12">
        <v>6200</v>
      </c>
      <c r="D12">
        <v>5.6383760328239099E-3</v>
      </c>
      <c r="E12">
        <v>0.97965955248374603</v>
      </c>
      <c r="F12">
        <v>-5.5167273454262899E-3</v>
      </c>
    </row>
    <row r="13" spans="1:6" x14ac:dyDescent="0.25">
      <c r="A13">
        <v>11</v>
      </c>
      <c r="B13">
        <v>131</v>
      </c>
      <c r="C13">
        <v>6900</v>
      </c>
      <c r="D13">
        <v>8.2053388868654695E-3</v>
      </c>
      <c r="E13">
        <v>0.97539502209548401</v>
      </c>
      <c r="F13">
        <v>-5.6387585042915103E-3</v>
      </c>
    </row>
    <row r="14" spans="1:6" x14ac:dyDescent="0.25">
      <c r="A14">
        <v>12</v>
      </c>
      <c r="B14">
        <v>156</v>
      </c>
      <c r="C14">
        <v>4400</v>
      </c>
      <c r="D14">
        <v>2.0650074253534198E-3</v>
      </c>
      <c r="E14">
        <v>0.98559468542766304</v>
      </c>
      <c r="F14">
        <v>1.5256660666840801E-3</v>
      </c>
    </row>
    <row r="15" spans="1:6" x14ac:dyDescent="0.25">
      <c r="A15">
        <v>13</v>
      </c>
      <c r="B15">
        <v>116</v>
      </c>
      <c r="C15">
        <v>8400</v>
      </c>
      <c r="D15">
        <v>9.3690177927275801E-3</v>
      </c>
      <c r="E15">
        <v>0.974645278944686</v>
      </c>
      <c r="F15">
        <v>-6.9065711255477296E-3</v>
      </c>
    </row>
    <row r="16" spans="1:6" x14ac:dyDescent="0.25">
      <c r="A16">
        <v>14</v>
      </c>
      <c r="B16">
        <v>120</v>
      </c>
      <c r="C16">
        <v>8000</v>
      </c>
      <c r="D16">
        <v>9.39335485355197E-3</v>
      </c>
      <c r="E16">
        <v>0.97418409945204198</v>
      </c>
      <c r="F16">
        <v>-5.3800626782685703E-3</v>
      </c>
    </row>
    <row r="17" spans="1:6" x14ac:dyDescent="0.25">
      <c r="A17">
        <v>15</v>
      </c>
      <c r="B17">
        <v>200</v>
      </c>
      <c r="C17">
        <v>0</v>
      </c>
      <c r="D17">
        <v>0</v>
      </c>
      <c r="E17">
        <v>0.98674870889204302</v>
      </c>
      <c r="F17">
        <v>0</v>
      </c>
    </row>
    <row r="18" spans="1:6" x14ac:dyDescent="0.25">
      <c r="A18">
        <v>16</v>
      </c>
      <c r="B18">
        <v>158</v>
      </c>
      <c r="C18">
        <v>4200</v>
      </c>
      <c r="D18">
        <v>3.6194612504221102E-3</v>
      </c>
      <c r="E18">
        <v>0.98298481349828104</v>
      </c>
      <c r="F18" s="1">
        <v>-6.4077067261997201E-4</v>
      </c>
    </row>
    <row r="19" spans="1:6" x14ac:dyDescent="0.25">
      <c r="A19">
        <v>17</v>
      </c>
      <c r="B19">
        <v>131</v>
      </c>
      <c r="C19">
        <v>6900</v>
      </c>
      <c r="D19">
        <v>1.08492651958317E-2</v>
      </c>
      <c r="E19">
        <v>0.97186481515473599</v>
      </c>
      <c r="F19">
        <v>-1.1920192462140201E-2</v>
      </c>
    </row>
    <row r="20" spans="1:6" x14ac:dyDescent="0.25">
      <c r="A20">
        <v>18</v>
      </c>
      <c r="B20">
        <v>163</v>
      </c>
      <c r="C20">
        <v>3700</v>
      </c>
      <c r="D20">
        <v>2.6272888309506401E-3</v>
      </c>
      <c r="E20">
        <v>0.98420675610657105</v>
      </c>
      <c r="F20" s="1">
        <v>-6.97531516784921E-4</v>
      </c>
    </row>
    <row r="21" spans="1:6" x14ac:dyDescent="0.25">
      <c r="A21">
        <v>19</v>
      </c>
      <c r="B21">
        <v>170</v>
      </c>
      <c r="C21">
        <v>3000</v>
      </c>
      <c r="D21">
        <v>1.9819907418231401E-3</v>
      </c>
      <c r="E21">
        <v>0.98628329419961602</v>
      </c>
      <c r="F21" s="1">
        <v>1.5421856974445701E-4</v>
      </c>
    </row>
    <row r="22" spans="1:6" x14ac:dyDescent="0.25">
      <c r="A22">
        <v>20</v>
      </c>
      <c r="B22">
        <v>134</v>
      </c>
      <c r="C22">
        <v>6600</v>
      </c>
      <c r="D22">
        <v>8.3530661835324801E-3</v>
      </c>
      <c r="E22">
        <v>0.97491225223086697</v>
      </c>
      <c r="F22">
        <v>-3.16746410373868E-3</v>
      </c>
    </row>
    <row r="23" spans="1:6" x14ac:dyDescent="0.25">
      <c r="A23">
        <v>21</v>
      </c>
      <c r="B23">
        <v>122</v>
      </c>
      <c r="C23">
        <v>7800</v>
      </c>
      <c r="D23">
        <v>8.6726047450761401E-3</v>
      </c>
      <c r="E23">
        <v>0.97567121067301399</v>
      </c>
      <c r="F23">
        <v>-4.3057009789222401E-3</v>
      </c>
    </row>
    <row r="24" spans="1:6" x14ac:dyDescent="0.25">
      <c r="A24">
        <v>22</v>
      </c>
      <c r="B24">
        <v>127</v>
      </c>
      <c r="C24">
        <v>7300</v>
      </c>
      <c r="D24">
        <v>1.01450425147058E-2</v>
      </c>
      <c r="E24">
        <v>0.97210775234811397</v>
      </c>
      <c r="F24">
        <v>-4.0151606948934902E-3</v>
      </c>
    </row>
    <row r="25" spans="1:6" x14ac:dyDescent="0.25">
      <c r="A25">
        <v>23</v>
      </c>
      <c r="B25">
        <v>155</v>
      </c>
      <c r="C25">
        <v>4500</v>
      </c>
      <c r="D25">
        <v>3.69009176025791E-3</v>
      </c>
      <c r="E25">
        <v>0.98288081361948498</v>
      </c>
      <c r="F25">
        <v>-1.78892856657361E-3</v>
      </c>
    </row>
    <row r="26" spans="1:6" x14ac:dyDescent="0.25">
      <c r="A26">
        <v>24</v>
      </c>
      <c r="B26">
        <v>123</v>
      </c>
      <c r="C26">
        <v>7700</v>
      </c>
      <c r="D26">
        <v>1.0724069812291501E-2</v>
      </c>
      <c r="E26">
        <v>0.97209638167121803</v>
      </c>
      <c r="F26">
        <v>-6.8941063092096098E-3</v>
      </c>
    </row>
    <row r="27" spans="1:6" x14ac:dyDescent="0.25">
      <c r="A27">
        <v>25</v>
      </c>
      <c r="B27">
        <v>121</v>
      </c>
      <c r="C27">
        <v>7900</v>
      </c>
      <c r="D27">
        <v>1.01158468071225E-2</v>
      </c>
      <c r="E27">
        <v>0.97245425370042304</v>
      </c>
      <c r="F27">
        <v>-7.5661382731223503E-3</v>
      </c>
    </row>
    <row r="28" spans="1:6" x14ac:dyDescent="0.25">
      <c r="A28">
        <v>26</v>
      </c>
      <c r="B28">
        <v>162</v>
      </c>
      <c r="C28">
        <v>3800</v>
      </c>
      <c r="D28">
        <v>3.2592897763576898E-3</v>
      </c>
      <c r="E28">
        <v>0.98291567103892297</v>
      </c>
      <c r="F28">
        <v>-5.39067138134274E-3</v>
      </c>
    </row>
    <row r="29" spans="1:6" x14ac:dyDescent="0.25">
      <c r="A29">
        <v>27</v>
      </c>
      <c r="B29">
        <v>174</v>
      </c>
      <c r="C29">
        <v>2600</v>
      </c>
      <c r="D29">
        <v>1.32395005794239E-3</v>
      </c>
      <c r="E29">
        <v>0.98691499077802203</v>
      </c>
      <c r="F29">
        <v>1.8114772385106001E-3</v>
      </c>
    </row>
    <row r="30" spans="1:6" x14ac:dyDescent="0.25">
      <c r="A30">
        <v>28</v>
      </c>
      <c r="B30">
        <v>142</v>
      </c>
      <c r="C30">
        <v>5800</v>
      </c>
      <c r="D30">
        <v>4.8615162152530998E-3</v>
      </c>
      <c r="E30">
        <v>0.98085356653949596</v>
      </c>
      <c r="F30">
        <v>-1.11879807624626E-3</v>
      </c>
    </row>
    <row r="31" spans="1:6" x14ac:dyDescent="0.25">
      <c r="A31">
        <v>29</v>
      </c>
      <c r="B31">
        <v>200</v>
      </c>
      <c r="C31">
        <v>0</v>
      </c>
      <c r="D31">
        <v>0</v>
      </c>
      <c r="E31">
        <v>0.98807580899191605</v>
      </c>
      <c r="F31">
        <v>0</v>
      </c>
    </row>
    <row r="32" spans="1:6" x14ac:dyDescent="0.25">
      <c r="A32" t="s">
        <v>18</v>
      </c>
    </row>
    <row r="33" spans="1:6" x14ac:dyDescent="0.25">
      <c r="A33">
        <v>0</v>
      </c>
      <c r="B33">
        <v>198</v>
      </c>
      <c r="C33">
        <v>200</v>
      </c>
      <c r="D33" s="1">
        <v>7.46548929423385E-5</v>
      </c>
      <c r="E33">
        <v>0.97159560646432697</v>
      </c>
      <c r="F33" s="1">
        <v>-8.0974129452271405E-4</v>
      </c>
    </row>
    <row r="34" spans="1:6" x14ac:dyDescent="0.25">
      <c r="A34">
        <v>1</v>
      </c>
      <c r="B34">
        <v>153</v>
      </c>
      <c r="C34">
        <v>4700</v>
      </c>
      <c r="D34">
        <v>4.3169266099337602E-3</v>
      </c>
      <c r="E34">
        <v>0.96538647191941196</v>
      </c>
      <c r="F34">
        <v>1.1177611943135001E-3</v>
      </c>
    </row>
    <row r="35" spans="1:6" x14ac:dyDescent="0.25">
      <c r="A35">
        <v>2</v>
      </c>
      <c r="B35">
        <v>145</v>
      </c>
      <c r="C35">
        <v>5500</v>
      </c>
      <c r="D35">
        <v>5.0608745598133501E-3</v>
      </c>
      <c r="E35">
        <v>0.96183665566673704</v>
      </c>
      <c r="F35">
        <v>-3.2857375677534601E-3</v>
      </c>
    </row>
    <row r="36" spans="1:6" x14ac:dyDescent="0.25">
      <c r="A36">
        <v>3</v>
      </c>
      <c r="B36">
        <v>200</v>
      </c>
      <c r="C36">
        <v>0</v>
      </c>
      <c r="D36">
        <v>0</v>
      </c>
      <c r="E36">
        <v>0.97229964428181304</v>
      </c>
      <c r="F36">
        <v>0</v>
      </c>
    </row>
    <row r="37" spans="1:6" x14ac:dyDescent="0.25">
      <c r="A37">
        <v>4</v>
      </c>
      <c r="B37">
        <v>158</v>
      </c>
      <c r="C37">
        <v>4200</v>
      </c>
      <c r="D37">
        <v>3.6436416064395899E-3</v>
      </c>
      <c r="E37">
        <v>0.96086694051627697</v>
      </c>
      <c r="F37">
        <v>-1.8999241952578599E-3</v>
      </c>
    </row>
    <row r="38" spans="1:6" x14ac:dyDescent="0.25">
      <c r="A38">
        <v>5</v>
      </c>
      <c r="B38">
        <v>200</v>
      </c>
      <c r="C38">
        <v>0</v>
      </c>
      <c r="D38">
        <v>0</v>
      </c>
      <c r="E38">
        <v>0.97481649577352403</v>
      </c>
      <c r="F38">
        <v>0</v>
      </c>
    </row>
    <row r="39" spans="1:6" x14ac:dyDescent="0.25">
      <c r="A39">
        <v>6</v>
      </c>
      <c r="B39">
        <v>151</v>
      </c>
      <c r="C39">
        <v>4900</v>
      </c>
      <c r="D39">
        <v>6.3749054886274503E-3</v>
      </c>
      <c r="E39">
        <v>0.95568934123551497</v>
      </c>
      <c r="F39">
        <v>-7.0782432186709196E-3</v>
      </c>
    </row>
    <row r="40" spans="1:6" x14ac:dyDescent="0.25">
      <c r="A40">
        <v>7</v>
      </c>
      <c r="B40">
        <v>159</v>
      </c>
      <c r="C40">
        <v>4100</v>
      </c>
      <c r="D40">
        <v>3.2143078671363901E-3</v>
      </c>
      <c r="E40">
        <v>0.96478230398999698</v>
      </c>
      <c r="F40">
        <v>-2.0304782157437801E-3</v>
      </c>
    </row>
    <row r="41" spans="1:6" x14ac:dyDescent="0.25">
      <c r="A41">
        <v>8</v>
      </c>
      <c r="B41">
        <v>176</v>
      </c>
      <c r="C41">
        <v>2400</v>
      </c>
      <c r="D41">
        <v>1.3563988883447599E-3</v>
      </c>
      <c r="E41">
        <v>0.97032986483925898</v>
      </c>
      <c r="F41">
        <v>-2.4605847340881601E-3</v>
      </c>
    </row>
    <row r="42" spans="1:6" x14ac:dyDescent="0.25">
      <c r="A42">
        <v>9</v>
      </c>
      <c r="B42">
        <v>165</v>
      </c>
      <c r="C42">
        <v>3500</v>
      </c>
      <c r="D42">
        <v>5.1581863057019103E-3</v>
      </c>
      <c r="E42">
        <v>0.95789176680188803</v>
      </c>
      <c r="F42">
        <v>-4.0997083396021499E-3</v>
      </c>
    </row>
    <row r="43" spans="1:6" x14ac:dyDescent="0.25">
      <c r="A43">
        <v>10</v>
      </c>
      <c r="B43">
        <v>166</v>
      </c>
      <c r="C43">
        <v>3400</v>
      </c>
      <c r="D43">
        <v>3.7370758305248402E-3</v>
      </c>
      <c r="E43">
        <v>0.961825920729246</v>
      </c>
      <c r="F43">
        <v>-2.81743809917434E-3</v>
      </c>
    </row>
    <row r="44" spans="1:6" x14ac:dyDescent="0.25">
      <c r="A44">
        <v>11</v>
      </c>
      <c r="B44">
        <v>160</v>
      </c>
      <c r="C44">
        <v>4000</v>
      </c>
      <c r="D44">
        <v>4.8621349157812396E-3</v>
      </c>
      <c r="E44">
        <v>0.95746058605529805</v>
      </c>
      <c r="F44">
        <v>-5.5938596089526397E-3</v>
      </c>
    </row>
    <row r="45" spans="1:6" x14ac:dyDescent="0.25">
      <c r="A45">
        <v>12</v>
      </c>
      <c r="B45">
        <v>170</v>
      </c>
      <c r="C45">
        <v>3000</v>
      </c>
      <c r="D45">
        <v>2.34675721977462E-3</v>
      </c>
      <c r="E45">
        <v>0.966988256501499</v>
      </c>
      <c r="F45">
        <v>2.2675628621779899E-3</v>
      </c>
    </row>
    <row r="46" spans="1:6" x14ac:dyDescent="0.25">
      <c r="A46">
        <v>13</v>
      </c>
      <c r="B46">
        <v>183</v>
      </c>
      <c r="C46">
        <v>1700</v>
      </c>
      <c r="D46">
        <v>1.4857741484842701E-3</v>
      </c>
      <c r="E46">
        <v>0.96981016044151702</v>
      </c>
      <c r="F46" s="1">
        <v>-9.0659135082225796E-4</v>
      </c>
    </row>
    <row r="47" spans="1:6" x14ac:dyDescent="0.25">
      <c r="A47">
        <v>14</v>
      </c>
      <c r="B47">
        <v>151</v>
      </c>
      <c r="C47">
        <v>4900</v>
      </c>
      <c r="D47">
        <v>4.7948499770224997E-3</v>
      </c>
      <c r="E47">
        <v>0.96489326070082104</v>
      </c>
      <c r="F47">
        <v>-4.5720977475325296E-3</v>
      </c>
    </row>
    <row r="48" spans="1:6" x14ac:dyDescent="0.25">
      <c r="A48">
        <v>15</v>
      </c>
      <c r="B48">
        <v>170</v>
      </c>
      <c r="C48">
        <v>3000</v>
      </c>
      <c r="D48">
        <v>2.4255843815477098E-3</v>
      </c>
      <c r="E48">
        <v>0.96661114134978099</v>
      </c>
      <c r="F48">
        <v>-2.7016668219681499E-3</v>
      </c>
    </row>
    <row r="49" spans="1:6" x14ac:dyDescent="0.25">
      <c r="A49">
        <v>16</v>
      </c>
      <c r="B49">
        <v>166</v>
      </c>
      <c r="C49">
        <v>3400</v>
      </c>
      <c r="D49">
        <v>3.2854348836804902E-3</v>
      </c>
      <c r="E49">
        <v>0.96510915574860101</v>
      </c>
      <c r="F49">
        <v>-3.2667375157225901E-3</v>
      </c>
    </row>
    <row r="50" spans="1:6" x14ac:dyDescent="0.25">
      <c r="A50">
        <v>17</v>
      </c>
      <c r="B50">
        <v>168</v>
      </c>
      <c r="C50">
        <v>3200</v>
      </c>
      <c r="D50">
        <v>1.95370171948389E-3</v>
      </c>
      <c r="E50">
        <v>0.96848250033817496</v>
      </c>
      <c r="F50" s="1">
        <v>5.8314486047872297E-5</v>
      </c>
    </row>
    <row r="51" spans="1:6" x14ac:dyDescent="0.25">
      <c r="A51">
        <v>18</v>
      </c>
      <c r="B51">
        <v>200</v>
      </c>
      <c r="C51">
        <v>0</v>
      </c>
      <c r="D51">
        <v>0</v>
      </c>
      <c r="E51">
        <v>0.976170746785884</v>
      </c>
      <c r="F51">
        <v>0</v>
      </c>
    </row>
    <row r="52" spans="1:6" x14ac:dyDescent="0.25">
      <c r="A52">
        <v>19</v>
      </c>
      <c r="B52">
        <v>200</v>
      </c>
      <c r="C52">
        <v>0</v>
      </c>
      <c r="D52">
        <v>0</v>
      </c>
      <c r="E52">
        <v>0.97269048109337497</v>
      </c>
      <c r="F52">
        <v>0</v>
      </c>
    </row>
    <row r="53" spans="1:6" x14ac:dyDescent="0.25">
      <c r="A53">
        <v>20</v>
      </c>
      <c r="B53">
        <v>195</v>
      </c>
      <c r="C53">
        <v>500</v>
      </c>
      <c r="D53" s="1">
        <v>-5.0677194091686097E-6</v>
      </c>
      <c r="E53">
        <v>0.97330613212969197</v>
      </c>
      <c r="F53" s="1">
        <v>9.0615851833464301E-4</v>
      </c>
    </row>
    <row r="54" spans="1:6" x14ac:dyDescent="0.25">
      <c r="A54">
        <v>21</v>
      </c>
      <c r="B54">
        <v>169</v>
      </c>
      <c r="C54">
        <v>3100</v>
      </c>
      <c r="D54">
        <v>3.26482959816998E-3</v>
      </c>
      <c r="E54">
        <v>0.96465437889324801</v>
      </c>
      <c r="F54">
        <v>-5.4431932951686203E-3</v>
      </c>
    </row>
    <row r="55" spans="1:6" x14ac:dyDescent="0.25">
      <c r="A55">
        <v>22</v>
      </c>
      <c r="B55">
        <v>149</v>
      </c>
      <c r="C55">
        <v>5100</v>
      </c>
      <c r="D55">
        <v>6.0169173067754402E-3</v>
      </c>
      <c r="E55">
        <v>0.95535365437471498</v>
      </c>
      <c r="F55">
        <v>-3.5403511139828702E-3</v>
      </c>
    </row>
    <row r="56" spans="1:6" x14ac:dyDescent="0.25">
      <c r="A56">
        <v>23</v>
      </c>
      <c r="B56">
        <v>179</v>
      </c>
      <c r="C56">
        <v>2100</v>
      </c>
      <c r="D56">
        <v>2.2209711937741699E-3</v>
      </c>
      <c r="E56">
        <v>0.96664861909461597</v>
      </c>
      <c r="F56">
        <v>-3.6472321048567299E-3</v>
      </c>
    </row>
    <row r="57" spans="1:6" x14ac:dyDescent="0.25">
      <c r="A57">
        <v>24</v>
      </c>
      <c r="B57">
        <v>146</v>
      </c>
      <c r="C57">
        <v>5400</v>
      </c>
      <c r="D57">
        <v>4.9821713227658996E-3</v>
      </c>
      <c r="E57">
        <v>0.95888900394526899</v>
      </c>
      <c r="F57">
        <v>2.6832081451161299E-3</v>
      </c>
    </row>
    <row r="58" spans="1:6" x14ac:dyDescent="0.25">
      <c r="A58">
        <v>25</v>
      </c>
      <c r="B58">
        <v>163</v>
      </c>
      <c r="C58">
        <v>3700</v>
      </c>
      <c r="D58">
        <v>3.8919351075993799E-3</v>
      </c>
      <c r="E58">
        <v>0.96280303377797505</v>
      </c>
      <c r="F58" s="1">
        <v>-3.5274571843107999E-4</v>
      </c>
    </row>
    <row r="59" spans="1:6" x14ac:dyDescent="0.25">
      <c r="A59">
        <v>26</v>
      </c>
      <c r="B59">
        <v>155</v>
      </c>
      <c r="C59">
        <v>4500</v>
      </c>
      <c r="D59">
        <v>3.8773269189122301E-3</v>
      </c>
      <c r="E59">
        <v>0.96267916317645297</v>
      </c>
      <c r="F59" s="1">
        <v>2.5990513066531602E-4</v>
      </c>
    </row>
    <row r="60" spans="1:6" x14ac:dyDescent="0.25">
      <c r="A60">
        <v>27</v>
      </c>
      <c r="B60">
        <v>200</v>
      </c>
      <c r="C60">
        <v>0</v>
      </c>
      <c r="D60">
        <v>0</v>
      </c>
      <c r="E60">
        <v>0.97456619673749401</v>
      </c>
      <c r="F60">
        <v>0</v>
      </c>
    </row>
    <row r="61" spans="1:6" x14ac:dyDescent="0.25">
      <c r="A61">
        <v>28</v>
      </c>
      <c r="B61">
        <v>200</v>
      </c>
      <c r="C61">
        <v>0</v>
      </c>
      <c r="D61">
        <v>0</v>
      </c>
      <c r="E61">
        <v>0.97562293466995498</v>
      </c>
      <c r="F61">
        <v>0</v>
      </c>
    </row>
    <row r="62" spans="1:6" x14ac:dyDescent="0.25">
      <c r="A62">
        <v>29</v>
      </c>
      <c r="B62">
        <v>167</v>
      </c>
      <c r="C62">
        <v>3300</v>
      </c>
      <c r="D62">
        <v>2.0996297081138302E-3</v>
      </c>
      <c r="E62">
        <v>0.96918232787715497</v>
      </c>
      <c r="F62">
        <v>-1.60338391865949E-3</v>
      </c>
    </row>
    <row r="63" spans="1:6" x14ac:dyDescent="0.25">
      <c r="A63" t="s">
        <v>20</v>
      </c>
    </row>
    <row r="64" spans="1:6" x14ac:dyDescent="0.25">
      <c r="A64">
        <v>0</v>
      </c>
      <c r="B64">
        <v>162</v>
      </c>
      <c r="C64">
        <v>3800</v>
      </c>
      <c r="D64">
        <v>1.88023544635496E-3</v>
      </c>
      <c r="E64">
        <v>0.98931709736600004</v>
      </c>
      <c r="F64">
        <v>-1.2119754075568499E-3</v>
      </c>
    </row>
    <row r="65" spans="1:6" x14ac:dyDescent="0.25">
      <c r="A65">
        <v>1</v>
      </c>
      <c r="B65">
        <v>184</v>
      </c>
      <c r="C65">
        <v>1600</v>
      </c>
      <c r="D65" s="1">
        <v>7.8443145858742003E-4</v>
      </c>
      <c r="E65">
        <v>0.99156408973995902</v>
      </c>
      <c r="F65">
        <v>-5.9026780993743999E-3</v>
      </c>
    </row>
    <row r="66" spans="1:6" x14ac:dyDescent="0.25">
      <c r="A66">
        <v>2</v>
      </c>
      <c r="B66">
        <v>191</v>
      </c>
      <c r="C66">
        <v>900</v>
      </c>
      <c r="D66" s="1">
        <v>5.8489135180683695E-4</v>
      </c>
      <c r="E66">
        <v>0.99206595233444395</v>
      </c>
      <c r="F66">
        <v>1.31836055900639E-3</v>
      </c>
    </row>
    <row r="67" spans="1:6" x14ac:dyDescent="0.25">
      <c r="A67">
        <v>3</v>
      </c>
      <c r="B67">
        <v>185</v>
      </c>
      <c r="C67">
        <v>1500</v>
      </c>
      <c r="D67" s="1">
        <v>5.2440204540804504E-4</v>
      </c>
      <c r="E67">
        <v>0.99173192026087698</v>
      </c>
      <c r="F67">
        <v>-1.67674038697403E-3</v>
      </c>
    </row>
    <row r="68" spans="1:6" x14ac:dyDescent="0.25">
      <c r="A68">
        <v>4</v>
      </c>
      <c r="B68">
        <v>125</v>
      </c>
      <c r="C68">
        <v>7500</v>
      </c>
      <c r="D68">
        <v>6.7497848917349402E-3</v>
      </c>
      <c r="E68">
        <v>0.97997333691999799</v>
      </c>
      <c r="F68">
        <v>-1.0142672573018E-2</v>
      </c>
    </row>
    <row r="69" spans="1:6" x14ac:dyDescent="0.25">
      <c r="A69">
        <v>5</v>
      </c>
      <c r="B69">
        <v>115</v>
      </c>
      <c r="C69">
        <v>8500</v>
      </c>
      <c r="D69">
        <v>8.2823867936648796E-3</v>
      </c>
      <c r="E69">
        <v>0.97788748244162704</v>
      </c>
      <c r="F69">
        <v>-1.2517411531936799E-2</v>
      </c>
    </row>
    <row r="70" spans="1:6" x14ac:dyDescent="0.25">
      <c r="A70">
        <v>6</v>
      </c>
      <c r="B70">
        <v>145</v>
      </c>
      <c r="C70">
        <v>5500</v>
      </c>
      <c r="D70">
        <v>3.06524184403711E-3</v>
      </c>
      <c r="E70">
        <v>0.98692825029568199</v>
      </c>
      <c r="F70">
        <v>1.9154975424234199E-3</v>
      </c>
    </row>
    <row r="71" spans="1:6" x14ac:dyDescent="0.25">
      <c r="A71">
        <v>7</v>
      </c>
      <c r="B71">
        <v>141</v>
      </c>
      <c r="C71">
        <v>5900</v>
      </c>
      <c r="D71">
        <v>5.5132286010064402E-3</v>
      </c>
      <c r="E71">
        <v>0.98203671689042005</v>
      </c>
      <c r="F71">
        <v>-6.99970418727946E-3</v>
      </c>
    </row>
    <row r="72" spans="1:6" x14ac:dyDescent="0.25">
      <c r="A72">
        <v>8</v>
      </c>
      <c r="B72">
        <v>200</v>
      </c>
      <c r="C72">
        <v>0</v>
      </c>
      <c r="D72">
        <v>0</v>
      </c>
      <c r="E72">
        <v>0.99334352770691803</v>
      </c>
      <c r="F72">
        <v>0</v>
      </c>
    </row>
    <row r="73" spans="1:6" x14ac:dyDescent="0.25">
      <c r="A73">
        <v>9</v>
      </c>
      <c r="B73">
        <v>153</v>
      </c>
      <c r="C73">
        <v>4700</v>
      </c>
      <c r="D73">
        <v>3.4490972823812902E-3</v>
      </c>
      <c r="E73">
        <v>0.98648387281003902</v>
      </c>
      <c r="F73">
        <v>-2.6419898658634998E-3</v>
      </c>
    </row>
    <row r="74" spans="1:6" x14ac:dyDescent="0.25">
      <c r="A74">
        <v>10</v>
      </c>
      <c r="B74">
        <v>118</v>
      </c>
      <c r="C74">
        <v>8200</v>
      </c>
      <c r="D74">
        <v>9.3172120775122293E-3</v>
      </c>
      <c r="E74">
        <v>0.97558054836424601</v>
      </c>
      <c r="F74">
        <v>-1.3954769173487499E-2</v>
      </c>
    </row>
    <row r="75" spans="1:6" x14ac:dyDescent="0.25">
      <c r="A75">
        <v>11</v>
      </c>
      <c r="B75">
        <v>149</v>
      </c>
      <c r="C75">
        <v>5100</v>
      </c>
      <c r="D75">
        <v>4.5661650065368297E-3</v>
      </c>
      <c r="E75">
        <v>0.98343931618072999</v>
      </c>
      <c r="F75">
        <v>-4.8550550644500803E-3</v>
      </c>
    </row>
    <row r="76" spans="1:6" x14ac:dyDescent="0.25">
      <c r="A76">
        <v>12</v>
      </c>
      <c r="B76">
        <v>138</v>
      </c>
      <c r="C76">
        <v>6200</v>
      </c>
      <c r="D76">
        <v>4.9398186135426398E-3</v>
      </c>
      <c r="E76">
        <v>0.98389345352469704</v>
      </c>
      <c r="F76">
        <v>-5.0990232070927399E-3</v>
      </c>
    </row>
    <row r="77" spans="1:6" x14ac:dyDescent="0.25">
      <c r="A77">
        <v>13</v>
      </c>
      <c r="B77">
        <v>138</v>
      </c>
      <c r="C77">
        <v>6200</v>
      </c>
      <c r="D77">
        <v>4.30387964846246E-3</v>
      </c>
      <c r="E77">
        <v>0.985231883918535</v>
      </c>
      <c r="F77">
        <v>-1.7819612863766499E-3</v>
      </c>
    </row>
    <row r="78" spans="1:6" x14ac:dyDescent="0.25">
      <c r="A78">
        <v>14</v>
      </c>
      <c r="B78">
        <v>132</v>
      </c>
      <c r="C78">
        <v>6800</v>
      </c>
      <c r="D78">
        <v>7.52237606719374E-3</v>
      </c>
      <c r="E78">
        <v>0.97759290492179096</v>
      </c>
      <c r="F78">
        <v>-1.1371158191845501E-2</v>
      </c>
    </row>
    <row r="79" spans="1:6" x14ac:dyDescent="0.25">
      <c r="A79">
        <v>15</v>
      </c>
      <c r="B79">
        <v>156</v>
      </c>
      <c r="C79">
        <v>4400</v>
      </c>
      <c r="D79">
        <v>2.1076597376998799E-3</v>
      </c>
      <c r="E79">
        <v>0.98888881526336103</v>
      </c>
      <c r="F79" s="1">
        <v>3.9224771035693801E-4</v>
      </c>
    </row>
    <row r="80" spans="1:6" x14ac:dyDescent="0.25">
      <c r="A80">
        <v>16</v>
      </c>
      <c r="B80">
        <v>187</v>
      </c>
      <c r="C80">
        <v>1300</v>
      </c>
      <c r="D80" s="1">
        <v>3.4846614815031701E-4</v>
      </c>
      <c r="E80">
        <v>0.99241921046550696</v>
      </c>
      <c r="F80">
        <v>-1.3571533176202999E-3</v>
      </c>
    </row>
    <row r="81" spans="1:6" x14ac:dyDescent="0.25">
      <c r="A81">
        <v>17</v>
      </c>
      <c r="B81">
        <v>149</v>
      </c>
      <c r="C81">
        <v>5100</v>
      </c>
      <c r="D81">
        <v>3.4285597305218E-3</v>
      </c>
      <c r="E81">
        <v>0.98579809141511798</v>
      </c>
      <c r="F81" s="1">
        <v>-2.6017640606640298E-4</v>
      </c>
    </row>
    <row r="82" spans="1:6" x14ac:dyDescent="0.25">
      <c r="A82">
        <v>18</v>
      </c>
      <c r="B82">
        <v>139</v>
      </c>
      <c r="C82">
        <v>6100</v>
      </c>
      <c r="D82">
        <v>5.8810748754540799E-3</v>
      </c>
      <c r="E82">
        <v>0.98157960488197005</v>
      </c>
      <c r="F82">
        <v>-5.7224645484128204E-3</v>
      </c>
    </row>
    <row r="83" spans="1:6" x14ac:dyDescent="0.25">
      <c r="A83">
        <v>19</v>
      </c>
      <c r="B83">
        <v>120</v>
      </c>
      <c r="C83">
        <v>8000</v>
      </c>
      <c r="D83">
        <v>1.06046338090119E-2</v>
      </c>
      <c r="E83">
        <v>0.97230001790295895</v>
      </c>
      <c r="F83">
        <v>-8.8889988539172793E-3</v>
      </c>
    </row>
    <row r="84" spans="1:6" x14ac:dyDescent="0.25">
      <c r="A84">
        <v>20</v>
      </c>
      <c r="B84">
        <v>141</v>
      </c>
      <c r="C84">
        <v>5900</v>
      </c>
      <c r="D84">
        <v>6.1208215469860097E-3</v>
      </c>
      <c r="E84">
        <v>0.98117391647851404</v>
      </c>
      <c r="F84">
        <v>-5.8806215826587198E-3</v>
      </c>
    </row>
    <row r="85" spans="1:6" x14ac:dyDescent="0.25">
      <c r="A85">
        <v>21</v>
      </c>
      <c r="B85">
        <v>148</v>
      </c>
      <c r="C85">
        <v>5200</v>
      </c>
      <c r="D85">
        <v>2.8704291589508601E-3</v>
      </c>
      <c r="E85">
        <v>0.98808688157340296</v>
      </c>
      <c r="F85">
        <v>-2.59241435319469E-3</v>
      </c>
    </row>
    <row r="86" spans="1:6" x14ac:dyDescent="0.25">
      <c r="A86">
        <v>22</v>
      </c>
      <c r="B86">
        <v>131</v>
      </c>
      <c r="C86">
        <v>6900</v>
      </c>
      <c r="D86">
        <v>5.9194572155926101E-3</v>
      </c>
      <c r="E86">
        <v>0.98154909227953402</v>
      </c>
      <c r="F86">
        <v>-6.6292179250593501E-3</v>
      </c>
    </row>
    <row r="87" spans="1:6" x14ac:dyDescent="0.25">
      <c r="A87">
        <v>23</v>
      </c>
      <c r="B87">
        <v>143</v>
      </c>
      <c r="C87">
        <v>5700</v>
      </c>
      <c r="D87">
        <v>7.2759723635476004E-3</v>
      </c>
      <c r="E87">
        <v>0.975739986422549</v>
      </c>
      <c r="F87">
        <v>-1.0078287593559099E-2</v>
      </c>
    </row>
    <row r="88" spans="1:6" x14ac:dyDescent="0.25">
      <c r="A88">
        <v>24</v>
      </c>
      <c r="B88">
        <v>130</v>
      </c>
      <c r="C88">
        <v>7000</v>
      </c>
      <c r="D88">
        <v>5.5412857837174798E-3</v>
      </c>
      <c r="E88">
        <v>0.98379870846981998</v>
      </c>
      <c r="F88">
        <v>-6.3987936206359999E-3</v>
      </c>
    </row>
    <row r="89" spans="1:6" x14ac:dyDescent="0.25">
      <c r="A89">
        <v>25</v>
      </c>
      <c r="B89">
        <v>128</v>
      </c>
      <c r="C89">
        <v>7200</v>
      </c>
      <c r="D89">
        <v>5.6299034200122302E-3</v>
      </c>
      <c r="E89">
        <v>0.98245039429620296</v>
      </c>
      <c r="F89">
        <v>-8.1884611163008502E-3</v>
      </c>
    </row>
    <row r="90" spans="1:6" x14ac:dyDescent="0.25">
      <c r="A90">
        <v>26</v>
      </c>
      <c r="B90">
        <v>199</v>
      </c>
      <c r="C90">
        <v>100</v>
      </c>
      <c r="D90" s="1">
        <v>7.1521848018063494E-5</v>
      </c>
      <c r="E90">
        <v>0.99209950654051604</v>
      </c>
      <c r="F90" s="1">
        <v>-8.6311564224213905E-4</v>
      </c>
    </row>
    <row r="91" spans="1:6" x14ac:dyDescent="0.25">
      <c r="A91">
        <v>27</v>
      </c>
      <c r="B91">
        <v>128</v>
      </c>
      <c r="C91">
        <v>7200</v>
      </c>
      <c r="D91">
        <v>7.13966780614461E-3</v>
      </c>
      <c r="E91">
        <v>0.97859056172659298</v>
      </c>
      <c r="F91">
        <v>-8.2549595578293705E-3</v>
      </c>
    </row>
    <row r="92" spans="1:6" x14ac:dyDescent="0.25">
      <c r="A92">
        <v>28</v>
      </c>
      <c r="B92">
        <v>158</v>
      </c>
      <c r="C92">
        <v>4200</v>
      </c>
      <c r="D92">
        <v>2.2781408499055098E-3</v>
      </c>
      <c r="E92">
        <v>0.98776943105524395</v>
      </c>
      <c r="F92">
        <v>-1.08959930176485E-3</v>
      </c>
    </row>
    <row r="93" spans="1:6" x14ac:dyDescent="0.25">
      <c r="A93">
        <v>29</v>
      </c>
      <c r="B93">
        <v>144</v>
      </c>
      <c r="C93">
        <v>5600</v>
      </c>
      <c r="D93">
        <v>3.9793132356357097E-3</v>
      </c>
      <c r="E93">
        <v>0.98518815741018995</v>
      </c>
      <c r="F93" s="1">
        <v>-7.0021476630840996E-4</v>
      </c>
    </row>
    <row r="94" spans="1:6" x14ac:dyDescent="0.25">
      <c r="A94" t="s">
        <v>19</v>
      </c>
    </row>
    <row r="95" spans="1:6" x14ac:dyDescent="0.25">
      <c r="A95">
        <v>0</v>
      </c>
      <c r="B95">
        <v>200</v>
      </c>
      <c r="C95">
        <v>0</v>
      </c>
      <c r="D95">
        <v>0</v>
      </c>
      <c r="E95">
        <v>0.98391971971579595</v>
      </c>
      <c r="F95">
        <v>0</v>
      </c>
    </row>
    <row r="96" spans="1:6" x14ac:dyDescent="0.25">
      <c r="A96">
        <v>1</v>
      </c>
      <c r="B96">
        <v>200</v>
      </c>
      <c r="C96">
        <v>0</v>
      </c>
      <c r="D96">
        <v>0</v>
      </c>
      <c r="E96">
        <v>0.69953313348030299</v>
      </c>
      <c r="F96">
        <v>0</v>
      </c>
    </row>
    <row r="97" spans="1:6" x14ac:dyDescent="0.25">
      <c r="A97">
        <v>2</v>
      </c>
      <c r="B97">
        <v>200</v>
      </c>
      <c r="C97">
        <v>0</v>
      </c>
      <c r="D97">
        <v>0</v>
      </c>
      <c r="E97">
        <v>0.98400831292391</v>
      </c>
      <c r="F97">
        <v>0</v>
      </c>
    </row>
    <row r="98" spans="1:6" x14ac:dyDescent="0.25">
      <c r="A98">
        <v>3</v>
      </c>
      <c r="B98">
        <v>200</v>
      </c>
      <c r="C98">
        <v>0</v>
      </c>
      <c r="D98">
        <v>0</v>
      </c>
      <c r="E98">
        <v>0.97646763140637804</v>
      </c>
      <c r="F98">
        <v>0</v>
      </c>
    </row>
    <row r="99" spans="1:6" x14ac:dyDescent="0.25">
      <c r="A99">
        <v>4</v>
      </c>
      <c r="B99">
        <v>131</v>
      </c>
      <c r="C99">
        <v>6900</v>
      </c>
      <c r="D99">
        <v>0.21871601696691401</v>
      </c>
      <c r="E99">
        <v>0.65121565787021396</v>
      </c>
      <c r="F99">
        <v>-0.25458930937267898</v>
      </c>
    </row>
    <row r="100" spans="1:6" x14ac:dyDescent="0.25">
      <c r="A100">
        <v>5</v>
      </c>
      <c r="B100">
        <v>147</v>
      </c>
      <c r="C100">
        <v>5300</v>
      </c>
      <c r="D100">
        <v>0.263313414507512</v>
      </c>
      <c r="E100">
        <v>0.58970333906371897</v>
      </c>
      <c r="F100">
        <v>-0.21675477052320299</v>
      </c>
    </row>
    <row r="101" spans="1:6" x14ac:dyDescent="0.25">
      <c r="A101">
        <v>6</v>
      </c>
      <c r="B101">
        <v>200</v>
      </c>
      <c r="C101">
        <v>0</v>
      </c>
      <c r="D101">
        <v>0</v>
      </c>
      <c r="E101">
        <v>0.97021760392747602</v>
      </c>
      <c r="F101">
        <v>0</v>
      </c>
    </row>
    <row r="102" spans="1:6" x14ac:dyDescent="0.25">
      <c r="A102">
        <v>7</v>
      </c>
      <c r="B102">
        <v>200</v>
      </c>
      <c r="C102">
        <v>0</v>
      </c>
      <c r="D102">
        <v>0</v>
      </c>
      <c r="E102">
        <v>0.96494019829317501</v>
      </c>
      <c r="F102">
        <v>0</v>
      </c>
    </row>
    <row r="103" spans="1:6" x14ac:dyDescent="0.25">
      <c r="A103">
        <v>8</v>
      </c>
      <c r="B103">
        <v>200</v>
      </c>
      <c r="C103">
        <v>0</v>
      </c>
      <c r="D103">
        <v>0</v>
      </c>
      <c r="E103">
        <v>0.97126656876968098</v>
      </c>
      <c r="F103">
        <v>0</v>
      </c>
    </row>
    <row r="104" spans="1:6" x14ac:dyDescent="0.25">
      <c r="A104">
        <v>9</v>
      </c>
      <c r="B104">
        <v>142</v>
      </c>
      <c r="C104">
        <v>5800</v>
      </c>
      <c r="D104">
        <v>5.3252539172236803E-2</v>
      </c>
      <c r="E104">
        <v>0.87433411501625102</v>
      </c>
      <c r="F104">
        <v>-3.91949096680555E-2</v>
      </c>
    </row>
    <row r="105" spans="1:6" x14ac:dyDescent="0.25">
      <c r="A105">
        <v>10</v>
      </c>
      <c r="B105">
        <v>200</v>
      </c>
      <c r="C105">
        <v>0</v>
      </c>
      <c r="D105">
        <v>0</v>
      </c>
      <c r="E105">
        <v>0.97564308283538803</v>
      </c>
      <c r="F105">
        <v>0</v>
      </c>
    </row>
    <row r="106" spans="1:6" x14ac:dyDescent="0.25">
      <c r="A106">
        <v>11</v>
      </c>
      <c r="B106">
        <v>200</v>
      </c>
      <c r="C106">
        <v>0</v>
      </c>
      <c r="D106">
        <v>0</v>
      </c>
      <c r="E106">
        <v>0.96899252107165001</v>
      </c>
      <c r="F106">
        <v>0</v>
      </c>
    </row>
    <row r="107" spans="1:6" x14ac:dyDescent="0.25">
      <c r="A107">
        <v>12</v>
      </c>
      <c r="B107">
        <v>200</v>
      </c>
      <c r="C107">
        <v>0</v>
      </c>
      <c r="D107">
        <v>0</v>
      </c>
      <c r="E107">
        <v>0.97554506053996903</v>
      </c>
      <c r="F107">
        <v>0</v>
      </c>
    </row>
    <row r="108" spans="1:6" x14ac:dyDescent="0.25">
      <c r="A108">
        <v>13</v>
      </c>
      <c r="B108">
        <v>200</v>
      </c>
      <c r="C108">
        <v>0</v>
      </c>
      <c r="D108">
        <v>0</v>
      </c>
      <c r="E108">
        <v>0.98760789532765902</v>
      </c>
      <c r="F108">
        <v>0</v>
      </c>
    </row>
    <row r="109" spans="1:6" x14ac:dyDescent="0.25">
      <c r="A109">
        <v>14</v>
      </c>
      <c r="B109">
        <v>200</v>
      </c>
      <c r="C109">
        <v>0</v>
      </c>
      <c r="D109">
        <v>0</v>
      </c>
      <c r="E109">
        <v>0.965062544596897</v>
      </c>
      <c r="F109">
        <v>0</v>
      </c>
    </row>
    <row r="110" spans="1:6" x14ac:dyDescent="0.25">
      <c r="A110">
        <v>15</v>
      </c>
      <c r="B110">
        <v>200</v>
      </c>
      <c r="C110">
        <v>0</v>
      </c>
      <c r="D110">
        <v>0</v>
      </c>
      <c r="E110">
        <v>0.96665859320738001</v>
      </c>
      <c r="F110">
        <v>0</v>
      </c>
    </row>
    <row r="111" spans="1:6" x14ac:dyDescent="0.25">
      <c r="A111">
        <v>16</v>
      </c>
      <c r="B111">
        <v>200</v>
      </c>
      <c r="C111">
        <v>0</v>
      </c>
      <c r="D111">
        <v>0</v>
      </c>
      <c r="E111">
        <v>0.98650373629505606</v>
      </c>
      <c r="F111">
        <v>0</v>
      </c>
    </row>
    <row r="112" spans="1:6" x14ac:dyDescent="0.25">
      <c r="A112">
        <v>17</v>
      </c>
      <c r="B112">
        <v>200</v>
      </c>
      <c r="C112">
        <v>0</v>
      </c>
      <c r="D112">
        <v>0</v>
      </c>
      <c r="E112">
        <v>0.96436363985245199</v>
      </c>
      <c r="F112">
        <v>0</v>
      </c>
    </row>
    <row r="113" spans="1:6" x14ac:dyDescent="0.25">
      <c r="A113">
        <v>18</v>
      </c>
      <c r="B113">
        <v>200</v>
      </c>
      <c r="C113">
        <v>0</v>
      </c>
      <c r="D113">
        <v>0</v>
      </c>
      <c r="E113">
        <v>0.98639063465656096</v>
      </c>
      <c r="F113">
        <v>0</v>
      </c>
    </row>
    <row r="114" spans="1:6" x14ac:dyDescent="0.25">
      <c r="A114">
        <v>19</v>
      </c>
      <c r="B114">
        <v>180</v>
      </c>
      <c r="C114">
        <v>2000</v>
      </c>
      <c r="D114">
        <v>0.151641941673823</v>
      </c>
      <c r="E114">
        <v>0.72341224683604999</v>
      </c>
      <c r="F114">
        <v>-9.7910468117792998E-2</v>
      </c>
    </row>
    <row r="115" spans="1:6" x14ac:dyDescent="0.25">
      <c r="A115">
        <v>20</v>
      </c>
      <c r="B115">
        <v>200</v>
      </c>
      <c r="C115">
        <v>0</v>
      </c>
      <c r="D115">
        <v>0</v>
      </c>
      <c r="E115">
        <v>0.94311374457223496</v>
      </c>
      <c r="F115">
        <v>0</v>
      </c>
    </row>
    <row r="116" spans="1:6" x14ac:dyDescent="0.25">
      <c r="A116">
        <v>21</v>
      </c>
      <c r="B116">
        <v>200</v>
      </c>
      <c r="C116">
        <v>0</v>
      </c>
      <c r="D116">
        <v>0</v>
      </c>
      <c r="E116">
        <v>0.97665924131211002</v>
      </c>
      <c r="F116">
        <v>0</v>
      </c>
    </row>
    <row r="117" spans="1:6" x14ac:dyDescent="0.25">
      <c r="A117">
        <v>22</v>
      </c>
      <c r="B117">
        <v>200</v>
      </c>
      <c r="C117">
        <v>0</v>
      </c>
      <c r="D117">
        <v>0</v>
      </c>
      <c r="E117">
        <v>0.98021429522468595</v>
      </c>
      <c r="F117">
        <v>0</v>
      </c>
    </row>
    <row r="118" spans="1:6" x14ac:dyDescent="0.25">
      <c r="A118">
        <v>23</v>
      </c>
      <c r="B118">
        <v>182</v>
      </c>
      <c r="C118">
        <v>1800</v>
      </c>
      <c r="D118">
        <v>3.5423252826902699E-3</v>
      </c>
      <c r="E118">
        <v>0.96827604586155003</v>
      </c>
      <c r="F118" s="1">
        <v>-7.6083237656365799E-4</v>
      </c>
    </row>
    <row r="119" spans="1:6" x14ac:dyDescent="0.25">
      <c r="A119">
        <v>24</v>
      </c>
      <c r="B119">
        <v>200</v>
      </c>
      <c r="C119">
        <v>0</v>
      </c>
      <c r="D119">
        <v>0</v>
      </c>
      <c r="E119">
        <v>0.98069217036787104</v>
      </c>
      <c r="F119">
        <v>0</v>
      </c>
    </row>
    <row r="120" spans="1:6" x14ac:dyDescent="0.25">
      <c r="A120">
        <v>25</v>
      </c>
      <c r="B120">
        <v>200</v>
      </c>
      <c r="C120">
        <v>0</v>
      </c>
      <c r="D120">
        <v>0</v>
      </c>
      <c r="E120">
        <v>0.96341666714168295</v>
      </c>
      <c r="F120">
        <v>0</v>
      </c>
    </row>
    <row r="121" spans="1:6" x14ac:dyDescent="0.25">
      <c r="A121">
        <v>26</v>
      </c>
      <c r="B121">
        <v>200</v>
      </c>
      <c r="C121">
        <v>0</v>
      </c>
      <c r="D121">
        <v>0</v>
      </c>
      <c r="E121">
        <v>0.96536299371864998</v>
      </c>
      <c r="F121">
        <v>0</v>
      </c>
    </row>
    <row r="122" spans="1:6" x14ac:dyDescent="0.25">
      <c r="A122">
        <v>27</v>
      </c>
      <c r="B122">
        <v>185</v>
      </c>
      <c r="C122">
        <v>1500</v>
      </c>
      <c r="D122" s="1">
        <v>5.3971013996834095E-4</v>
      </c>
      <c r="E122">
        <v>0.98524398271393998</v>
      </c>
      <c r="F122">
        <v>-1.80039045323332E-3</v>
      </c>
    </row>
    <row r="123" spans="1:6" x14ac:dyDescent="0.25">
      <c r="A123">
        <v>28</v>
      </c>
      <c r="B123">
        <v>200</v>
      </c>
      <c r="C123">
        <v>0</v>
      </c>
      <c r="D123">
        <v>0</v>
      </c>
      <c r="E123">
        <v>0.97645380393431302</v>
      </c>
      <c r="F123">
        <v>0</v>
      </c>
    </row>
    <row r="124" spans="1:6" x14ac:dyDescent="0.25">
      <c r="A124">
        <v>29</v>
      </c>
      <c r="B124">
        <v>200</v>
      </c>
      <c r="C124">
        <v>0</v>
      </c>
      <c r="D124">
        <v>0</v>
      </c>
      <c r="E124">
        <v>0.84719625012529598</v>
      </c>
      <c r="F124">
        <v>0</v>
      </c>
    </row>
    <row r="125" spans="1:6" x14ac:dyDescent="0.25">
      <c r="A125" t="s">
        <v>21</v>
      </c>
    </row>
    <row r="126" spans="1:6" x14ac:dyDescent="0.25">
      <c r="A126">
        <v>0</v>
      </c>
      <c r="B126">
        <v>89</v>
      </c>
      <c r="C126">
        <v>21100</v>
      </c>
      <c r="D126">
        <v>6.8285377204480502E-3</v>
      </c>
      <c r="E126">
        <v>0.77436499113417001</v>
      </c>
      <c r="F126">
        <v>-3.6535029671500102E-2</v>
      </c>
    </row>
    <row r="127" spans="1:6" x14ac:dyDescent="0.25">
      <c r="A127">
        <v>1</v>
      </c>
      <c r="B127">
        <v>122</v>
      </c>
      <c r="C127">
        <v>17800</v>
      </c>
      <c r="D127">
        <v>3.99775278651143E-3</v>
      </c>
      <c r="E127">
        <v>0.78982518395168599</v>
      </c>
      <c r="F127">
        <v>-2.7117308699050099E-2</v>
      </c>
    </row>
    <row r="128" spans="1:6" x14ac:dyDescent="0.25">
      <c r="A128">
        <v>2</v>
      </c>
      <c r="B128">
        <v>86</v>
      </c>
      <c r="C128">
        <v>21400</v>
      </c>
      <c r="D128">
        <v>1.15041662822211E-2</v>
      </c>
      <c r="E128">
        <v>0.78152855065406002</v>
      </c>
      <c r="F128">
        <v>-2.3010561786476701E-3</v>
      </c>
    </row>
    <row r="129" spans="1:6" x14ac:dyDescent="0.25">
      <c r="A129">
        <v>3</v>
      </c>
      <c r="B129">
        <v>128</v>
      </c>
      <c r="C129">
        <v>17200</v>
      </c>
      <c r="D129">
        <v>1.49876024173586E-2</v>
      </c>
      <c r="E129">
        <v>0.77591819887402402</v>
      </c>
      <c r="F129">
        <v>-6.9355523531166904E-2</v>
      </c>
    </row>
    <row r="130" spans="1:6" x14ac:dyDescent="0.25">
      <c r="A130">
        <v>4</v>
      </c>
      <c r="B130">
        <v>128</v>
      </c>
      <c r="C130">
        <v>17200</v>
      </c>
      <c r="D130">
        <v>-1.03243018923072E-2</v>
      </c>
      <c r="E130">
        <v>0.80025739804461504</v>
      </c>
      <c r="F130">
        <v>3.3547020427374799E-2</v>
      </c>
    </row>
    <row r="131" spans="1:6" x14ac:dyDescent="0.25">
      <c r="A131">
        <v>5</v>
      </c>
      <c r="B131">
        <v>95</v>
      </c>
      <c r="C131">
        <v>20500</v>
      </c>
      <c r="D131">
        <v>2.2315629904760301E-2</v>
      </c>
      <c r="E131">
        <v>0.75759963953192</v>
      </c>
      <c r="F131">
        <v>-2.7226830001258098E-2</v>
      </c>
    </row>
    <row r="132" spans="1:6" x14ac:dyDescent="0.25">
      <c r="A132">
        <v>6</v>
      </c>
      <c r="B132">
        <v>102</v>
      </c>
      <c r="C132">
        <v>19800</v>
      </c>
      <c r="D132">
        <v>-3.9427572980056903E-3</v>
      </c>
      <c r="E132">
        <v>0.80123188849531701</v>
      </c>
      <c r="F132">
        <v>1.47153077308439E-2</v>
      </c>
    </row>
    <row r="133" spans="1:6" x14ac:dyDescent="0.25">
      <c r="A133">
        <v>7</v>
      </c>
      <c r="B133">
        <v>91</v>
      </c>
      <c r="C133">
        <v>20900</v>
      </c>
      <c r="D133">
        <v>-4.0819936153622099E-3</v>
      </c>
      <c r="E133">
        <v>0.79194705169263402</v>
      </c>
      <c r="F133">
        <v>2.6752615165469101E-2</v>
      </c>
    </row>
    <row r="134" spans="1:6" x14ac:dyDescent="0.25">
      <c r="A134">
        <v>8</v>
      </c>
      <c r="B134">
        <v>87</v>
      </c>
      <c r="C134">
        <v>21300</v>
      </c>
      <c r="D134">
        <v>4.1944340653742298E-3</v>
      </c>
      <c r="E134">
        <v>0.79530925415002196</v>
      </c>
      <c r="F134">
        <v>4.3015006239444598E-2</v>
      </c>
    </row>
    <row r="135" spans="1:6" x14ac:dyDescent="0.25">
      <c r="A135">
        <v>9</v>
      </c>
      <c r="B135">
        <v>122</v>
      </c>
      <c r="C135">
        <v>17800</v>
      </c>
      <c r="D135">
        <v>5.9855492427052202E-3</v>
      </c>
      <c r="E135">
        <v>0.78810417446985703</v>
      </c>
      <c r="F135">
        <v>-1.2398493184265801E-2</v>
      </c>
    </row>
    <row r="136" spans="1:6" x14ac:dyDescent="0.25">
      <c r="A136">
        <v>10</v>
      </c>
      <c r="B136">
        <v>121</v>
      </c>
      <c r="C136">
        <v>17900</v>
      </c>
      <c r="D136" s="1">
        <v>7.4401448293498398E-4</v>
      </c>
      <c r="E136">
        <v>0.795484260607496</v>
      </c>
      <c r="F136">
        <v>-2.3102831215669299E-3</v>
      </c>
    </row>
    <row r="137" spans="1:6" x14ac:dyDescent="0.25">
      <c r="A137">
        <v>11</v>
      </c>
      <c r="B137">
        <v>155</v>
      </c>
      <c r="C137">
        <v>14500</v>
      </c>
      <c r="D137">
        <v>-4.0129708531507196E-3</v>
      </c>
      <c r="E137">
        <v>0.798807170746892</v>
      </c>
      <c r="F137">
        <v>-1.71027487576291E-3</v>
      </c>
    </row>
    <row r="138" spans="1:6" x14ac:dyDescent="0.25">
      <c r="A138">
        <v>12</v>
      </c>
      <c r="B138">
        <v>112</v>
      </c>
      <c r="C138">
        <v>18800</v>
      </c>
      <c r="D138">
        <v>-5.0686871860363102E-3</v>
      </c>
      <c r="E138">
        <v>0.80675927126091596</v>
      </c>
      <c r="F138">
        <v>-1.5040684506399201E-2</v>
      </c>
    </row>
    <row r="139" spans="1:6" x14ac:dyDescent="0.25">
      <c r="A139">
        <v>13</v>
      </c>
      <c r="B139">
        <v>135</v>
      </c>
      <c r="C139">
        <v>16500</v>
      </c>
      <c r="D139">
        <v>8.5463670938094004E-3</v>
      </c>
      <c r="E139">
        <v>0.79489381064223097</v>
      </c>
      <c r="F139">
        <v>4.0563012248932197E-2</v>
      </c>
    </row>
    <row r="140" spans="1:6" x14ac:dyDescent="0.25">
      <c r="A140">
        <v>14</v>
      </c>
      <c r="B140">
        <v>97</v>
      </c>
      <c r="C140">
        <v>20300</v>
      </c>
      <c r="D140">
        <v>5.9543645753689601E-3</v>
      </c>
      <c r="E140">
        <v>0.79860732100562604</v>
      </c>
      <c r="F140">
        <v>-1.8614187586653699E-2</v>
      </c>
    </row>
    <row r="141" spans="1:6" x14ac:dyDescent="0.25">
      <c r="A141">
        <v>15</v>
      </c>
      <c r="B141">
        <v>94</v>
      </c>
      <c r="C141">
        <v>20600</v>
      </c>
      <c r="D141">
        <v>2.1065040860538298E-3</v>
      </c>
      <c r="E141">
        <v>0.78588580915635997</v>
      </c>
      <c r="F141">
        <v>-2.11779337502087E-2</v>
      </c>
    </row>
    <row r="142" spans="1:6" x14ac:dyDescent="0.25">
      <c r="A142">
        <v>16</v>
      </c>
      <c r="B142">
        <v>169</v>
      </c>
      <c r="C142">
        <v>13100</v>
      </c>
      <c r="D142">
        <v>-1.6115973408832799E-3</v>
      </c>
      <c r="E142">
        <v>0.80494931522797497</v>
      </c>
      <c r="F142">
        <v>5.3341670855261399E-3</v>
      </c>
    </row>
    <row r="143" spans="1:6" x14ac:dyDescent="0.25">
      <c r="A143">
        <v>17</v>
      </c>
      <c r="B143">
        <v>154</v>
      </c>
      <c r="C143">
        <v>14600</v>
      </c>
      <c r="D143" s="1">
        <v>5.1849052488101E-4</v>
      </c>
      <c r="E143">
        <v>0.79508273592183398</v>
      </c>
      <c r="F143">
        <v>9.1143764287142798E-2</v>
      </c>
    </row>
    <row r="144" spans="1:6" x14ac:dyDescent="0.25">
      <c r="A144">
        <v>18</v>
      </c>
      <c r="B144">
        <v>120</v>
      </c>
      <c r="C144">
        <v>18000</v>
      </c>
      <c r="D144">
        <v>-2.1723171440140498E-3</v>
      </c>
      <c r="E144">
        <v>0.78623598072904499</v>
      </c>
      <c r="F144">
        <v>2.9163089003310799E-2</v>
      </c>
    </row>
    <row r="145" spans="1:6" x14ac:dyDescent="0.25">
      <c r="A145">
        <v>19</v>
      </c>
      <c r="B145">
        <v>129</v>
      </c>
      <c r="C145">
        <v>17100</v>
      </c>
      <c r="D145">
        <v>6.1742529561971101E-3</v>
      </c>
      <c r="E145">
        <v>0.79438614594666301</v>
      </c>
      <c r="F145" s="1">
        <v>-7.3466645591996305E-4</v>
      </c>
    </row>
    <row r="146" spans="1:6" x14ac:dyDescent="0.25">
      <c r="A146">
        <v>20</v>
      </c>
      <c r="B146">
        <v>95</v>
      </c>
      <c r="C146">
        <v>20500</v>
      </c>
      <c r="D146">
        <v>2.5287619073625601E-3</v>
      </c>
      <c r="E146">
        <v>0.794838439274686</v>
      </c>
      <c r="F146">
        <v>-1.4474323063490099E-2</v>
      </c>
    </row>
    <row r="147" spans="1:6" x14ac:dyDescent="0.25">
      <c r="A147">
        <v>21</v>
      </c>
      <c r="B147">
        <v>90</v>
      </c>
      <c r="C147">
        <v>21000</v>
      </c>
      <c r="D147">
        <v>8.9431685973012098E-3</v>
      </c>
      <c r="E147">
        <v>0.78411748709807005</v>
      </c>
      <c r="F147">
        <v>-1.4666085283480399E-2</v>
      </c>
    </row>
    <row r="148" spans="1:6" x14ac:dyDescent="0.25">
      <c r="A148">
        <v>22</v>
      </c>
      <c r="B148">
        <v>95</v>
      </c>
      <c r="C148">
        <v>20500</v>
      </c>
      <c r="D148">
        <v>-6.54585494199794E-3</v>
      </c>
      <c r="E148">
        <v>0.80530128833091597</v>
      </c>
      <c r="F148">
        <v>5.4873279348653901E-3</v>
      </c>
    </row>
    <row r="149" spans="1:6" x14ac:dyDescent="0.25">
      <c r="A149">
        <v>23</v>
      </c>
      <c r="B149">
        <v>152</v>
      </c>
      <c r="C149">
        <v>14800</v>
      </c>
      <c r="D149">
        <v>6.32305886490225E-3</v>
      </c>
      <c r="E149">
        <v>0.790417237636028</v>
      </c>
      <c r="F149">
        <v>4.6073291366874901E-2</v>
      </c>
    </row>
    <row r="150" spans="1:6" x14ac:dyDescent="0.25">
      <c r="A150">
        <v>24</v>
      </c>
      <c r="B150">
        <v>132</v>
      </c>
      <c r="C150">
        <v>16800</v>
      </c>
      <c r="D150">
        <v>2.8483554783150702E-3</v>
      </c>
      <c r="E150">
        <v>0.78381165257441399</v>
      </c>
      <c r="F150">
        <v>4.1857970772857203E-2</v>
      </c>
    </row>
    <row r="151" spans="1:6" x14ac:dyDescent="0.25">
      <c r="A151">
        <v>25</v>
      </c>
      <c r="B151">
        <v>139</v>
      </c>
      <c r="C151">
        <v>16100</v>
      </c>
      <c r="D151">
        <v>-2.9188587125363302E-3</v>
      </c>
      <c r="E151">
        <v>0.80702273295786098</v>
      </c>
      <c r="F151">
        <v>2.3295079612731802E-3</v>
      </c>
    </row>
    <row r="152" spans="1:6" x14ac:dyDescent="0.25">
      <c r="A152">
        <v>26</v>
      </c>
      <c r="B152">
        <v>114</v>
      </c>
      <c r="C152">
        <v>18600</v>
      </c>
      <c r="D152">
        <v>3.97040004116844E-3</v>
      </c>
      <c r="E152">
        <v>0.78619270042116396</v>
      </c>
      <c r="F152">
        <v>-1.4904716138679301E-2</v>
      </c>
    </row>
    <row r="153" spans="1:6" x14ac:dyDescent="0.25">
      <c r="A153">
        <v>27</v>
      </c>
      <c r="B153">
        <v>137</v>
      </c>
      <c r="C153">
        <v>16300</v>
      </c>
      <c r="D153">
        <v>3.89548793549965E-3</v>
      </c>
      <c r="E153">
        <v>0.79240960882013101</v>
      </c>
      <c r="F153">
        <v>-2.18173329315807E-2</v>
      </c>
    </row>
    <row r="154" spans="1:6" x14ac:dyDescent="0.25">
      <c r="A154">
        <v>28</v>
      </c>
      <c r="B154">
        <v>132</v>
      </c>
      <c r="C154">
        <v>16800</v>
      </c>
      <c r="D154">
        <v>-3.4616340061623301E-3</v>
      </c>
      <c r="E154">
        <v>0.79679322874720504</v>
      </c>
      <c r="F154">
        <v>3.8305146468709902E-2</v>
      </c>
    </row>
    <row r="155" spans="1:6" x14ac:dyDescent="0.25">
      <c r="A155">
        <v>29</v>
      </c>
      <c r="B155">
        <v>81</v>
      </c>
      <c r="C155">
        <v>21900</v>
      </c>
      <c r="D155">
        <v>1.5682073591525202E-2</v>
      </c>
      <c r="E155">
        <v>0.77002016573791299</v>
      </c>
      <c r="F155">
        <v>-1.21740165450427E-2</v>
      </c>
    </row>
    <row r="156" spans="1:6" x14ac:dyDescent="0.25">
      <c r="A156" t="s">
        <v>23</v>
      </c>
    </row>
    <row r="157" spans="1:6" x14ac:dyDescent="0.25">
      <c r="A157">
        <v>0</v>
      </c>
      <c r="B157">
        <v>200</v>
      </c>
      <c r="C157">
        <v>0</v>
      </c>
      <c r="D157">
        <v>0</v>
      </c>
      <c r="E157">
        <v>0.97037313771425004</v>
      </c>
      <c r="F157">
        <v>0</v>
      </c>
    </row>
    <row r="158" spans="1:6" x14ac:dyDescent="0.25">
      <c r="A158">
        <v>1</v>
      </c>
      <c r="B158">
        <v>125</v>
      </c>
      <c r="C158">
        <v>7500</v>
      </c>
      <c r="D158" s="1">
        <v>1.64620305936682E-4</v>
      </c>
      <c r="E158">
        <v>0.96764513046827105</v>
      </c>
      <c r="F158">
        <v>2.31108570802218E-3</v>
      </c>
    </row>
    <row r="159" spans="1:6" x14ac:dyDescent="0.25">
      <c r="A159">
        <v>2</v>
      </c>
      <c r="B159">
        <v>166</v>
      </c>
      <c r="C159">
        <v>3400</v>
      </c>
      <c r="D159" s="1">
        <v>1.9153461129646401E-4</v>
      </c>
      <c r="E159">
        <v>0.96970234590405902</v>
      </c>
      <c r="F159" s="1">
        <v>2.55072751944751E-4</v>
      </c>
    </row>
    <row r="160" spans="1:6" x14ac:dyDescent="0.25">
      <c r="A160">
        <v>3</v>
      </c>
      <c r="B160">
        <v>200</v>
      </c>
      <c r="C160">
        <v>0</v>
      </c>
      <c r="D160">
        <v>0</v>
      </c>
      <c r="E160">
        <v>0.97105402102070804</v>
      </c>
      <c r="F160">
        <v>0</v>
      </c>
    </row>
    <row r="161" spans="1:6" x14ac:dyDescent="0.25">
      <c r="A161">
        <v>4</v>
      </c>
      <c r="B161">
        <v>112</v>
      </c>
      <c r="C161">
        <v>8800</v>
      </c>
      <c r="D161" s="1">
        <v>9.7490486909723696E-4</v>
      </c>
      <c r="E161">
        <v>0.96180051367393204</v>
      </c>
      <c r="F161">
        <v>-2.8956791023078102E-3</v>
      </c>
    </row>
    <row r="162" spans="1:6" x14ac:dyDescent="0.25">
      <c r="A162">
        <v>5</v>
      </c>
      <c r="B162">
        <v>184</v>
      </c>
      <c r="C162">
        <v>1600</v>
      </c>
      <c r="D162" s="1">
        <v>-5.7204533290029704E-4</v>
      </c>
      <c r="E162">
        <v>0.96908779280389701</v>
      </c>
      <c r="F162">
        <v>1.55060996987099E-3</v>
      </c>
    </row>
    <row r="163" spans="1:6" x14ac:dyDescent="0.25">
      <c r="A163">
        <v>6</v>
      </c>
      <c r="B163">
        <v>200</v>
      </c>
      <c r="C163">
        <v>0</v>
      </c>
      <c r="D163">
        <v>0</v>
      </c>
      <c r="E163">
        <v>0.96920602497570196</v>
      </c>
      <c r="F163">
        <v>0</v>
      </c>
    </row>
    <row r="164" spans="1:6" x14ac:dyDescent="0.25">
      <c r="A164">
        <v>7</v>
      </c>
      <c r="B164">
        <v>200</v>
      </c>
      <c r="C164">
        <v>0</v>
      </c>
      <c r="D164">
        <v>0</v>
      </c>
      <c r="E164">
        <v>0.97016306399779295</v>
      </c>
      <c r="F164">
        <v>0</v>
      </c>
    </row>
    <row r="165" spans="1:6" x14ac:dyDescent="0.25">
      <c r="A165">
        <v>8</v>
      </c>
      <c r="B165">
        <v>128</v>
      </c>
      <c r="C165">
        <v>7200</v>
      </c>
      <c r="D165" s="1">
        <v>4.3582707241353297E-4</v>
      </c>
      <c r="E165">
        <v>0.96210348210505903</v>
      </c>
      <c r="F165">
        <v>-1.8686609698386201E-3</v>
      </c>
    </row>
    <row r="166" spans="1:6" x14ac:dyDescent="0.25">
      <c r="A166">
        <v>9</v>
      </c>
      <c r="B166">
        <v>200</v>
      </c>
      <c r="C166">
        <v>0</v>
      </c>
      <c r="D166">
        <v>0</v>
      </c>
      <c r="E166">
        <v>0.97487106495550302</v>
      </c>
      <c r="F166">
        <v>0</v>
      </c>
    </row>
    <row r="167" spans="1:6" x14ac:dyDescent="0.25">
      <c r="A167">
        <v>10</v>
      </c>
      <c r="B167">
        <v>125</v>
      </c>
      <c r="C167">
        <v>7500</v>
      </c>
      <c r="D167" s="1">
        <v>4.8884289373757296E-4</v>
      </c>
      <c r="E167">
        <v>0.96697077236213902</v>
      </c>
      <c r="F167" s="1">
        <v>-1.9583094439135001E-4</v>
      </c>
    </row>
    <row r="168" spans="1:6" x14ac:dyDescent="0.25">
      <c r="A168">
        <v>11</v>
      </c>
      <c r="B168">
        <v>186</v>
      </c>
      <c r="C168">
        <v>1400</v>
      </c>
      <c r="D168" s="1">
        <v>1.3607610937584001E-4</v>
      </c>
      <c r="E168">
        <v>0.96938022907993104</v>
      </c>
      <c r="F168">
        <v>-1.01979899980586E-3</v>
      </c>
    </row>
    <row r="169" spans="1:6" x14ac:dyDescent="0.25">
      <c r="A169">
        <v>12</v>
      </c>
      <c r="B169">
        <v>200</v>
      </c>
      <c r="C169">
        <v>0</v>
      </c>
      <c r="D169">
        <v>0</v>
      </c>
      <c r="E169">
        <v>0.97310647797665795</v>
      </c>
      <c r="F169">
        <v>0</v>
      </c>
    </row>
    <row r="170" spans="1:6" x14ac:dyDescent="0.25">
      <c r="A170">
        <v>13</v>
      </c>
      <c r="B170">
        <v>200</v>
      </c>
      <c r="C170">
        <v>0</v>
      </c>
      <c r="D170">
        <v>0</v>
      </c>
      <c r="E170">
        <v>0.96556400697033395</v>
      </c>
      <c r="F170">
        <v>0</v>
      </c>
    </row>
    <row r="171" spans="1:6" x14ac:dyDescent="0.25">
      <c r="A171">
        <v>14</v>
      </c>
      <c r="B171">
        <v>200</v>
      </c>
      <c r="C171">
        <v>0</v>
      </c>
      <c r="D171">
        <v>0</v>
      </c>
      <c r="E171">
        <v>0.972056870895185</v>
      </c>
      <c r="F171">
        <v>0</v>
      </c>
    </row>
    <row r="172" spans="1:6" x14ac:dyDescent="0.25">
      <c r="A172">
        <v>15</v>
      </c>
      <c r="B172">
        <v>134</v>
      </c>
      <c r="C172">
        <v>6600</v>
      </c>
      <c r="D172" s="1">
        <v>-1.89488911316176E-5</v>
      </c>
      <c r="E172">
        <v>0.97044389277348697</v>
      </c>
      <c r="F172" s="1">
        <v>1.5428712505360901E-4</v>
      </c>
    </row>
    <row r="173" spans="1:6" x14ac:dyDescent="0.25">
      <c r="A173">
        <v>16</v>
      </c>
      <c r="B173">
        <v>164</v>
      </c>
      <c r="C173">
        <v>3600</v>
      </c>
      <c r="D173" s="1">
        <v>2.44456738139609E-5</v>
      </c>
      <c r="E173">
        <v>0.970489023828774</v>
      </c>
      <c r="F173">
        <v>-1.2018872661650401E-3</v>
      </c>
    </row>
    <row r="174" spans="1:6" x14ac:dyDescent="0.25">
      <c r="A174">
        <v>17</v>
      </c>
      <c r="B174">
        <v>200</v>
      </c>
      <c r="C174">
        <v>0</v>
      </c>
      <c r="D174">
        <v>0</v>
      </c>
      <c r="E174">
        <v>0.97267943036851801</v>
      </c>
      <c r="F174">
        <v>0</v>
      </c>
    </row>
    <row r="175" spans="1:6" x14ac:dyDescent="0.25">
      <c r="A175">
        <v>18</v>
      </c>
      <c r="B175">
        <v>200</v>
      </c>
      <c r="C175">
        <v>0</v>
      </c>
      <c r="D175">
        <v>0</v>
      </c>
      <c r="E175">
        <v>0.96784785649808203</v>
      </c>
      <c r="F175">
        <v>0</v>
      </c>
    </row>
    <row r="176" spans="1:6" x14ac:dyDescent="0.25">
      <c r="A176">
        <v>19</v>
      </c>
      <c r="B176">
        <v>111</v>
      </c>
      <c r="C176">
        <v>8900</v>
      </c>
      <c r="D176" s="1">
        <v>3.11250009935037E-6</v>
      </c>
      <c r="E176">
        <v>0.96581088631690404</v>
      </c>
      <c r="F176">
        <v>3.3914477067993301E-3</v>
      </c>
    </row>
    <row r="177" spans="1:6" x14ac:dyDescent="0.25">
      <c r="A177">
        <v>20</v>
      </c>
      <c r="B177">
        <v>136</v>
      </c>
      <c r="C177">
        <v>6400</v>
      </c>
      <c r="D177" s="1">
        <v>8.4439251205770103E-5</v>
      </c>
      <c r="E177">
        <v>0.96989670926314897</v>
      </c>
      <c r="F177" s="1">
        <v>7.6392211178732895E-4</v>
      </c>
    </row>
    <row r="178" spans="1:6" x14ac:dyDescent="0.25">
      <c r="A178">
        <v>21</v>
      </c>
      <c r="B178">
        <v>200</v>
      </c>
      <c r="C178">
        <v>0</v>
      </c>
      <c r="D178">
        <v>0</v>
      </c>
      <c r="E178">
        <v>0.97172578536991605</v>
      </c>
      <c r="F178">
        <v>0</v>
      </c>
    </row>
    <row r="179" spans="1:6" x14ac:dyDescent="0.25">
      <c r="A179">
        <v>22</v>
      </c>
      <c r="B179">
        <v>200</v>
      </c>
      <c r="C179">
        <v>0</v>
      </c>
      <c r="D179">
        <v>0</v>
      </c>
      <c r="E179">
        <v>0.969353440232958</v>
      </c>
      <c r="F179">
        <v>0</v>
      </c>
    </row>
    <row r="180" spans="1:6" x14ac:dyDescent="0.25">
      <c r="A180">
        <v>23</v>
      </c>
      <c r="B180">
        <v>117</v>
      </c>
      <c r="C180">
        <v>8300</v>
      </c>
      <c r="D180" s="1">
        <v>3.2300768838633399E-4</v>
      </c>
      <c r="E180">
        <v>0.96822540749888197</v>
      </c>
      <c r="F180">
        <v>2.34240809806618E-3</v>
      </c>
    </row>
    <row r="181" spans="1:6" x14ac:dyDescent="0.25">
      <c r="A181">
        <v>24</v>
      </c>
      <c r="B181">
        <v>104</v>
      </c>
      <c r="C181">
        <v>9600</v>
      </c>
      <c r="D181" s="1">
        <v>2.46646692206503E-4</v>
      </c>
      <c r="E181">
        <v>0.963869006355205</v>
      </c>
      <c r="F181">
        <v>-1.77153000436244E-3</v>
      </c>
    </row>
    <row r="182" spans="1:6" x14ac:dyDescent="0.25">
      <c r="A182">
        <v>25</v>
      </c>
      <c r="B182">
        <v>152</v>
      </c>
      <c r="C182">
        <v>4800</v>
      </c>
      <c r="D182" s="1">
        <v>-2.94614301800832E-4</v>
      </c>
      <c r="E182">
        <v>0.97058238846842004</v>
      </c>
      <c r="F182" s="1">
        <v>5.4359932195280304E-4</v>
      </c>
    </row>
    <row r="183" spans="1:6" x14ac:dyDescent="0.25">
      <c r="A183">
        <v>26</v>
      </c>
      <c r="B183">
        <v>200</v>
      </c>
      <c r="C183">
        <v>0</v>
      </c>
      <c r="D183">
        <v>0</v>
      </c>
      <c r="E183">
        <v>0.97368057095779903</v>
      </c>
      <c r="F183">
        <v>0</v>
      </c>
    </row>
    <row r="184" spans="1:6" x14ac:dyDescent="0.25">
      <c r="A184">
        <v>27</v>
      </c>
      <c r="B184">
        <v>173</v>
      </c>
      <c r="C184">
        <v>2700</v>
      </c>
      <c r="D184" s="1">
        <v>4.4630750775029299E-4</v>
      </c>
      <c r="E184">
        <v>0.96711761286522102</v>
      </c>
      <c r="F184">
        <v>-2.94054514192437E-3</v>
      </c>
    </row>
    <row r="185" spans="1:6" x14ac:dyDescent="0.25">
      <c r="A185">
        <v>28</v>
      </c>
      <c r="B185">
        <v>170</v>
      </c>
      <c r="C185">
        <v>3000</v>
      </c>
      <c r="D185" s="1">
        <v>1.56662067031118E-4</v>
      </c>
      <c r="E185">
        <v>0.97023098286588105</v>
      </c>
      <c r="F185">
        <v>-6.8809596209191597E-3</v>
      </c>
    </row>
    <row r="186" spans="1:6" x14ac:dyDescent="0.25">
      <c r="A186">
        <v>29</v>
      </c>
      <c r="B186">
        <v>179</v>
      </c>
      <c r="C186">
        <v>2100</v>
      </c>
      <c r="D186" s="1">
        <v>-1.2096758338177301E-4</v>
      </c>
      <c r="E186">
        <v>0.97039641936019505</v>
      </c>
      <c r="F186" s="1">
        <v>-5.1583751087591601E-4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
  <sheetViews>
    <sheetView workbookViewId="0">
      <selection activeCell="C18" sqref="C18"/>
    </sheetView>
  </sheetViews>
  <sheetFormatPr defaultRowHeight="15" x14ac:dyDescent="0.25"/>
  <cols>
    <col min="2" max="2" width="20.28515625" bestFit="1" customWidth="1"/>
    <col min="3" max="3" width="20.28515625" customWidth="1"/>
    <col min="4" max="4" width="20.28515625" hidden="1" customWidth="1"/>
    <col min="5" max="5" width="21.85546875" bestFit="1" customWidth="1"/>
    <col min="6" max="6" width="14.140625" bestFit="1" customWidth="1"/>
    <col min="7" max="7" width="12" bestFit="1" customWidth="1"/>
    <col min="8" max="8" width="11" customWidth="1"/>
  </cols>
  <sheetData>
    <row r="1" spans="1:8" x14ac:dyDescent="0.25">
      <c r="A1" s="2" t="s">
        <v>3</v>
      </c>
      <c r="B1">
        <v>200</v>
      </c>
      <c r="C1" s="2" t="s">
        <v>7</v>
      </c>
      <c r="D1" s="2"/>
      <c r="E1">
        <v>0.66616012487499998</v>
      </c>
    </row>
    <row r="3" spans="1:8" x14ac:dyDescent="0.25">
      <c r="A3" s="3" t="s">
        <v>1</v>
      </c>
      <c r="B3" s="3" t="s">
        <v>0</v>
      </c>
      <c r="C3" s="3" t="s">
        <v>2</v>
      </c>
      <c r="D3" s="3" t="s">
        <v>4</v>
      </c>
      <c r="E3" s="3" t="s">
        <v>27</v>
      </c>
      <c r="F3" s="3" t="s">
        <v>6</v>
      </c>
      <c r="G3" s="3" t="s">
        <v>5</v>
      </c>
    </row>
    <row r="4" spans="1:8" x14ac:dyDescent="0.25">
      <c r="A4">
        <v>0</v>
      </c>
      <c r="B4">
        <v>170</v>
      </c>
      <c r="C4">
        <v>3000</v>
      </c>
      <c r="D4">
        <f>E4*-1</f>
        <v>1.8523707219951699E-3</v>
      </c>
      <c r="E4">
        <v>-1.8523707219951699E-3</v>
      </c>
      <c r="F4">
        <v>0.98523989604679196</v>
      </c>
      <c r="G4" s="1">
        <v>-8.1951611083141897E-4</v>
      </c>
      <c r="H4" s="1"/>
    </row>
    <row r="5" spans="1:8" x14ac:dyDescent="0.25">
      <c r="A5">
        <v>1</v>
      </c>
      <c r="B5">
        <v>137</v>
      </c>
      <c r="C5">
        <v>6300</v>
      </c>
      <c r="D5">
        <f t="shared" ref="D5:D33" si="0">E5*-1</f>
        <v>7.5097155894098197E-3</v>
      </c>
      <c r="E5">
        <v>-7.5097155894098197E-3</v>
      </c>
      <c r="F5">
        <v>0.97719806468707304</v>
      </c>
      <c r="G5">
        <v>-3.6281739877806699E-3</v>
      </c>
    </row>
    <row r="6" spans="1:8" x14ac:dyDescent="0.25">
      <c r="A6">
        <v>2</v>
      </c>
      <c r="B6">
        <v>181</v>
      </c>
      <c r="C6">
        <v>1900</v>
      </c>
      <c r="D6">
        <f t="shared" si="0"/>
        <v>1.5360055797588501E-3</v>
      </c>
      <c r="E6">
        <v>-1.5360055797588501E-3</v>
      </c>
      <c r="F6">
        <v>0.98624598171574895</v>
      </c>
      <c r="G6">
        <v>4.5989107833585502E-3</v>
      </c>
    </row>
    <row r="7" spans="1:8" x14ac:dyDescent="0.25">
      <c r="A7">
        <v>3</v>
      </c>
      <c r="B7">
        <v>126</v>
      </c>
      <c r="C7">
        <v>7400</v>
      </c>
      <c r="D7">
        <f t="shared" si="0"/>
        <v>7.6036266627939001E-3</v>
      </c>
      <c r="E7">
        <v>-7.6036266627939001E-3</v>
      </c>
      <c r="F7">
        <v>0.97670172489117502</v>
      </c>
      <c r="G7">
        <v>-4.6405229793171797E-3</v>
      </c>
    </row>
    <row r="8" spans="1:8" x14ac:dyDescent="0.25">
      <c r="A8">
        <v>4</v>
      </c>
      <c r="B8">
        <v>125</v>
      </c>
      <c r="C8">
        <v>7500</v>
      </c>
      <c r="D8">
        <f t="shared" si="0"/>
        <v>1.1298527784321499E-2</v>
      </c>
      <c r="E8">
        <v>-1.1298527784321499E-2</v>
      </c>
      <c r="F8">
        <v>0.97032666844642002</v>
      </c>
      <c r="G8">
        <v>-1.0926191401774399E-3</v>
      </c>
    </row>
    <row r="9" spans="1:8" x14ac:dyDescent="0.25">
      <c r="A9">
        <v>5</v>
      </c>
      <c r="B9">
        <v>148</v>
      </c>
      <c r="C9">
        <v>5200</v>
      </c>
      <c r="D9">
        <f t="shared" si="0"/>
        <v>3.1142204505240001E-3</v>
      </c>
      <c r="E9">
        <v>-3.1142204505240001E-3</v>
      </c>
      <c r="F9">
        <v>0.98349052378916901</v>
      </c>
      <c r="G9">
        <v>-3.8592048051273001E-3</v>
      </c>
    </row>
    <row r="10" spans="1:8" x14ac:dyDescent="0.25">
      <c r="A10">
        <v>6</v>
      </c>
      <c r="B10">
        <v>126</v>
      </c>
      <c r="C10">
        <v>7400</v>
      </c>
      <c r="D10">
        <f t="shared" si="0"/>
        <v>7.0615886354039497E-3</v>
      </c>
      <c r="E10">
        <v>-7.0615886354039497E-3</v>
      </c>
      <c r="F10">
        <v>0.97771298901798198</v>
      </c>
      <c r="G10">
        <v>-5.2609140308685302E-3</v>
      </c>
    </row>
    <row r="11" spans="1:8" x14ac:dyDescent="0.25">
      <c r="A11">
        <v>7</v>
      </c>
      <c r="B11">
        <v>122</v>
      </c>
      <c r="C11">
        <v>7800</v>
      </c>
      <c r="D11">
        <f t="shared" si="0"/>
        <v>8.5155379950184705E-3</v>
      </c>
      <c r="E11">
        <v>-8.5155379950184705E-3</v>
      </c>
      <c r="F11">
        <v>0.97450978122625498</v>
      </c>
      <c r="G11">
        <v>-3.4882202136190901E-3</v>
      </c>
    </row>
    <row r="12" spans="1:8" x14ac:dyDescent="0.25">
      <c r="A12">
        <v>8</v>
      </c>
      <c r="B12">
        <v>133</v>
      </c>
      <c r="C12">
        <v>6700</v>
      </c>
      <c r="D12">
        <f t="shared" si="0"/>
        <v>6.9976495086089196E-3</v>
      </c>
      <c r="E12">
        <v>-6.9976495086089196E-3</v>
      </c>
      <c r="F12">
        <v>0.97860156174194501</v>
      </c>
      <c r="G12">
        <v>-3.7796113035970498E-3</v>
      </c>
    </row>
    <row r="13" spans="1:8" x14ac:dyDescent="0.25">
      <c r="A13">
        <v>9</v>
      </c>
      <c r="B13">
        <v>131</v>
      </c>
      <c r="C13">
        <v>6900</v>
      </c>
      <c r="D13">
        <f t="shared" si="0"/>
        <v>6.2666107526686502E-3</v>
      </c>
      <c r="E13">
        <v>-6.2666107526686502E-3</v>
      </c>
      <c r="F13">
        <v>0.978071947706462</v>
      </c>
      <c r="G13">
        <v>-2.3133702247160599E-3</v>
      </c>
    </row>
    <row r="14" spans="1:8" x14ac:dyDescent="0.25">
      <c r="A14">
        <v>10</v>
      </c>
      <c r="B14">
        <v>138</v>
      </c>
      <c r="C14">
        <v>6200</v>
      </c>
      <c r="D14">
        <f t="shared" si="0"/>
        <v>5.6383760328239099E-3</v>
      </c>
      <c r="E14">
        <v>-5.6383760328239099E-3</v>
      </c>
      <c r="F14">
        <v>0.97965955248374603</v>
      </c>
      <c r="G14">
        <v>-5.5167273454262899E-3</v>
      </c>
    </row>
    <row r="15" spans="1:8" x14ac:dyDescent="0.25">
      <c r="A15">
        <v>11</v>
      </c>
      <c r="B15">
        <v>131</v>
      </c>
      <c r="C15">
        <v>6900</v>
      </c>
      <c r="D15">
        <f t="shared" si="0"/>
        <v>8.2053388868654695E-3</v>
      </c>
      <c r="E15">
        <v>-8.2053388868654695E-3</v>
      </c>
      <c r="F15">
        <v>0.97539502209548401</v>
      </c>
      <c r="G15">
        <v>-5.6387585042915103E-3</v>
      </c>
    </row>
    <row r="16" spans="1:8" x14ac:dyDescent="0.25">
      <c r="A16">
        <v>12</v>
      </c>
      <c r="B16">
        <v>156</v>
      </c>
      <c r="C16">
        <v>4400</v>
      </c>
      <c r="D16">
        <f t="shared" si="0"/>
        <v>2.0650074253534198E-3</v>
      </c>
      <c r="E16">
        <v>-2.0650074253534198E-3</v>
      </c>
      <c r="F16">
        <v>0.98559468542766304</v>
      </c>
      <c r="G16">
        <v>1.5256660666840801E-3</v>
      </c>
    </row>
    <row r="17" spans="1:23" x14ac:dyDescent="0.25">
      <c r="A17">
        <v>13</v>
      </c>
      <c r="B17">
        <v>116</v>
      </c>
      <c r="C17">
        <v>8400</v>
      </c>
      <c r="D17">
        <f t="shared" si="0"/>
        <v>9.3690177927275801E-3</v>
      </c>
      <c r="E17">
        <v>-9.3690177927275801E-3</v>
      </c>
      <c r="F17">
        <v>0.974645278944686</v>
      </c>
      <c r="G17">
        <v>-6.9065711255477296E-3</v>
      </c>
    </row>
    <row r="18" spans="1:23" x14ac:dyDescent="0.25">
      <c r="A18">
        <v>14</v>
      </c>
      <c r="B18">
        <v>120</v>
      </c>
      <c r="C18">
        <v>8000</v>
      </c>
      <c r="D18">
        <f t="shared" si="0"/>
        <v>9.39335485355197E-3</v>
      </c>
      <c r="E18">
        <v>-9.39335485355197E-3</v>
      </c>
      <c r="F18">
        <v>0.97418409945204198</v>
      </c>
      <c r="G18">
        <v>-5.3800626782685703E-3</v>
      </c>
      <c r="P18">
        <v>50</v>
      </c>
      <c r="Q18">
        <v>40</v>
      </c>
      <c r="R18">
        <v>4</v>
      </c>
      <c r="S18">
        <v>5</v>
      </c>
      <c r="T18">
        <v>10</v>
      </c>
      <c r="U18">
        <v>12</v>
      </c>
      <c r="V18">
        <v>60</v>
      </c>
      <c r="W18">
        <v>70</v>
      </c>
    </row>
    <row r="19" spans="1:23" x14ac:dyDescent="0.25">
      <c r="A19">
        <v>15</v>
      </c>
      <c r="B19">
        <v>200</v>
      </c>
      <c r="C19">
        <v>0</v>
      </c>
      <c r="D19">
        <f t="shared" si="0"/>
        <v>0</v>
      </c>
      <c r="E19">
        <v>0</v>
      </c>
      <c r="F19">
        <v>0.98674870889204302</v>
      </c>
      <c r="G19">
        <v>0</v>
      </c>
      <c r="O19">
        <f>MEDIAN(50,40,4,5,10,12,60,70)</f>
        <v>26</v>
      </c>
    </row>
    <row r="20" spans="1:23" x14ac:dyDescent="0.25">
      <c r="A20">
        <v>16</v>
      </c>
      <c r="B20">
        <v>158</v>
      </c>
      <c r="C20">
        <v>4200</v>
      </c>
      <c r="D20">
        <f t="shared" si="0"/>
        <v>3.6194612504221102E-3</v>
      </c>
      <c r="E20">
        <v>-3.6194612504221102E-3</v>
      </c>
      <c r="F20">
        <v>0.98298481349828104</v>
      </c>
      <c r="G20" s="1">
        <v>-6.4077067261997201E-4</v>
      </c>
      <c r="H20" s="1"/>
      <c r="P20">
        <f>QUARTILE(P18:V18,3)-QUARTILE(P18:V18,1)</f>
        <v>37.5</v>
      </c>
    </row>
    <row r="21" spans="1:23" x14ac:dyDescent="0.25">
      <c r="A21">
        <v>17</v>
      </c>
      <c r="B21">
        <v>131</v>
      </c>
      <c r="C21">
        <v>6900</v>
      </c>
      <c r="D21">
        <f t="shared" si="0"/>
        <v>1.08492651958317E-2</v>
      </c>
      <c r="E21">
        <v>-1.08492651958317E-2</v>
      </c>
      <c r="F21">
        <v>0.97186481515473599</v>
      </c>
      <c r="G21">
        <v>-1.1920192462140201E-2</v>
      </c>
    </row>
    <row r="22" spans="1:23" x14ac:dyDescent="0.25">
      <c r="A22">
        <v>18</v>
      </c>
      <c r="B22">
        <v>163</v>
      </c>
      <c r="C22">
        <v>3700</v>
      </c>
      <c r="D22">
        <f t="shared" si="0"/>
        <v>2.6272888309506401E-3</v>
      </c>
      <c r="E22">
        <v>-2.6272888309506401E-3</v>
      </c>
      <c r="F22">
        <v>0.98420675610657105</v>
      </c>
      <c r="G22" s="1">
        <v>-6.97531516784921E-4</v>
      </c>
      <c r="H22" s="1"/>
    </row>
    <row r="23" spans="1:23" x14ac:dyDescent="0.25">
      <c r="A23">
        <v>19</v>
      </c>
      <c r="B23">
        <v>170</v>
      </c>
      <c r="C23">
        <v>3000</v>
      </c>
      <c r="D23">
        <f t="shared" si="0"/>
        <v>1.9819907418231401E-3</v>
      </c>
      <c r="E23">
        <v>-1.9819907418231401E-3</v>
      </c>
      <c r="F23">
        <v>0.98628329419961602</v>
      </c>
      <c r="G23" s="1">
        <v>1.5421856974445701E-4</v>
      </c>
      <c r="H23" s="1"/>
    </row>
    <row r="24" spans="1:23" x14ac:dyDescent="0.25">
      <c r="A24">
        <v>20</v>
      </c>
      <c r="B24">
        <v>134</v>
      </c>
      <c r="C24">
        <v>6600</v>
      </c>
      <c r="D24">
        <f t="shared" si="0"/>
        <v>8.3530661835324801E-3</v>
      </c>
      <c r="E24">
        <v>-8.3530661835324801E-3</v>
      </c>
      <c r="F24">
        <v>0.97491225223086697</v>
      </c>
      <c r="G24">
        <v>-3.16746410373868E-3</v>
      </c>
    </row>
    <row r="25" spans="1:23" x14ac:dyDescent="0.25">
      <c r="A25">
        <v>21</v>
      </c>
      <c r="B25">
        <v>122</v>
      </c>
      <c r="C25">
        <v>7800</v>
      </c>
      <c r="D25">
        <f t="shared" si="0"/>
        <v>8.6726047450761401E-3</v>
      </c>
      <c r="E25">
        <v>-8.6726047450761401E-3</v>
      </c>
      <c r="F25">
        <v>0.97567121067301399</v>
      </c>
      <c r="G25">
        <v>-4.3057009789222401E-3</v>
      </c>
    </row>
    <row r="26" spans="1:23" x14ac:dyDescent="0.25">
      <c r="A26">
        <v>22</v>
      </c>
      <c r="B26">
        <v>127</v>
      </c>
      <c r="C26">
        <v>7300</v>
      </c>
      <c r="D26">
        <f t="shared" si="0"/>
        <v>1.01450425147058E-2</v>
      </c>
      <c r="E26">
        <v>-1.01450425147058E-2</v>
      </c>
      <c r="F26">
        <v>0.97210775234811397</v>
      </c>
      <c r="G26">
        <v>-4.0151606948934902E-3</v>
      </c>
    </row>
    <row r="27" spans="1:23" x14ac:dyDescent="0.25">
      <c r="A27">
        <v>23</v>
      </c>
      <c r="B27">
        <v>155</v>
      </c>
      <c r="C27">
        <v>4500</v>
      </c>
      <c r="D27">
        <f t="shared" si="0"/>
        <v>3.69009176025791E-3</v>
      </c>
      <c r="E27">
        <v>-3.69009176025791E-3</v>
      </c>
      <c r="F27">
        <v>0.98288081361948498</v>
      </c>
      <c r="G27">
        <v>-1.78892856657361E-3</v>
      </c>
    </row>
    <row r="28" spans="1:23" x14ac:dyDescent="0.25">
      <c r="A28">
        <v>24</v>
      </c>
      <c r="B28">
        <v>123</v>
      </c>
      <c r="C28">
        <v>7700</v>
      </c>
      <c r="D28">
        <f t="shared" si="0"/>
        <v>1.0724069812291501E-2</v>
      </c>
      <c r="E28">
        <v>-1.0724069812291501E-2</v>
      </c>
      <c r="F28">
        <v>0.97209638167121803</v>
      </c>
      <c r="G28">
        <v>-6.8941063092096098E-3</v>
      </c>
    </row>
    <row r="29" spans="1:23" x14ac:dyDescent="0.25">
      <c r="A29">
        <v>25</v>
      </c>
      <c r="B29">
        <v>121</v>
      </c>
      <c r="C29">
        <v>7900</v>
      </c>
      <c r="D29">
        <f t="shared" si="0"/>
        <v>1.01158468071225E-2</v>
      </c>
      <c r="E29">
        <v>-1.01158468071225E-2</v>
      </c>
      <c r="F29">
        <v>0.97245425370042304</v>
      </c>
      <c r="G29">
        <v>-7.5661382731223503E-3</v>
      </c>
    </row>
    <row r="30" spans="1:23" x14ac:dyDescent="0.25">
      <c r="A30">
        <v>26</v>
      </c>
      <c r="B30">
        <v>162</v>
      </c>
      <c r="C30">
        <v>3800</v>
      </c>
      <c r="D30">
        <f t="shared" si="0"/>
        <v>3.2592897763576898E-3</v>
      </c>
      <c r="E30">
        <v>-3.2592897763576898E-3</v>
      </c>
      <c r="F30">
        <v>0.98291567103892297</v>
      </c>
      <c r="G30">
        <v>-5.39067138134274E-3</v>
      </c>
    </row>
    <row r="31" spans="1:23" x14ac:dyDescent="0.25">
      <c r="A31">
        <v>27</v>
      </c>
      <c r="B31">
        <v>174</v>
      </c>
      <c r="C31">
        <v>2600</v>
      </c>
      <c r="D31">
        <f t="shared" si="0"/>
        <v>1.32395005794239E-3</v>
      </c>
      <c r="E31">
        <v>-1.32395005794239E-3</v>
      </c>
      <c r="F31">
        <v>0.98691499077802203</v>
      </c>
      <c r="G31">
        <v>1.8114772385106001E-3</v>
      </c>
    </row>
    <row r="32" spans="1:23" x14ac:dyDescent="0.25">
      <c r="A32">
        <v>28</v>
      </c>
      <c r="B32">
        <v>142</v>
      </c>
      <c r="C32">
        <v>5800</v>
      </c>
      <c r="D32">
        <f t="shared" si="0"/>
        <v>4.8615162152530998E-3</v>
      </c>
      <c r="E32">
        <v>-4.8615162152530998E-3</v>
      </c>
      <c r="F32">
        <v>0.98085356653949596</v>
      </c>
      <c r="G32">
        <v>-1.11879807624626E-3</v>
      </c>
    </row>
    <row r="33" spans="1:7" x14ac:dyDescent="0.25">
      <c r="A33">
        <v>29</v>
      </c>
      <c r="B33">
        <v>200</v>
      </c>
      <c r="C33">
        <v>0</v>
      </c>
      <c r="D33">
        <f t="shared" si="0"/>
        <v>0</v>
      </c>
      <c r="E33">
        <v>0</v>
      </c>
      <c r="F33">
        <v>0.98807580899191605</v>
      </c>
      <c r="G33">
        <v>0</v>
      </c>
    </row>
    <row r="34" spans="1:7" x14ac:dyDescent="0.25">
      <c r="B34" t="s">
        <v>8</v>
      </c>
      <c r="C34">
        <f>SUM(C4:C33)</f>
        <v>165800</v>
      </c>
      <c r="E34" t="s">
        <v>9</v>
      </c>
      <c r="F34">
        <f>AVERAGE(F4:F33)</f>
        <v>0.97928496223717876</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E19" sqref="E19"/>
    </sheetView>
  </sheetViews>
  <sheetFormatPr defaultRowHeight="15" x14ac:dyDescent="0.25"/>
  <cols>
    <col min="1" max="1" width="17.85546875" bestFit="1" customWidth="1"/>
    <col min="2" max="2" width="20.28515625" bestFit="1" customWidth="1"/>
    <col min="3" max="3" width="14.7109375" bestFit="1" customWidth="1"/>
    <col min="4" max="4" width="14.7109375" hidden="1" customWidth="1"/>
    <col min="5" max="5" width="21.85546875" bestFit="1" customWidth="1"/>
    <col min="6" max="6" width="14.140625" bestFit="1" customWidth="1"/>
    <col min="7" max="7" width="11.5703125" bestFit="1" customWidth="1"/>
  </cols>
  <sheetData>
    <row r="1" spans="1:8" x14ac:dyDescent="0.25">
      <c r="A1" s="2" t="s">
        <v>3</v>
      </c>
      <c r="B1">
        <v>200</v>
      </c>
      <c r="C1" s="2" t="s">
        <v>7</v>
      </c>
      <c r="D1" s="2"/>
      <c r="E1">
        <v>0.33283355941638099</v>
      </c>
    </row>
    <row r="3" spans="1:8" x14ac:dyDescent="0.25">
      <c r="A3" s="3" t="s">
        <v>1</v>
      </c>
      <c r="B3" s="3" t="s">
        <v>0</v>
      </c>
      <c r="C3" s="3" t="s">
        <v>2</v>
      </c>
      <c r="D3" s="3" t="s">
        <v>28</v>
      </c>
      <c r="E3" s="3" t="s">
        <v>27</v>
      </c>
      <c r="F3" s="3" t="s">
        <v>6</v>
      </c>
      <c r="G3" s="3" t="s">
        <v>5</v>
      </c>
    </row>
    <row r="4" spans="1:8" x14ac:dyDescent="0.25">
      <c r="A4">
        <v>0</v>
      </c>
      <c r="B4">
        <v>198</v>
      </c>
      <c r="C4">
        <v>200</v>
      </c>
      <c r="D4" s="1">
        <f>E4*-1</f>
        <v>7.46548929423385E-5</v>
      </c>
      <c r="E4" s="1">
        <v>-7.46548929423385E-5</v>
      </c>
      <c r="F4">
        <v>0.97159560646432697</v>
      </c>
      <c r="G4" s="1">
        <v>-8.0974129452271405E-4</v>
      </c>
      <c r="H4" s="1"/>
    </row>
    <row r="5" spans="1:8" x14ac:dyDescent="0.25">
      <c r="A5">
        <v>1</v>
      </c>
      <c r="B5">
        <v>153</v>
      </c>
      <c r="C5">
        <v>4700</v>
      </c>
      <c r="D5" s="1">
        <f t="shared" ref="D5:D34" si="0">E5*-1</f>
        <v>4.3169266099337602E-3</v>
      </c>
      <c r="E5">
        <v>-4.3169266099337602E-3</v>
      </c>
      <c r="F5">
        <v>0.96538647191941196</v>
      </c>
      <c r="G5">
        <v>1.1177611943135001E-3</v>
      </c>
    </row>
    <row r="6" spans="1:8" x14ac:dyDescent="0.25">
      <c r="A6">
        <v>2</v>
      </c>
      <c r="B6">
        <v>145</v>
      </c>
      <c r="C6">
        <v>5500</v>
      </c>
      <c r="D6" s="1">
        <f t="shared" si="0"/>
        <v>5.0608745598133501E-3</v>
      </c>
      <c r="E6">
        <v>-5.0608745598133501E-3</v>
      </c>
      <c r="F6">
        <v>0.96183665566673704</v>
      </c>
      <c r="G6">
        <v>-3.2857375677534601E-3</v>
      </c>
    </row>
    <row r="7" spans="1:8" x14ac:dyDescent="0.25">
      <c r="A7">
        <v>3</v>
      </c>
      <c r="B7">
        <v>200</v>
      </c>
      <c r="C7">
        <v>0</v>
      </c>
      <c r="D7" s="1">
        <f t="shared" si="0"/>
        <v>0</v>
      </c>
      <c r="E7">
        <v>0</v>
      </c>
      <c r="F7">
        <v>0.97229964428181304</v>
      </c>
      <c r="G7">
        <v>0</v>
      </c>
    </row>
    <row r="8" spans="1:8" x14ac:dyDescent="0.25">
      <c r="A8">
        <v>4</v>
      </c>
      <c r="B8">
        <v>158</v>
      </c>
      <c r="C8">
        <v>4200</v>
      </c>
      <c r="D8" s="1">
        <f t="shared" si="0"/>
        <v>3.6436416064395899E-3</v>
      </c>
      <c r="E8">
        <v>-3.6436416064395899E-3</v>
      </c>
      <c r="F8">
        <v>0.96086694051627697</v>
      </c>
      <c r="G8">
        <v>-1.8999241952578599E-3</v>
      </c>
    </row>
    <row r="9" spans="1:8" x14ac:dyDescent="0.25">
      <c r="A9">
        <v>5</v>
      </c>
      <c r="B9">
        <v>200</v>
      </c>
      <c r="C9">
        <v>0</v>
      </c>
      <c r="D9" s="1">
        <f t="shared" si="0"/>
        <v>0</v>
      </c>
      <c r="E9">
        <v>0</v>
      </c>
      <c r="F9">
        <v>0.97481649577352403</v>
      </c>
      <c r="G9">
        <v>0</v>
      </c>
    </row>
    <row r="10" spans="1:8" x14ac:dyDescent="0.25">
      <c r="A10">
        <v>6</v>
      </c>
      <c r="B10">
        <v>151</v>
      </c>
      <c r="C10">
        <v>4900</v>
      </c>
      <c r="D10" s="1">
        <f t="shared" si="0"/>
        <v>6.3749054886274503E-3</v>
      </c>
      <c r="E10">
        <v>-6.3749054886274503E-3</v>
      </c>
      <c r="F10">
        <v>0.95568934123551497</v>
      </c>
      <c r="G10">
        <v>-7.0782432186709196E-3</v>
      </c>
    </row>
    <row r="11" spans="1:8" x14ac:dyDescent="0.25">
      <c r="A11">
        <v>7</v>
      </c>
      <c r="B11">
        <v>159</v>
      </c>
      <c r="C11">
        <v>4100</v>
      </c>
      <c r="D11" s="1">
        <f t="shared" si="0"/>
        <v>3.2143078671363901E-3</v>
      </c>
      <c r="E11">
        <v>-3.2143078671363901E-3</v>
      </c>
      <c r="F11">
        <v>0.96478230398999698</v>
      </c>
      <c r="G11">
        <v>-2.0304782157437801E-3</v>
      </c>
    </row>
    <row r="12" spans="1:8" x14ac:dyDescent="0.25">
      <c r="A12">
        <v>8</v>
      </c>
      <c r="B12">
        <v>176</v>
      </c>
      <c r="C12">
        <v>2400</v>
      </c>
      <c r="D12" s="1">
        <f t="shared" si="0"/>
        <v>1.3563988883447599E-3</v>
      </c>
      <c r="E12">
        <v>-1.3563988883447599E-3</v>
      </c>
      <c r="F12">
        <v>0.97032986483925898</v>
      </c>
      <c r="G12">
        <v>-2.4605847340881601E-3</v>
      </c>
    </row>
    <row r="13" spans="1:8" x14ac:dyDescent="0.25">
      <c r="A13">
        <v>9</v>
      </c>
      <c r="B13">
        <v>165</v>
      </c>
      <c r="C13">
        <v>3500</v>
      </c>
      <c r="D13" s="1">
        <f t="shared" si="0"/>
        <v>5.1581863057019103E-3</v>
      </c>
      <c r="E13">
        <v>-5.1581863057019103E-3</v>
      </c>
      <c r="F13">
        <v>0.95789176680188803</v>
      </c>
      <c r="G13">
        <v>-4.0997083396021499E-3</v>
      </c>
    </row>
    <row r="14" spans="1:8" x14ac:dyDescent="0.25">
      <c r="A14">
        <v>10</v>
      </c>
      <c r="B14">
        <v>166</v>
      </c>
      <c r="C14">
        <v>3400</v>
      </c>
      <c r="D14" s="1">
        <f t="shared" si="0"/>
        <v>3.7370758305248402E-3</v>
      </c>
      <c r="E14">
        <v>-3.7370758305248402E-3</v>
      </c>
      <c r="F14">
        <v>0.961825920729246</v>
      </c>
      <c r="G14">
        <v>-2.81743809917434E-3</v>
      </c>
    </row>
    <row r="15" spans="1:8" x14ac:dyDescent="0.25">
      <c r="A15">
        <v>11</v>
      </c>
      <c r="B15">
        <v>160</v>
      </c>
      <c r="C15">
        <v>4000</v>
      </c>
      <c r="D15" s="1">
        <f t="shared" si="0"/>
        <v>4.8621349157812396E-3</v>
      </c>
      <c r="E15">
        <v>-4.8621349157812396E-3</v>
      </c>
      <c r="F15">
        <v>0.95746058605529805</v>
      </c>
      <c r="G15">
        <v>-5.5938596089526397E-3</v>
      </c>
    </row>
    <row r="16" spans="1:8" x14ac:dyDescent="0.25">
      <c r="A16">
        <v>12</v>
      </c>
      <c r="B16">
        <v>170</v>
      </c>
      <c r="C16">
        <v>3000</v>
      </c>
      <c r="D16" s="1">
        <f t="shared" si="0"/>
        <v>2.34675721977462E-3</v>
      </c>
      <c r="E16">
        <v>-2.34675721977462E-3</v>
      </c>
      <c r="F16">
        <v>0.966988256501499</v>
      </c>
      <c r="G16">
        <v>2.2675628621779899E-3</v>
      </c>
    </row>
    <row r="17" spans="1:8" x14ac:dyDescent="0.25">
      <c r="A17">
        <v>13</v>
      </c>
      <c r="B17">
        <v>183</v>
      </c>
      <c r="C17">
        <v>1700</v>
      </c>
      <c r="D17" s="1">
        <f t="shared" si="0"/>
        <v>1.4857741484842701E-3</v>
      </c>
      <c r="E17">
        <v>-1.4857741484842701E-3</v>
      </c>
      <c r="F17">
        <v>0.96981016044151702</v>
      </c>
      <c r="G17" s="1">
        <v>-9.0659135082225796E-4</v>
      </c>
      <c r="H17" s="1"/>
    </row>
    <row r="18" spans="1:8" x14ac:dyDescent="0.25">
      <c r="A18">
        <v>14</v>
      </c>
      <c r="B18">
        <v>151</v>
      </c>
      <c r="C18">
        <v>4900</v>
      </c>
      <c r="D18" s="1">
        <f t="shared" si="0"/>
        <v>4.7948499770224997E-3</v>
      </c>
      <c r="E18">
        <v>-4.7948499770224997E-3</v>
      </c>
      <c r="F18">
        <v>0.96489326070082104</v>
      </c>
      <c r="G18">
        <v>-4.5720977475325296E-3</v>
      </c>
    </row>
    <row r="19" spans="1:8" x14ac:dyDescent="0.25">
      <c r="A19">
        <v>15</v>
      </c>
      <c r="B19">
        <v>170</v>
      </c>
      <c r="C19">
        <v>3000</v>
      </c>
      <c r="D19" s="1">
        <f t="shared" si="0"/>
        <v>2.4255843815477098E-3</v>
      </c>
      <c r="E19">
        <v>-2.4255843815477098E-3</v>
      </c>
      <c r="F19">
        <v>0.96661114134978099</v>
      </c>
      <c r="G19">
        <v>-2.7016668219681499E-3</v>
      </c>
    </row>
    <row r="20" spans="1:8" x14ac:dyDescent="0.25">
      <c r="A20">
        <v>16</v>
      </c>
      <c r="B20">
        <v>166</v>
      </c>
      <c r="C20">
        <v>3400</v>
      </c>
      <c r="D20" s="1">
        <f t="shared" si="0"/>
        <v>3.2854348836804902E-3</v>
      </c>
      <c r="E20">
        <v>-3.2854348836804902E-3</v>
      </c>
      <c r="F20">
        <v>0.96510915574860101</v>
      </c>
      <c r="G20">
        <v>-3.2667375157225901E-3</v>
      </c>
    </row>
    <row r="21" spans="1:8" x14ac:dyDescent="0.25">
      <c r="A21">
        <v>17</v>
      </c>
      <c r="B21">
        <v>168</v>
      </c>
      <c r="C21">
        <v>3200</v>
      </c>
      <c r="D21" s="1">
        <f t="shared" si="0"/>
        <v>1.95370171948389E-3</v>
      </c>
      <c r="E21">
        <v>-1.95370171948389E-3</v>
      </c>
      <c r="F21">
        <v>0.96848250033817496</v>
      </c>
      <c r="G21" s="1">
        <v>5.8314486047872297E-5</v>
      </c>
      <c r="H21" s="1"/>
    </row>
    <row r="22" spans="1:8" x14ac:dyDescent="0.25">
      <c r="A22">
        <v>18</v>
      </c>
      <c r="B22">
        <v>200</v>
      </c>
      <c r="C22">
        <v>0</v>
      </c>
      <c r="D22" s="1">
        <f t="shared" si="0"/>
        <v>0</v>
      </c>
      <c r="E22">
        <v>0</v>
      </c>
      <c r="F22">
        <v>0.976170746785884</v>
      </c>
      <c r="G22">
        <v>0</v>
      </c>
    </row>
    <row r="23" spans="1:8" x14ac:dyDescent="0.25">
      <c r="A23">
        <v>19</v>
      </c>
      <c r="B23">
        <v>200</v>
      </c>
      <c r="C23">
        <v>0</v>
      </c>
      <c r="D23" s="1">
        <f t="shared" si="0"/>
        <v>0</v>
      </c>
      <c r="E23">
        <v>0</v>
      </c>
      <c r="F23">
        <v>0.97269048109337497</v>
      </c>
      <c r="G23">
        <v>0</v>
      </c>
    </row>
    <row r="24" spans="1:8" x14ac:dyDescent="0.25">
      <c r="A24">
        <v>20</v>
      </c>
      <c r="B24">
        <v>195</v>
      </c>
      <c r="C24">
        <v>500</v>
      </c>
      <c r="D24" s="1">
        <f t="shared" si="0"/>
        <v>-5.0677194091686097E-6</v>
      </c>
      <c r="E24" s="1">
        <v>5.0677194091686097E-6</v>
      </c>
      <c r="F24">
        <v>0.97330613212969197</v>
      </c>
      <c r="G24" s="1">
        <v>9.0615851833464301E-4</v>
      </c>
      <c r="H24" s="1"/>
    </row>
    <row r="25" spans="1:8" x14ac:dyDescent="0.25">
      <c r="A25">
        <v>21</v>
      </c>
      <c r="B25">
        <v>169</v>
      </c>
      <c r="C25">
        <v>3100</v>
      </c>
      <c r="D25" s="1">
        <f t="shared" si="0"/>
        <v>3.26482959816998E-3</v>
      </c>
      <c r="E25">
        <v>-3.26482959816998E-3</v>
      </c>
      <c r="F25">
        <v>0.96465437889324801</v>
      </c>
      <c r="G25">
        <v>-5.4431932951686203E-3</v>
      </c>
    </row>
    <row r="26" spans="1:8" x14ac:dyDescent="0.25">
      <c r="A26">
        <v>22</v>
      </c>
      <c r="B26">
        <v>149</v>
      </c>
      <c r="C26">
        <v>5100</v>
      </c>
      <c r="D26" s="1">
        <f t="shared" si="0"/>
        <v>6.0169173067754402E-3</v>
      </c>
      <c r="E26">
        <v>-6.0169173067754402E-3</v>
      </c>
      <c r="F26">
        <v>0.95535365437471498</v>
      </c>
      <c r="G26">
        <v>-3.5403511139828702E-3</v>
      </c>
    </row>
    <row r="27" spans="1:8" x14ac:dyDescent="0.25">
      <c r="A27">
        <v>23</v>
      </c>
      <c r="B27">
        <v>179</v>
      </c>
      <c r="C27">
        <v>2100</v>
      </c>
      <c r="D27" s="1">
        <f t="shared" si="0"/>
        <v>2.2209711937741699E-3</v>
      </c>
      <c r="E27">
        <v>-2.2209711937741699E-3</v>
      </c>
      <c r="F27">
        <v>0.96664861909461597</v>
      </c>
      <c r="G27">
        <v>-3.6472321048567299E-3</v>
      </c>
    </row>
    <row r="28" spans="1:8" x14ac:dyDescent="0.25">
      <c r="A28">
        <v>24</v>
      </c>
      <c r="B28">
        <v>146</v>
      </c>
      <c r="C28">
        <v>5400</v>
      </c>
      <c r="D28" s="1">
        <f t="shared" si="0"/>
        <v>4.9821713227658996E-3</v>
      </c>
      <c r="E28">
        <v>-4.9821713227658996E-3</v>
      </c>
      <c r="F28">
        <v>0.95888900394526899</v>
      </c>
      <c r="G28">
        <v>2.6832081451161299E-3</v>
      </c>
    </row>
    <row r="29" spans="1:8" x14ac:dyDescent="0.25">
      <c r="A29">
        <v>25</v>
      </c>
      <c r="B29">
        <v>163</v>
      </c>
      <c r="C29">
        <v>3700</v>
      </c>
      <c r="D29" s="1">
        <f t="shared" si="0"/>
        <v>3.8919351075993799E-3</v>
      </c>
      <c r="E29">
        <v>-3.8919351075993799E-3</v>
      </c>
      <c r="F29">
        <v>0.96280303377797505</v>
      </c>
      <c r="G29" s="1">
        <v>-3.5274571843107999E-4</v>
      </c>
      <c r="H29" s="1"/>
    </row>
    <row r="30" spans="1:8" x14ac:dyDescent="0.25">
      <c r="A30">
        <v>26</v>
      </c>
      <c r="B30">
        <v>155</v>
      </c>
      <c r="C30">
        <v>4500</v>
      </c>
      <c r="D30" s="1">
        <f t="shared" si="0"/>
        <v>3.8773269189122301E-3</v>
      </c>
      <c r="E30">
        <v>-3.8773269189122301E-3</v>
      </c>
      <c r="F30">
        <v>0.96267916317645297</v>
      </c>
      <c r="G30" s="1">
        <v>2.5990513066531602E-4</v>
      </c>
      <c r="H30" s="1"/>
    </row>
    <row r="31" spans="1:8" x14ac:dyDescent="0.25">
      <c r="A31">
        <v>27</v>
      </c>
      <c r="B31">
        <v>200</v>
      </c>
      <c r="C31">
        <v>0</v>
      </c>
      <c r="D31" s="1">
        <f t="shared" si="0"/>
        <v>0</v>
      </c>
      <c r="E31">
        <v>0</v>
      </c>
      <c r="F31">
        <v>0.97456619673749401</v>
      </c>
      <c r="G31">
        <v>0</v>
      </c>
    </row>
    <row r="32" spans="1:8" x14ac:dyDescent="0.25">
      <c r="A32">
        <v>28</v>
      </c>
      <c r="B32">
        <v>200</v>
      </c>
      <c r="C32">
        <v>0</v>
      </c>
      <c r="D32" s="1">
        <f t="shared" si="0"/>
        <v>0</v>
      </c>
      <c r="E32">
        <v>0</v>
      </c>
      <c r="F32">
        <v>0.97562293466995498</v>
      </c>
      <c r="G32">
        <v>0</v>
      </c>
    </row>
    <row r="33" spans="1:8" x14ac:dyDescent="0.25">
      <c r="A33">
        <v>29</v>
      </c>
      <c r="B33">
        <v>167</v>
      </c>
      <c r="C33">
        <v>3300</v>
      </c>
      <c r="D33" s="1">
        <f t="shared" si="0"/>
        <v>2.0996297081138302E-3</v>
      </c>
      <c r="E33">
        <v>-2.0996297081138302E-3</v>
      </c>
      <c r="F33">
        <v>0.96918232787715497</v>
      </c>
      <c r="G33">
        <v>-1.60338391865949E-3</v>
      </c>
    </row>
    <row r="34" spans="1:8" x14ac:dyDescent="0.25">
      <c r="B34" t="s">
        <v>8</v>
      </c>
      <c r="C34">
        <f>SUM(C4:C33)</f>
        <v>83800</v>
      </c>
      <c r="D34" s="1" t="e">
        <f t="shared" si="0"/>
        <v>#VALUE!</v>
      </c>
      <c r="E34" t="s">
        <v>9</v>
      </c>
      <c r="F34">
        <f>AVERAGE(F4:F33)</f>
        <v>0.96630809153031738</v>
      </c>
    </row>
    <row r="36" spans="1:8" x14ac:dyDescent="0.25">
      <c r="C36">
        <f>AVERAGE(C4:C33)</f>
        <v>2793.3333333333335</v>
      </c>
    </row>
    <row r="39" spans="1:8" x14ac:dyDescent="0.25">
      <c r="E39">
        <f>QUARTILE($E$4:$E$33,0)</f>
        <v>-6.3749054886274503E-3</v>
      </c>
      <c r="G39" s="1">
        <f>MIN($G$4:$G$33)</f>
        <v>-7.0782432186709196E-3</v>
      </c>
      <c r="H39" s="1">
        <f>MIN($G$4:$G$33)</f>
        <v>-7.0782432186709196E-3</v>
      </c>
    </row>
    <row r="40" spans="1:8" x14ac:dyDescent="0.25">
      <c r="E40">
        <f>QUARTILE($E$4:$E$33,1)</f>
        <v>-4.2106787343501647E-3</v>
      </c>
      <c r="G40">
        <f>_xlfn.PERCENTILE.EXC($G$4:$G$33,0.25)</f>
        <v>-3.3493909543108125E-3</v>
      </c>
      <c r="H40">
        <f>_xlfn.QUARTILE.EXC($G$4:$G$33,1)</f>
        <v>-3.3493909543108125E-3</v>
      </c>
    </row>
    <row r="41" spans="1:8" x14ac:dyDescent="0.25">
      <c r="E41">
        <f>QUARTILE($E$4:$E$33,2)</f>
        <v>-2.8199461243420499E-3</v>
      </c>
      <c r="G41" s="1">
        <f>MEDIAN($G$4:$G$33)</f>
        <v>-1.254987634740874E-3</v>
      </c>
      <c r="H41">
        <f>_xlfn.QUARTILE.EXC($G$4:$G$33,2)</f>
        <v>-1.254987634740874E-3</v>
      </c>
    </row>
    <row r="42" spans="1:8" x14ac:dyDescent="0.25">
      <c r="E42">
        <f>QUARTILE($E$4:$E$33,3)</f>
        <v>-3.9509089179294381E-4</v>
      </c>
      <c r="G42">
        <f>_xlfn.PERCENTILE.EXC($G$4:$G$33,0.75)</f>
        <v>0</v>
      </c>
      <c r="H42">
        <f>_xlfn.QUARTILE.EXC($G$4:$G$33,3)</f>
        <v>0</v>
      </c>
    </row>
    <row r="43" spans="1:8" x14ac:dyDescent="0.25">
      <c r="E43">
        <f>QUARTILE($E$4:$E$33,4)</f>
        <v>5.0677194091686097E-6</v>
      </c>
      <c r="G43" s="1">
        <f>MAX($G$4:$G$33)</f>
        <v>2.6832081451161299E-3</v>
      </c>
      <c r="H43" s="1">
        <f>MAX($G$4:$G$33)</f>
        <v>2.6832081451161299E-3</v>
      </c>
    </row>
    <row r="45" spans="1:8" x14ac:dyDescent="0.25">
      <c r="E45">
        <f>E38-E37</f>
        <v>0</v>
      </c>
      <c r="G45">
        <f>G38-G37</f>
        <v>0</v>
      </c>
    </row>
    <row r="46" spans="1:8" x14ac:dyDescent="0.25">
      <c r="E46">
        <f>E39-E38</f>
        <v>-6.3749054886274503E-3</v>
      </c>
      <c r="G46" s="1">
        <f>G38-G39</f>
        <v>7.0782432186709196E-3</v>
      </c>
    </row>
    <row r="47" spans="1:8" x14ac:dyDescent="0.25">
      <c r="E47">
        <f t="shared" ref="E47:E50" si="1">E40-E39</f>
        <v>2.1642267542772856E-3</v>
      </c>
      <c r="G47" s="1">
        <f>G39-G40</f>
        <v>-3.7288522643601071E-3</v>
      </c>
    </row>
    <row r="48" spans="1:8" x14ac:dyDescent="0.25">
      <c r="E48">
        <f t="shared" si="1"/>
        <v>1.3907326100081148E-3</v>
      </c>
      <c r="G48" s="1">
        <f>G40-G41</f>
        <v>-2.0944033195699385E-3</v>
      </c>
    </row>
    <row r="49" spans="5:7" x14ac:dyDescent="0.25">
      <c r="E49">
        <f t="shared" si="1"/>
        <v>2.4248552325491059E-3</v>
      </c>
      <c r="G49" s="1">
        <f>G41-G42</f>
        <v>-1.254987634740874E-3</v>
      </c>
    </row>
    <row r="50" spans="5:7" x14ac:dyDescent="0.25">
      <c r="E50">
        <f t="shared" si="1"/>
        <v>4.0015861120211243E-4</v>
      </c>
      <c r="G50" s="1">
        <f>G42-G43</f>
        <v>-2.6832081451161299E-3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E8" sqref="E8"/>
    </sheetView>
  </sheetViews>
  <sheetFormatPr defaultRowHeight="15" x14ac:dyDescent="0.25"/>
  <cols>
    <col min="1" max="1" width="17.85546875" bestFit="1" customWidth="1"/>
    <col min="2" max="2" width="20.28515625" bestFit="1" customWidth="1"/>
    <col min="3" max="3" width="14.7109375" bestFit="1" customWidth="1"/>
    <col min="4" max="4" width="21.85546875" hidden="1" customWidth="1"/>
    <col min="5" max="5" width="21.85546875" customWidth="1"/>
    <col min="6" max="6" width="14.140625" bestFit="1" customWidth="1"/>
    <col min="7" max="7" width="11.5703125" bestFit="1" customWidth="1"/>
  </cols>
  <sheetData>
    <row r="1" spans="1:7" x14ac:dyDescent="0.25">
      <c r="A1" s="2" t="s">
        <v>3</v>
      </c>
      <c r="B1">
        <v>200</v>
      </c>
      <c r="C1" s="2" t="s">
        <v>7</v>
      </c>
      <c r="D1">
        <v>0.51719187154758695</v>
      </c>
    </row>
    <row r="3" spans="1:7" x14ac:dyDescent="0.25">
      <c r="A3" s="3" t="s">
        <v>1</v>
      </c>
      <c r="B3" s="3" t="s">
        <v>0</v>
      </c>
      <c r="C3" s="3" t="s">
        <v>2</v>
      </c>
      <c r="D3" s="3" t="s">
        <v>4</v>
      </c>
      <c r="E3" s="3" t="s">
        <v>27</v>
      </c>
      <c r="F3" s="3" t="s">
        <v>6</v>
      </c>
      <c r="G3" s="3" t="s">
        <v>5</v>
      </c>
    </row>
    <row r="4" spans="1:7" x14ac:dyDescent="0.25">
      <c r="A4">
        <v>0</v>
      </c>
      <c r="B4">
        <v>162</v>
      </c>
      <c r="C4">
        <v>3800</v>
      </c>
      <c r="D4">
        <v>1.88023544635496E-3</v>
      </c>
      <c r="E4">
        <f>D4*-1</f>
        <v>-1.88023544635496E-3</v>
      </c>
      <c r="F4">
        <v>0.98931709736600004</v>
      </c>
      <c r="G4">
        <v>-1.2119754075568499E-3</v>
      </c>
    </row>
    <row r="5" spans="1:7" x14ac:dyDescent="0.25">
      <c r="A5">
        <v>1</v>
      </c>
      <c r="B5">
        <v>184</v>
      </c>
      <c r="C5">
        <v>1600</v>
      </c>
      <c r="D5" s="1">
        <v>7.8443145858742003E-4</v>
      </c>
      <c r="E5">
        <f t="shared" ref="E5:E34" si="0">D5*-1</f>
        <v>-7.8443145858742003E-4</v>
      </c>
      <c r="F5">
        <v>0.99156408973995902</v>
      </c>
      <c r="G5">
        <v>-5.9026780993743999E-3</v>
      </c>
    </row>
    <row r="6" spans="1:7" x14ac:dyDescent="0.25">
      <c r="A6">
        <v>2</v>
      </c>
      <c r="B6">
        <v>191</v>
      </c>
      <c r="C6">
        <v>900</v>
      </c>
      <c r="D6" s="1">
        <v>5.8489135180683695E-4</v>
      </c>
      <c r="E6">
        <f t="shared" si="0"/>
        <v>-5.8489135180683695E-4</v>
      </c>
      <c r="F6">
        <v>0.99206595233444395</v>
      </c>
      <c r="G6">
        <v>1.31836055900639E-3</v>
      </c>
    </row>
    <row r="7" spans="1:7" x14ac:dyDescent="0.25">
      <c r="A7">
        <v>3</v>
      </c>
      <c r="B7">
        <v>185</v>
      </c>
      <c r="C7">
        <v>1500</v>
      </c>
      <c r="D7" s="1">
        <v>5.2440204540804504E-4</v>
      </c>
      <c r="E7">
        <f t="shared" si="0"/>
        <v>-5.2440204540804504E-4</v>
      </c>
      <c r="F7">
        <v>0.99173192026087698</v>
      </c>
      <c r="G7">
        <v>-1.67674038697403E-3</v>
      </c>
    </row>
    <row r="8" spans="1:7" x14ac:dyDescent="0.25">
      <c r="A8">
        <v>4</v>
      </c>
      <c r="B8">
        <v>125</v>
      </c>
      <c r="C8">
        <v>7500</v>
      </c>
      <c r="D8">
        <v>6.7497848917349402E-3</v>
      </c>
      <c r="E8">
        <f t="shared" si="0"/>
        <v>-6.7497848917349402E-3</v>
      </c>
      <c r="F8">
        <v>0.97997333691999799</v>
      </c>
      <c r="G8">
        <v>-1.0142672573018E-2</v>
      </c>
    </row>
    <row r="9" spans="1:7" x14ac:dyDescent="0.25">
      <c r="A9">
        <v>5</v>
      </c>
      <c r="B9">
        <v>115</v>
      </c>
      <c r="C9">
        <v>8500</v>
      </c>
      <c r="D9">
        <v>8.2823867936648796E-3</v>
      </c>
      <c r="E9">
        <f t="shared" si="0"/>
        <v>-8.2823867936648796E-3</v>
      </c>
      <c r="F9">
        <v>0.97788748244162704</v>
      </c>
      <c r="G9">
        <v>-1.2517411531936799E-2</v>
      </c>
    </row>
    <row r="10" spans="1:7" x14ac:dyDescent="0.25">
      <c r="A10">
        <v>6</v>
      </c>
      <c r="B10">
        <v>145</v>
      </c>
      <c r="C10">
        <v>5500</v>
      </c>
      <c r="D10">
        <v>3.06524184403711E-3</v>
      </c>
      <c r="E10">
        <f t="shared" si="0"/>
        <v>-3.06524184403711E-3</v>
      </c>
      <c r="F10">
        <v>0.98692825029568199</v>
      </c>
      <c r="G10">
        <v>1.9154975424234199E-3</v>
      </c>
    </row>
    <row r="11" spans="1:7" x14ac:dyDescent="0.25">
      <c r="A11">
        <v>7</v>
      </c>
      <c r="B11">
        <v>141</v>
      </c>
      <c r="C11">
        <v>5900</v>
      </c>
      <c r="D11">
        <v>5.5132286010064402E-3</v>
      </c>
      <c r="E11">
        <f t="shared" si="0"/>
        <v>-5.5132286010064402E-3</v>
      </c>
      <c r="F11">
        <v>0.98203671689042005</v>
      </c>
      <c r="G11">
        <v>-6.99970418727946E-3</v>
      </c>
    </row>
    <row r="12" spans="1:7" x14ac:dyDescent="0.25">
      <c r="A12">
        <v>8</v>
      </c>
      <c r="B12">
        <v>200</v>
      </c>
      <c r="C12">
        <v>0</v>
      </c>
      <c r="D12">
        <v>0</v>
      </c>
      <c r="E12">
        <f t="shared" si="0"/>
        <v>0</v>
      </c>
      <c r="F12">
        <v>0.99334352770691803</v>
      </c>
      <c r="G12">
        <v>0</v>
      </c>
    </row>
    <row r="13" spans="1:7" x14ac:dyDescent="0.25">
      <c r="A13">
        <v>9</v>
      </c>
      <c r="B13">
        <v>153</v>
      </c>
      <c r="C13">
        <v>4700</v>
      </c>
      <c r="D13">
        <v>3.4490972823812902E-3</v>
      </c>
      <c r="E13">
        <f t="shared" si="0"/>
        <v>-3.4490972823812902E-3</v>
      </c>
      <c r="F13">
        <v>0.98648387281003902</v>
      </c>
      <c r="G13">
        <v>-2.6419898658634998E-3</v>
      </c>
    </row>
    <row r="14" spans="1:7" x14ac:dyDescent="0.25">
      <c r="A14">
        <v>10</v>
      </c>
      <c r="B14">
        <v>118</v>
      </c>
      <c r="C14">
        <v>8200</v>
      </c>
      <c r="D14">
        <v>9.3172120775122293E-3</v>
      </c>
      <c r="E14">
        <f t="shared" si="0"/>
        <v>-9.3172120775122293E-3</v>
      </c>
      <c r="F14">
        <v>0.97558054836424601</v>
      </c>
      <c r="G14">
        <v>-1.3954769173487499E-2</v>
      </c>
    </row>
    <row r="15" spans="1:7" x14ac:dyDescent="0.25">
      <c r="A15">
        <v>11</v>
      </c>
      <c r="B15">
        <v>149</v>
      </c>
      <c r="C15">
        <v>5100</v>
      </c>
      <c r="D15">
        <v>4.5661650065368297E-3</v>
      </c>
      <c r="E15">
        <f t="shared" si="0"/>
        <v>-4.5661650065368297E-3</v>
      </c>
      <c r="F15">
        <v>0.98343931618072999</v>
      </c>
      <c r="G15">
        <v>-4.8550550644500803E-3</v>
      </c>
    </row>
    <row r="16" spans="1:7" x14ac:dyDescent="0.25">
      <c r="A16">
        <v>12</v>
      </c>
      <c r="B16">
        <v>138</v>
      </c>
      <c r="C16">
        <v>6200</v>
      </c>
      <c r="D16">
        <v>4.9398186135426398E-3</v>
      </c>
      <c r="E16">
        <f t="shared" si="0"/>
        <v>-4.9398186135426398E-3</v>
      </c>
      <c r="F16">
        <v>0.98389345352469704</v>
      </c>
      <c r="G16">
        <v>-5.0990232070927399E-3</v>
      </c>
    </row>
    <row r="17" spans="1:7" x14ac:dyDescent="0.25">
      <c r="A17">
        <v>13</v>
      </c>
      <c r="B17">
        <v>138</v>
      </c>
      <c r="C17">
        <v>6200</v>
      </c>
      <c r="D17">
        <v>4.30387964846246E-3</v>
      </c>
      <c r="E17">
        <f t="shared" si="0"/>
        <v>-4.30387964846246E-3</v>
      </c>
      <c r="F17">
        <v>0.985231883918535</v>
      </c>
      <c r="G17">
        <v>-1.7819612863766499E-3</v>
      </c>
    </row>
    <row r="18" spans="1:7" x14ac:dyDescent="0.25">
      <c r="A18">
        <v>14</v>
      </c>
      <c r="B18">
        <v>132</v>
      </c>
      <c r="C18">
        <v>6800</v>
      </c>
      <c r="D18">
        <v>7.52237606719374E-3</v>
      </c>
      <c r="E18">
        <f t="shared" si="0"/>
        <v>-7.52237606719374E-3</v>
      </c>
      <c r="F18">
        <v>0.97759290492179096</v>
      </c>
      <c r="G18">
        <v>-1.1371158191845501E-2</v>
      </c>
    </row>
    <row r="19" spans="1:7" x14ac:dyDescent="0.25">
      <c r="A19">
        <v>15</v>
      </c>
      <c r="B19">
        <v>156</v>
      </c>
      <c r="C19">
        <v>4400</v>
      </c>
      <c r="D19">
        <v>2.1076597376998799E-3</v>
      </c>
      <c r="E19">
        <f t="shared" si="0"/>
        <v>-2.1076597376998799E-3</v>
      </c>
      <c r="F19">
        <v>0.98888881526336103</v>
      </c>
      <c r="G19" s="1">
        <v>3.9224771035693801E-4</v>
      </c>
    </row>
    <row r="20" spans="1:7" x14ac:dyDescent="0.25">
      <c r="A20">
        <v>16</v>
      </c>
      <c r="B20">
        <v>187</v>
      </c>
      <c r="C20">
        <v>1300</v>
      </c>
      <c r="D20" s="1">
        <v>3.4846614815031701E-4</v>
      </c>
      <c r="E20">
        <f t="shared" si="0"/>
        <v>-3.4846614815031701E-4</v>
      </c>
      <c r="F20">
        <v>0.99241921046550696</v>
      </c>
      <c r="G20">
        <v>-1.3571533176202999E-3</v>
      </c>
    </row>
    <row r="21" spans="1:7" x14ac:dyDescent="0.25">
      <c r="A21">
        <v>17</v>
      </c>
      <c r="B21">
        <v>149</v>
      </c>
      <c r="C21">
        <v>5100</v>
      </c>
      <c r="D21">
        <v>3.4285597305218E-3</v>
      </c>
      <c r="E21">
        <f t="shared" si="0"/>
        <v>-3.4285597305218E-3</v>
      </c>
      <c r="F21">
        <v>0.98579809141511798</v>
      </c>
      <c r="G21" s="1">
        <v>-2.6017640606640298E-4</v>
      </c>
    </row>
    <row r="22" spans="1:7" x14ac:dyDescent="0.25">
      <c r="A22">
        <v>18</v>
      </c>
      <c r="B22">
        <v>139</v>
      </c>
      <c r="C22">
        <v>6100</v>
      </c>
      <c r="D22">
        <v>5.8810748754540799E-3</v>
      </c>
      <c r="E22">
        <f t="shared" si="0"/>
        <v>-5.8810748754540799E-3</v>
      </c>
      <c r="F22">
        <v>0.98157960488197005</v>
      </c>
      <c r="G22">
        <v>-5.7224645484128204E-3</v>
      </c>
    </row>
    <row r="23" spans="1:7" x14ac:dyDescent="0.25">
      <c r="A23">
        <v>19</v>
      </c>
      <c r="B23">
        <v>120</v>
      </c>
      <c r="C23">
        <v>8000</v>
      </c>
      <c r="D23">
        <v>1.06046338090119E-2</v>
      </c>
      <c r="E23">
        <f t="shared" si="0"/>
        <v>-1.06046338090119E-2</v>
      </c>
      <c r="F23">
        <v>0.97230001790295895</v>
      </c>
      <c r="G23">
        <v>-8.8889988539172793E-3</v>
      </c>
    </row>
    <row r="24" spans="1:7" x14ac:dyDescent="0.25">
      <c r="A24">
        <v>20</v>
      </c>
      <c r="B24">
        <v>141</v>
      </c>
      <c r="C24">
        <v>5900</v>
      </c>
      <c r="D24">
        <v>6.1208215469860097E-3</v>
      </c>
      <c r="E24">
        <f t="shared" si="0"/>
        <v>-6.1208215469860097E-3</v>
      </c>
      <c r="F24">
        <v>0.98117391647851404</v>
      </c>
      <c r="G24">
        <v>-5.8806215826587198E-3</v>
      </c>
    </row>
    <row r="25" spans="1:7" x14ac:dyDescent="0.25">
      <c r="A25">
        <v>21</v>
      </c>
      <c r="B25">
        <v>148</v>
      </c>
      <c r="C25">
        <v>5200</v>
      </c>
      <c r="D25">
        <v>2.8704291589508601E-3</v>
      </c>
      <c r="E25">
        <f t="shared" si="0"/>
        <v>-2.8704291589508601E-3</v>
      </c>
      <c r="F25">
        <v>0.98808688157340296</v>
      </c>
      <c r="G25">
        <v>-2.59241435319469E-3</v>
      </c>
    </row>
    <row r="26" spans="1:7" x14ac:dyDescent="0.25">
      <c r="A26">
        <v>22</v>
      </c>
      <c r="B26">
        <v>131</v>
      </c>
      <c r="C26">
        <v>6900</v>
      </c>
      <c r="D26">
        <v>5.9194572155926101E-3</v>
      </c>
      <c r="E26">
        <f t="shared" si="0"/>
        <v>-5.9194572155926101E-3</v>
      </c>
      <c r="F26">
        <v>0.98154909227953402</v>
      </c>
      <c r="G26">
        <v>-6.6292179250593501E-3</v>
      </c>
    </row>
    <row r="27" spans="1:7" x14ac:dyDescent="0.25">
      <c r="A27">
        <v>23</v>
      </c>
      <c r="B27">
        <v>143</v>
      </c>
      <c r="C27">
        <v>5700</v>
      </c>
      <c r="D27">
        <v>7.2759723635476004E-3</v>
      </c>
      <c r="E27">
        <f t="shared" si="0"/>
        <v>-7.2759723635476004E-3</v>
      </c>
      <c r="F27">
        <v>0.975739986422549</v>
      </c>
      <c r="G27">
        <v>-1.0078287593559099E-2</v>
      </c>
    </row>
    <row r="28" spans="1:7" x14ac:dyDescent="0.25">
      <c r="A28">
        <v>24</v>
      </c>
      <c r="B28">
        <v>130</v>
      </c>
      <c r="C28">
        <v>7000</v>
      </c>
      <c r="D28">
        <v>5.5412857837174798E-3</v>
      </c>
      <c r="E28">
        <f t="shared" si="0"/>
        <v>-5.5412857837174798E-3</v>
      </c>
      <c r="F28">
        <v>0.98379870846981998</v>
      </c>
      <c r="G28">
        <v>-6.3987936206359999E-3</v>
      </c>
    </row>
    <row r="29" spans="1:7" x14ac:dyDescent="0.25">
      <c r="A29">
        <v>25</v>
      </c>
      <c r="B29">
        <v>128</v>
      </c>
      <c r="C29">
        <v>7200</v>
      </c>
      <c r="D29">
        <v>5.6299034200122302E-3</v>
      </c>
      <c r="E29">
        <f t="shared" si="0"/>
        <v>-5.6299034200122302E-3</v>
      </c>
      <c r="F29">
        <v>0.98245039429620296</v>
      </c>
      <c r="G29">
        <v>-8.1884611163008502E-3</v>
      </c>
    </row>
    <row r="30" spans="1:7" x14ac:dyDescent="0.25">
      <c r="A30">
        <v>26</v>
      </c>
      <c r="B30">
        <v>199</v>
      </c>
      <c r="C30">
        <v>100</v>
      </c>
      <c r="D30" s="1">
        <v>7.1521848018063494E-5</v>
      </c>
      <c r="E30">
        <f t="shared" si="0"/>
        <v>-7.1521848018063494E-5</v>
      </c>
      <c r="F30">
        <v>0.99209950654051604</v>
      </c>
      <c r="G30" s="1">
        <v>-8.6311564224213905E-4</v>
      </c>
    </row>
    <row r="31" spans="1:7" x14ac:dyDescent="0.25">
      <c r="A31">
        <v>27</v>
      </c>
      <c r="B31">
        <v>128</v>
      </c>
      <c r="C31">
        <v>7200</v>
      </c>
      <c r="D31">
        <v>7.13966780614461E-3</v>
      </c>
      <c r="E31">
        <f t="shared" si="0"/>
        <v>-7.13966780614461E-3</v>
      </c>
      <c r="F31">
        <v>0.97859056172659298</v>
      </c>
      <c r="G31">
        <v>-8.2549595578293705E-3</v>
      </c>
    </row>
    <row r="32" spans="1:7" x14ac:dyDescent="0.25">
      <c r="A32">
        <v>28</v>
      </c>
      <c r="B32">
        <v>158</v>
      </c>
      <c r="C32">
        <v>4200</v>
      </c>
      <c r="D32">
        <v>2.2781408499055098E-3</v>
      </c>
      <c r="E32">
        <f t="shared" si="0"/>
        <v>-2.2781408499055098E-3</v>
      </c>
      <c r="F32">
        <v>0.98776943105524395</v>
      </c>
      <c r="G32">
        <v>-1.08959930176485E-3</v>
      </c>
    </row>
    <row r="33" spans="1:7" x14ac:dyDescent="0.25">
      <c r="A33">
        <v>29</v>
      </c>
      <c r="B33">
        <v>144</v>
      </c>
      <c r="C33">
        <v>5600</v>
      </c>
      <c r="D33">
        <v>3.9793132356357097E-3</v>
      </c>
      <c r="E33">
        <f t="shared" si="0"/>
        <v>-3.9793132356357097E-3</v>
      </c>
      <c r="F33">
        <v>0.98518815741018995</v>
      </c>
      <c r="G33" s="1">
        <v>-7.0021476630840996E-4</v>
      </c>
    </row>
    <row r="34" spans="1:7" x14ac:dyDescent="0.25">
      <c r="B34" t="s">
        <v>8</v>
      </c>
      <c r="C34">
        <f>SUM(C4:C33)</f>
        <v>152300</v>
      </c>
      <c r="D34" t="s">
        <v>9</v>
      </c>
      <c r="E34" t="e">
        <f t="shared" si="0"/>
        <v>#VALUE!</v>
      </c>
      <c r="F34">
        <f>AVERAGE(F4:F33)</f>
        <v>0.98448342432858138</v>
      </c>
    </row>
    <row r="39" spans="1:7" x14ac:dyDescent="0.25">
      <c r="D39">
        <f>QUARTILE($D$4:$D$33,0)</f>
        <v>0</v>
      </c>
      <c r="G39">
        <f>QUARTILE($G$4:$G$33,0)</f>
        <v>-1.3954769173487499E-2</v>
      </c>
    </row>
    <row r="40" spans="1:7" x14ac:dyDescent="0.25">
      <c r="D40">
        <f>QUARTILE($D$4:$D$33,1)</f>
        <v>2.1502800157512875E-3</v>
      </c>
      <c r="G40">
        <f>QUARTILE($G$4:$G$33,1)</f>
        <v>-7.8912718840455018E-3</v>
      </c>
    </row>
    <row r="41" spans="1:7" x14ac:dyDescent="0.25">
      <c r="D41">
        <f>QUARTILE($D$4:$D$33,2)</f>
        <v>4.4350223274996449E-3</v>
      </c>
      <c r="G41">
        <f>QUARTILE($G$4:$G$33,2)</f>
        <v>-4.9770391357714105E-3</v>
      </c>
    </row>
    <row r="42" spans="1:7" x14ac:dyDescent="0.25">
      <c r="D42">
        <f>QUARTILE($D$4:$D$33,3)</f>
        <v>6.0704804641376602E-3</v>
      </c>
      <c r="G42">
        <f>QUARTILE($G$4:$G$33,3)</f>
        <v>-1.1201933282128499E-3</v>
      </c>
    </row>
    <row r="43" spans="1:7" x14ac:dyDescent="0.25">
      <c r="D43">
        <f>QUARTILE($D$4:$D$33,4)</f>
        <v>1.06046338090119E-2</v>
      </c>
      <c r="G43">
        <f>QUARTILE($G$4:$G$33,4)</f>
        <v>1.9154975424234199E-3</v>
      </c>
    </row>
    <row r="45" spans="1:7" x14ac:dyDescent="0.25">
      <c r="D45">
        <f>D38-D37</f>
        <v>0</v>
      </c>
      <c r="G45">
        <f>G38-G37</f>
        <v>0</v>
      </c>
    </row>
    <row r="46" spans="1:7" x14ac:dyDescent="0.25">
      <c r="D46">
        <f>D39-D38</f>
        <v>0</v>
      </c>
      <c r="G46">
        <f>G39-G38</f>
        <v>-1.3954769173487499E-2</v>
      </c>
    </row>
    <row r="47" spans="1:7" x14ac:dyDescent="0.25">
      <c r="D47">
        <f t="shared" ref="D47:G50" si="1">D40-D39</f>
        <v>2.1502800157512875E-3</v>
      </c>
      <c r="G47">
        <f t="shared" si="1"/>
        <v>6.0634972894419974E-3</v>
      </c>
    </row>
    <row r="48" spans="1:7" x14ac:dyDescent="0.25">
      <c r="D48">
        <f t="shared" si="1"/>
        <v>2.2847423117483574E-3</v>
      </c>
      <c r="G48">
        <f t="shared" si="1"/>
        <v>2.9142327482740912E-3</v>
      </c>
    </row>
    <row r="49" spans="4:7" x14ac:dyDescent="0.25">
      <c r="D49">
        <f t="shared" si="1"/>
        <v>1.6354581366380154E-3</v>
      </c>
      <c r="G49">
        <f t="shared" si="1"/>
        <v>3.8568458075585606E-3</v>
      </c>
    </row>
    <row r="50" spans="4:7" x14ac:dyDescent="0.25">
      <c r="D50">
        <f t="shared" si="1"/>
        <v>4.5341533448742394E-3</v>
      </c>
      <c r="G50">
        <f t="shared" si="1"/>
        <v>3.0356908706362699E-3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A2" workbookViewId="0">
      <selection activeCell="F14" sqref="F14"/>
    </sheetView>
  </sheetViews>
  <sheetFormatPr defaultRowHeight="15" x14ac:dyDescent="0.25"/>
  <cols>
    <col min="1" max="1" width="17.85546875" bestFit="1" customWidth="1"/>
    <col min="2" max="2" width="20.28515625" bestFit="1" customWidth="1"/>
    <col min="3" max="3" width="14.7109375" bestFit="1" customWidth="1"/>
    <col min="4" max="5" width="21.85546875" customWidth="1"/>
    <col min="6" max="6" width="14.140625" bestFit="1" customWidth="1"/>
    <col min="7" max="7" width="11.5703125" bestFit="1" customWidth="1"/>
  </cols>
  <sheetData>
    <row r="1" spans="1:7" x14ac:dyDescent="0.25">
      <c r="A1" s="2" t="s">
        <v>3</v>
      </c>
      <c r="B1">
        <v>200</v>
      </c>
      <c r="C1" s="2" t="s">
        <v>7</v>
      </c>
      <c r="D1">
        <v>0.66617361728492197</v>
      </c>
    </row>
    <row r="3" spans="1:7" x14ac:dyDescent="0.25">
      <c r="A3" s="3" t="s">
        <v>1</v>
      </c>
      <c r="B3" s="3" t="s">
        <v>0</v>
      </c>
      <c r="C3" s="3" t="s">
        <v>2</v>
      </c>
      <c r="D3" s="3" t="s">
        <v>4</v>
      </c>
      <c r="E3" s="3" t="s">
        <v>27</v>
      </c>
      <c r="F3" s="3" t="s">
        <v>6</v>
      </c>
      <c r="G3" s="3" t="s">
        <v>5</v>
      </c>
    </row>
    <row r="4" spans="1:7" x14ac:dyDescent="0.25">
      <c r="A4">
        <v>0</v>
      </c>
      <c r="B4">
        <v>200</v>
      </c>
      <c r="C4">
        <v>0</v>
      </c>
      <c r="D4">
        <v>0</v>
      </c>
      <c r="E4">
        <f>D4*-1</f>
        <v>0</v>
      </c>
      <c r="F4">
        <v>0.98391971971579595</v>
      </c>
      <c r="G4">
        <v>0</v>
      </c>
    </row>
    <row r="5" spans="1:7" x14ac:dyDescent="0.25">
      <c r="A5">
        <v>1</v>
      </c>
      <c r="B5">
        <v>200</v>
      </c>
      <c r="C5">
        <v>0</v>
      </c>
      <c r="D5">
        <v>0</v>
      </c>
      <c r="E5">
        <f t="shared" ref="E5:E34" si="0">D5*-1</f>
        <v>0</v>
      </c>
      <c r="F5">
        <v>0.69953313348030299</v>
      </c>
      <c r="G5">
        <v>0</v>
      </c>
    </row>
    <row r="6" spans="1:7" x14ac:dyDescent="0.25">
      <c r="A6">
        <v>2</v>
      </c>
      <c r="B6">
        <v>200</v>
      </c>
      <c r="C6">
        <v>0</v>
      </c>
      <c r="D6">
        <v>0</v>
      </c>
      <c r="E6">
        <f t="shared" si="0"/>
        <v>0</v>
      </c>
      <c r="F6">
        <v>0.98400831292391</v>
      </c>
      <c r="G6">
        <v>0</v>
      </c>
    </row>
    <row r="7" spans="1:7" x14ac:dyDescent="0.25">
      <c r="A7">
        <v>3</v>
      </c>
      <c r="B7">
        <v>200</v>
      </c>
      <c r="C7">
        <v>0</v>
      </c>
      <c r="D7">
        <v>0</v>
      </c>
      <c r="E7">
        <f t="shared" si="0"/>
        <v>0</v>
      </c>
      <c r="F7">
        <v>0.97646763140637804</v>
      </c>
      <c r="G7">
        <v>0</v>
      </c>
    </row>
    <row r="8" spans="1:7" x14ac:dyDescent="0.25">
      <c r="A8">
        <v>4</v>
      </c>
      <c r="B8">
        <v>131</v>
      </c>
      <c r="C8">
        <v>6900</v>
      </c>
      <c r="D8">
        <v>0.21871601696691401</v>
      </c>
      <c r="E8">
        <f t="shared" si="0"/>
        <v>-0.21871601696691401</v>
      </c>
      <c r="F8">
        <v>0.65121565787021396</v>
      </c>
      <c r="G8">
        <v>-0.25458930937267898</v>
      </c>
    </row>
    <row r="9" spans="1:7" x14ac:dyDescent="0.25">
      <c r="A9">
        <v>5</v>
      </c>
      <c r="B9">
        <v>147</v>
      </c>
      <c r="C9">
        <v>5300</v>
      </c>
      <c r="D9">
        <v>0.263313414507512</v>
      </c>
      <c r="E9">
        <f t="shared" si="0"/>
        <v>-0.263313414507512</v>
      </c>
      <c r="F9">
        <v>0.58970333906371897</v>
      </c>
      <c r="G9">
        <v>-0.21675477052320299</v>
      </c>
    </row>
    <row r="10" spans="1:7" x14ac:dyDescent="0.25">
      <c r="A10">
        <v>6</v>
      </c>
      <c r="B10">
        <v>200</v>
      </c>
      <c r="C10">
        <v>0</v>
      </c>
      <c r="D10">
        <v>0</v>
      </c>
      <c r="E10">
        <f t="shared" si="0"/>
        <v>0</v>
      </c>
      <c r="F10">
        <v>0.97021760392747602</v>
      </c>
      <c r="G10">
        <v>0</v>
      </c>
    </row>
    <row r="11" spans="1:7" x14ac:dyDescent="0.25">
      <c r="A11">
        <v>7</v>
      </c>
      <c r="B11">
        <v>200</v>
      </c>
      <c r="C11">
        <v>0</v>
      </c>
      <c r="D11">
        <v>0</v>
      </c>
      <c r="E11">
        <f t="shared" si="0"/>
        <v>0</v>
      </c>
      <c r="F11">
        <v>0.96494019829317501</v>
      </c>
      <c r="G11">
        <v>0</v>
      </c>
    </row>
    <row r="12" spans="1:7" x14ac:dyDescent="0.25">
      <c r="A12">
        <v>8</v>
      </c>
      <c r="B12">
        <v>200</v>
      </c>
      <c r="C12">
        <v>0</v>
      </c>
      <c r="D12">
        <v>0</v>
      </c>
      <c r="E12">
        <f t="shared" si="0"/>
        <v>0</v>
      </c>
      <c r="F12">
        <v>0.97126656876968098</v>
      </c>
      <c r="G12">
        <v>0</v>
      </c>
    </row>
    <row r="13" spans="1:7" x14ac:dyDescent="0.25">
      <c r="A13">
        <v>9</v>
      </c>
      <c r="B13">
        <v>142</v>
      </c>
      <c r="C13">
        <v>5800</v>
      </c>
      <c r="D13">
        <v>5.3252539172236803E-2</v>
      </c>
      <c r="E13">
        <f t="shared" si="0"/>
        <v>-5.3252539172236803E-2</v>
      </c>
      <c r="F13">
        <v>0.87433411501625102</v>
      </c>
      <c r="G13">
        <v>-3.91949096680555E-2</v>
      </c>
    </row>
    <row r="14" spans="1:7" x14ac:dyDescent="0.25">
      <c r="A14">
        <v>10</v>
      </c>
      <c r="B14">
        <v>200</v>
      </c>
      <c r="C14">
        <v>0</v>
      </c>
      <c r="D14">
        <v>0</v>
      </c>
      <c r="E14">
        <f t="shared" si="0"/>
        <v>0</v>
      </c>
      <c r="F14">
        <v>0.97564308283538803</v>
      </c>
      <c r="G14">
        <v>0</v>
      </c>
    </row>
    <row r="15" spans="1:7" x14ac:dyDescent="0.25">
      <c r="A15">
        <v>11</v>
      </c>
      <c r="B15">
        <v>200</v>
      </c>
      <c r="C15">
        <v>0</v>
      </c>
      <c r="D15">
        <v>0</v>
      </c>
      <c r="E15">
        <f t="shared" si="0"/>
        <v>0</v>
      </c>
      <c r="F15">
        <v>0.96899252107165001</v>
      </c>
      <c r="G15">
        <v>0</v>
      </c>
    </row>
    <row r="16" spans="1:7" x14ac:dyDescent="0.25">
      <c r="A16">
        <v>12</v>
      </c>
      <c r="B16">
        <v>200</v>
      </c>
      <c r="C16">
        <v>0</v>
      </c>
      <c r="D16">
        <v>0</v>
      </c>
      <c r="E16">
        <f t="shared" si="0"/>
        <v>0</v>
      </c>
      <c r="F16">
        <v>0.97554506053996903</v>
      </c>
      <c r="G16">
        <v>0</v>
      </c>
    </row>
    <row r="17" spans="1:7" x14ac:dyDescent="0.25">
      <c r="A17">
        <v>13</v>
      </c>
      <c r="B17">
        <v>200</v>
      </c>
      <c r="C17">
        <v>0</v>
      </c>
      <c r="D17">
        <v>0</v>
      </c>
      <c r="E17">
        <f t="shared" si="0"/>
        <v>0</v>
      </c>
      <c r="F17">
        <v>0.98760789532765902</v>
      </c>
      <c r="G17">
        <v>0</v>
      </c>
    </row>
    <row r="18" spans="1:7" x14ac:dyDescent="0.25">
      <c r="A18">
        <v>14</v>
      </c>
      <c r="B18">
        <v>200</v>
      </c>
      <c r="C18">
        <v>0</v>
      </c>
      <c r="D18">
        <v>0</v>
      </c>
      <c r="E18">
        <f t="shared" si="0"/>
        <v>0</v>
      </c>
      <c r="F18">
        <v>0.965062544596897</v>
      </c>
      <c r="G18">
        <v>0</v>
      </c>
    </row>
    <row r="19" spans="1:7" x14ac:dyDescent="0.25">
      <c r="A19">
        <v>15</v>
      </c>
      <c r="B19">
        <v>200</v>
      </c>
      <c r="C19">
        <v>0</v>
      </c>
      <c r="D19">
        <v>0</v>
      </c>
      <c r="E19">
        <f t="shared" si="0"/>
        <v>0</v>
      </c>
      <c r="F19">
        <v>0.96665859320738001</v>
      </c>
      <c r="G19">
        <v>0</v>
      </c>
    </row>
    <row r="20" spans="1:7" x14ac:dyDescent="0.25">
      <c r="A20">
        <v>16</v>
      </c>
      <c r="B20">
        <v>200</v>
      </c>
      <c r="C20">
        <v>0</v>
      </c>
      <c r="D20">
        <v>0</v>
      </c>
      <c r="E20">
        <f t="shared" si="0"/>
        <v>0</v>
      </c>
      <c r="F20">
        <v>0.98650373629505606</v>
      </c>
      <c r="G20">
        <v>0</v>
      </c>
    </row>
    <row r="21" spans="1:7" x14ac:dyDescent="0.25">
      <c r="A21">
        <v>17</v>
      </c>
      <c r="B21">
        <v>200</v>
      </c>
      <c r="C21">
        <v>0</v>
      </c>
      <c r="D21">
        <v>0</v>
      </c>
      <c r="E21">
        <f t="shared" si="0"/>
        <v>0</v>
      </c>
      <c r="F21">
        <v>0.96436363985245199</v>
      </c>
      <c r="G21">
        <v>0</v>
      </c>
    </row>
    <row r="22" spans="1:7" x14ac:dyDescent="0.25">
      <c r="A22">
        <v>18</v>
      </c>
      <c r="B22">
        <v>200</v>
      </c>
      <c r="C22">
        <v>0</v>
      </c>
      <c r="D22">
        <v>0</v>
      </c>
      <c r="E22">
        <f t="shared" si="0"/>
        <v>0</v>
      </c>
      <c r="F22">
        <v>0.98639063465656096</v>
      </c>
      <c r="G22">
        <v>0</v>
      </c>
    </row>
    <row r="23" spans="1:7" x14ac:dyDescent="0.25">
      <c r="A23">
        <v>19</v>
      </c>
      <c r="B23">
        <v>180</v>
      </c>
      <c r="C23">
        <v>2000</v>
      </c>
      <c r="D23">
        <v>0.151641941673823</v>
      </c>
      <c r="E23">
        <f t="shared" si="0"/>
        <v>-0.151641941673823</v>
      </c>
      <c r="F23">
        <v>0.72341224683604999</v>
      </c>
      <c r="G23">
        <v>-9.7910468117792998E-2</v>
      </c>
    </row>
    <row r="24" spans="1:7" x14ac:dyDescent="0.25">
      <c r="A24">
        <v>20</v>
      </c>
      <c r="B24">
        <v>200</v>
      </c>
      <c r="C24">
        <v>0</v>
      </c>
      <c r="D24">
        <v>0</v>
      </c>
      <c r="E24">
        <f t="shared" si="0"/>
        <v>0</v>
      </c>
      <c r="F24">
        <v>0.94311374457223496</v>
      </c>
      <c r="G24">
        <v>0</v>
      </c>
    </row>
    <row r="25" spans="1:7" x14ac:dyDescent="0.25">
      <c r="A25">
        <v>21</v>
      </c>
      <c r="B25">
        <v>200</v>
      </c>
      <c r="C25">
        <v>0</v>
      </c>
      <c r="D25">
        <v>0</v>
      </c>
      <c r="E25">
        <f t="shared" si="0"/>
        <v>0</v>
      </c>
      <c r="F25">
        <v>0.97665924131211002</v>
      </c>
      <c r="G25">
        <v>0</v>
      </c>
    </row>
    <row r="26" spans="1:7" x14ac:dyDescent="0.25">
      <c r="A26">
        <v>22</v>
      </c>
      <c r="B26">
        <v>200</v>
      </c>
      <c r="C26">
        <v>0</v>
      </c>
      <c r="D26">
        <v>0</v>
      </c>
      <c r="E26">
        <f t="shared" si="0"/>
        <v>0</v>
      </c>
      <c r="F26">
        <v>0.98021429522468595</v>
      </c>
      <c r="G26">
        <v>0</v>
      </c>
    </row>
    <row r="27" spans="1:7" x14ac:dyDescent="0.25">
      <c r="A27">
        <v>23</v>
      </c>
      <c r="B27">
        <v>182</v>
      </c>
      <c r="C27">
        <v>1800</v>
      </c>
      <c r="D27">
        <v>3.5423252826902699E-3</v>
      </c>
      <c r="E27">
        <f t="shared" si="0"/>
        <v>-3.5423252826902699E-3</v>
      </c>
      <c r="F27">
        <v>0.96827604586155003</v>
      </c>
      <c r="G27" s="1">
        <v>-7.6083237656365799E-4</v>
      </c>
    </row>
    <row r="28" spans="1:7" x14ac:dyDescent="0.25">
      <c r="A28">
        <v>24</v>
      </c>
      <c r="B28">
        <v>200</v>
      </c>
      <c r="C28">
        <v>0</v>
      </c>
      <c r="D28">
        <v>0</v>
      </c>
      <c r="E28">
        <f t="shared" si="0"/>
        <v>0</v>
      </c>
      <c r="F28">
        <v>0.98069217036787104</v>
      </c>
      <c r="G28">
        <v>0</v>
      </c>
    </row>
    <row r="29" spans="1:7" x14ac:dyDescent="0.25">
      <c r="A29">
        <v>25</v>
      </c>
      <c r="B29">
        <v>200</v>
      </c>
      <c r="C29">
        <v>0</v>
      </c>
      <c r="D29">
        <v>0</v>
      </c>
      <c r="E29">
        <f t="shared" si="0"/>
        <v>0</v>
      </c>
      <c r="F29">
        <v>0.96341666714168295</v>
      </c>
      <c r="G29">
        <v>0</v>
      </c>
    </row>
    <row r="30" spans="1:7" x14ac:dyDescent="0.25">
      <c r="A30">
        <v>26</v>
      </c>
      <c r="B30">
        <v>200</v>
      </c>
      <c r="C30">
        <v>0</v>
      </c>
      <c r="D30">
        <v>0</v>
      </c>
      <c r="E30">
        <f t="shared" si="0"/>
        <v>0</v>
      </c>
      <c r="F30">
        <v>0.96536299371864998</v>
      </c>
      <c r="G30">
        <v>0</v>
      </c>
    </row>
    <row r="31" spans="1:7" x14ac:dyDescent="0.25">
      <c r="A31">
        <v>27</v>
      </c>
      <c r="B31">
        <v>185</v>
      </c>
      <c r="C31">
        <v>1500</v>
      </c>
      <c r="D31" s="1">
        <v>5.3971013996834095E-4</v>
      </c>
      <c r="E31">
        <f t="shared" si="0"/>
        <v>-5.3971013996834095E-4</v>
      </c>
      <c r="F31">
        <v>0.98524398271393998</v>
      </c>
      <c r="G31">
        <v>-1.80039045323332E-3</v>
      </c>
    </row>
    <row r="32" spans="1:7" x14ac:dyDescent="0.25">
      <c r="A32">
        <v>28</v>
      </c>
      <c r="B32">
        <v>200</v>
      </c>
      <c r="C32">
        <v>0</v>
      </c>
      <c r="D32">
        <v>0</v>
      </c>
      <c r="E32">
        <f t="shared" si="0"/>
        <v>0</v>
      </c>
      <c r="F32">
        <v>0.97645380393431302</v>
      </c>
      <c r="G32">
        <v>0</v>
      </c>
    </row>
    <row r="33" spans="1:7" x14ac:dyDescent="0.25">
      <c r="A33">
        <v>29</v>
      </c>
      <c r="B33">
        <v>200</v>
      </c>
      <c r="C33">
        <v>0</v>
      </c>
      <c r="D33">
        <v>0</v>
      </c>
      <c r="E33">
        <f t="shared" si="0"/>
        <v>0</v>
      </c>
      <c r="F33">
        <v>0.84719625012529598</v>
      </c>
      <c r="G33">
        <v>0</v>
      </c>
    </row>
    <row r="34" spans="1:7" x14ac:dyDescent="0.25">
      <c r="B34" t="s">
        <v>8</v>
      </c>
      <c r="C34">
        <f>SUM(C4:C33)</f>
        <v>23300</v>
      </c>
      <c r="D34" t="s">
        <v>9</v>
      </c>
      <c r="E34" t="e">
        <f t="shared" si="0"/>
        <v>#VALUE!</v>
      </c>
      <c r="F34">
        <f>AVERAGE(F4:F33)</f>
        <v>0.92508051435527672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workbookViewId="0">
      <selection activeCell="D12" sqref="D12"/>
    </sheetView>
  </sheetViews>
  <sheetFormatPr defaultRowHeight="15" x14ac:dyDescent="0.25"/>
  <cols>
    <col min="1" max="1" width="17.85546875" bestFit="1" customWidth="1"/>
    <col min="2" max="2" width="20.28515625" bestFit="1" customWidth="1"/>
    <col min="3" max="3" width="14.7109375" bestFit="1" customWidth="1"/>
    <col min="4" max="4" width="21.85546875" bestFit="1" customWidth="1"/>
    <col min="5" max="5" width="14.140625" bestFit="1" customWidth="1"/>
    <col min="6" max="6" width="11.5703125" bestFit="1" customWidth="1"/>
  </cols>
  <sheetData>
    <row r="1" spans="1:6" x14ac:dyDescent="0.25">
      <c r="A1" s="2" t="s">
        <v>3</v>
      </c>
      <c r="B1">
        <v>200</v>
      </c>
      <c r="C1" s="2" t="s">
        <v>7</v>
      </c>
      <c r="D1">
        <v>0.40590724234006298</v>
      </c>
    </row>
    <row r="3" spans="1:6" x14ac:dyDescent="0.25">
      <c r="A3" s="3" t="s">
        <v>1</v>
      </c>
      <c r="B3" s="3" t="s">
        <v>0</v>
      </c>
      <c r="C3" s="3" t="s">
        <v>2</v>
      </c>
      <c r="D3" s="3" t="s">
        <v>4</v>
      </c>
      <c r="E3" s="3" t="s">
        <v>6</v>
      </c>
      <c r="F3" s="3" t="s">
        <v>5</v>
      </c>
    </row>
    <row r="4" spans="1:6" x14ac:dyDescent="0.25">
      <c r="A4">
        <v>0</v>
      </c>
      <c r="B4">
        <v>219</v>
      </c>
      <c r="C4">
        <v>-1900</v>
      </c>
      <c r="D4">
        <v>-7.5461533183575598E-3</v>
      </c>
      <c r="E4">
        <v>0.94267934037183598</v>
      </c>
      <c r="F4">
        <v>3.8198108154760902E-3</v>
      </c>
    </row>
    <row r="5" spans="1:6" x14ac:dyDescent="0.25">
      <c r="A5">
        <v>1</v>
      </c>
      <c r="B5">
        <v>60</v>
      </c>
      <c r="C5">
        <v>14000</v>
      </c>
      <c r="D5">
        <v>0.377547050620409</v>
      </c>
      <c r="E5">
        <v>0</v>
      </c>
      <c r="F5">
        <v>-1.2142214752381799</v>
      </c>
    </row>
    <row r="6" spans="1:6" x14ac:dyDescent="0.25">
      <c r="A6">
        <v>2</v>
      </c>
      <c r="B6">
        <v>141</v>
      </c>
      <c r="C6">
        <v>5900</v>
      </c>
      <c r="D6">
        <v>6.8153197654401004E-2</v>
      </c>
      <c r="E6">
        <v>0.75387175903048598</v>
      </c>
      <c r="F6">
        <v>-7.0074214958807002E-2</v>
      </c>
    </row>
    <row r="7" spans="1:6" x14ac:dyDescent="0.25">
      <c r="A7">
        <v>3</v>
      </c>
      <c r="B7">
        <v>246</v>
      </c>
      <c r="C7">
        <v>-4600</v>
      </c>
      <c r="D7">
        <v>-1.06702363095526E-2</v>
      </c>
      <c r="E7">
        <v>0.95997457061735203</v>
      </c>
      <c r="F7">
        <v>9.3640710508028097E-3</v>
      </c>
    </row>
    <row r="8" spans="1:6" x14ac:dyDescent="0.25">
      <c r="A8">
        <v>4</v>
      </c>
      <c r="B8">
        <v>69</v>
      </c>
      <c r="C8">
        <v>13100</v>
      </c>
      <c r="D8">
        <v>0.372891562286988</v>
      </c>
      <c r="E8">
        <v>0</v>
      </c>
      <c r="F8">
        <v>-1.1840350230275001</v>
      </c>
    </row>
    <row r="9" spans="1:6" x14ac:dyDescent="0.25">
      <c r="A9">
        <v>5</v>
      </c>
      <c r="B9">
        <v>98</v>
      </c>
      <c r="C9">
        <v>10200</v>
      </c>
      <c r="D9">
        <v>0.23041701318945901</v>
      </c>
      <c r="E9">
        <v>0.361519819060303</v>
      </c>
      <c r="F9">
        <v>-0.34271872271019399</v>
      </c>
    </row>
    <row r="10" spans="1:6" x14ac:dyDescent="0.25">
      <c r="A10">
        <v>6</v>
      </c>
      <c r="B10">
        <v>500</v>
      </c>
      <c r="C10">
        <v>-30000</v>
      </c>
      <c r="D10">
        <v>-1.99630979222526E-2</v>
      </c>
      <c r="E10">
        <v>0.981196178212832</v>
      </c>
      <c r="F10">
        <v>1.54688456743761E-2</v>
      </c>
    </row>
    <row r="11" spans="1:6" x14ac:dyDescent="0.25">
      <c r="A11">
        <v>7</v>
      </c>
      <c r="B11">
        <v>171</v>
      </c>
      <c r="C11">
        <v>2900</v>
      </c>
      <c r="D11">
        <v>2.2276921921466401E-2</v>
      </c>
      <c r="E11">
        <v>0.85948885488357796</v>
      </c>
      <c r="F11">
        <v>-2.01434853155701E-2</v>
      </c>
    </row>
    <row r="12" spans="1:6" x14ac:dyDescent="0.25">
      <c r="A12">
        <v>8</v>
      </c>
      <c r="B12">
        <v>231</v>
      </c>
      <c r="C12">
        <v>-3100</v>
      </c>
      <c r="D12">
        <v>-1.12914898903886E-2</v>
      </c>
      <c r="E12">
        <v>0.94325203554481496</v>
      </c>
      <c r="F12">
        <v>1.4505734973628399E-2</v>
      </c>
    </row>
    <row r="13" spans="1:6" x14ac:dyDescent="0.25">
      <c r="A13">
        <v>9</v>
      </c>
      <c r="B13">
        <v>229</v>
      </c>
      <c r="C13">
        <v>-2900</v>
      </c>
      <c r="D13">
        <v>-9.4991580200638401E-3</v>
      </c>
      <c r="E13">
        <v>0.94868092646626401</v>
      </c>
      <c r="F13">
        <v>8.9788680184770594E-3</v>
      </c>
    </row>
    <row r="14" spans="1:6" x14ac:dyDescent="0.25">
      <c r="A14">
        <v>10</v>
      </c>
      <c r="B14">
        <v>230</v>
      </c>
      <c r="C14">
        <v>-3000</v>
      </c>
      <c r="D14">
        <v>-1.49609196936413E-2</v>
      </c>
      <c r="E14">
        <v>0.93353581905107297</v>
      </c>
      <c r="F14">
        <v>1.5916220751723699E-2</v>
      </c>
    </row>
    <row r="15" spans="1:6" x14ac:dyDescent="0.25">
      <c r="A15">
        <v>11</v>
      </c>
      <c r="B15">
        <v>103</v>
      </c>
      <c r="C15">
        <v>9700</v>
      </c>
      <c r="D15">
        <v>0.223530628901807</v>
      </c>
      <c r="E15">
        <v>0.36979884545372599</v>
      </c>
      <c r="F15">
        <v>-0.31100727658218902</v>
      </c>
    </row>
    <row r="16" spans="1:6" x14ac:dyDescent="0.25">
      <c r="A16">
        <v>12</v>
      </c>
      <c r="B16">
        <v>158</v>
      </c>
      <c r="C16">
        <v>4200</v>
      </c>
      <c r="D16">
        <v>4.4344170711077699E-2</v>
      </c>
      <c r="E16">
        <v>0.82152337608222104</v>
      </c>
      <c r="F16">
        <v>-5.0674695337909699E-2</v>
      </c>
    </row>
    <row r="17" spans="1:6" x14ac:dyDescent="0.25">
      <c r="A17">
        <v>13</v>
      </c>
      <c r="B17">
        <v>134</v>
      </c>
      <c r="C17">
        <v>6600</v>
      </c>
      <c r="D17">
        <v>8.4834102632037695E-2</v>
      </c>
      <c r="E17">
        <v>0.72709657301336394</v>
      </c>
      <c r="F17">
        <v>-8.5323927216879494E-2</v>
      </c>
    </row>
    <row r="18" spans="1:6" x14ac:dyDescent="0.25">
      <c r="A18">
        <v>14</v>
      </c>
      <c r="B18">
        <v>303</v>
      </c>
      <c r="C18">
        <v>-10300</v>
      </c>
      <c r="D18">
        <v>-2.38693764393027E-2</v>
      </c>
      <c r="E18">
        <v>0.97260637255988103</v>
      </c>
      <c r="F18">
        <v>1.5645896908951299E-2</v>
      </c>
    </row>
    <row r="19" spans="1:6" x14ac:dyDescent="0.25">
      <c r="A19">
        <v>15</v>
      </c>
      <c r="B19">
        <v>172</v>
      </c>
      <c r="C19">
        <v>2800</v>
      </c>
      <c r="D19">
        <v>1.9585690169363901E-2</v>
      </c>
      <c r="E19">
        <v>0.86583145436411202</v>
      </c>
      <c r="F19">
        <v>-2.3754180001397399E-2</v>
      </c>
    </row>
    <row r="20" spans="1:6" x14ac:dyDescent="0.25">
      <c r="A20">
        <v>16</v>
      </c>
      <c r="B20">
        <v>62</v>
      </c>
      <c r="C20">
        <v>13800</v>
      </c>
      <c r="D20">
        <v>0.37039851748678898</v>
      </c>
      <c r="E20">
        <v>0</v>
      </c>
      <c r="F20">
        <v>-1.06692643429668</v>
      </c>
    </row>
    <row r="21" spans="1:6" x14ac:dyDescent="0.25">
      <c r="A21">
        <v>17</v>
      </c>
      <c r="B21">
        <v>387</v>
      </c>
      <c r="C21">
        <v>-18700</v>
      </c>
      <c r="D21">
        <v>-2.0514068090432599E-2</v>
      </c>
      <c r="E21">
        <v>0.98099632195519104</v>
      </c>
      <c r="F21">
        <v>1.6243311531219599E-2</v>
      </c>
    </row>
    <row r="22" spans="1:6" x14ac:dyDescent="0.25">
      <c r="A22">
        <v>18</v>
      </c>
      <c r="B22">
        <v>88</v>
      </c>
      <c r="C22">
        <v>11200</v>
      </c>
      <c r="D22">
        <v>0.284538154869308</v>
      </c>
      <c r="E22">
        <v>0.21048115006931201</v>
      </c>
      <c r="F22">
        <v>-0.46301180079864301</v>
      </c>
    </row>
    <row r="23" spans="1:6" x14ac:dyDescent="0.25">
      <c r="A23">
        <v>19</v>
      </c>
      <c r="B23">
        <v>58</v>
      </c>
      <c r="C23">
        <v>14200</v>
      </c>
      <c r="D23">
        <v>0.368053200756775</v>
      </c>
      <c r="E23">
        <v>0</v>
      </c>
      <c r="F23">
        <v>-1.69854676244289</v>
      </c>
    </row>
    <row r="24" spans="1:6" x14ac:dyDescent="0.25">
      <c r="A24">
        <v>20</v>
      </c>
      <c r="B24">
        <v>75</v>
      </c>
      <c r="C24">
        <v>12500</v>
      </c>
      <c r="D24">
        <v>0.36981182124253298</v>
      </c>
      <c r="E24">
        <v>0</v>
      </c>
      <c r="F24">
        <v>-0.94912546798061004</v>
      </c>
    </row>
    <row r="25" spans="1:6" x14ac:dyDescent="0.25">
      <c r="A25">
        <v>21</v>
      </c>
      <c r="B25">
        <v>56</v>
      </c>
      <c r="C25">
        <v>14400</v>
      </c>
      <c r="D25">
        <v>0.37457893497692801</v>
      </c>
      <c r="E25">
        <v>0</v>
      </c>
      <c r="F25">
        <v>-1.80430025814446</v>
      </c>
    </row>
    <row r="26" spans="1:6" x14ac:dyDescent="0.25">
      <c r="A26">
        <v>22</v>
      </c>
      <c r="B26">
        <v>215</v>
      </c>
      <c r="C26">
        <v>-1500</v>
      </c>
      <c r="D26">
        <v>-6.6560521352553303E-3</v>
      </c>
      <c r="E26">
        <v>0.92674014164110097</v>
      </c>
      <c r="F26">
        <v>1.33636024190034E-2</v>
      </c>
    </row>
    <row r="27" spans="1:6" x14ac:dyDescent="0.25">
      <c r="A27">
        <v>23</v>
      </c>
      <c r="B27">
        <v>121</v>
      </c>
      <c r="C27">
        <v>7900</v>
      </c>
      <c r="D27">
        <v>0.183649204813984</v>
      </c>
      <c r="E27">
        <v>0.454947279071924</v>
      </c>
      <c r="F27">
        <v>-0.25131193831996201</v>
      </c>
    </row>
    <row r="28" spans="1:6" x14ac:dyDescent="0.25">
      <c r="A28">
        <v>24</v>
      </c>
      <c r="B28">
        <v>90</v>
      </c>
      <c r="C28">
        <v>11000</v>
      </c>
      <c r="D28">
        <v>0.300063045602809</v>
      </c>
      <c r="E28">
        <v>0.18692930886140299</v>
      </c>
      <c r="F28">
        <v>-0.48756962261563502</v>
      </c>
    </row>
    <row r="29" spans="1:6" x14ac:dyDescent="0.25">
      <c r="A29">
        <v>25</v>
      </c>
      <c r="B29">
        <v>204</v>
      </c>
      <c r="C29">
        <v>-400</v>
      </c>
      <c r="D29">
        <v>-1.7782357425691799E-3</v>
      </c>
      <c r="E29">
        <v>0.92213591513005999</v>
      </c>
      <c r="F29">
        <v>0</v>
      </c>
    </row>
    <row r="30" spans="1:6" x14ac:dyDescent="0.25">
      <c r="A30">
        <v>26</v>
      </c>
      <c r="B30">
        <v>192</v>
      </c>
      <c r="C30">
        <v>800</v>
      </c>
      <c r="D30">
        <v>4.0416300755913197E-3</v>
      </c>
      <c r="E30">
        <v>0.91198864494099496</v>
      </c>
      <c r="F30" s="1">
        <v>-2.6095160997089502E-4</v>
      </c>
    </row>
    <row r="31" spans="1:6" x14ac:dyDescent="0.25">
      <c r="A31">
        <v>27</v>
      </c>
      <c r="B31">
        <v>77</v>
      </c>
      <c r="C31">
        <v>12300</v>
      </c>
      <c r="D31">
        <v>0.37152537491821602</v>
      </c>
      <c r="E31">
        <v>3.1612277210366102E-3</v>
      </c>
      <c r="F31">
        <v>-0.74697105233851402</v>
      </c>
    </row>
    <row r="32" spans="1:6" x14ac:dyDescent="0.25">
      <c r="A32">
        <v>28</v>
      </c>
      <c r="B32">
        <v>251</v>
      </c>
      <c r="C32">
        <v>-5100</v>
      </c>
      <c r="D32">
        <v>-1.6330111340350301E-2</v>
      </c>
      <c r="E32">
        <v>0.95280765996606298</v>
      </c>
      <c r="F32">
        <v>1.8625747914139301E-2</v>
      </c>
    </row>
    <row r="33" spans="1:6" x14ac:dyDescent="0.25">
      <c r="A33">
        <v>29</v>
      </c>
      <c r="B33">
        <v>97</v>
      </c>
      <c r="C33">
        <v>10300</v>
      </c>
      <c r="D33">
        <v>0.251164794465497</v>
      </c>
      <c r="E33">
        <v>0.30350775947186798</v>
      </c>
      <c r="F33">
        <v>-0.38463177904765999</v>
      </c>
    </row>
    <row r="34" spans="1:6" x14ac:dyDescent="0.25">
      <c r="B34" t="s">
        <v>8</v>
      </c>
      <c r="C34">
        <f>SUM(C4:C33)</f>
        <v>96300</v>
      </c>
      <c r="D34" t="s">
        <v>9</v>
      </c>
      <c r="E34">
        <f>AVERAGE(E4:E33)</f>
        <v>0.57649171111802644</v>
      </c>
    </row>
    <row r="55" spans="6:6" x14ac:dyDescent="0.25">
      <c r="F55" s="1"/>
    </row>
  </sheetData>
  <conditionalFormatting sqref="B4:B33">
    <cfRule type="cellIs" dxfId="0" priority="1" operator="lessThan">
      <formula>100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E10" sqref="E10"/>
    </sheetView>
  </sheetViews>
  <sheetFormatPr defaultRowHeight="15" x14ac:dyDescent="0.25"/>
  <cols>
    <col min="1" max="1" width="17.85546875" bestFit="1" customWidth="1"/>
    <col min="2" max="2" width="20.28515625" bestFit="1" customWidth="1"/>
    <col min="3" max="3" width="14.7109375" bestFit="1" customWidth="1"/>
    <col min="4" max="4" width="21.85546875" hidden="1" customWidth="1"/>
    <col min="5" max="5" width="21.85546875" customWidth="1"/>
    <col min="6" max="6" width="14.140625" bestFit="1" customWidth="1"/>
    <col min="7" max="7" width="11.5703125" bestFit="1" customWidth="1"/>
  </cols>
  <sheetData>
    <row r="1" spans="1:7" x14ac:dyDescent="0.25">
      <c r="A1" s="2" t="s">
        <v>3</v>
      </c>
      <c r="B1">
        <v>300</v>
      </c>
      <c r="C1" s="2" t="s">
        <v>7</v>
      </c>
      <c r="D1">
        <v>0.46783583650461702</v>
      </c>
    </row>
    <row r="3" spans="1:7" x14ac:dyDescent="0.25">
      <c r="A3" s="3" t="s">
        <v>1</v>
      </c>
      <c r="B3" s="3" t="s">
        <v>0</v>
      </c>
      <c r="C3" s="3" t="s">
        <v>2</v>
      </c>
      <c r="D3" s="3" t="s">
        <v>4</v>
      </c>
      <c r="E3" s="3" t="s">
        <v>27</v>
      </c>
      <c r="F3" s="3" t="s">
        <v>6</v>
      </c>
      <c r="G3" s="3" t="s">
        <v>5</v>
      </c>
    </row>
    <row r="4" spans="1:7" x14ac:dyDescent="0.25">
      <c r="A4">
        <v>0</v>
      </c>
      <c r="B4">
        <v>89</v>
      </c>
      <c r="C4">
        <v>21100</v>
      </c>
      <c r="D4">
        <v>6.8285377204480502E-3</v>
      </c>
      <c r="E4">
        <f>D4*-1</f>
        <v>-6.8285377204480502E-3</v>
      </c>
      <c r="F4">
        <v>0.77436499113417001</v>
      </c>
      <c r="G4">
        <v>-3.6535029671500102E-2</v>
      </c>
    </row>
    <row r="5" spans="1:7" x14ac:dyDescent="0.25">
      <c r="A5">
        <v>1</v>
      </c>
      <c r="B5">
        <v>122</v>
      </c>
      <c r="C5">
        <v>17800</v>
      </c>
      <c r="D5">
        <v>3.99775278651143E-3</v>
      </c>
      <c r="E5">
        <f t="shared" ref="E5:E34" si="0">D5*-1</f>
        <v>-3.99775278651143E-3</v>
      </c>
      <c r="F5">
        <v>0.78982518395168599</v>
      </c>
      <c r="G5">
        <v>-2.7117308699050099E-2</v>
      </c>
    </row>
    <row r="6" spans="1:7" x14ac:dyDescent="0.25">
      <c r="A6">
        <v>2</v>
      </c>
      <c r="B6">
        <v>86</v>
      </c>
      <c r="C6">
        <v>21400</v>
      </c>
      <c r="D6">
        <v>1.15041662822211E-2</v>
      </c>
      <c r="E6">
        <f t="shared" si="0"/>
        <v>-1.15041662822211E-2</v>
      </c>
      <c r="F6">
        <v>0.78152855065406002</v>
      </c>
      <c r="G6">
        <v>-2.3010561786476701E-3</v>
      </c>
    </row>
    <row r="7" spans="1:7" x14ac:dyDescent="0.25">
      <c r="A7">
        <v>3</v>
      </c>
      <c r="B7">
        <v>128</v>
      </c>
      <c r="C7">
        <v>17200</v>
      </c>
      <c r="D7">
        <v>1.49876024173586E-2</v>
      </c>
      <c r="E7">
        <f t="shared" si="0"/>
        <v>-1.49876024173586E-2</v>
      </c>
      <c r="F7">
        <v>0.77591819887402402</v>
      </c>
      <c r="G7">
        <v>-6.9355523531166904E-2</v>
      </c>
    </row>
    <row r="8" spans="1:7" x14ac:dyDescent="0.25">
      <c r="A8">
        <v>4</v>
      </c>
      <c r="B8">
        <v>128</v>
      </c>
      <c r="C8">
        <v>17200</v>
      </c>
      <c r="D8">
        <v>-1.03243018923072E-2</v>
      </c>
      <c r="E8">
        <f t="shared" si="0"/>
        <v>1.03243018923072E-2</v>
      </c>
      <c r="F8">
        <v>0.80025739804461504</v>
      </c>
      <c r="G8">
        <v>3.3547020427374799E-2</v>
      </c>
    </row>
    <row r="9" spans="1:7" x14ac:dyDescent="0.25">
      <c r="A9">
        <v>5</v>
      </c>
      <c r="B9">
        <v>95</v>
      </c>
      <c r="C9">
        <v>20500</v>
      </c>
      <c r="D9">
        <v>2.2315629904760301E-2</v>
      </c>
      <c r="E9">
        <f t="shared" si="0"/>
        <v>-2.2315629904760301E-2</v>
      </c>
      <c r="F9">
        <v>0.75759963953192</v>
      </c>
      <c r="G9">
        <v>-2.7226830001258098E-2</v>
      </c>
    </row>
    <row r="10" spans="1:7" x14ac:dyDescent="0.25">
      <c r="A10">
        <v>6</v>
      </c>
      <c r="B10">
        <v>102</v>
      </c>
      <c r="C10">
        <v>19800</v>
      </c>
      <c r="D10">
        <v>-3.9427572980056903E-3</v>
      </c>
      <c r="E10">
        <f t="shared" si="0"/>
        <v>3.9427572980056903E-3</v>
      </c>
      <c r="F10">
        <v>0.80123188849531701</v>
      </c>
      <c r="G10">
        <v>1.47153077308439E-2</v>
      </c>
    </row>
    <row r="11" spans="1:7" x14ac:dyDescent="0.25">
      <c r="A11">
        <v>7</v>
      </c>
      <c r="B11">
        <v>91</v>
      </c>
      <c r="C11">
        <v>20900</v>
      </c>
      <c r="D11">
        <v>-4.0819936153622099E-3</v>
      </c>
      <c r="E11">
        <f t="shared" si="0"/>
        <v>4.0819936153622099E-3</v>
      </c>
      <c r="F11">
        <v>0.79194705169263402</v>
      </c>
      <c r="G11">
        <v>2.6752615165469101E-2</v>
      </c>
    </row>
    <row r="12" spans="1:7" x14ac:dyDescent="0.25">
      <c r="A12">
        <v>8</v>
      </c>
      <c r="B12">
        <v>87</v>
      </c>
      <c r="C12">
        <v>21300</v>
      </c>
      <c r="D12">
        <v>4.1944340653742298E-3</v>
      </c>
      <c r="E12">
        <f t="shared" si="0"/>
        <v>-4.1944340653742298E-3</v>
      </c>
      <c r="F12">
        <v>0.79530925415002196</v>
      </c>
      <c r="G12">
        <v>4.3015006239444598E-2</v>
      </c>
    </row>
    <row r="13" spans="1:7" x14ac:dyDescent="0.25">
      <c r="A13">
        <v>9</v>
      </c>
      <c r="B13">
        <v>122</v>
      </c>
      <c r="C13">
        <v>17800</v>
      </c>
      <c r="D13">
        <v>5.9855492427052202E-3</v>
      </c>
      <c r="E13">
        <f t="shared" si="0"/>
        <v>-5.9855492427052202E-3</v>
      </c>
      <c r="F13">
        <v>0.78810417446985703</v>
      </c>
      <c r="G13">
        <v>-1.2398493184265801E-2</v>
      </c>
    </row>
    <row r="14" spans="1:7" x14ac:dyDescent="0.25">
      <c r="A14">
        <v>10</v>
      </c>
      <c r="B14">
        <v>121</v>
      </c>
      <c r="C14">
        <v>17900</v>
      </c>
      <c r="D14" s="1">
        <v>7.4401448293498398E-4</v>
      </c>
      <c r="E14">
        <f t="shared" si="0"/>
        <v>-7.4401448293498398E-4</v>
      </c>
      <c r="F14">
        <v>0.795484260607496</v>
      </c>
      <c r="G14">
        <v>-2.3102831215669299E-3</v>
      </c>
    </row>
    <row r="15" spans="1:7" x14ac:dyDescent="0.25">
      <c r="A15">
        <v>11</v>
      </c>
      <c r="B15">
        <v>155</v>
      </c>
      <c r="C15">
        <v>14500</v>
      </c>
      <c r="D15">
        <v>-4.0129708531507196E-3</v>
      </c>
      <c r="E15">
        <f t="shared" si="0"/>
        <v>4.0129708531507196E-3</v>
      </c>
      <c r="F15">
        <v>0.798807170746892</v>
      </c>
      <c r="G15">
        <v>-1.71027487576291E-3</v>
      </c>
    </row>
    <row r="16" spans="1:7" x14ac:dyDescent="0.25">
      <c r="A16">
        <v>12</v>
      </c>
      <c r="B16">
        <v>112</v>
      </c>
      <c r="C16">
        <v>18800</v>
      </c>
      <c r="D16">
        <v>-5.0686871860363102E-3</v>
      </c>
      <c r="E16">
        <f t="shared" si="0"/>
        <v>5.0686871860363102E-3</v>
      </c>
      <c r="F16">
        <v>0.80675927126091596</v>
      </c>
      <c r="G16">
        <v>-1.5040684506399201E-2</v>
      </c>
    </row>
    <row r="17" spans="1:7" x14ac:dyDescent="0.25">
      <c r="A17">
        <v>13</v>
      </c>
      <c r="B17">
        <v>135</v>
      </c>
      <c r="C17">
        <v>16500</v>
      </c>
      <c r="D17">
        <v>8.5463670938094004E-3</v>
      </c>
      <c r="E17">
        <f t="shared" si="0"/>
        <v>-8.5463670938094004E-3</v>
      </c>
      <c r="F17">
        <v>0.79489381064223097</v>
      </c>
      <c r="G17">
        <v>4.0563012248932197E-2</v>
      </c>
    </row>
    <row r="18" spans="1:7" x14ac:dyDescent="0.25">
      <c r="A18">
        <v>14</v>
      </c>
      <c r="B18">
        <v>97</v>
      </c>
      <c r="C18">
        <v>20300</v>
      </c>
      <c r="D18">
        <v>5.9543645753689601E-3</v>
      </c>
      <c r="E18">
        <f t="shared" si="0"/>
        <v>-5.9543645753689601E-3</v>
      </c>
      <c r="F18">
        <v>0.79860732100562604</v>
      </c>
      <c r="G18">
        <v>-1.8614187586653699E-2</v>
      </c>
    </row>
    <row r="19" spans="1:7" x14ac:dyDescent="0.25">
      <c r="A19">
        <v>15</v>
      </c>
      <c r="B19">
        <v>94</v>
      </c>
      <c r="C19">
        <v>20600</v>
      </c>
      <c r="D19">
        <v>2.1065040860538298E-3</v>
      </c>
      <c r="E19">
        <f t="shared" si="0"/>
        <v>-2.1065040860538298E-3</v>
      </c>
      <c r="F19">
        <v>0.78588580915635997</v>
      </c>
      <c r="G19">
        <v>-2.11779337502087E-2</v>
      </c>
    </row>
    <row r="20" spans="1:7" x14ac:dyDescent="0.25">
      <c r="A20">
        <v>16</v>
      </c>
      <c r="B20">
        <v>169</v>
      </c>
      <c r="C20">
        <v>13100</v>
      </c>
      <c r="D20">
        <v>-1.6115973408832799E-3</v>
      </c>
      <c r="E20">
        <f t="shared" si="0"/>
        <v>1.6115973408832799E-3</v>
      </c>
      <c r="F20">
        <v>0.80494931522797497</v>
      </c>
      <c r="G20">
        <v>5.3341670855261399E-3</v>
      </c>
    </row>
    <row r="21" spans="1:7" x14ac:dyDescent="0.25">
      <c r="A21">
        <v>17</v>
      </c>
      <c r="B21">
        <v>154</v>
      </c>
      <c r="C21">
        <v>14600</v>
      </c>
      <c r="D21" s="1">
        <v>5.1849052488101E-4</v>
      </c>
      <c r="E21">
        <f t="shared" si="0"/>
        <v>-5.1849052488101E-4</v>
      </c>
      <c r="F21">
        <v>0.79508273592183398</v>
      </c>
      <c r="G21">
        <v>9.1143764287142798E-2</v>
      </c>
    </row>
    <row r="22" spans="1:7" x14ac:dyDescent="0.25">
      <c r="A22">
        <v>18</v>
      </c>
      <c r="B22">
        <v>120</v>
      </c>
      <c r="C22">
        <v>18000</v>
      </c>
      <c r="D22">
        <v>-2.1723171440140498E-3</v>
      </c>
      <c r="E22">
        <f t="shared" si="0"/>
        <v>2.1723171440140498E-3</v>
      </c>
      <c r="F22">
        <v>0.78623598072904499</v>
      </c>
      <c r="G22">
        <v>2.9163089003310799E-2</v>
      </c>
    </row>
    <row r="23" spans="1:7" x14ac:dyDescent="0.25">
      <c r="A23">
        <v>19</v>
      </c>
      <c r="B23">
        <v>129</v>
      </c>
      <c r="C23">
        <v>17100</v>
      </c>
      <c r="D23">
        <v>6.1742529561971101E-3</v>
      </c>
      <c r="E23">
        <f t="shared" si="0"/>
        <v>-6.1742529561971101E-3</v>
      </c>
      <c r="F23">
        <v>0.79438614594666301</v>
      </c>
      <c r="G23" s="1">
        <v>-7.3466645591996305E-4</v>
      </c>
    </row>
    <row r="24" spans="1:7" x14ac:dyDescent="0.25">
      <c r="A24">
        <v>20</v>
      </c>
      <c r="B24">
        <v>95</v>
      </c>
      <c r="C24">
        <v>20500</v>
      </c>
      <c r="D24">
        <v>2.5287619073625601E-3</v>
      </c>
      <c r="E24">
        <f t="shared" si="0"/>
        <v>-2.5287619073625601E-3</v>
      </c>
      <c r="F24">
        <v>0.794838439274686</v>
      </c>
      <c r="G24">
        <v>-1.4474323063490099E-2</v>
      </c>
    </row>
    <row r="25" spans="1:7" x14ac:dyDescent="0.25">
      <c r="A25">
        <v>21</v>
      </c>
      <c r="B25">
        <v>90</v>
      </c>
      <c r="C25">
        <v>21000</v>
      </c>
      <c r="D25">
        <v>8.9431685973012098E-3</v>
      </c>
      <c r="E25">
        <f t="shared" si="0"/>
        <v>-8.9431685973012098E-3</v>
      </c>
      <c r="F25">
        <v>0.78411748709807005</v>
      </c>
      <c r="G25">
        <v>-1.4666085283480399E-2</v>
      </c>
    </row>
    <row r="26" spans="1:7" x14ac:dyDescent="0.25">
      <c r="A26">
        <v>22</v>
      </c>
      <c r="B26">
        <v>95</v>
      </c>
      <c r="C26">
        <v>20500</v>
      </c>
      <c r="D26">
        <v>-6.54585494199794E-3</v>
      </c>
      <c r="E26">
        <f t="shared" si="0"/>
        <v>6.54585494199794E-3</v>
      </c>
      <c r="F26">
        <v>0.80530128833091597</v>
      </c>
      <c r="G26">
        <v>5.4873279348653901E-3</v>
      </c>
    </row>
    <row r="27" spans="1:7" x14ac:dyDescent="0.25">
      <c r="A27">
        <v>23</v>
      </c>
      <c r="B27">
        <v>152</v>
      </c>
      <c r="C27">
        <v>14800</v>
      </c>
      <c r="D27">
        <v>6.32305886490225E-3</v>
      </c>
      <c r="E27">
        <f t="shared" si="0"/>
        <v>-6.32305886490225E-3</v>
      </c>
      <c r="F27">
        <v>0.790417237636028</v>
      </c>
      <c r="G27">
        <v>4.6073291366874901E-2</v>
      </c>
    </row>
    <row r="28" spans="1:7" x14ac:dyDescent="0.25">
      <c r="A28">
        <v>24</v>
      </c>
      <c r="B28">
        <v>132</v>
      </c>
      <c r="C28">
        <v>16800</v>
      </c>
      <c r="D28">
        <v>2.8483554783150702E-3</v>
      </c>
      <c r="E28">
        <f t="shared" si="0"/>
        <v>-2.8483554783150702E-3</v>
      </c>
      <c r="F28">
        <v>0.78381165257441399</v>
      </c>
      <c r="G28">
        <v>4.1857970772857203E-2</v>
      </c>
    </row>
    <row r="29" spans="1:7" x14ac:dyDescent="0.25">
      <c r="A29">
        <v>25</v>
      </c>
      <c r="B29">
        <v>139</v>
      </c>
      <c r="C29">
        <v>16100</v>
      </c>
      <c r="D29">
        <v>-2.9188587125363302E-3</v>
      </c>
      <c r="E29">
        <f t="shared" si="0"/>
        <v>2.9188587125363302E-3</v>
      </c>
      <c r="F29">
        <v>0.80702273295786098</v>
      </c>
      <c r="G29">
        <v>2.3295079612731802E-3</v>
      </c>
    </row>
    <row r="30" spans="1:7" x14ac:dyDescent="0.25">
      <c r="A30">
        <v>26</v>
      </c>
      <c r="B30">
        <v>114</v>
      </c>
      <c r="C30">
        <v>18600</v>
      </c>
      <c r="D30">
        <v>3.97040004116844E-3</v>
      </c>
      <c r="E30">
        <f t="shared" si="0"/>
        <v>-3.97040004116844E-3</v>
      </c>
      <c r="F30">
        <v>0.78619270042116396</v>
      </c>
      <c r="G30">
        <v>-1.4904716138679301E-2</v>
      </c>
    </row>
    <row r="31" spans="1:7" x14ac:dyDescent="0.25">
      <c r="A31">
        <v>27</v>
      </c>
      <c r="B31">
        <v>137</v>
      </c>
      <c r="C31">
        <v>16300</v>
      </c>
      <c r="D31">
        <v>3.89548793549965E-3</v>
      </c>
      <c r="E31">
        <f t="shared" si="0"/>
        <v>-3.89548793549965E-3</v>
      </c>
      <c r="F31">
        <v>0.79240960882013101</v>
      </c>
      <c r="G31">
        <v>-2.18173329315807E-2</v>
      </c>
    </row>
    <row r="32" spans="1:7" x14ac:dyDescent="0.25">
      <c r="A32">
        <v>28</v>
      </c>
      <c r="B32">
        <v>132</v>
      </c>
      <c r="C32">
        <v>16800</v>
      </c>
      <c r="D32">
        <v>-3.4616340061623301E-3</v>
      </c>
      <c r="E32">
        <f t="shared" si="0"/>
        <v>3.4616340061623301E-3</v>
      </c>
      <c r="F32">
        <v>0.79679322874720504</v>
      </c>
      <c r="G32">
        <v>3.8305146468709902E-2</v>
      </c>
    </row>
    <row r="33" spans="1:7" x14ac:dyDescent="0.25">
      <c r="A33">
        <v>29</v>
      </c>
      <c r="B33">
        <v>81</v>
      </c>
      <c r="C33">
        <v>21900</v>
      </c>
      <c r="D33">
        <v>1.5682073591525202E-2</v>
      </c>
      <c r="E33">
        <f t="shared" si="0"/>
        <v>-1.5682073591525202E-2</v>
      </c>
      <c r="F33">
        <v>0.77002016573791299</v>
      </c>
      <c r="G33">
        <v>-1.21740165450427E-2</v>
      </c>
    </row>
    <row r="34" spans="1:7" x14ac:dyDescent="0.25">
      <c r="B34" t="s">
        <v>8</v>
      </c>
      <c r="C34">
        <f>SUM(C4:C33)</f>
        <v>549700</v>
      </c>
      <c r="D34" t="s">
        <v>9</v>
      </c>
      <c r="E34" t="e">
        <f t="shared" si="0"/>
        <v>#VALUE!</v>
      </c>
      <c r="F34">
        <f>AVERAGE(F4:F33)</f>
        <v>0.79093675646139094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F11" sqref="F11"/>
    </sheetView>
  </sheetViews>
  <sheetFormatPr defaultRowHeight="15" x14ac:dyDescent="0.25"/>
  <cols>
    <col min="1" max="1" width="17.85546875" bestFit="1" customWidth="1"/>
    <col min="2" max="2" width="20.28515625" bestFit="1" customWidth="1"/>
    <col min="3" max="3" width="14.7109375" bestFit="1" customWidth="1"/>
    <col min="4" max="4" width="21.85546875" hidden="1" customWidth="1"/>
    <col min="5" max="5" width="21.85546875" customWidth="1"/>
    <col min="6" max="6" width="14.140625" bestFit="1" customWidth="1"/>
    <col min="7" max="7" width="11.5703125" bestFit="1" customWidth="1"/>
  </cols>
  <sheetData>
    <row r="1" spans="1:7" x14ac:dyDescent="0.25">
      <c r="A1" s="2" t="s">
        <v>3</v>
      </c>
      <c r="B1">
        <v>200</v>
      </c>
      <c r="C1" s="2" t="s">
        <v>7</v>
      </c>
      <c r="D1">
        <v>9.5583254269994297E-2</v>
      </c>
    </row>
    <row r="3" spans="1:7" x14ac:dyDescent="0.25">
      <c r="A3" s="3" t="s">
        <v>1</v>
      </c>
      <c r="B3" s="3" t="s">
        <v>0</v>
      </c>
      <c r="C3" s="3" t="s">
        <v>2</v>
      </c>
      <c r="D3" s="3" t="s">
        <v>4</v>
      </c>
      <c r="E3" s="3" t="s">
        <v>27</v>
      </c>
      <c r="F3" s="3" t="s">
        <v>6</v>
      </c>
      <c r="G3" s="3" t="s">
        <v>5</v>
      </c>
    </row>
    <row r="4" spans="1:7" x14ac:dyDescent="0.25">
      <c r="A4">
        <v>0</v>
      </c>
      <c r="B4">
        <v>200</v>
      </c>
      <c r="C4">
        <v>0</v>
      </c>
      <c r="D4">
        <v>0</v>
      </c>
      <c r="E4">
        <f>D4*-1</f>
        <v>0</v>
      </c>
      <c r="F4">
        <v>0.97037313771425004</v>
      </c>
      <c r="G4">
        <v>0</v>
      </c>
    </row>
    <row r="5" spans="1:7" x14ac:dyDescent="0.25">
      <c r="A5">
        <v>1</v>
      </c>
      <c r="B5">
        <v>125</v>
      </c>
      <c r="C5">
        <v>7500</v>
      </c>
      <c r="D5" s="1">
        <v>1.64620305936682E-4</v>
      </c>
      <c r="E5">
        <f t="shared" ref="E5:E34" si="0">D5*-1</f>
        <v>-1.64620305936682E-4</v>
      </c>
      <c r="F5">
        <v>0.96764513046827105</v>
      </c>
      <c r="G5">
        <v>2.31108570802218E-3</v>
      </c>
    </row>
    <row r="6" spans="1:7" x14ac:dyDescent="0.25">
      <c r="A6">
        <v>2</v>
      </c>
      <c r="B6">
        <v>166</v>
      </c>
      <c r="C6">
        <v>3400</v>
      </c>
      <c r="D6" s="1">
        <v>1.9153461129646401E-4</v>
      </c>
      <c r="E6">
        <f t="shared" si="0"/>
        <v>-1.9153461129646401E-4</v>
      </c>
      <c r="F6">
        <v>0.96970234590405902</v>
      </c>
      <c r="G6" s="1">
        <v>2.55072751944751E-4</v>
      </c>
    </row>
    <row r="7" spans="1:7" x14ac:dyDescent="0.25">
      <c r="A7">
        <v>3</v>
      </c>
      <c r="B7">
        <v>200</v>
      </c>
      <c r="C7">
        <v>0</v>
      </c>
      <c r="D7">
        <v>0</v>
      </c>
      <c r="E7">
        <f t="shared" si="0"/>
        <v>0</v>
      </c>
      <c r="F7">
        <v>0.97105402102070804</v>
      </c>
      <c r="G7">
        <v>0</v>
      </c>
    </row>
    <row r="8" spans="1:7" x14ac:dyDescent="0.25">
      <c r="A8">
        <v>4</v>
      </c>
      <c r="B8">
        <v>112</v>
      </c>
      <c r="C8">
        <v>8800</v>
      </c>
      <c r="D8" s="1">
        <v>9.7490486909723696E-4</v>
      </c>
      <c r="E8">
        <f t="shared" si="0"/>
        <v>-9.7490486909723696E-4</v>
      </c>
      <c r="F8">
        <v>0.96180051367393204</v>
      </c>
      <c r="G8">
        <v>-2.8956791023078102E-3</v>
      </c>
    </row>
    <row r="9" spans="1:7" x14ac:dyDescent="0.25">
      <c r="A9">
        <v>5</v>
      </c>
      <c r="B9">
        <v>184</v>
      </c>
      <c r="C9">
        <v>1600</v>
      </c>
      <c r="D9" s="1">
        <v>-5.7204533290029704E-4</v>
      </c>
      <c r="E9">
        <f t="shared" si="0"/>
        <v>5.7204533290029704E-4</v>
      </c>
      <c r="F9">
        <v>0.96908779280389701</v>
      </c>
      <c r="G9">
        <v>1.55060996987099E-3</v>
      </c>
    </row>
    <row r="10" spans="1:7" x14ac:dyDescent="0.25">
      <c r="A10">
        <v>6</v>
      </c>
      <c r="B10">
        <v>200</v>
      </c>
      <c r="C10">
        <v>0</v>
      </c>
      <c r="D10">
        <v>0</v>
      </c>
      <c r="E10">
        <f t="shared" si="0"/>
        <v>0</v>
      </c>
      <c r="F10">
        <v>0.96920602497570196</v>
      </c>
      <c r="G10">
        <v>0</v>
      </c>
    </row>
    <row r="11" spans="1:7" x14ac:dyDescent="0.25">
      <c r="A11">
        <v>7</v>
      </c>
      <c r="B11">
        <v>200</v>
      </c>
      <c r="C11">
        <v>0</v>
      </c>
      <c r="D11">
        <v>0</v>
      </c>
      <c r="E11">
        <f t="shared" si="0"/>
        <v>0</v>
      </c>
      <c r="F11">
        <v>0.97016306399779295</v>
      </c>
      <c r="G11">
        <v>0</v>
      </c>
    </row>
    <row r="12" spans="1:7" x14ac:dyDescent="0.25">
      <c r="A12">
        <v>8</v>
      </c>
      <c r="B12">
        <v>128</v>
      </c>
      <c r="C12">
        <v>7200</v>
      </c>
      <c r="D12" s="1">
        <v>4.3582707241353297E-4</v>
      </c>
      <c r="E12">
        <f t="shared" si="0"/>
        <v>-4.3582707241353297E-4</v>
      </c>
      <c r="F12">
        <v>0.96210348210505903</v>
      </c>
      <c r="G12">
        <v>-1.8686609698386201E-3</v>
      </c>
    </row>
    <row r="13" spans="1:7" x14ac:dyDescent="0.25">
      <c r="A13">
        <v>9</v>
      </c>
      <c r="B13">
        <v>200</v>
      </c>
      <c r="C13">
        <v>0</v>
      </c>
      <c r="D13">
        <v>0</v>
      </c>
      <c r="E13">
        <f t="shared" si="0"/>
        <v>0</v>
      </c>
      <c r="F13">
        <v>0.97487106495550302</v>
      </c>
      <c r="G13">
        <v>0</v>
      </c>
    </row>
    <row r="14" spans="1:7" x14ac:dyDescent="0.25">
      <c r="A14">
        <v>10</v>
      </c>
      <c r="B14">
        <v>125</v>
      </c>
      <c r="C14">
        <v>7500</v>
      </c>
      <c r="D14" s="1">
        <v>4.8884289373757296E-4</v>
      </c>
      <c r="E14">
        <f t="shared" si="0"/>
        <v>-4.8884289373757296E-4</v>
      </c>
      <c r="F14">
        <v>0.96697077236213902</v>
      </c>
      <c r="G14" s="1">
        <v>-1.9583094439135001E-4</v>
      </c>
    </row>
    <row r="15" spans="1:7" x14ac:dyDescent="0.25">
      <c r="A15">
        <v>11</v>
      </c>
      <c r="B15">
        <v>186</v>
      </c>
      <c r="C15">
        <v>1400</v>
      </c>
      <c r="D15" s="1">
        <v>1.3607610937584001E-4</v>
      </c>
      <c r="E15">
        <f t="shared" si="0"/>
        <v>-1.3607610937584001E-4</v>
      </c>
      <c r="F15">
        <v>0.96938022907993104</v>
      </c>
      <c r="G15">
        <v>-1.01979899980586E-3</v>
      </c>
    </row>
    <row r="16" spans="1:7" x14ac:dyDescent="0.25">
      <c r="A16">
        <v>12</v>
      </c>
      <c r="B16">
        <v>200</v>
      </c>
      <c r="C16">
        <v>0</v>
      </c>
      <c r="D16">
        <v>0</v>
      </c>
      <c r="E16">
        <f t="shared" si="0"/>
        <v>0</v>
      </c>
      <c r="F16">
        <v>0.97310647797665795</v>
      </c>
      <c r="G16">
        <v>0</v>
      </c>
    </row>
    <row r="17" spans="1:7" x14ac:dyDescent="0.25">
      <c r="A17">
        <v>13</v>
      </c>
      <c r="B17">
        <v>200</v>
      </c>
      <c r="C17">
        <v>0</v>
      </c>
      <c r="D17">
        <v>0</v>
      </c>
      <c r="E17">
        <f t="shared" si="0"/>
        <v>0</v>
      </c>
      <c r="F17">
        <v>0.96556400697033395</v>
      </c>
      <c r="G17">
        <v>0</v>
      </c>
    </row>
    <row r="18" spans="1:7" x14ac:dyDescent="0.25">
      <c r="A18">
        <v>14</v>
      </c>
      <c r="B18">
        <v>200</v>
      </c>
      <c r="C18">
        <v>0</v>
      </c>
      <c r="D18">
        <v>0</v>
      </c>
      <c r="E18">
        <f t="shared" si="0"/>
        <v>0</v>
      </c>
      <c r="F18">
        <v>0.972056870895185</v>
      </c>
      <c r="G18">
        <v>0</v>
      </c>
    </row>
    <row r="19" spans="1:7" x14ac:dyDescent="0.25">
      <c r="A19">
        <v>15</v>
      </c>
      <c r="B19">
        <v>134</v>
      </c>
      <c r="C19">
        <v>6600</v>
      </c>
      <c r="D19" s="1">
        <v>-1.89488911316176E-5</v>
      </c>
      <c r="E19">
        <f t="shared" si="0"/>
        <v>1.89488911316176E-5</v>
      </c>
      <c r="F19">
        <v>0.97044389277348697</v>
      </c>
      <c r="G19" s="1">
        <v>1.5428712505360901E-4</v>
      </c>
    </row>
    <row r="20" spans="1:7" x14ac:dyDescent="0.25">
      <c r="A20">
        <v>16</v>
      </c>
      <c r="B20">
        <v>164</v>
      </c>
      <c r="C20">
        <v>3600</v>
      </c>
      <c r="D20" s="1">
        <v>2.44456738139609E-5</v>
      </c>
      <c r="E20">
        <f t="shared" si="0"/>
        <v>-2.44456738139609E-5</v>
      </c>
      <c r="F20">
        <v>0.970489023828774</v>
      </c>
      <c r="G20">
        <v>-1.2018872661650401E-3</v>
      </c>
    </row>
    <row r="21" spans="1:7" x14ac:dyDescent="0.25">
      <c r="A21">
        <v>17</v>
      </c>
      <c r="B21">
        <v>200</v>
      </c>
      <c r="C21">
        <v>0</v>
      </c>
      <c r="D21">
        <v>0</v>
      </c>
      <c r="E21">
        <f t="shared" si="0"/>
        <v>0</v>
      </c>
      <c r="F21">
        <v>0.97267943036851801</v>
      </c>
      <c r="G21">
        <v>0</v>
      </c>
    </row>
    <row r="22" spans="1:7" x14ac:dyDescent="0.25">
      <c r="A22">
        <v>18</v>
      </c>
      <c r="B22">
        <v>200</v>
      </c>
      <c r="C22">
        <v>0</v>
      </c>
      <c r="D22">
        <v>0</v>
      </c>
      <c r="E22">
        <f t="shared" si="0"/>
        <v>0</v>
      </c>
      <c r="F22">
        <v>0.96784785649808203</v>
      </c>
      <c r="G22">
        <v>0</v>
      </c>
    </row>
    <row r="23" spans="1:7" x14ac:dyDescent="0.25">
      <c r="A23">
        <v>19</v>
      </c>
      <c r="B23">
        <v>111</v>
      </c>
      <c r="C23">
        <v>8900</v>
      </c>
      <c r="D23" s="1">
        <v>3.11250009935037E-6</v>
      </c>
      <c r="E23">
        <f t="shared" si="0"/>
        <v>-3.11250009935037E-6</v>
      </c>
      <c r="F23">
        <v>0.96581088631690404</v>
      </c>
      <c r="G23">
        <v>3.3914477067993301E-3</v>
      </c>
    </row>
    <row r="24" spans="1:7" x14ac:dyDescent="0.25">
      <c r="A24">
        <v>20</v>
      </c>
      <c r="B24">
        <v>136</v>
      </c>
      <c r="C24">
        <v>6400</v>
      </c>
      <c r="D24" s="1">
        <v>8.4439251205770103E-5</v>
      </c>
      <c r="E24">
        <f t="shared" si="0"/>
        <v>-8.4439251205770103E-5</v>
      </c>
      <c r="F24">
        <v>0.96989670926314897</v>
      </c>
      <c r="G24" s="1">
        <v>7.6392211178732895E-4</v>
      </c>
    </row>
    <row r="25" spans="1:7" x14ac:dyDescent="0.25">
      <c r="A25">
        <v>21</v>
      </c>
      <c r="B25">
        <v>200</v>
      </c>
      <c r="C25">
        <v>0</v>
      </c>
      <c r="D25">
        <v>0</v>
      </c>
      <c r="E25">
        <f t="shared" si="0"/>
        <v>0</v>
      </c>
      <c r="F25">
        <v>0.97172578536991605</v>
      </c>
      <c r="G25">
        <v>0</v>
      </c>
    </row>
    <row r="26" spans="1:7" x14ac:dyDescent="0.25">
      <c r="A26">
        <v>22</v>
      </c>
      <c r="B26">
        <v>200</v>
      </c>
      <c r="C26">
        <v>0</v>
      </c>
      <c r="D26">
        <v>0</v>
      </c>
      <c r="E26">
        <f t="shared" si="0"/>
        <v>0</v>
      </c>
      <c r="F26">
        <v>0.969353440232958</v>
      </c>
      <c r="G26">
        <v>0</v>
      </c>
    </row>
    <row r="27" spans="1:7" x14ac:dyDescent="0.25">
      <c r="A27">
        <v>23</v>
      </c>
      <c r="B27">
        <v>117</v>
      </c>
      <c r="C27">
        <v>8300</v>
      </c>
      <c r="D27" s="1">
        <v>3.2300768838633399E-4</v>
      </c>
      <c r="E27">
        <f t="shared" si="0"/>
        <v>-3.2300768838633399E-4</v>
      </c>
      <c r="F27">
        <v>0.96822540749888197</v>
      </c>
      <c r="G27">
        <v>2.34240809806618E-3</v>
      </c>
    </row>
    <row r="28" spans="1:7" x14ac:dyDescent="0.25">
      <c r="A28">
        <v>24</v>
      </c>
      <c r="B28">
        <v>104</v>
      </c>
      <c r="C28">
        <v>9600</v>
      </c>
      <c r="D28" s="1">
        <v>2.46646692206503E-4</v>
      </c>
      <c r="E28">
        <f t="shared" si="0"/>
        <v>-2.46646692206503E-4</v>
      </c>
      <c r="F28">
        <v>0.963869006355205</v>
      </c>
      <c r="G28">
        <v>-1.77153000436244E-3</v>
      </c>
    </row>
    <row r="29" spans="1:7" x14ac:dyDescent="0.25">
      <c r="A29">
        <v>25</v>
      </c>
      <c r="B29">
        <v>152</v>
      </c>
      <c r="C29">
        <v>4800</v>
      </c>
      <c r="D29" s="1">
        <v>-2.94614301800832E-4</v>
      </c>
      <c r="E29">
        <f t="shared" si="0"/>
        <v>2.94614301800832E-4</v>
      </c>
      <c r="F29">
        <v>0.97058238846842004</v>
      </c>
      <c r="G29" s="1">
        <v>5.4359932195280304E-4</v>
      </c>
    </row>
    <row r="30" spans="1:7" x14ac:dyDescent="0.25">
      <c r="A30">
        <v>26</v>
      </c>
      <c r="B30">
        <v>200</v>
      </c>
      <c r="C30">
        <v>0</v>
      </c>
      <c r="D30">
        <v>0</v>
      </c>
      <c r="E30">
        <f t="shared" si="0"/>
        <v>0</v>
      </c>
      <c r="F30">
        <v>0.97368057095779903</v>
      </c>
      <c r="G30">
        <v>0</v>
      </c>
    </row>
    <row r="31" spans="1:7" x14ac:dyDescent="0.25">
      <c r="A31">
        <v>27</v>
      </c>
      <c r="B31">
        <v>173</v>
      </c>
      <c r="C31">
        <v>2700</v>
      </c>
      <c r="D31" s="1">
        <v>4.4630750775029299E-4</v>
      </c>
      <c r="E31">
        <f t="shared" si="0"/>
        <v>-4.4630750775029299E-4</v>
      </c>
      <c r="F31">
        <v>0.96711761286522102</v>
      </c>
      <c r="G31">
        <v>-2.94054514192437E-3</v>
      </c>
    </row>
    <row r="32" spans="1:7" x14ac:dyDescent="0.25">
      <c r="A32">
        <v>28</v>
      </c>
      <c r="B32">
        <v>170</v>
      </c>
      <c r="C32">
        <v>3000</v>
      </c>
      <c r="D32" s="1">
        <v>1.56662067031118E-4</v>
      </c>
      <c r="E32">
        <f t="shared" si="0"/>
        <v>-1.56662067031118E-4</v>
      </c>
      <c r="F32">
        <v>0.97023098286588105</v>
      </c>
      <c r="G32">
        <v>-6.8809596209191597E-3</v>
      </c>
    </row>
    <row r="33" spans="1:7" x14ac:dyDescent="0.25">
      <c r="A33">
        <v>29</v>
      </c>
      <c r="B33">
        <v>179</v>
      </c>
      <c r="C33">
        <v>2100</v>
      </c>
      <c r="D33" s="1">
        <v>-1.2096758338177301E-4</v>
      </c>
      <c r="E33">
        <f t="shared" si="0"/>
        <v>1.2096758338177301E-4</v>
      </c>
      <c r="F33">
        <v>0.97039641936019505</v>
      </c>
      <c r="G33" s="1">
        <v>-5.1583751087591601E-4</v>
      </c>
    </row>
    <row r="34" spans="1:7" x14ac:dyDescent="0.25">
      <c r="B34" t="s">
        <v>8</v>
      </c>
      <c r="C34">
        <f>SUM(C4:C33)</f>
        <v>93400</v>
      </c>
      <c r="D34" t="s">
        <v>9</v>
      </c>
      <c r="E34" t="e">
        <f t="shared" si="0"/>
        <v>#VALUE!</v>
      </c>
      <c r="F34">
        <f>AVERAGE(F4:F33)</f>
        <v>0.96918114493089369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7"/>
  <sheetViews>
    <sheetView topLeftCell="A2" workbookViewId="0">
      <selection activeCell="F3" sqref="F3:F27"/>
    </sheetView>
  </sheetViews>
  <sheetFormatPr defaultRowHeight="15" x14ac:dyDescent="0.25"/>
  <cols>
    <col min="11" max="11" width="28" bestFit="1" customWidth="1"/>
  </cols>
  <sheetData>
    <row r="2" spans="2:11" x14ac:dyDescent="0.25">
      <c r="B2" s="7" t="s">
        <v>10</v>
      </c>
      <c r="C2" s="7"/>
      <c r="D2" s="17" t="s">
        <v>17</v>
      </c>
      <c r="E2" s="17"/>
      <c r="F2" s="17"/>
      <c r="G2" s="17" t="s">
        <v>22</v>
      </c>
      <c r="H2" s="17"/>
      <c r="I2" s="17"/>
    </row>
    <row r="3" spans="2:11" x14ac:dyDescent="0.25">
      <c r="B3" s="7"/>
      <c r="C3" s="7"/>
      <c r="D3" s="5" t="s">
        <v>15</v>
      </c>
      <c r="E3" s="6" t="s">
        <v>24</v>
      </c>
      <c r="F3" s="17" t="s">
        <v>25</v>
      </c>
      <c r="G3" s="6" t="s">
        <v>15</v>
      </c>
      <c r="H3" s="6" t="s">
        <v>24</v>
      </c>
      <c r="I3" s="17" t="s">
        <v>26</v>
      </c>
    </row>
    <row r="4" spans="2:11" x14ac:dyDescent="0.25">
      <c r="B4" s="15" t="s">
        <v>11</v>
      </c>
      <c r="C4" s="8" t="s">
        <v>12</v>
      </c>
      <c r="D4" s="12">
        <f>AVERAGE(ZDT1!C4:C33)</f>
        <v>5526.666666666667</v>
      </c>
      <c r="E4" s="12">
        <f>STDEV(ZDT1!C4:C33)</f>
        <v>2381.8181020523725</v>
      </c>
      <c r="F4" s="17"/>
      <c r="G4" s="12">
        <f>AVERAGE([1]ZDT1!C4:C33)</f>
        <v>643.33333333333337</v>
      </c>
      <c r="H4" s="12">
        <f>STDEV([1]ZDT1!C4:C33)</f>
        <v>1153.0120474692342</v>
      </c>
      <c r="I4" s="17"/>
    </row>
    <row r="5" spans="2:11" x14ac:dyDescent="0.25">
      <c r="B5" s="15"/>
      <c r="C5" s="8" t="s">
        <v>13</v>
      </c>
      <c r="D5" s="4">
        <f>AVERAGE(ZDT1!E4:E33)</f>
        <v>-5.8883477521130909E-3</v>
      </c>
      <c r="E5" s="4">
        <f>STDEV(ZDT1!E4:E33)</f>
        <v>3.541394475261249E-3</v>
      </c>
      <c r="F5" s="17"/>
      <c r="G5" s="4">
        <f>AVERAGE([1]ZDT1!E4:E33)</f>
        <v>-6.2366381089843271E-4</v>
      </c>
      <c r="H5" s="4">
        <f>STDEV([1]ZDT1!D4:D33)</f>
        <v>1.1907206708748218E-3</v>
      </c>
      <c r="I5" s="17"/>
      <c r="J5" s="1">
        <f>MIN(D5,D9,D13,D17,D25,D21)</f>
        <v>-2.3033531591438148E-2</v>
      </c>
      <c r="K5" s="17" t="s">
        <v>29</v>
      </c>
    </row>
    <row r="6" spans="2:11" x14ac:dyDescent="0.25">
      <c r="B6" s="15"/>
      <c r="C6" s="8" t="s">
        <v>14</v>
      </c>
      <c r="D6" s="4">
        <f>AVERAGE(ZDT1!G4:G33)</f>
        <v>-3.0579820942288412E-3</v>
      </c>
      <c r="E6" s="4">
        <f>STDEV(ZDT1!G4:G33)</f>
        <v>3.3323282301235676E-3</v>
      </c>
      <c r="F6" s="17"/>
      <c r="G6" s="4">
        <f>AVERAGE([1]ZDT1!G4:G33)</f>
        <v>-5.4049084144014914E-4</v>
      </c>
      <c r="H6" s="4">
        <f>STDEV([1]ZDT1!G4:G33)</f>
        <v>1.2132741008023683E-3</v>
      </c>
      <c r="I6" s="17"/>
      <c r="J6" s="1">
        <f>MAX(D5,D9,D13,D17,D25,D21)</f>
        <v>-8.8995037771204632E-5</v>
      </c>
      <c r="K6" s="17"/>
    </row>
    <row r="7" spans="2:11" x14ac:dyDescent="0.25">
      <c r="B7" s="16"/>
      <c r="C7" s="9" t="s">
        <v>16</v>
      </c>
      <c r="D7" s="10">
        <f>AVERAGE(ZDT1!F4:F33)</f>
        <v>0.97928496223717876</v>
      </c>
      <c r="E7" s="10">
        <f>STDEV(ZDT1!F4:F33)</f>
        <v>5.4661217334048369E-3</v>
      </c>
      <c r="F7" s="17"/>
      <c r="G7" s="10">
        <f>AVERAGE([1]ZDT1!F4:F33)</f>
        <v>0.98609240240924001</v>
      </c>
      <c r="H7" s="10">
        <f>STDEV([1]ZDT1!F4:F33)</f>
        <v>1.7753118639734482E-3</v>
      </c>
      <c r="I7" s="17"/>
      <c r="J7" s="13" t="s">
        <v>17</v>
      </c>
      <c r="K7" s="13">
        <f>(D4+D8+D12+D16+D20+D24)/120000</f>
        <v>0.29675000000000001</v>
      </c>
    </row>
    <row r="8" spans="2:11" x14ac:dyDescent="0.25">
      <c r="B8" s="14" t="s">
        <v>18</v>
      </c>
      <c r="C8" s="11" t="s">
        <v>12</v>
      </c>
      <c r="D8" s="12">
        <f>AVERAGE(ZDT2!C4:C33)</f>
        <v>2793.3333333333335</v>
      </c>
      <c r="E8" s="12">
        <f>STDEV(ZDT2!C4:C33)</f>
        <v>1887.3322411556867</v>
      </c>
      <c r="F8" s="17"/>
      <c r="G8" s="12">
        <f>AVERAGE([1]ZDT2!C4:C33)</f>
        <v>0</v>
      </c>
      <c r="H8" s="12">
        <f>STDEV([1]ZDT2!C4:C33)</f>
        <v>0</v>
      </c>
      <c r="I8" s="17"/>
      <c r="J8" t="s">
        <v>22</v>
      </c>
      <c r="K8" s="13">
        <f>(G4+G8+G12+G16+G20+G24)/120000</f>
        <v>0.17469444444444446</v>
      </c>
    </row>
    <row r="9" spans="2:11" x14ac:dyDescent="0.25">
      <c r="B9" s="15"/>
      <c r="C9" s="8" t="s">
        <v>13</v>
      </c>
      <c r="D9" s="4">
        <f>AVERAGE(ZDT2!E4:E33)</f>
        <v>-2.681330757731362E-3</v>
      </c>
      <c r="E9" s="4">
        <f>STDEV(ZDT2!E4:E33)</f>
        <v>2.0449624618512265E-3</v>
      </c>
      <c r="F9" s="17"/>
      <c r="G9" s="4">
        <f>AVERAGE([1]ZDT2!E4:E33)</f>
        <v>0</v>
      </c>
      <c r="H9" s="4">
        <f>STDEV([1]ZDT2!D4:D33)</f>
        <v>0</v>
      </c>
      <c r="I9" s="17"/>
    </row>
    <row r="10" spans="2:11" x14ac:dyDescent="0.25">
      <c r="B10" s="15"/>
      <c r="C10" s="8" t="s">
        <v>14</v>
      </c>
      <c r="D10" s="4">
        <f>AVERAGE(ZDT2!G4:G33)</f>
        <v>-1.6272268174751627E-3</v>
      </c>
      <c r="E10" s="4">
        <f>STDEV(ZDT2!G4:G33)</f>
        <v>2.3800942761585176E-3</v>
      </c>
      <c r="F10" s="17"/>
      <c r="G10" s="4">
        <f>AVERAGE([1]ZDT2!G4:G33)</f>
        <v>0</v>
      </c>
      <c r="H10" s="4">
        <f>STDEV([1]ZDT2!G4:G33)</f>
        <v>0</v>
      </c>
      <c r="I10" s="17"/>
    </row>
    <row r="11" spans="2:11" x14ac:dyDescent="0.25">
      <c r="B11" s="16"/>
      <c r="C11" s="9" t="s">
        <v>16</v>
      </c>
      <c r="D11" s="10">
        <f>AVERAGE(ZDT2!F4:F33)</f>
        <v>0.96630809153031738</v>
      </c>
      <c r="E11" s="10">
        <f>STDEV(ZDT2!F4:F33)</f>
        <v>6.0506462638653166E-3</v>
      </c>
      <c r="F11" s="17"/>
      <c r="G11" s="10">
        <f>AVERAGE([1]ZDT2!F4:F33)</f>
        <v>0.95798855962223661</v>
      </c>
      <c r="H11" s="10">
        <f>STDEV([1]ZDT2!F4:F33)</f>
        <v>4.285080051723008E-2</v>
      </c>
      <c r="I11" s="17"/>
    </row>
    <row r="12" spans="2:11" x14ac:dyDescent="0.25">
      <c r="B12" s="14" t="s">
        <v>20</v>
      </c>
      <c r="C12" s="11" t="s">
        <v>12</v>
      </c>
      <c r="D12" s="12">
        <f>AVERAGE(ZDT3!C4:C33)</f>
        <v>5076.666666666667</v>
      </c>
      <c r="E12" s="12">
        <f>STDEV(ZDT3!C4:C33)</f>
        <v>2426.9582684466595</v>
      </c>
      <c r="F12" s="17"/>
      <c r="G12" s="12">
        <f>AVERAGE([1]ZDT3!C4:C33)</f>
        <v>1426.6666666666667</v>
      </c>
      <c r="H12" s="12">
        <f>STDEV([1]ZDT3!C4:C33)</f>
        <v>2509.0090547428499</v>
      </c>
      <c r="I12" s="17"/>
    </row>
    <row r="13" spans="2:11" x14ac:dyDescent="0.25">
      <c r="B13" s="15"/>
      <c r="C13" s="8" t="s">
        <v>13</v>
      </c>
      <c r="D13" s="4">
        <f>AVERAGE(ZDT3!E4:E33)</f>
        <v>-4.3560019552526157E-3</v>
      </c>
      <c r="E13" s="4">
        <f>STDEV(ZDT3!D4:D33)</f>
        <v>2.876755785472666E-3</v>
      </c>
      <c r="F13" s="17"/>
      <c r="G13" s="4">
        <f>AVERAGE([1]ZDT3!E4:E33)</f>
        <v>-3.4627940975951611E-3</v>
      </c>
      <c r="H13" s="4">
        <f>STDEV([1]ZDT3!D4:D33)</f>
        <v>1.3983170331442477E-2</v>
      </c>
      <c r="I13" s="17"/>
    </row>
    <row r="14" spans="2:11" x14ac:dyDescent="0.25">
      <c r="B14" s="15"/>
      <c r="C14" s="8" t="s">
        <v>14</v>
      </c>
      <c r="D14" s="4">
        <f>AVERAGE(ZDT3!G4:G33)</f>
        <v>-4.7144503916346355E-3</v>
      </c>
      <c r="E14" s="4">
        <f>STDEV(ZDT3!G4:G33)</f>
        <v>4.352076050505806E-3</v>
      </c>
      <c r="F14" s="17"/>
      <c r="G14" s="4">
        <f>AVERAGE([1]ZDT3!G4:G33)</f>
        <v>-5.3715840915003928E-3</v>
      </c>
      <c r="H14" s="4">
        <f>STDEV([1]ZDT3!G4:G33)</f>
        <v>2.3784247031222883E-2</v>
      </c>
      <c r="I14" s="17"/>
    </row>
    <row r="15" spans="2:11" x14ac:dyDescent="0.25">
      <c r="B15" s="16"/>
      <c r="C15" s="9" t="s">
        <v>16</v>
      </c>
      <c r="D15" s="10">
        <f>AVERAGE(ZDT3!F4:F33)</f>
        <v>0.98448342432858138</v>
      </c>
      <c r="E15" s="10">
        <f>STDEV(ZDT3!F4:F33)</f>
        <v>5.660484764590649E-3</v>
      </c>
      <c r="F15" s="17"/>
      <c r="G15" s="10">
        <f>AVERAGE([1]ZDT3!F4:F33)</f>
        <v>0.9830456207953524</v>
      </c>
      <c r="H15" s="10">
        <f>STDEV([1]ZDT3!F4:F33)</f>
        <v>2.7051679344297228E-2</v>
      </c>
      <c r="I15" s="17"/>
    </row>
    <row r="16" spans="2:11" x14ac:dyDescent="0.25">
      <c r="B16" s="14" t="s">
        <v>19</v>
      </c>
      <c r="C16" s="11" t="s">
        <v>12</v>
      </c>
      <c r="D16" s="12">
        <f>AVERAGE(ZDT4!C4:C33)</f>
        <v>776.66666666666663</v>
      </c>
      <c r="E16" s="12">
        <f>STDEV(ZDT4!C4:C33)</f>
        <v>1863.7528571792125</v>
      </c>
      <c r="F16" s="17"/>
      <c r="G16" s="12">
        <f>AVERAGE([1]ZDT4!C4:C33)</f>
        <v>953.33333333333337</v>
      </c>
      <c r="H16" s="12">
        <f>STDEV([1]ZDT4!C4:C33)</f>
        <v>2582.1313481019074</v>
      </c>
      <c r="I16" s="17"/>
    </row>
    <row r="17" spans="2:9" x14ac:dyDescent="0.25">
      <c r="B17" s="15"/>
      <c r="C17" s="8" t="s">
        <v>13</v>
      </c>
      <c r="D17" s="4">
        <f>AVERAGE(ZDT4!E4:E33)</f>
        <v>-2.3033531591438148E-2</v>
      </c>
      <c r="E17" s="4">
        <f>STDEV(ZDT4!D4:D33)</f>
        <v>6.6201962094218039E-2</v>
      </c>
      <c r="F17" s="17"/>
      <c r="G17" s="4">
        <f>AVERAGE([1]ZDT4!E4:E33)</f>
        <v>-4.0344213506728163E-2</v>
      </c>
      <c r="H17" s="4">
        <f>STDEV([1]ZDT4!D4:D33)</f>
        <v>0.12871997197167784</v>
      </c>
      <c r="I17" s="17"/>
    </row>
    <row r="18" spans="2:9" x14ac:dyDescent="0.25">
      <c r="B18" s="15"/>
      <c r="C18" s="8" t="s">
        <v>14</v>
      </c>
      <c r="D18" s="4">
        <f>AVERAGE(ZDT4!G4:G33)</f>
        <v>-2.0367022683717585E-2</v>
      </c>
      <c r="E18" s="4">
        <f>STDEV(ZDT4!G4:G33)</f>
        <v>6.172251575539478E-2</v>
      </c>
      <c r="F18" s="17"/>
      <c r="G18" s="4">
        <f>AVERAGE([1]ZDT4!G4:G33)</f>
        <v>-7.4143926734608956E-2</v>
      </c>
      <c r="H18" s="4">
        <f>STDEV([1]ZDT4!G4:G33)</f>
        <v>0.24229353741074272</v>
      </c>
      <c r="I18" s="17"/>
    </row>
    <row r="19" spans="2:9" x14ac:dyDescent="0.25">
      <c r="B19" s="16"/>
      <c r="C19" s="9" t="s">
        <v>16</v>
      </c>
      <c r="D19" s="10">
        <f>AVERAGE(ZDT4!F4:F33)</f>
        <v>0.92508051435527672</v>
      </c>
      <c r="E19" s="10">
        <f>STDEV(ZDT4!F4:F33)</f>
        <v>0.10933585448802527</v>
      </c>
      <c r="F19" s="17"/>
      <c r="G19" s="10">
        <f>AVERAGE([1]ZDT4!F4:F33)</f>
        <v>0.87406080628811844</v>
      </c>
      <c r="H19" s="10">
        <f>STDEV([1]ZDT4!F4:F33)</f>
        <v>0.18555698825141481</v>
      </c>
      <c r="I19" s="17"/>
    </row>
    <row r="20" spans="2:9" x14ac:dyDescent="0.25">
      <c r="B20" s="14" t="s">
        <v>21</v>
      </c>
      <c r="C20" s="11" t="s">
        <v>12</v>
      </c>
      <c r="D20" s="12">
        <f>AVERAGE(DTLZ2!C4:C33)</f>
        <v>18323.333333333332</v>
      </c>
      <c r="E20" s="12">
        <f>STDEV(DTLZ2!C4:C33)</f>
        <v>2410.134254857343</v>
      </c>
      <c r="F20" s="17"/>
      <c r="G20" s="12">
        <f>AVERAGE([1]DTLZ2!C4:C33)</f>
        <v>15173.333333333334</v>
      </c>
      <c r="H20" s="12">
        <f>STDEV([1]DTLZ2!C4:C33)</f>
        <v>6152.0915049320811</v>
      </c>
      <c r="I20" s="17"/>
    </row>
    <row r="21" spans="2:9" x14ac:dyDescent="0.25">
      <c r="B21" s="15"/>
      <c r="C21" s="8" t="s">
        <v>13</v>
      </c>
      <c r="D21" s="4">
        <f>AVERAGE(DTLZ2!E4:E33)</f>
        <v>-3.1302666521414186E-3</v>
      </c>
      <c r="E21" s="4">
        <f>STDEV(DTLZ2!D4:D33)</f>
        <v>7.1715640725393964E-3</v>
      </c>
      <c r="F21" s="17"/>
      <c r="G21" s="4">
        <f>AVERAGE([1]DTLZ2!E4:E33)</f>
        <v>-3.846387424315765E-3</v>
      </c>
      <c r="H21" s="4">
        <f>STDEV([1]DTLZ2!D4:D33)</f>
        <v>4.8120945537095663E-3</v>
      </c>
      <c r="I21" s="17"/>
    </row>
    <row r="22" spans="2:9" x14ac:dyDescent="0.25">
      <c r="B22" s="15"/>
      <c r="C22" s="8" t="s">
        <v>14</v>
      </c>
      <c r="D22" s="4">
        <f>AVERAGE(DTLZ2!G4:G33)</f>
        <v>3.524282705598388E-3</v>
      </c>
      <c r="E22" s="4">
        <f>STDEV(DTLZ2!G4:G33)</f>
        <v>3.2070017761320339E-2</v>
      </c>
      <c r="F22" s="17"/>
      <c r="G22" s="4">
        <f>AVERAGE([1]DTLZ2!G4:G33)</f>
        <v>-2.4490873861368482E-3</v>
      </c>
      <c r="H22" s="4">
        <f>STDEV([1]DTLZ2!G4:G33)</f>
        <v>1.1788804032500315E-2</v>
      </c>
      <c r="I22" s="17"/>
    </row>
    <row r="23" spans="2:9" x14ac:dyDescent="0.25">
      <c r="B23" s="16"/>
      <c r="C23" s="9" t="s">
        <v>16</v>
      </c>
      <c r="D23" s="10">
        <f>AVERAGE(DTLZ2!F4:F33)</f>
        <v>0.79093675646139094</v>
      </c>
      <c r="E23" s="10">
        <f>STDEV(DTLZ2!F4:F33)</f>
        <v>1.1260518203921814E-2</v>
      </c>
      <c r="F23" s="17"/>
      <c r="G23" s="10">
        <f>AVERAGE([1]DTLZ2!F4:F33)</f>
        <v>0.85751866938468002</v>
      </c>
      <c r="H23" s="10">
        <f>STDEV([1]DTLZ2!F4:F33)</f>
        <v>8.9307924910633947E-3</v>
      </c>
      <c r="I23" s="17"/>
    </row>
    <row r="24" spans="2:9" x14ac:dyDescent="0.25">
      <c r="B24" s="14" t="s">
        <v>23</v>
      </c>
      <c r="C24" s="11" t="s">
        <v>12</v>
      </c>
      <c r="D24" s="12">
        <f>AVERAGE(DTLZ5!C4:C33)</f>
        <v>3113.3333333333335</v>
      </c>
      <c r="E24" s="12">
        <f>STDEV(DTLZ5!C4:C33)</f>
        <v>3466.8611793352225</v>
      </c>
      <c r="F24" s="17"/>
      <c r="G24" s="12">
        <f>AVERAGE([1]DTLZ5!C4:C33)</f>
        <v>2766.6666666666665</v>
      </c>
      <c r="H24" s="12">
        <f>STDEV([1]DTLZ5!C4:C33)</f>
        <v>4192.3027441789764</v>
      </c>
      <c r="I24" s="17"/>
    </row>
    <row r="25" spans="2:9" x14ac:dyDescent="0.25">
      <c r="B25" s="15"/>
      <c r="C25" s="8" t="s">
        <v>13</v>
      </c>
      <c r="D25" s="4">
        <f>AVERAGE(DTLZ5!E4:E33)</f>
        <v>-8.8995037771204632E-5</v>
      </c>
      <c r="E25" s="4">
        <f>STDEV(DTLZ5!D4:D33)</f>
        <v>2.6585681637632735E-4</v>
      </c>
      <c r="F25" s="17"/>
      <c r="G25" s="4">
        <f>AVERAGE([1]DTLZ5!E4:E33)</f>
        <v>-4.3604788910244229E-4</v>
      </c>
      <c r="H25" s="4">
        <f>STDEV([1]DTLZ5!D4:D33)</f>
        <v>7.4988629850511414E-4</v>
      </c>
      <c r="I25" s="17"/>
    </row>
    <row r="26" spans="2:9" x14ac:dyDescent="0.25">
      <c r="B26" s="15"/>
      <c r="C26" s="8" t="s">
        <v>14</v>
      </c>
      <c r="D26" s="4">
        <f>AVERAGE(DTLZ5!G4:G33)</f>
        <v>-2.659432255697798E-4</v>
      </c>
      <c r="E26" s="4">
        <f>STDEV(DTLZ5!G4:G33)</f>
        <v>1.8324565527377669E-3</v>
      </c>
      <c r="F26" s="17"/>
      <c r="G26" s="4">
        <f>AVERAGE([1]DTLZ5!G4:G33)</f>
        <v>-6.470660769551448E-4</v>
      </c>
      <c r="H26" s="4">
        <f>STDEV([1]DTLZ5!G4:G33)</f>
        <v>1.5752286626302956E-3</v>
      </c>
      <c r="I26" s="17"/>
    </row>
    <row r="27" spans="2:9" x14ac:dyDescent="0.25">
      <c r="B27" s="16"/>
      <c r="C27" s="9" t="s">
        <v>16</v>
      </c>
      <c r="D27" s="10">
        <f>AVERAGE(DTLZ5!F4:F33)</f>
        <v>0.96918114493089369</v>
      </c>
      <c r="E27" s="10">
        <f>STDEV(DTLZ5!F4:F33)</f>
        <v>3.1130227391585794E-3</v>
      </c>
      <c r="F27" s="16"/>
      <c r="G27" s="10">
        <f>AVERAGE([1]DTLZ5!F4:F33)</f>
        <v>0.96856949116579882</v>
      </c>
      <c r="H27" s="10">
        <f>STDEV([1]DTLZ5!F4:F33)</f>
        <v>7.840315071132975E-3</v>
      </c>
      <c r="I27" s="17"/>
    </row>
  </sheetData>
  <mergeCells count="11">
    <mergeCell ref="K5:K6"/>
    <mergeCell ref="F3:F27"/>
    <mergeCell ref="D2:F2"/>
    <mergeCell ref="G2:I2"/>
    <mergeCell ref="I3:I27"/>
    <mergeCell ref="B24:B27"/>
    <mergeCell ref="B20:B23"/>
    <mergeCell ref="B4:B7"/>
    <mergeCell ref="B8:B11"/>
    <mergeCell ref="B12:B15"/>
    <mergeCell ref="B16:B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 data</vt:lpstr>
      <vt:lpstr>ZDT1</vt:lpstr>
      <vt:lpstr>ZDT2</vt:lpstr>
      <vt:lpstr>ZDT3</vt:lpstr>
      <vt:lpstr>ZDT4</vt:lpstr>
      <vt:lpstr>ZDT6</vt:lpstr>
      <vt:lpstr>DTLZ2</vt:lpstr>
      <vt:lpstr>DTLZ5</vt:lpstr>
      <vt:lpstr>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Shahriar Mahbub</dc:creator>
  <cp:lastModifiedBy>Shahriar Mahbub</cp:lastModifiedBy>
  <dcterms:created xsi:type="dcterms:W3CDTF">2014-12-16T09:59:49Z</dcterms:created>
  <dcterms:modified xsi:type="dcterms:W3CDTF">2015-02-09T15:12:58Z</dcterms:modified>
</cp:coreProperties>
</file>