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ik\eclipse-workspace\ManyObjectiveESO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H12" i="1"/>
  <c r="B3" i="1" l="1"/>
  <c r="I10" i="1"/>
  <c r="I9" i="1"/>
  <c r="B8" i="1"/>
  <c r="B18" i="1" l="1"/>
</calcChain>
</file>

<file path=xl/sharedStrings.xml><?xml version="1.0" encoding="utf-8"?>
<sst xmlns="http://schemas.openxmlformats.org/spreadsheetml/2006/main" count="23" uniqueCount="22">
  <si>
    <t>PEF_i^el</t>
  </si>
  <si>
    <t>el_i</t>
  </si>
  <si>
    <t>Ngas_i</t>
  </si>
  <si>
    <t>el_lp</t>
  </si>
  <si>
    <t>el_e</t>
  </si>
  <si>
    <t>PEF _lp^el</t>
  </si>
  <si>
    <t>BM_c</t>
  </si>
  <si>
    <t>WS_c</t>
  </si>
  <si>
    <t>H_HP</t>
  </si>
  <si>
    <t>COP</t>
  </si>
  <si>
    <t>BM_i</t>
  </si>
  <si>
    <t>WS_i</t>
  </si>
  <si>
    <t xml:space="preserve">wind </t>
  </si>
  <si>
    <t>chp</t>
  </si>
  <si>
    <t>eff</t>
  </si>
  <si>
    <t>cshp</t>
  </si>
  <si>
    <t>PEF</t>
  </si>
  <si>
    <t>ESD</t>
  </si>
  <si>
    <t>TWh</t>
  </si>
  <si>
    <t>is discarded from ESD because import is simply assumed NG-based condensing power. So, in the above equation import is considered twice as import and as NGS.</t>
  </si>
  <si>
    <t>production (TWh)</t>
  </si>
  <si>
    <t>Local PEF caculation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</si>
</sst>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335280</xdr:colOff>
      <xdr:row>6</xdr:row>
      <xdr:rowOff>30480</xdr:rowOff>
    </xdr:from>
    <xdr:ext cx="7131325" cy="6614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6576060" y="762000"/>
              <a:ext cx="7131325" cy="661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500" b="0" i="1">
                        <a:latin typeface="Cambria Math" panose="02040503050406030204" pitchFamily="18" charset="0"/>
                      </a:rPr>
                      <m:t>𝐸𝐷𝑆</m:t>
                    </m:r>
                    <m:r>
                      <a:rPr lang="en-US" sz="15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5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𝑒</m:t>
                        </m:r>
                        <m:sSub>
                          <m:sSubPr>
                            <m:ctrlPr>
                              <a:rPr lang="en-US" sz="15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𝑃𝐸</m:t>
                        </m:r>
                        <m:sSubSup>
                          <m:sSubSupPr>
                            <m:ctrlPr>
                              <a:rPr lang="en-US" sz="15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𝑒𝑙</m:t>
                            </m:r>
                          </m:sup>
                        </m:sSubSup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𝑁𝐺</m:t>
                        </m:r>
                        <m:sSub>
                          <m:sSubPr>
                            <m:ctrlPr>
                              <a:rPr lang="en-US" sz="15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+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d>
                          <m:dPr>
                            <m:ctrlPr>
                              <a:rPr lang="en-US" sz="15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  <m:sSub>
                              <m:sSubPr>
                                <m:ctrlPr>
                                  <a:rPr lang="en-US" sz="15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500" b="0" i="1">
                                    <a:latin typeface="Cambria Math" panose="02040503050406030204" pitchFamily="18" charset="0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sz="1500" b="0" i="1">
                                    <a:latin typeface="Cambria Math" panose="02040503050406030204" pitchFamily="18" charset="0"/>
                                  </a:rPr>
                                  <m:t>𝑙𝑝</m:t>
                                </m:r>
                              </m:sub>
                            </m:sSub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  <m:sSub>
                              <m:sSubPr>
                                <m:ctrlPr>
                                  <a:rPr lang="en-US" sz="15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500" b="0" i="1">
                                    <a:latin typeface="Cambria Math" panose="02040503050406030204" pitchFamily="18" charset="0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sz="15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sub>
                            </m:sSub>
                          </m:e>
                        </m:d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𝑃𝐸</m:t>
                        </m:r>
                        <m:sSubSup>
                          <m:sSubSupPr>
                            <m:ctrlPr>
                              <a:rPr lang="en-US" sz="15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𝑙𝑝</m:t>
                            </m:r>
                          </m:sub>
                          <m:sup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𝑒𝑙</m:t>
                            </m:r>
                          </m:sup>
                        </m:sSubSup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+ </m:t>
                        </m:r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  <m:sSub>
                          <m:sSubPr>
                            <m:ctrlP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𝑃𝐸</m:t>
                        </m:r>
                        <m:sSubSup>
                          <m:sSubSupPr>
                            <m:ctrlP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  <m:sup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𝑒𝑙</m:t>
                            </m:r>
                          </m:sup>
                        </m:sSubSup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𝑁𝐺𝐴</m:t>
                        </m:r>
                        <m:sSub>
                          <m:sSubPr>
                            <m:ctrlP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  <m:sSub>
                          <m:sSubPr>
                            <m:ctrlP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sSub>
                          <m:sSubPr>
                            <m:ctrlP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+(</m:t>
                        </m:r>
                        <m:sSub>
                          <m:sSubPr>
                            <m:ctrlP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𝐻</m:t>
                            </m:r>
                          </m:e>
                          <m:sub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𝐻𝑃</m:t>
                            </m:r>
                          </m:sub>
                        </m:sSub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f>
                          <m:fPr>
                            <m:ctrlP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5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5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n-US" sz="15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𝐻𝑃</m:t>
                                </m:r>
                              </m:sub>
                            </m:sSub>
                          </m:num>
                          <m:den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𝐶𝑂𝑃</m:t>
                            </m:r>
                          </m:den>
                        </m:f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n-US" sz="15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6576060" y="762000"/>
              <a:ext cx="7131325" cy="661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500" b="0" i="0">
                  <a:latin typeface="Cambria Math" panose="02040503050406030204" pitchFamily="18" charset="0"/>
                </a:rPr>
                <a:t>𝐸𝐷𝑆=(𝑒𝑙_𝑖  𝑥 𝑃𝐸𝐹_𝑖^𝑒𝑙+𝑁𝐺𝑆_𝑖+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𝐵𝑀_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+𝑊𝑆_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US" sz="15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)/((</a:t>
              </a:r>
              <a:r>
                <a:rPr lang="en-US" sz="1500" b="0" i="0">
                  <a:latin typeface="Cambria Math" panose="02040503050406030204" pitchFamily="18" charset="0"/>
                </a:rPr>
                <a:t>𝑒𝑙_𝑙𝑝−𝑒𝑙_𝑒 )𝑥 𝑃𝐸𝐹_𝑙𝑝^𝑒𝑙+ </a:t>
              </a:r>
              <a:r>
                <a:rPr lang="en-US" sz="15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𝑒𝑙_𝑖  𝑥 𝑃𝐸𝐹_𝑖^𝑒𝑙</a:t>
              </a:r>
              <a:r>
                <a:rPr lang="en-US" sz="15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+𝑁𝐺𝐴𝑆_𝑖+𝐵𝑀_𝑐+𝑊𝑆_𝑐+(𝐻_𝐻𝑃− 𝐻_𝐻𝑃/𝐶𝑂𝑃)</a:t>
              </a:r>
              <a:r>
                <a:rPr lang="en-US" sz="1500" b="0" i="0">
                  <a:latin typeface="Cambria Math" panose="02040503050406030204" pitchFamily="18" charset="0"/>
                </a:rPr>
                <a:t> )</a:t>
              </a:r>
              <a:endParaRPr lang="en-US" sz="1500"/>
            </a:p>
          </xdr:txBody>
        </xdr:sp>
      </mc:Fallback>
    </mc:AlternateContent>
    <xdr:clientData/>
  </xdr:oneCellAnchor>
  <xdr:oneCellAnchor>
    <xdr:from>
      <xdr:col>10</xdr:col>
      <xdr:colOff>373380</xdr:colOff>
      <xdr:row>16</xdr:row>
      <xdr:rowOff>114300</xdr:rowOff>
    </xdr:from>
    <xdr:ext cx="7131325" cy="61875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6614160" y="3040380"/>
              <a:ext cx="7131325" cy="618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500" b="0" i="1">
                        <a:latin typeface="Cambria Math" panose="02040503050406030204" pitchFamily="18" charset="0"/>
                      </a:rPr>
                      <m:t>𝐸𝐷𝑆</m:t>
                    </m:r>
                    <m:r>
                      <a:rPr lang="en-US" sz="15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5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𝑁𝐺</m:t>
                        </m:r>
                        <m:sSub>
                          <m:sSubPr>
                            <m:ctrlPr>
                              <a:rPr lang="en-US" sz="15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+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d>
                          <m:dPr>
                            <m:ctrlPr>
                              <a:rPr lang="en-US" sz="15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  <m:sSub>
                              <m:sSubPr>
                                <m:ctrlPr>
                                  <a:rPr lang="en-US" sz="15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500" b="0" i="1">
                                    <a:latin typeface="Cambria Math" panose="02040503050406030204" pitchFamily="18" charset="0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sz="1500" b="0" i="1">
                                    <a:latin typeface="Cambria Math" panose="02040503050406030204" pitchFamily="18" charset="0"/>
                                  </a:rPr>
                                  <m:t>𝑙𝑝</m:t>
                                </m:r>
                              </m:sub>
                            </m:sSub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  <m:sSub>
                              <m:sSubPr>
                                <m:ctrlPr>
                                  <a:rPr lang="en-US" sz="15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500" b="0" i="1">
                                    <a:latin typeface="Cambria Math" panose="02040503050406030204" pitchFamily="18" charset="0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sz="15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sub>
                            </m:sSub>
                          </m:e>
                        </m:d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𝑃𝐸</m:t>
                        </m:r>
                        <m:sSubSup>
                          <m:sSubSupPr>
                            <m:ctrlPr>
                              <a:rPr lang="en-US" sz="15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𝑙𝑝</m:t>
                            </m:r>
                          </m:sub>
                          <m:sup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𝑒𝑙</m:t>
                            </m:r>
                          </m:sup>
                        </m:sSubSup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+ </m:t>
                        </m:r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𝑁𝐺𝐴</m:t>
                        </m:r>
                        <m:sSub>
                          <m:sSubPr>
                            <m:ctrlP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  <m:sSub>
                          <m:sSubPr>
                            <m:ctrlP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sSub>
                          <m:sSubPr>
                            <m:ctrlP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+(</m:t>
                        </m:r>
                        <m:sSub>
                          <m:sSubPr>
                            <m:ctrlP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𝐻</m:t>
                            </m:r>
                          </m:e>
                          <m:sub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𝐻𝑃</m:t>
                            </m:r>
                          </m:sub>
                        </m:sSub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f>
                          <m:fPr>
                            <m:ctrlP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5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5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n-US" sz="15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𝐻𝑃</m:t>
                                </m:r>
                              </m:sub>
                            </m:sSub>
                          </m:num>
                          <m:den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𝐶𝑂𝑃</m:t>
                            </m:r>
                          </m:den>
                        </m:f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n-US" sz="15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6614160" y="3040380"/>
              <a:ext cx="7131325" cy="618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500" b="0" i="0">
                  <a:latin typeface="Cambria Math" panose="02040503050406030204" pitchFamily="18" charset="0"/>
                </a:rPr>
                <a:t>𝐸𝐷𝑆=(𝑁𝐺𝑆_𝑖+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𝐵𝑀_𝑖+𝑊𝑆_𝑖</a:t>
              </a:r>
              <a:r>
                <a:rPr lang="en-US" sz="15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)/((</a:t>
              </a:r>
              <a:r>
                <a:rPr lang="en-US" sz="1500" b="0" i="0">
                  <a:latin typeface="Cambria Math" panose="02040503050406030204" pitchFamily="18" charset="0"/>
                </a:rPr>
                <a:t>𝑒𝑙_𝑙𝑝−𝑒𝑙_𝑒 )𝑥 𝑃𝐸𝐹_𝑙𝑝^𝑒𝑙+ </a:t>
              </a:r>
              <a:r>
                <a:rPr lang="en-US" sz="15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𝑁𝐺𝐴𝑆_𝑖+𝐵𝑀_𝑐+𝑊𝑆_𝑐+(𝐻_𝐻𝑃− 𝐻_𝐻𝑃/𝐶𝑂𝑃)</a:t>
              </a:r>
              <a:r>
                <a:rPr lang="en-US" sz="1500" b="0" i="0">
                  <a:latin typeface="Cambria Math" panose="02040503050406030204" pitchFamily="18" charset="0"/>
                </a:rPr>
                <a:t> )</a:t>
              </a:r>
              <a:endParaRPr lang="en-US" sz="1500"/>
            </a:p>
          </xdr:txBody>
        </xdr:sp>
      </mc:Fallback>
    </mc:AlternateContent>
    <xdr:clientData/>
  </xdr:oneCellAnchor>
  <xdr:oneCellAnchor>
    <xdr:from>
      <xdr:col>10</xdr:col>
      <xdr:colOff>518160</xdr:colOff>
      <xdr:row>12</xdr:row>
      <xdr:rowOff>156210</xdr:rowOff>
    </xdr:from>
    <xdr:ext cx="679610" cy="18492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6758940" y="2350770"/>
              <a:ext cx="679610" cy="1849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𝑒</m:t>
                    </m:r>
                    <m:sSub>
                      <m:sSubPr>
                        <m:ctrlPr>
                          <a:rPr lang="en-US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𝑃𝐸</m:t>
                    </m:r>
                    <m:sSubSup>
                      <m:sSubSupPr>
                        <m:ctrlPr>
                          <a:rPr lang="en-US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𝑒𝑙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6758940" y="2350770"/>
              <a:ext cx="679610" cy="1849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𝑒𝑙_𝑖 𝑥 𝑃𝐸𝐹_𝑖^𝑒𝑙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B11" sqref="B11"/>
    </sheetView>
  </sheetViews>
  <sheetFormatPr defaultRowHeight="14.4" x14ac:dyDescent="0.3"/>
  <cols>
    <col min="1" max="1" width="11" customWidth="1"/>
    <col min="7" max="7" width="15.33203125" bestFit="1" customWidth="1"/>
    <col min="13" max="13" width="73.88671875" customWidth="1"/>
  </cols>
  <sheetData>
    <row r="1" spans="1:13" x14ac:dyDescent="0.3">
      <c r="B1" t="s">
        <v>18</v>
      </c>
    </row>
    <row r="2" spans="1:13" x14ac:dyDescent="0.3">
      <c r="A2" t="s">
        <v>1</v>
      </c>
      <c r="B2">
        <v>0.27</v>
      </c>
    </row>
    <row r="3" spans="1:13" x14ac:dyDescent="0.3">
      <c r="A3" t="s">
        <v>0</v>
      </c>
      <c r="B3">
        <f>1/0.47</f>
        <v>2.1276595744680851</v>
      </c>
    </row>
    <row r="4" spans="1:13" x14ac:dyDescent="0.3">
      <c r="A4" t="s">
        <v>2</v>
      </c>
      <c r="B4">
        <v>0.57999999999999996</v>
      </c>
    </row>
    <row r="5" spans="1:13" x14ac:dyDescent="0.3">
      <c r="A5" t="s">
        <v>10</v>
      </c>
      <c r="B5">
        <v>0</v>
      </c>
    </row>
    <row r="6" spans="1:13" x14ac:dyDescent="0.3">
      <c r="A6" t="s">
        <v>11</v>
      </c>
      <c r="B6">
        <v>0</v>
      </c>
      <c r="G6" s="2" t="s">
        <v>21</v>
      </c>
    </row>
    <row r="7" spans="1:13" x14ac:dyDescent="0.3">
      <c r="G7" t="s">
        <v>20</v>
      </c>
      <c r="H7" t="s">
        <v>14</v>
      </c>
      <c r="I7" t="s">
        <v>16</v>
      </c>
    </row>
    <row r="8" spans="1:13" x14ac:dyDescent="0.3">
      <c r="A8" t="s">
        <v>3</v>
      </c>
      <c r="B8">
        <f>1.23+0.1+0.12</f>
        <v>1.4500000000000002</v>
      </c>
      <c r="F8" t="s">
        <v>12</v>
      </c>
      <c r="G8">
        <v>1.23</v>
      </c>
      <c r="I8">
        <v>1</v>
      </c>
    </row>
    <row r="9" spans="1:13" x14ac:dyDescent="0.3">
      <c r="A9" t="s">
        <v>4</v>
      </c>
      <c r="B9">
        <v>0.16</v>
      </c>
      <c r="F9" t="s">
        <v>13</v>
      </c>
      <c r="G9">
        <v>0.12</v>
      </c>
      <c r="H9">
        <v>0.25</v>
      </c>
      <c r="I9">
        <f>1/H9</f>
        <v>4</v>
      </c>
    </row>
    <row r="10" spans="1:13" x14ac:dyDescent="0.3">
      <c r="A10" t="s">
        <v>5</v>
      </c>
      <c r="B10">
        <f>H12</f>
        <v>1.3070242656449551</v>
      </c>
      <c r="F10" t="s">
        <v>15</v>
      </c>
      <c r="G10">
        <v>0.1</v>
      </c>
      <c r="H10">
        <v>0.54</v>
      </c>
      <c r="I10">
        <f>1/H10</f>
        <v>1.8518518518518516</v>
      </c>
    </row>
    <row r="11" spans="1:13" x14ac:dyDescent="0.3">
      <c r="A11" t="s">
        <v>6</v>
      </c>
      <c r="B11">
        <v>1.3</v>
      </c>
    </row>
    <row r="12" spans="1:13" x14ac:dyDescent="0.3">
      <c r="A12" t="s">
        <v>7</v>
      </c>
      <c r="B12">
        <v>0.5</v>
      </c>
      <c r="G12" t="s">
        <v>5</v>
      </c>
      <c r="H12">
        <f>(G8*I8+G9*I9+G10*I10)/B8</f>
        <v>1.3070242656449551</v>
      </c>
    </row>
    <row r="13" spans="1:13" x14ac:dyDescent="0.3">
      <c r="A13" t="s">
        <v>8</v>
      </c>
      <c r="B13">
        <v>0.27</v>
      </c>
    </row>
    <row r="14" spans="1:13" ht="28.8" x14ac:dyDescent="0.3">
      <c r="A14" t="s">
        <v>9</v>
      </c>
      <c r="B14">
        <v>3.6</v>
      </c>
      <c r="M14" s="1" t="s">
        <v>19</v>
      </c>
    </row>
    <row r="18" spans="1:2" x14ac:dyDescent="0.3">
      <c r="A18" t="s">
        <v>17</v>
      </c>
      <c r="B18">
        <f>(B4+B5+B6)/((B8-B9)*B10+B4+B11+B12+(B13-(B13/B14)))</f>
        <v>0.13611632379823704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Shahriar</dc:creator>
  <cp:lastModifiedBy>Shahriar</cp:lastModifiedBy>
  <dcterms:created xsi:type="dcterms:W3CDTF">2022-11-18T11:17:25Z</dcterms:created>
  <dcterms:modified xsi:type="dcterms:W3CDTF">2022-11-21T16:09:12Z</dcterms:modified>
</cp:coreProperties>
</file>