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kee\Desktop\PAYROLL\"/>
    </mc:Choice>
  </mc:AlternateContent>
  <bookViews>
    <workbookView xWindow="240" yWindow="30" windowWidth="20115" windowHeight="8010" activeTab="3"/>
  </bookViews>
  <sheets>
    <sheet name="Product Backlog" sheetId="1" r:id="rId1"/>
    <sheet name="Release Backlog" sheetId="2" r:id="rId2"/>
    <sheet name="Sprint Backlog" sheetId="3" r:id="rId3"/>
    <sheet name="Sprint Burndown Chart" sheetId="4" r:id="rId4"/>
  </sheets>
  <calcPr calcId="152511"/>
</workbook>
</file>

<file path=xl/calcChain.xml><?xml version="1.0" encoding="utf-8"?>
<calcChain xmlns="http://schemas.openxmlformats.org/spreadsheetml/2006/main">
  <c r="H13" i="4" l="1"/>
  <c r="E12" i="4"/>
  <c r="F12" i="4" s="1"/>
  <c r="G12" i="4" s="1"/>
  <c r="H12" i="4" s="1"/>
  <c r="I12" i="4" s="1"/>
  <c r="J12" i="4" s="1"/>
  <c r="K12" i="4" s="1"/>
  <c r="D13" i="4"/>
  <c r="K13" i="4" s="1"/>
  <c r="D12" i="4"/>
  <c r="E45" i="3"/>
  <c r="E38" i="3"/>
  <c r="E30" i="3"/>
  <c r="E23" i="3"/>
  <c r="E15" i="3"/>
  <c r="E8" i="3"/>
  <c r="H3" i="2"/>
  <c r="E13" i="4" l="1"/>
  <c r="I13" i="4"/>
  <c r="E46" i="3"/>
  <c r="F13" i="4"/>
  <c r="J13" i="4"/>
  <c r="G13" i="4"/>
</calcChain>
</file>

<file path=xl/sharedStrings.xml><?xml version="1.0" encoding="utf-8"?>
<sst xmlns="http://schemas.openxmlformats.org/spreadsheetml/2006/main" count="430" uniqueCount="134">
  <si>
    <t>ID</t>
  </si>
  <si>
    <t>AS A…</t>
  </si>
  <si>
    <t>I WANT TO BE ABLE TO…</t>
  </si>
  <si>
    <t>SO THAT…</t>
  </si>
  <si>
    <t>PRIORITY</t>
  </si>
  <si>
    <t>SPRINT</t>
  </si>
  <si>
    <t>STATUS</t>
  </si>
  <si>
    <t>NO</t>
  </si>
  <si>
    <t>TASK NAME</t>
  </si>
  <si>
    <t>PROGRESS IN DAYS</t>
  </si>
  <si>
    <t>USER</t>
  </si>
  <si>
    <t>STORY</t>
  </si>
  <si>
    <t>PAYROLL RELEASE BACKLOG</t>
  </si>
  <si>
    <t>TOTAL DAYS</t>
  </si>
  <si>
    <t>SPRINT READY</t>
  </si>
  <si>
    <t>PAYROLL SPRINT BACKLOG</t>
  </si>
  <si>
    <t>VISITOR</t>
  </si>
  <si>
    <t>See a user friendly UI structure</t>
  </si>
  <si>
    <t>I can analyze which page I can put all the company information</t>
  </si>
  <si>
    <t>HIGH</t>
  </si>
  <si>
    <t xml:space="preserve">So I can design the what to show on search engine </t>
  </si>
  <si>
    <t xml:space="preserve">So I'm able to design the mailing system </t>
  </si>
  <si>
    <t>MEDIUM</t>
  </si>
  <si>
    <t>See the inquiry/contact form</t>
  </si>
  <si>
    <t>search information about the company</t>
  </si>
  <si>
    <t xml:space="preserve">So I can get the information I need </t>
  </si>
  <si>
    <t>MEMBER</t>
  </si>
  <si>
    <t>ADMINISTRATOR</t>
  </si>
  <si>
    <t>Register account for member</t>
  </si>
  <si>
    <t>So I'm able to provide account to my employee's as a member</t>
  </si>
  <si>
    <t>Update my account</t>
  </si>
  <si>
    <t xml:space="preserve">I can modify if there's wrong information or updated info. </t>
  </si>
  <si>
    <t>Create Client</t>
  </si>
  <si>
    <t>i can manage employee to payroll system</t>
  </si>
  <si>
    <t>add employee information</t>
  </si>
  <si>
    <t>so I'm able to see all the data of the employee</t>
  </si>
  <si>
    <t>Create a payroll per client</t>
  </si>
  <si>
    <t>I must track a working days, set salary per cut off and all info.</t>
  </si>
  <si>
    <t>Track the payroll history per client</t>
  </si>
  <si>
    <t>I'm able to see all the transactions</t>
  </si>
  <si>
    <t>able to track including personal info., previous posting, salary percut off and benefits</t>
  </si>
  <si>
    <t>Track employee records</t>
  </si>
  <si>
    <t>reply to inquiries</t>
  </si>
  <si>
    <t>I can respond to all the inquiries</t>
  </si>
  <si>
    <t>NO.</t>
  </si>
  <si>
    <t>I can make a validation from admin</t>
  </si>
  <si>
    <t>the payroll will be finalized or modify</t>
  </si>
  <si>
    <t>see a list of member, client and employees</t>
  </si>
  <si>
    <t>Monitor the system information</t>
  </si>
  <si>
    <t>See if there is anything to modify about the payroll</t>
  </si>
  <si>
    <t>See the admin payroll to modify</t>
  </si>
  <si>
    <t>declare the payroll if paid</t>
  </si>
  <si>
    <t>declare the process if done</t>
  </si>
  <si>
    <t>track all the employees salary</t>
  </si>
  <si>
    <t>manage the member account</t>
  </si>
  <si>
    <t>activate or deactivate the members account</t>
  </si>
  <si>
    <t xml:space="preserve">post picture on gallery </t>
  </si>
  <si>
    <t>This will be shown on the website content</t>
  </si>
  <si>
    <t>Track the website visitors</t>
  </si>
  <si>
    <t>For Monitoring Purpose only</t>
  </si>
  <si>
    <t>LOW</t>
  </si>
  <si>
    <t>Have all the privilege of the member</t>
  </si>
  <si>
    <t>Necessary for admin account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</si>
  <si>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</si>
  <si>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</si>
  <si>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</si>
  <si>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</si>
  <si>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</si>
  <si>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</si>
  <si>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</si>
  <si>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</si>
  <si>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</si>
  <si>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</si>
  <si>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</si>
  <si>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</si>
  <si>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</si>
  <si>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</si>
  <si>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</si>
  <si>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</si>
  <si>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</si>
  <si>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</si>
  <si>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</si>
  <si>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</si>
  <si>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</si>
  <si>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</si>
  <si>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24</t>
  </si>
  <si>
    <t>See all the data post by administrator</t>
  </si>
  <si>
    <t>see the updated info</t>
  </si>
  <si>
    <t xml:space="preserve"> PAYROLL PRODUCT BACKLOG (User Story)</t>
  </si>
  <si>
    <t>See who done the work</t>
  </si>
  <si>
    <t>Task 25</t>
  </si>
  <si>
    <t>SPRINT 1</t>
  </si>
  <si>
    <t>PLANNING</t>
  </si>
  <si>
    <t>Rest Day</t>
  </si>
  <si>
    <t>SPRINT 2</t>
  </si>
  <si>
    <t>SPRINT 3</t>
  </si>
  <si>
    <t>SPRINT 4</t>
  </si>
  <si>
    <t>SPRINT 5</t>
  </si>
  <si>
    <t>SPRINT 6</t>
  </si>
  <si>
    <t>Task 23</t>
  </si>
  <si>
    <t>SPRINT BURNDOWN CHART</t>
  </si>
  <si>
    <t>Backlog ID</t>
  </si>
  <si>
    <t>Initial Estimate</t>
  </si>
  <si>
    <t>Day 0</t>
  </si>
  <si>
    <t>Day 1</t>
  </si>
  <si>
    <t>Day 10</t>
  </si>
  <si>
    <t>Sprint Name</t>
  </si>
  <si>
    <t>Sprint 1</t>
  </si>
  <si>
    <t>Sprint 2</t>
  </si>
  <si>
    <t>Sprint 3</t>
  </si>
  <si>
    <t>Sprint 4</t>
  </si>
  <si>
    <t>Sprint 5</t>
  </si>
  <si>
    <t>Sprint 6</t>
  </si>
  <si>
    <t>Remaining Effort</t>
  </si>
  <si>
    <t>Ideal Trend</t>
  </si>
  <si>
    <t>Estimated effort per sprint</t>
  </si>
  <si>
    <t xml:space="preserve"> 1,2,4</t>
  </si>
  <si>
    <t>21,5,3,6</t>
  </si>
  <si>
    <t>13,7,9,8,20</t>
  </si>
  <si>
    <t>10,14,17,15</t>
  </si>
  <si>
    <t>19,18,11,12,16</t>
  </si>
  <si>
    <t>23,24,22,25</t>
  </si>
  <si>
    <t>Completed</t>
  </si>
  <si>
    <t>Identify if the data put on each navigation if static or dynamic</t>
  </si>
  <si>
    <t>Day 18</t>
  </si>
  <si>
    <t>Day 25</t>
  </si>
  <si>
    <t>Day 37</t>
  </si>
  <si>
    <t>Day 46</t>
  </si>
  <si>
    <t>Day 59</t>
  </si>
  <si>
    <t>add admin information</t>
  </si>
  <si>
    <t>so I'm able to see all the data of the admins</t>
  </si>
  <si>
    <t>Submit payroll to super admin for validation</t>
  </si>
  <si>
    <t>Validate all the payroll report</t>
  </si>
  <si>
    <t>declare if the employee is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</si>
</sst>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6" fontId="0" fillId="10" borderId="21" xfId="0" applyNumberFormat="1" applyFill="1" applyBorder="1" applyAlignment="1">
      <alignment horizontal="center" vertical="center"/>
    </xf>
    <xf numFmtId="16" fontId="0" fillId="10" borderId="16" xfId="0" applyNumberFormat="1" applyFill="1" applyBorder="1" applyAlignment="1">
      <alignment horizontal="center" vertical="center"/>
    </xf>
    <xf numFmtId="16" fontId="0" fillId="10" borderId="17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left"/>
    </xf>
    <xf numFmtId="0" fontId="7" fillId="4" borderId="19" xfId="0" applyFont="1" applyFill="1" applyBorder="1" applyAlignment="1">
      <alignment horizontal="left"/>
    </xf>
    <xf numFmtId="0" fontId="7" fillId="4" borderId="20" xfId="0" applyFont="1" applyFill="1" applyBorder="1" applyAlignment="1">
      <alignment horizontal="left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Burndown Chart'!$B$12</c:f>
              <c:strCache>
                <c:ptCount val="1"/>
                <c:pt idx="0">
                  <c:v>Remaining Effort</c:v>
                </c:pt>
              </c:strCache>
            </c:strRef>
          </c:tx>
          <c:marker>
            <c:symbol val="none"/>
          </c:marker>
          <c:cat>
            <c:strRef>
              <c:f>('Sprint Burndown Chart'!$E$5,'Sprint Burndown Chart'!$F$5,'Sprint Burndown Chart'!$G$5,'Sprint Burndown Chart'!$H$5,'Sprint Burndown Chart'!$I$5,'Sprint Burndown Chart'!$J$5,'Sprint Burndown Chart'!$K$5)</c:f>
              <c:strCache>
                <c:ptCount val="7"/>
                <c:pt idx="0">
                  <c:v>Day 1</c:v>
                </c:pt>
                <c:pt idx="1">
                  <c:v>Day 10</c:v>
                </c:pt>
                <c:pt idx="2">
                  <c:v>Day 18</c:v>
                </c:pt>
                <c:pt idx="3">
                  <c:v>Day 25</c:v>
                </c:pt>
                <c:pt idx="4">
                  <c:v>Day 37</c:v>
                </c:pt>
                <c:pt idx="5">
                  <c:v>Day 46</c:v>
                </c:pt>
                <c:pt idx="6">
                  <c:v>Day 59</c:v>
                </c:pt>
              </c:strCache>
            </c:strRef>
          </c:cat>
          <c:val>
            <c:numRef>
              <c:f>'Sprint Burndown Chart'!$D$12:$K$12</c:f>
              <c:numCache>
                <c:formatCode>General</c:formatCode>
                <c:ptCount val="8"/>
                <c:pt idx="0">
                  <c:v>58</c:v>
                </c:pt>
                <c:pt idx="1">
                  <c:v>51</c:v>
                </c:pt>
                <c:pt idx="2">
                  <c:v>44</c:v>
                </c:pt>
                <c:pt idx="3">
                  <c:v>40</c:v>
                </c:pt>
                <c:pt idx="4">
                  <c:v>33</c:v>
                </c:pt>
                <c:pt idx="5">
                  <c:v>21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Burndown Chart'!$B$13</c:f>
              <c:strCache>
                <c:ptCount val="1"/>
                <c:pt idx="0">
                  <c:v>Ideal Trend</c:v>
                </c:pt>
              </c:strCache>
            </c:strRef>
          </c:tx>
          <c:marker>
            <c:symbol val="none"/>
          </c:marker>
          <c:cat>
            <c:strRef>
              <c:f>('Sprint Burndown Chart'!$E$5,'Sprint Burndown Chart'!$F$5,'Sprint Burndown Chart'!$G$5,'Sprint Burndown Chart'!$H$5,'Sprint Burndown Chart'!$I$5,'Sprint Burndown Chart'!$J$5,'Sprint Burndown Chart'!$K$5)</c:f>
              <c:strCache>
                <c:ptCount val="7"/>
                <c:pt idx="0">
                  <c:v>Day 1</c:v>
                </c:pt>
                <c:pt idx="1">
                  <c:v>Day 10</c:v>
                </c:pt>
                <c:pt idx="2">
                  <c:v>Day 18</c:v>
                </c:pt>
                <c:pt idx="3">
                  <c:v>Day 25</c:v>
                </c:pt>
                <c:pt idx="4">
                  <c:v>Day 37</c:v>
                </c:pt>
                <c:pt idx="5">
                  <c:v>Day 46</c:v>
                </c:pt>
                <c:pt idx="6">
                  <c:v>Day 59</c:v>
                </c:pt>
              </c:strCache>
            </c:strRef>
          </c:cat>
          <c:val>
            <c:numRef>
              <c:f>'Sprint Burndown Chart'!$D$13:$K$13</c:f>
              <c:numCache>
                <c:formatCode>General</c:formatCode>
                <c:ptCount val="8"/>
                <c:pt idx="0">
                  <c:v>58</c:v>
                </c:pt>
                <c:pt idx="1">
                  <c:v>57</c:v>
                </c:pt>
                <c:pt idx="2">
                  <c:v>48</c:v>
                </c:pt>
                <c:pt idx="3">
                  <c:v>41</c:v>
                </c:pt>
                <c:pt idx="4">
                  <c:v>34</c:v>
                </c:pt>
                <c:pt idx="5">
                  <c:v>22</c:v>
                </c:pt>
                <c:pt idx="6">
                  <c:v>13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14348224"/>
        <c:axId val="-914335712"/>
      </c:lineChart>
      <c:catAx>
        <c:axId val="-91434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914335712"/>
        <c:crosses val="autoZero"/>
        <c:auto val="1"/>
        <c:lblAlgn val="ctr"/>
        <c:lblOffset val="100"/>
        <c:noMultiLvlLbl val="0"/>
      </c:catAx>
      <c:valAx>
        <c:axId val="-91433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14348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10584</xdr:colOff>
      <xdr:row>14</xdr:row>
      <xdr:rowOff>84668</xdr:rowOff>
    </xdr:from>
    <xdr:to>
      <xdr:col>11</xdr:col>
      <xdr:colOff>10583</xdr:colOff>
      <xdr:row>28</xdr:row>
      <xdr:rowOff>158751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zoomScaleNormal="100" workbookViewId="0">
      <selection activeCell="G27" sqref="G27"/>
    </sheetView>
  </sheetViews>
  <sheetFormatPr defaultRowHeight="15" x14ac:dyDescent="0.25"/>
  <cols>
    <col min="1" max="1" width="5.5703125" customWidth="1"/>
    <col min="2" max="2" width="17" customWidth="1"/>
    <col min="3" max="3" width="56.85546875" customWidth="1"/>
    <col min="4" max="4" width="60.28515625" customWidth="1"/>
    <col min="5" max="5" width="10.140625" customWidth="1"/>
    <col min="6" max="6" width="7.7109375" customWidth="1"/>
    <col min="7" max="7" width="17.7109375" customWidth="1"/>
  </cols>
  <sheetData>
    <row r="1" spans="1:7" ht="23.25" x14ac:dyDescent="0.35">
      <c r="A1" s="44" t="s">
        <v>88</v>
      </c>
      <c r="B1" s="44"/>
      <c r="C1" s="44"/>
      <c r="D1" s="44"/>
      <c r="E1" s="44"/>
      <c r="F1" s="44"/>
      <c r="G1" s="44"/>
    </row>
    <row r="2" spans="1:7" ht="28.5" customHeight="1" x14ac:dyDescent="0.25">
      <c r="A2" s="1" t="s">
        <v>44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4">
        <v>1</v>
      </c>
      <c r="B3" s="10" t="s">
        <v>16</v>
      </c>
      <c r="C3" s="10" t="s">
        <v>17</v>
      </c>
      <c r="D3" s="10" t="s">
        <v>18</v>
      </c>
      <c r="E3" s="10" t="s">
        <v>19</v>
      </c>
      <c r="F3" s="10">
        <v>1</v>
      </c>
      <c r="G3" s="43" t="s">
        <v>122</v>
      </c>
    </row>
    <row r="4" spans="1:7" x14ac:dyDescent="0.25">
      <c r="A4" s="14">
        <v>2</v>
      </c>
      <c r="B4" s="10" t="s">
        <v>16</v>
      </c>
      <c r="C4" s="10" t="s">
        <v>123</v>
      </c>
      <c r="D4" s="10" t="s">
        <v>20</v>
      </c>
      <c r="E4" s="10" t="s">
        <v>19</v>
      </c>
      <c r="F4" s="10">
        <v>1</v>
      </c>
      <c r="G4" s="43" t="s">
        <v>122</v>
      </c>
    </row>
    <row r="5" spans="1:7" x14ac:dyDescent="0.25">
      <c r="A5" s="14">
        <v>3</v>
      </c>
      <c r="B5" s="10" t="s">
        <v>16</v>
      </c>
      <c r="C5" s="10" t="s">
        <v>23</v>
      </c>
      <c r="D5" s="10" t="s">
        <v>21</v>
      </c>
      <c r="E5" s="10" t="s">
        <v>22</v>
      </c>
      <c r="F5" s="10">
        <v>2</v>
      </c>
      <c r="G5" s="43" t="s">
        <v>122</v>
      </c>
    </row>
    <row r="6" spans="1:7" x14ac:dyDescent="0.25">
      <c r="A6" s="14">
        <v>4</v>
      </c>
      <c r="B6" s="10" t="s">
        <v>16</v>
      </c>
      <c r="C6" s="10" t="s">
        <v>24</v>
      </c>
      <c r="D6" s="10" t="s">
        <v>25</v>
      </c>
      <c r="E6" s="10" t="s">
        <v>19</v>
      </c>
      <c r="F6" s="10">
        <v>1</v>
      </c>
      <c r="G6" s="43" t="s">
        <v>122</v>
      </c>
    </row>
    <row r="7" spans="1:7" x14ac:dyDescent="0.25">
      <c r="A7" s="14">
        <v>5</v>
      </c>
      <c r="B7" s="10" t="s">
        <v>27</v>
      </c>
      <c r="C7" s="10" t="s">
        <v>28</v>
      </c>
      <c r="D7" s="10" t="s">
        <v>29</v>
      </c>
      <c r="E7" s="10" t="s">
        <v>22</v>
      </c>
      <c r="F7" s="10">
        <v>2</v>
      </c>
      <c r="G7" s="43" t="s">
        <v>122</v>
      </c>
    </row>
    <row r="8" spans="1:7" x14ac:dyDescent="0.25">
      <c r="A8" s="14">
        <v>6</v>
      </c>
      <c r="B8" s="10" t="s">
        <v>26</v>
      </c>
      <c r="C8" s="10" t="s">
        <v>30</v>
      </c>
      <c r="D8" s="10" t="s">
        <v>31</v>
      </c>
      <c r="E8" s="10" t="s">
        <v>22</v>
      </c>
      <c r="F8" s="10">
        <v>2</v>
      </c>
      <c r="G8" s="43" t="s">
        <v>122</v>
      </c>
    </row>
    <row r="9" spans="1:7" x14ac:dyDescent="0.25">
      <c r="A9" s="14">
        <v>7</v>
      </c>
      <c r="B9" s="10" t="s">
        <v>26</v>
      </c>
      <c r="C9" s="10" t="s">
        <v>129</v>
      </c>
      <c r="D9" s="10" t="s">
        <v>130</v>
      </c>
      <c r="E9" s="10" t="s">
        <v>22</v>
      </c>
      <c r="F9" s="10">
        <v>3</v>
      </c>
      <c r="G9" s="43" t="s">
        <v>122</v>
      </c>
    </row>
    <row r="10" spans="1:7" x14ac:dyDescent="0.25">
      <c r="A10" s="14">
        <v>8</v>
      </c>
      <c r="B10" s="10" t="s">
        <v>26</v>
      </c>
      <c r="C10" s="10" t="s">
        <v>32</v>
      </c>
      <c r="D10" s="10" t="s">
        <v>33</v>
      </c>
      <c r="E10" s="10" t="s">
        <v>19</v>
      </c>
      <c r="F10" s="10">
        <v>3</v>
      </c>
      <c r="G10" s="43" t="s">
        <v>122</v>
      </c>
    </row>
    <row r="11" spans="1:7" x14ac:dyDescent="0.25">
      <c r="A11" s="14">
        <v>9</v>
      </c>
      <c r="B11" s="10" t="s">
        <v>26</v>
      </c>
      <c r="C11" s="10" t="s">
        <v>34</v>
      </c>
      <c r="D11" s="10" t="s">
        <v>35</v>
      </c>
      <c r="E11" s="10" t="s">
        <v>19</v>
      </c>
      <c r="F11" s="10">
        <v>3</v>
      </c>
      <c r="G11" s="43" t="s">
        <v>122</v>
      </c>
    </row>
    <row r="12" spans="1:7" x14ac:dyDescent="0.25">
      <c r="A12" s="14">
        <v>10</v>
      </c>
      <c r="B12" s="10" t="s">
        <v>26</v>
      </c>
      <c r="C12" s="10" t="s">
        <v>36</v>
      </c>
      <c r="D12" s="10" t="s">
        <v>37</v>
      </c>
      <c r="E12" s="10" t="s">
        <v>19</v>
      </c>
      <c r="F12" s="10">
        <v>4</v>
      </c>
      <c r="G12" s="43" t="s">
        <v>122</v>
      </c>
    </row>
    <row r="13" spans="1:7" x14ac:dyDescent="0.25">
      <c r="A13" s="14">
        <v>11</v>
      </c>
      <c r="B13" s="10" t="s">
        <v>26</v>
      </c>
      <c r="C13" s="10" t="s">
        <v>38</v>
      </c>
      <c r="D13" s="10" t="s">
        <v>39</v>
      </c>
      <c r="E13" s="10" t="s">
        <v>22</v>
      </c>
      <c r="F13" s="10">
        <v>5</v>
      </c>
      <c r="G13" s="43" t="s">
        <v>122</v>
      </c>
    </row>
    <row r="14" spans="1:7" x14ac:dyDescent="0.25">
      <c r="A14" s="14">
        <v>12</v>
      </c>
      <c r="B14" s="10" t="s">
        <v>26</v>
      </c>
      <c r="C14" s="10" t="s">
        <v>41</v>
      </c>
      <c r="D14" s="10" t="s">
        <v>40</v>
      </c>
      <c r="E14" s="10" t="s">
        <v>19</v>
      </c>
      <c r="F14" s="10">
        <v>5</v>
      </c>
      <c r="G14" s="43" t="s">
        <v>122</v>
      </c>
    </row>
    <row r="15" spans="1:7" x14ac:dyDescent="0.25">
      <c r="A15" s="14">
        <v>13</v>
      </c>
      <c r="B15" s="10" t="s">
        <v>26</v>
      </c>
      <c r="C15" s="10" t="s">
        <v>42</v>
      </c>
      <c r="D15" s="10" t="s">
        <v>43</v>
      </c>
      <c r="E15" s="10" t="s">
        <v>22</v>
      </c>
      <c r="F15" s="10">
        <v>3</v>
      </c>
      <c r="G15" s="43" t="s">
        <v>122</v>
      </c>
    </row>
    <row r="16" spans="1:7" x14ac:dyDescent="0.25">
      <c r="A16" s="14">
        <v>14</v>
      </c>
      <c r="B16" s="10" t="s">
        <v>26</v>
      </c>
      <c r="C16" s="10" t="s">
        <v>131</v>
      </c>
      <c r="D16" s="10" t="s">
        <v>45</v>
      </c>
      <c r="E16" s="10" t="s">
        <v>22</v>
      </c>
      <c r="F16" s="10">
        <v>4</v>
      </c>
      <c r="G16" s="43" t="s">
        <v>122</v>
      </c>
    </row>
    <row r="17" spans="1:7" x14ac:dyDescent="0.25">
      <c r="A17" s="14">
        <v>15</v>
      </c>
      <c r="B17" s="10" t="s">
        <v>27</v>
      </c>
      <c r="C17" s="10" t="s">
        <v>132</v>
      </c>
      <c r="D17" s="10" t="s">
        <v>46</v>
      </c>
      <c r="E17" s="10" t="s">
        <v>19</v>
      </c>
      <c r="F17" s="10">
        <v>4</v>
      </c>
      <c r="G17" s="43" t="s">
        <v>122</v>
      </c>
    </row>
    <row r="18" spans="1:7" x14ac:dyDescent="0.25">
      <c r="A18" s="14">
        <v>16</v>
      </c>
      <c r="B18" s="10" t="s">
        <v>27</v>
      </c>
      <c r="C18" s="10" t="s">
        <v>47</v>
      </c>
      <c r="D18" s="10" t="s">
        <v>48</v>
      </c>
      <c r="E18" s="10" t="s">
        <v>22</v>
      </c>
      <c r="F18" s="10">
        <v>5</v>
      </c>
      <c r="G18" s="43" t="s">
        <v>122</v>
      </c>
    </row>
    <row r="19" spans="1:7" x14ac:dyDescent="0.25">
      <c r="A19" s="14">
        <v>17</v>
      </c>
      <c r="B19" s="10" t="s">
        <v>26</v>
      </c>
      <c r="C19" s="10" t="s">
        <v>50</v>
      </c>
      <c r="D19" s="10" t="s">
        <v>49</v>
      </c>
      <c r="E19" s="10" t="s">
        <v>19</v>
      </c>
      <c r="F19" s="10">
        <v>4</v>
      </c>
      <c r="G19" s="43" t="s">
        <v>122</v>
      </c>
    </row>
    <row r="20" spans="1:7" x14ac:dyDescent="0.25">
      <c r="A20" s="14">
        <v>18</v>
      </c>
      <c r="B20" s="10" t="s">
        <v>26</v>
      </c>
      <c r="C20" s="10" t="s">
        <v>51</v>
      </c>
      <c r="D20" s="10" t="s">
        <v>52</v>
      </c>
      <c r="E20" s="10" t="s">
        <v>22</v>
      </c>
      <c r="F20" s="10">
        <v>5</v>
      </c>
      <c r="G20" s="43" t="s">
        <v>122</v>
      </c>
    </row>
    <row r="21" spans="1:7" x14ac:dyDescent="0.25">
      <c r="A21" s="14">
        <v>19</v>
      </c>
      <c r="B21" s="10" t="s">
        <v>26</v>
      </c>
      <c r="C21" s="10" t="s">
        <v>133</v>
      </c>
      <c r="D21" s="10" t="s">
        <v>53</v>
      </c>
      <c r="E21" s="10" t="s">
        <v>22</v>
      </c>
      <c r="F21" s="10">
        <v>5</v>
      </c>
      <c r="G21" s="43" t="s">
        <v>122</v>
      </c>
    </row>
    <row r="22" spans="1:7" x14ac:dyDescent="0.25">
      <c r="A22" s="14">
        <v>20</v>
      </c>
      <c r="B22" s="10" t="s">
        <v>27</v>
      </c>
      <c r="C22" s="10" t="s">
        <v>54</v>
      </c>
      <c r="D22" s="10" t="s">
        <v>55</v>
      </c>
      <c r="E22" s="10" t="s">
        <v>22</v>
      </c>
      <c r="F22" s="10">
        <v>3</v>
      </c>
      <c r="G22" s="43" t="s">
        <v>122</v>
      </c>
    </row>
    <row r="23" spans="1:7" x14ac:dyDescent="0.25">
      <c r="A23" s="14">
        <v>21</v>
      </c>
      <c r="B23" s="10" t="s">
        <v>27</v>
      </c>
      <c r="C23" s="10" t="s">
        <v>56</v>
      </c>
      <c r="D23" s="10" t="s">
        <v>57</v>
      </c>
      <c r="E23" s="10" t="s">
        <v>22</v>
      </c>
      <c r="F23" s="10">
        <v>2</v>
      </c>
      <c r="G23" s="43" t="s">
        <v>122</v>
      </c>
    </row>
    <row r="24" spans="1:7" x14ac:dyDescent="0.25">
      <c r="A24" s="14">
        <v>22</v>
      </c>
      <c r="B24" s="10" t="s">
        <v>27</v>
      </c>
      <c r="C24" s="10" t="s">
        <v>58</v>
      </c>
      <c r="D24" s="10" t="s">
        <v>59</v>
      </c>
      <c r="E24" s="10" t="s">
        <v>60</v>
      </c>
      <c r="F24" s="41">
        <v>6</v>
      </c>
      <c r="G24" s="43" t="s">
        <v>122</v>
      </c>
    </row>
    <row r="25" spans="1:7" x14ac:dyDescent="0.25">
      <c r="A25" s="14">
        <v>23</v>
      </c>
      <c r="B25" s="10" t="s">
        <v>27</v>
      </c>
      <c r="C25" s="10" t="s">
        <v>61</v>
      </c>
      <c r="D25" s="10" t="s">
        <v>62</v>
      </c>
      <c r="E25" s="10" t="s">
        <v>19</v>
      </c>
      <c r="F25" s="41">
        <v>6</v>
      </c>
      <c r="G25" s="43" t="s">
        <v>122</v>
      </c>
    </row>
    <row r="26" spans="1:7" x14ac:dyDescent="0.25">
      <c r="A26" s="14">
        <v>24</v>
      </c>
      <c r="B26" s="10" t="s">
        <v>27</v>
      </c>
      <c r="C26" s="10" t="s">
        <v>89</v>
      </c>
      <c r="D26" s="10" t="s">
        <v>59</v>
      </c>
      <c r="E26" s="10" t="s">
        <v>22</v>
      </c>
      <c r="F26" s="41">
        <v>6</v>
      </c>
      <c r="G26" s="43" t="s">
        <v>122</v>
      </c>
    </row>
    <row r="27" spans="1:7" x14ac:dyDescent="0.25">
      <c r="A27" s="14">
        <v>25</v>
      </c>
      <c r="B27" s="13" t="s">
        <v>16</v>
      </c>
      <c r="C27" s="13" t="s">
        <v>86</v>
      </c>
      <c r="D27" s="13" t="s">
        <v>87</v>
      </c>
      <c r="E27" s="10" t="s">
        <v>60</v>
      </c>
      <c r="F27" s="42">
        <v>6</v>
      </c>
      <c r="G27" s="43" t="s">
        <v>122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90" zoomScaleNormal="90" workbookViewId="0">
      <selection activeCell="G27" sqref="G27"/>
    </sheetView>
  </sheetViews>
  <sheetFormatPr defaultRowHeight="15" x14ac:dyDescent="0.25"/>
  <cols>
    <col min="1" max="1" width="6.5703125" customWidth="1"/>
    <col min="2" max="2" width="20" customWidth="1"/>
    <col min="3" max="3" width="20.28515625" customWidth="1"/>
    <col min="4" max="4" width="17.7109375" customWidth="1"/>
    <col min="5" max="5" width="22.140625" customWidth="1"/>
    <col min="6" max="6" width="14.28515625" customWidth="1"/>
    <col min="7" max="7" width="13.7109375" customWidth="1"/>
    <col min="8" max="8" width="12.28515625" customWidth="1"/>
  </cols>
  <sheetData>
    <row r="1" spans="1:8" ht="21" x14ac:dyDescent="0.35">
      <c r="A1" s="45" t="s">
        <v>12</v>
      </c>
      <c r="B1" s="45"/>
      <c r="C1" s="45"/>
      <c r="D1" s="45"/>
      <c r="E1" s="45"/>
      <c r="F1" s="45"/>
      <c r="G1" s="45"/>
      <c r="H1" s="45"/>
    </row>
    <row r="2" spans="1:8" x14ac:dyDescent="0.25">
      <c r="A2" s="5" t="s">
        <v>0</v>
      </c>
      <c r="B2" s="6" t="s">
        <v>8</v>
      </c>
      <c r="C2" s="6" t="s">
        <v>9</v>
      </c>
      <c r="D2" s="6" t="s">
        <v>4</v>
      </c>
      <c r="E2" s="6" t="s">
        <v>10</v>
      </c>
      <c r="F2" s="6" t="s">
        <v>11</v>
      </c>
      <c r="G2" s="6" t="s">
        <v>6</v>
      </c>
      <c r="H2" s="7" t="s">
        <v>13</v>
      </c>
    </row>
    <row r="3" spans="1:8" x14ac:dyDescent="0.25">
      <c r="A3" s="26">
        <v>1</v>
      </c>
      <c r="B3" s="10" t="s">
        <v>63</v>
      </c>
      <c r="C3" s="9">
        <v>6</v>
      </c>
      <c r="D3" s="10" t="s">
        <v>19</v>
      </c>
      <c r="E3" s="10" t="s">
        <v>16</v>
      </c>
      <c r="F3" s="9">
        <v>1</v>
      </c>
      <c r="G3" s="43" t="s">
        <v>122</v>
      </c>
      <c r="H3" s="46">
        <f>C3+C4+C5+C6+C7+C8+C9+C10+C11+C12+C13+C14+C15+C16+C17+C18+C19+C20+C21+C22+C23+C24+C25+C26+C27</f>
        <v>46</v>
      </c>
    </row>
    <row r="4" spans="1:8" x14ac:dyDescent="0.25">
      <c r="A4" s="26">
        <v>2</v>
      </c>
      <c r="B4" s="10" t="s">
        <v>64</v>
      </c>
      <c r="C4" s="9">
        <v>1</v>
      </c>
      <c r="D4" s="10" t="s">
        <v>19</v>
      </c>
      <c r="E4" s="10" t="s">
        <v>16</v>
      </c>
      <c r="F4" s="9">
        <v>2</v>
      </c>
      <c r="G4" s="43" t="s">
        <v>122</v>
      </c>
      <c r="H4" s="47"/>
    </row>
    <row r="5" spans="1:8" x14ac:dyDescent="0.25">
      <c r="A5" s="27">
        <v>3</v>
      </c>
      <c r="B5" s="10" t="s">
        <v>65</v>
      </c>
      <c r="C5" s="9">
        <v>1</v>
      </c>
      <c r="D5" s="10" t="s">
        <v>19</v>
      </c>
      <c r="E5" s="10" t="s">
        <v>16</v>
      </c>
      <c r="F5" s="9">
        <v>4</v>
      </c>
      <c r="G5" s="43" t="s">
        <v>122</v>
      </c>
    </row>
    <row r="6" spans="1:8" x14ac:dyDescent="0.25">
      <c r="A6" s="26">
        <v>4</v>
      </c>
      <c r="B6" s="10" t="s">
        <v>66</v>
      </c>
      <c r="C6" s="9">
        <v>2</v>
      </c>
      <c r="D6" s="10" t="s">
        <v>22</v>
      </c>
      <c r="E6" s="10" t="s">
        <v>27</v>
      </c>
      <c r="F6" s="9">
        <v>21</v>
      </c>
      <c r="G6" s="43" t="s">
        <v>122</v>
      </c>
    </row>
    <row r="7" spans="1:8" x14ac:dyDescent="0.25">
      <c r="A7" s="26">
        <v>5</v>
      </c>
      <c r="B7" s="10" t="s">
        <v>67</v>
      </c>
      <c r="C7" s="9">
        <v>1</v>
      </c>
      <c r="D7" s="10" t="s">
        <v>22</v>
      </c>
      <c r="E7" s="10" t="s">
        <v>27</v>
      </c>
      <c r="F7" s="9">
        <v>5</v>
      </c>
      <c r="G7" s="43" t="s">
        <v>122</v>
      </c>
    </row>
    <row r="8" spans="1:8" x14ac:dyDescent="0.25">
      <c r="A8" s="26">
        <v>6</v>
      </c>
      <c r="B8" s="10" t="s">
        <v>68</v>
      </c>
      <c r="C8" s="9">
        <v>1</v>
      </c>
      <c r="D8" s="10" t="s">
        <v>22</v>
      </c>
      <c r="E8" s="10" t="s">
        <v>16</v>
      </c>
      <c r="F8" s="9">
        <v>3</v>
      </c>
      <c r="G8" s="43" t="s">
        <v>122</v>
      </c>
    </row>
    <row r="9" spans="1:8" x14ac:dyDescent="0.25">
      <c r="A9" s="26">
        <v>7</v>
      </c>
      <c r="B9" s="10" t="s">
        <v>69</v>
      </c>
      <c r="C9" s="9">
        <v>1</v>
      </c>
      <c r="D9" s="10" t="s">
        <v>22</v>
      </c>
      <c r="E9" s="10" t="s">
        <v>26</v>
      </c>
      <c r="F9" s="9">
        <v>6</v>
      </c>
      <c r="G9" s="43" t="s">
        <v>122</v>
      </c>
    </row>
    <row r="10" spans="1:8" x14ac:dyDescent="0.25">
      <c r="A10" s="26">
        <v>8</v>
      </c>
      <c r="B10" s="10" t="s">
        <v>70</v>
      </c>
      <c r="C10" s="9">
        <v>1</v>
      </c>
      <c r="D10" s="10" t="s">
        <v>22</v>
      </c>
      <c r="E10" s="10" t="s">
        <v>26</v>
      </c>
      <c r="F10" s="9">
        <v>13</v>
      </c>
      <c r="G10" s="43" t="s">
        <v>122</v>
      </c>
    </row>
    <row r="11" spans="1:8" x14ac:dyDescent="0.25">
      <c r="A11" s="26">
        <v>9</v>
      </c>
      <c r="B11" s="10" t="s">
        <v>71</v>
      </c>
      <c r="C11" s="9">
        <v>1</v>
      </c>
      <c r="D11" s="10" t="s">
        <v>22</v>
      </c>
      <c r="E11" s="10" t="s">
        <v>26</v>
      </c>
      <c r="F11" s="9">
        <v>7</v>
      </c>
      <c r="G11" s="43" t="s">
        <v>122</v>
      </c>
    </row>
    <row r="12" spans="1:8" x14ac:dyDescent="0.25">
      <c r="A12" s="26">
        <v>10</v>
      </c>
      <c r="B12" s="10" t="s">
        <v>72</v>
      </c>
      <c r="C12" s="9">
        <v>1</v>
      </c>
      <c r="D12" s="10" t="s">
        <v>19</v>
      </c>
      <c r="E12" s="10" t="s">
        <v>26</v>
      </c>
      <c r="F12" s="9">
        <v>9</v>
      </c>
      <c r="G12" s="43" t="s">
        <v>122</v>
      </c>
    </row>
    <row r="13" spans="1:8" x14ac:dyDescent="0.25">
      <c r="A13" s="26">
        <v>11</v>
      </c>
      <c r="B13" s="10" t="s">
        <v>73</v>
      </c>
      <c r="C13" s="9">
        <v>1</v>
      </c>
      <c r="D13" s="10" t="s">
        <v>19</v>
      </c>
      <c r="E13" s="10" t="s">
        <v>26</v>
      </c>
      <c r="F13" s="9">
        <v>8</v>
      </c>
      <c r="G13" s="43" t="s">
        <v>122</v>
      </c>
    </row>
    <row r="14" spans="1:8" x14ac:dyDescent="0.25">
      <c r="A14" s="26">
        <v>12</v>
      </c>
      <c r="B14" s="10" t="s">
        <v>74</v>
      </c>
      <c r="C14" s="9">
        <v>1</v>
      </c>
      <c r="D14" s="10" t="s">
        <v>22</v>
      </c>
      <c r="E14" s="10" t="s">
        <v>27</v>
      </c>
      <c r="F14" s="9">
        <v>20</v>
      </c>
      <c r="G14" s="43" t="s">
        <v>122</v>
      </c>
    </row>
    <row r="15" spans="1:8" x14ac:dyDescent="0.25">
      <c r="A15" s="26">
        <v>13</v>
      </c>
      <c r="B15" s="10" t="s">
        <v>75</v>
      </c>
      <c r="C15" s="9">
        <v>5</v>
      </c>
      <c r="D15" s="10" t="s">
        <v>19</v>
      </c>
      <c r="E15" s="10" t="s">
        <v>26</v>
      </c>
      <c r="F15" s="9">
        <v>10</v>
      </c>
      <c r="G15" s="43" t="s">
        <v>122</v>
      </c>
    </row>
    <row r="16" spans="1:8" x14ac:dyDescent="0.25">
      <c r="A16" s="26">
        <v>14</v>
      </c>
      <c r="B16" s="10" t="s">
        <v>76</v>
      </c>
      <c r="C16" s="9">
        <v>2</v>
      </c>
      <c r="D16" s="10" t="s">
        <v>22</v>
      </c>
      <c r="E16" s="10" t="s">
        <v>26</v>
      </c>
      <c r="F16" s="9">
        <v>14</v>
      </c>
      <c r="G16" s="43" t="s">
        <v>122</v>
      </c>
    </row>
    <row r="17" spans="1:7" x14ac:dyDescent="0.25">
      <c r="A17" s="26">
        <v>15</v>
      </c>
      <c r="B17" s="10" t="s">
        <v>77</v>
      </c>
      <c r="C17" s="9">
        <v>2</v>
      </c>
      <c r="D17" s="10" t="s">
        <v>19</v>
      </c>
      <c r="E17" s="10" t="s">
        <v>26</v>
      </c>
      <c r="F17" s="9">
        <v>17</v>
      </c>
      <c r="G17" s="43" t="s">
        <v>122</v>
      </c>
    </row>
    <row r="18" spans="1:7" x14ac:dyDescent="0.25">
      <c r="A18" s="26">
        <v>16</v>
      </c>
      <c r="B18" s="10" t="s">
        <v>78</v>
      </c>
      <c r="C18" s="9">
        <v>1</v>
      </c>
      <c r="D18" s="10" t="s">
        <v>19</v>
      </c>
      <c r="E18" s="10" t="s">
        <v>27</v>
      </c>
      <c r="F18" s="9">
        <v>15</v>
      </c>
      <c r="G18" s="43" t="s">
        <v>122</v>
      </c>
    </row>
    <row r="19" spans="1:7" x14ac:dyDescent="0.25">
      <c r="A19" s="26">
        <v>17</v>
      </c>
      <c r="B19" s="10" t="s">
        <v>79</v>
      </c>
      <c r="C19" s="9">
        <v>1</v>
      </c>
      <c r="D19" s="10" t="s">
        <v>22</v>
      </c>
      <c r="E19" s="10" t="s">
        <v>26</v>
      </c>
      <c r="F19" s="9">
        <v>19</v>
      </c>
      <c r="G19" s="43" t="s">
        <v>122</v>
      </c>
    </row>
    <row r="20" spans="1:7" x14ac:dyDescent="0.25">
      <c r="A20" s="26">
        <v>18</v>
      </c>
      <c r="B20" s="10" t="s">
        <v>80</v>
      </c>
      <c r="C20" s="9">
        <v>1</v>
      </c>
      <c r="D20" s="10" t="s">
        <v>22</v>
      </c>
      <c r="E20" s="10" t="s">
        <v>26</v>
      </c>
      <c r="F20" s="9">
        <v>18</v>
      </c>
      <c r="G20" s="43" t="s">
        <v>122</v>
      </c>
    </row>
    <row r="21" spans="1:7" x14ac:dyDescent="0.25">
      <c r="A21" s="26">
        <v>19</v>
      </c>
      <c r="B21" s="10" t="s">
        <v>81</v>
      </c>
      <c r="C21" s="9">
        <v>2</v>
      </c>
      <c r="D21" s="10" t="s">
        <v>22</v>
      </c>
      <c r="E21" s="10" t="s">
        <v>26</v>
      </c>
      <c r="F21" s="9">
        <v>11</v>
      </c>
      <c r="G21" s="43" t="s">
        <v>122</v>
      </c>
    </row>
    <row r="22" spans="1:7" x14ac:dyDescent="0.25">
      <c r="A22" s="26">
        <v>20</v>
      </c>
      <c r="B22" s="10" t="s">
        <v>82</v>
      </c>
      <c r="C22" s="9">
        <v>2</v>
      </c>
      <c r="D22" s="10" t="s">
        <v>19</v>
      </c>
      <c r="E22" s="10" t="s">
        <v>26</v>
      </c>
      <c r="F22" s="9">
        <v>12</v>
      </c>
      <c r="G22" s="43" t="s">
        <v>122</v>
      </c>
    </row>
    <row r="23" spans="1:7" x14ac:dyDescent="0.25">
      <c r="A23" s="26">
        <v>21</v>
      </c>
      <c r="B23" s="10" t="s">
        <v>83</v>
      </c>
      <c r="C23" s="9">
        <v>1</v>
      </c>
      <c r="D23" s="10" t="s">
        <v>22</v>
      </c>
      <c r="E23" s="10" t="s">
        <v>27</v>
      </c>
      <c r="F23" s="9">
        <v>16</v>
      </c>
      <c r="G23" s="43" t="s">
        <v>122</v>
      </c>
    </row>
    <row r="24" spans="1:7" x14ac:dyDescent="0.25">
      <c r="A24" s="26">
        <v>22</v>
      </c>
      <c r="B24" s="10" t="s">
        <v>84</v>
      </c>
      <c r="C24" s="9">
        <v>3</v>
      </c>
      <c r="D24" s="10" t="s">
        <v>19</v>
      </c>
      <c r="E24" s="10" t="s">
        <v>27</v>
      </c>
      <c r="F24" s="9">
        <v>23</v>
      </c>
      <c r="G24" s="43" t="s">
        <v>122</v>
      </c>
    </row>
    <row r="25" spans="1:7" x14ac:dyDescent="0.25">
      <c r="A25" s="26">
        <v>23</v>
      </c>
      <c r="B25" s="10" t="s">
        <v>65</v>
      </c>
      <c r="C25" s="9">
        <v>1</v>
      </c>
      <c r="D25" s="10" t="s">
        <v>22</v>
      </c>
      <c r="E25" s="10" t="s">
        <v>27</v>
      </c>
      <c r="F25" s="9">
        <v>24</v>
      </c>
      <c r="G25" s="43" t="s">
        <v>122</v>
      </c>
    </row>
    <row r="26" spans="1:7" x14ac:dyDescent="0.25">
      <c r="A26" s="26">
        <v>24</v>
      </c>
      <c r="B26" s="10" t="s">
        <v>85</v>
      </c>
      <c r="C26" s="9">
        <v>2</v>
      </c>
      <c r="D26" s="10" t="s">
        <v>60</v>
      </c>
      <c r="E26" s="10" t="s">
        <v>27</v>
      </c>
      <c r="F26" s="9">
        <v>22</v>
      </c>
      <c r="G26" s="43" t="s">
        <v>122</v>
      </c>
    </row>
    <row r="27" spans="1:7" x14ac:dyDescent="0.25">
      <c r="A27" s="26">
        <v>25</v>
      </c>
      <c r="B27" s="11" t="s">
        <v>90</v>
      </c>
      <c r="C27" s="15">
        <v>5</v>
      </c>
      <c r="D27" s="10" t="s">
        <v>60</v>
      </c>
      <c r="E27" s="13" t="s">
        <v>16</v>
      </c>
      <c r="F27" s="12">
        <v>25</v>
      </c>
      <c r="G27" s="43" t="s">
        <v>122</v>
      </c>
    </row>
  </sheetData>
  <mergeCells count="2">
    <mergeCell ref="A1:H1"/>
    <mergeCell ref="H3:H4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zoomScaleNormal="100" workbookViewId="0">
      <selection activeCell="D44" sqref="D44"/>
    </sheetView>
  </sheetViews>
  <sheetFormatPr defaultRowHeight="15" x14ac:dyDescent="0.25"/>
  <cols>
    <col min="1" max="1" width="24.28515625" customWidth="1"/>
    <col min="2" max="2" width="18.5703125" customWidth="1"/>
    <col min="3" max="3" width="21.140625" customWidth="1"/>
    <col min="4" max="4" width="23" customWidth="1"/>
    <col min="5" max="5" width="16.7109375" customWidth="1"/>
  </cols>
  <sheetData>
    <row r="1" spans="1:5" ht="21" x14ac:dyDescent="0.35">
      <c r="A1" s="50" t="s">
        <v>15</v>
      </c>
      <c r="B1" s="50"/>
      <c r="C1" s="50"/>
      <c r="D1" s="50"/>
      <c r="E1" s="50"/>
    </row>
    <row r="2" spans="1:5" x14ac:dyDescent="0.25">
      <c r="A2" s="21" t="s">
        <v>8</v>
      </c>
      <c r="B2" s="22" t="s">
        <v>14</v>
      </c>
      <c r="C2" s="22" t="s">
        <v>4</v>
      </c>
      <c r="D2" s="22" t="s">
        <v>6</v>
      </c>
      <c r="E2" s="29" t="s">
        <v>13</v>
      </c>
    </row>
    <row r="3" spans="1:5" x14ac:dyDescent="0.25">
      <c r="A3" s="48" t="s">
        <v>91</v>
      </c>
      <c r="B3" s="48"/>
      <c r="C3" s="48"/>
      <c r="D3" s="48"/>
      <c r="E3" s="49"/>
    </row>
    <row r="4" spans="1:5" x14ac:dyDescent="0.25">
      <c r="A4" s="17" t="s">
        <v>92</v>
      </c>
      <c r="B4" s="4" t="s">
        <v>7</v>
      </c>
      <c r="C4" s="16" t="s">
        <v>19</v>
      </c>
      <c r="D4" s="43" t="s">
        <v>122</v>
      </c>
      <c r="E4" s="3">
        <v>1</v>
      </c>
    </row>
    <row r="5" spans="1:5" x14ac:dyDescent="0.25">
      <c r="A5" s="18" t="s">
        <v>63</v>
      </c>
      <c r="B5" s="19" t="s">
        <v>7</v>
      </c>
      <c r="C5" s="20" t="s">
        <v>19</v>
      </c>
      <c r="D5" s="43" t="s">
        <v>122</v>
      </c>
      <c r="E5" s="20">
        <v>6</v>
      </c>
    </row>
    <row r="6" spans="1:5" x14ac:dyDescent="0.25">
      <c r="A6" s="18" t="s">
        <v>64</v>
      </c>
      <c r="B6" s="19" t="s">
        <v>7</v>
      </c>
      <c r="C6" s="18" t="s">
        <v>19</v>
      </c>
      <c r="D6" s="43" t="s">
        <v>122</v>
      </c>
      <c r="E6" s="20">
        <v>1</v>
      </c>
    </row>
    <row r="7" spans="1:5" x14ac:dyDescent="0.25">
      <c r="A7" s="18" t="s">
        <v>65</v>
      </c>
      <c r="B7" s="19" t="s">
        <v>7</v>
      </c>
      <c r="C7" s="18" t="s">
        <v>19</v>
      </c>
      <c r="D7" s="43" t="s">
        <v>122</v>
      </c>
      <c r="E7" s="20">
        <v>1</v>
      </c>
    </row>
    <row r="8" spans="1:5" x14ac:dyDescent="0.25">
      <c r="A8" s="23" t="s">
        <v>93</v>
      </c>
      <c r="B8" s="24" t="s">
        <v>7</v>
      </c>
      <c r="C8" s="24" t="s">
        <v>60</v>
      </c>
      <c r="D8" s="25" t="s">
        <v>13</v>
      </c>
      <c r="E8" s="28">
        <f>1+E4+E5+E6+E7</f>
        <v>10</v>
      </c>
    </row>
    <row r="9" spans="1:5" x14ac:dyDescent="0.25">
      <c r="A9" s="48" t="s">
        <v>94</v>
      </c>
      <c r="B9" s="48"/>
      <c r="C9" s="48"/>
      <c r="D9" s="48"/>
      <c r="E9" s="49"/>
    </row>
    <row r="10" spans="1:5" x14ac:dyDescent="0.25">
      <c r="A10" s="17" t="s">
        <v>92</v>
      </c>
      <c r="B10" s="4" t="s">
        <v>7</v>
      </c>
      <c r="C10" s="16" t="s">
        <v>19</v>
      </c>
      <c r="D10" s="43" t="s">
        <v>122</v>
      </c>
      <c r="E10" s="3">
        <v>1</v>
      </c>
    </row>
    <row r="11" spans="1:5" x14ac:dyDescent="0.25">
      <c r="A11" s="18" t="s">
        <v>66</v>
      </c>
      <c r="B11" s="19" t="s">
        <v>7</v>
      </c>
      <c r="C11" s="20" t="s">
        <v>22</v>
      </c>
      <c r="D11" s="43" t="s">
        <v>122</v>
      </c>
      <c r="E11" s="20">
        <v>2</v>
      </c>
    </row>
    <row r="12" spans="1:5" x14ac:dyDescent="0.25">
      <c r="A12" s="18" t="s">
        <v>67</v>
      </c>
      <c r="B12" s="19" t="s">
        <v>7</v>
      </c>
      <c r="C12" s="20" t="s">
        <v>22</v>
      </c>
      <c r="D12" s="43" t="s">
        <v>122</v>
      </c>
      <c r="E12" s="20">
        <v>1</v>
      </c>
    </row>
    <row r="13" spans="1:5" x14ac:dyDescent="0.25">
      <c r="A13" s="18" t="s">
        <v>68</v>
      </c>
      <c r="B13" s="19" t="s">
        <v>7</v>
      </c>
      <c r="C13" s="20" t="s">
        <v>22</v>
      </c>
      <c r="D13" s="43" t="s">
        <v>122</v>
      </c>
      <c r="E13" s="20">
        <v>1</v>
      </c>
    </row>
    <row r="14" spans="1:5" x14ac:dyDescent="0.25">
      <c r="A14" s="18" t="s">
        <v>69</v>
      </c>
      <c r="B14" s="19" t="s">
        <v>7</v>
      </c>
      <c r="C14" s="20" t="s">
        <v>22</v>
      </c>
      <c r="D14" s="43" t="s">
        <v>122</v>
      </c>
      <c r="E14" s="20">
        <v>2</v>
      </c>
    </row>
    <row r="15" spans="1:5" x14ac:dyDescent="0.25">
      <c r="A15" s="23" t="s">
        <v>93</v>
      </c>
      <c r="B15" s="24" t="s">
        <v>7</v>
      </c>
      <c r="C15" s="24" t="s">
        <v>60</v>
      </c>
      <c r="D15" s="25" t="s">
        <v>13</v>
      </c>
      <c r="E15" s="28">
        <f>1+E10+E11+E12+E13+E14</f>
        <v>8</v>
      </c>
    </row>
    <row r="16" spans="1:5" x14ac:dyDescent="0.25">
      <c r="A16" s="48" t="s">
        <v>95</v>
      </c>
      <c r="B16" s="48"/>
      <c r="C16" s="48"/>
      <c r="D16" s="48"/>
      <c r="E16" s="49"/>
    </row>
    <row r="17" spans="1:5" x14ac:dyDescent="0.25">
      <c r="A17" s="17" t="s">
        <v>92</v>
      </c>
      <c r="B17" s="4" t="s">
        <v>7</v>
      </c>
      <c r="C17" s="16" t="s">
        <v>19</v>
      </c>
      <c r="D17" s="43" t="s">
        <v>122</v>
      </c>
      <c r="E17" s="3">
        <v>1</v>
      </c>
    </row>
    <row r="18" spans="1:5" x14ac:dyDescent="0.25">
      <c r="A18" s="18" t="s">
        <v>70</v>
      </c>
      <c r="B18" s="19" t="s">
        <v>7</v>
      </c>
      <c r="C18" s="20" t="s">
        <v>22</v>
      </c>
      <c r="D18" s="43" t="s">
        <v>122</v>
      </c>
      <c r="E18" s="20">
        <v>1</v>
      </c>
    </row>
    <row r="19" spans="1:5" x14ac:dyDescent="0.25">
      <c r="A19" s="18" t="s">
        <v>71</v>
      </c>
      <c r="B19" s="19" t="s">
        <v>7</v>
      </c>
      <c r="C19" s="20" t="s">
        <v>22</v>
      </c>
      <c r="D19" s="43" t="s">
        <v>122</v>
      </c>
      <c r="E19" s="20">
        <v>1</v>
      </c>
    </row>
    <row r="20" spans="1:5" x14ac:dyDescent="0.25">
      <c r="A20" s="18" t="s">
        <v>72</v>
      </c>
      <c r="B20" s="19" t="s">
        <v>7</v>
      </c>
      <c r="C20" s="18" t="s">
        <v>19</v>
      </c>
      <c r="D20" s="43" t="s">
        <v>122</v>
      </c>
      <c r="E20" s="20">
        <v>1</v>
      </c>
    </row>
    <row r="21" spans="1:5" x14ac:dyDescent="0.25">
      <c r="A21" s="18" t="s">
        <v>73</v>
      </c>
      <c r="B21" s="19" t="s">
        <v>7</v>
      </c>
      <c r="C21" s="18" t="s">
        <v>19</v>
      </c>
      <c r="D21" s="43" t="s">
        <v>122</v>
      </c>
      <c r="E21" s="20">
        <v>1</v>
      </c>
    </row>
    <row r="22" spans="1:5" x14ac:dyDescent="0.25">
      <c r="A22" s="18" t="s">
        <v>74</v>
      </c>
      <c r="B22" s="19" t="s">
        <v>7</v>
      </c>
      <c r="C22" s="20" t="s">
        <v>22</v>
      </c>
      <c r="D22" s="43" t="s">
        <v>122</v>
      </c>
      <c r="E22" s="20">
        <v>1</v>
      </c>
    </row>
    <row r="23" spans="1:5" x14ac:dyDescent="0.25">
      <c r="A23" s="23" t="s">
        <v>93</v>
      </c>
      <c r="B23" s="24" t="s">
        <v>7</v>
      </c>
      <c r="C23" s="24" t="s">
        <v>60</v>
      </c>
      <c r="D23" s="25" t="s">
        <v>13</v>
      </c>
      <c r="E23" s="28">
        <f>1+E17+E18+E19+E20+E21+E22</f>
        <v>7</v>
      </c>
    </row>
    <row r="24" spans="1:5" x14ac:dyDescent="0.25">
      <c r="A24" s="48" t="s">
        <v>96</v>
      </c>
      <c r="B24" s="48"/>
      <c r="C24" s="48"/>
      <c r="D24" s="48"/>
      <c r="E24" s="49"/>
    </row>
    <row r="25" spans="1:5" x14ac:dyDescent="0.25">
      <c r="A25" s="17" t="s">
        <v>92</v>
      </c>
      <c r="B25" s="4" t="s">
        <v>7</v>
      </c>
      <c r="C25" s="16" t="s">
        <v>19</v>
      </c>
      <c r="D25" s="43" t="s">
        <v>122</v>
      </c>
      <c r="E25" s="3">
        <v>1</v>
      </c>
    </row>
    <row r="26" spans="1:5" x14ac:dyDescent="0.25">
      <c r="A26" s="18" t="s">
        <v>75</v>
      </c>
      <c r="B26" s="19" t="s">
        <v>7</v>
      </c>
      <c r="C26" s="20" t="s">
        <v>19</v>
      </c>
      <c r="D26" s="43" t="s">
        <v>122</v>
      </c>
      <c r="E26" s="20">
        <v>5</v>
      </c>
    </row>
    <row r="27" spans="1:5" x14ac:dyDescent="0.25">
      <c r="A27" s="18" t="s">
        <v>76</v>
      </c>
      <c r="B27" s="19" t="s">
        <v>7</v>
      </c>
      <c r="C27" s="20" t="s">
        <v>22</v>
      </c>
      <c r="D27" s="43" t="s">
        <v>122</v>
      </c>
      <c r="E27" s="20">
        <v>2</v>
      </c>
    </row>
    <row r="28" spans="1:5" x14ac:dyDescent="0.25">
      <c r="A28" s="18" t="s">
        <v>77</v>
      </c>
      <c r="B28" s="19" t="s">
        <v>7</v>
      </c>
      <c r="C28" s="18" t="s">
        <v>19</v>
      </c>
      <c r="D28" s="43" t="s">
        <v>122</v>
      </c>
      <c r="E28" s="20">
        <v>2</v>
      </c>
    </row>
    <row r="29" spans="1:5" x14ac:dyDescent="0.25">
      <c r="A29" s="18" t="s">
        <v>78</v>
      </c>
      <c r="B29" s="19" t="s">
        <v>7</v>
      </c>
      <c r="C29" s="18" t="s">
        <v>19</v>
      </c>
      <c r="D29" s="43" t="s">
        <v>122</v>
      </c>
      <c r="E29" s="20">
        <v>1</v>
      </c>
    </row>
    <row r="30" spans="1:5" x14ac:dyDescent="0.25">
      <c r="A30" s="23" t="s">
        <v>93</v>
      </c>
      <c r="B30" s="24" t="s">
        <v>7</v>
      </c>
      <c r="C30" s="24" t="s">
        <v>60</v>
      </c>
      <c r="D30" s="25" t="s">
        <v>13</v>
      </c>
      <c r="E30" s="28">
        <f>1+E24+E25+E26+E27+E28+E29</f>
        <v>12</v>
      </c>
    </row>
    <row r="31" spans="1:5" x14ac:dyDescent="0.25">
      <c r="A31" s="48" t="s">
        <v>97</v>
      </c>
      <c r="B31" s="48"/>
      <c r="C31" s="48"/>
      <c r="D31" s="48"/>
      <c r="E31" s="49"/>
    </row>
    <row r="32" spans="1:5" x14ac:dyDescent="0.25">
      <c r="A32" s="17" t="s">
        <v>92</v>
      </c>
      <c r="B32" s="4" t="s">
        <v>7</v>
      </c>
      <c r="C32" s="16" t="s">
        <v>19</v>
      </c>
      <c r="D32" s="43" t="s">
        <v>122</v>
      </c>
      <c r="E32" s="3">
        <v>1</v>
      </c>
    </row>
    <row r="33" spans="1:5" x14ac:dyDescent="0.25">
      <c r="A33" s="18" t="s">
        <v>79</v>
      </c>
      <c r="B33" s="19" t="s">
        <v>7</v>
      </c>
      <c r="C33" s="20" t="s">
        <v>22</v>
      </c>
      <c r="D33" s="43" t="s">
        <v>122</v>
      </c>
      <c r="E33" s="20">
        <v>1</v>
      </c>
    </row>
    <row r="34" spans="1:5" x14ac:dyDescent="0.25">
      <c r="A34" s="18" t="s">
        <v>80</v>
      </c>
      <c r="B34" s="19" t="s">
        <v>7</v>
      </c>
      <c r="C34" s="20" t="s">
        <v>22</v>
      </c>
      <c r="D34" s="43" t="s">
        <v>122</v>
      </c>
      <c r="E34" s="20">
        <v>1</v>
      </c>
    </row>
    <row r="35" spans="1:5" x14ac:dyDescent="0.25">
      <c r="A35" s="18" t="s">
        <v>81</v>
      </c>
      <c r="B35" s="19" t="s">
        <v>7</v>
      </c>
      <c r="C35" s="20" t="s">
        <v>22</v>
      </c>
      <c r="D35" s="43" t="s">
        <v>122</v>
      </c>
      <c r="E35" s="20">
        <v>2</v>
      </c>
    </row>
    <row r="36" spans="1:5" x14ac:dyDescent="0.25">
      <c r="A36" s="18" t="s">
        <v>82</v>
      </c>
      <c r="B36" s="19" t="s">
        <v>7</v>
      </c>
      <c r="C36" s="18" t="s">
        <v>19</v>
      </c>
      <c r="D36" s="43" t="s">
        <v>122</v>
      </c>
      <c r="E36" s="20">
        <v>2</v>
      </c>
    </row>
    <row r="37" spans="1:5" x14ac:dyDescent="0.25">
      <c r="A37" s="18" t="s">
        <v>83</v>
      </c>
      <c r="B37" s="19" t="s">
        <v>7</v>
      </c>
      <c r="C37" s="20" t="s">
        <v>22</v>
      </c>
      <c r="D37" s="43" t="s">
        <v>122</v>
      </c>
      <c r="E37" s="20">
        <v>1</v>
      </c>
    </row>
    <row r="38" spans="1:5" x14ac:dyDescent="0.25">
      <c r="A38" s="23" t="s">
        <v>93</v>
      </c>
      <c r="B38" s="24" t="s">
        <v>7</v>
      </c>
      <c r="C38" s="24" t="s">
        <v>60</v>
      </c>
      <c r="D38" s="25" t="s">
        <v>13</v>
      </c>
      <c r="E38" s="28">
        <f>1+E32+E33+E34+E35+E36+E37</f>
        <v>9</v>
      </c>
    </row>
    <row r="39" spans="1:5" x14ac:dyDescent="0.25">
      <c r="A39" s="48" t="s">
        <v>98</v>
      </c>
      <c r="B39" s="48"/>
      <c r="C39" s="48"/>
      <c r="D39" s="48"/>
      <c r="E39" s="49"/>
    </row>
    <row r="40" spans="1:5" x14ac:dyDescent="0.25">
      <c r="A40" s="17" t="s">
        <v>92</v>
      </c>
      <c r="B40" s="4" t="s">
        <v>7</v>
      </c>
      <c r="C40" s="16" t="s">
        <v>19</v>
      </c>
      <c r="D40" s="43" t="s">
        <v>122</v>
      </c>
      <c r="E40" s="3">
        <v>1</v>
      </c>
    </row>
    <row r="41" spans="1:5" x14ac:dyDescent="0.25">
      <c r="A41" s="18" t="s">
        <v>84</v>
      </c>
      <c r="B41" s="19" t="s">
        <v>7</v>
      </c>
      <c r="C41" s="20" t="s">
        <v>19</v>
      </c>
      <c r="D41" s="43" t="s">
        <v>122</v>
      </c>
      <c r="E41" s="20">
        <v>3</v>
      </c>
    </row>
    <row r="42" spans="1:5" x14ac:dyDescent="0.25">
      <c r="A42" s="18" t="s">
        <v>99</v>
      </c>
      <c r="B42" s="19" t="s">
        <v>7</v>
      </c>
      <c r="C42" s="20" t="s">
        <v>22</v>
      </c>
      <c r="D42" s="43" t="s">
        <v>122</v>
      </c>
      <c r="E42" s="20">
        <v>1</v>
      </c>
    </row>
    <row r="43" spans="1:5" x14ac:dyDescent="0.25">
      <c r="A43" s="18" t="s">
        <v>85</v>
      </c>
      <c r="B43" s="19" t="s">
        <v>7</v>
      </c>
      <c r="C43" s="18" t="s">
        <v>60</v>
      </c>
      <c r="D43" s="43" t="s">
        <v>122</v>
      </c>
      <c r="E43" s="20">
        <v>2</v>
      </c>
    </row>
    <row r="44" spans="1:5" x14ac:dyDescent="0.25">
      <c r="A44" s="18" t="s">
        <v>90</v>
      </c>
      <c r="B44" s="19" t="s">
        <v>7</v>
      </c>
      <c r="C44" s="18" t="s">
        <v>60</v>
      </c>
      <c r="D44" s="43" t="s">
        <v>122</v>
      </c>
      <c r="E44" s="20">
        <v>5</v>
      </c>
    </row>
    <row r="45" spans="1:5" x14ac:dyDescent="0.25">
      <c r="A45" s="23" t="s">
        <v>93</v>
      </c>
      <c r="B45" s="24" t="s">
        <v>7</v>
      </c>
      <c r="C45" s="24" t="s">
        <v>60</v>
      </c>
      <c r="D45" s="25" t="s">
        <v>13</v>
      </c>
      <c r="E45" s="28">
        <f>1+E39+E40+E41+E42+E43+E44</f>
        <v>13</v>
      </c>
    </row>
    <row r="46" spans="1:5" x14ac:dyDescent="0.25">
      <c r="A46" s="31" t="s">
        <v>13</v>
      </c>
      <c r="B46" s="30"/>
      <c r="C46" s="30"/>
      <c r="D46" s="30"/>
      <c r="E46" s="31">
        <f>E8+E15+E23+E30+E38+E45</f>
        <v>59</v>
      </c>
    </row>
  </sheetData>
  <mergeCells count="7">
    <mergeCell ref="A31:E31"/>
    <mergeCell ref="A39:E39"/>
    <mergeCell ref="A1:E1"/>
    <mergeCell ref="A3:E3"/>
    <mergeCell ref="A9:E9"/>
    <mergeCell ref="A16:E16"/>
    <mergeCell ref="A24:E2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topLeftCell="A7" zoomScale="80" zoomScaleNormal="80" workbookViewId="0">
      <selection activeCell="J10" sqref="J10"/>
    </sheetView>
  </sheetViews>
  <sheetFormatPr defaultRowHeight="15" x14ac:dyDescent="0.25"/>
  <cols>
    <col min="2" max="2" width="14.85546875" customWidth="1"/>
    <col min="3" max="3" width="17" customWidth="1"/>
    <col min="4" max="4" width="17.140625" customWidth="1"/>
  </cols>
  <sheetData>
    <row r="1" spans="2:11" ht="15.75" thickBot="1" x14ac:dyDescent="0.3"/>
    <row r="2" spans="2:11" ht="28.5" customHeight="1" thickBot="1" x14ac:dyDescent="0.3">
      <c r="B2" s="55" t="s">
        <v>100</v>
      </c>
      <c r="C2" s="56"/>
      <c r="D2" s="56"/>
      <c r="E2" s="56"/>
      <c r="F2" s="56"/>
      <c r="G2" s="56"/>
      <c r="H2" s="56"/>
      <c r="I2" s="56"/>
      <c r="J2" s="56"/>
      <c r="K2" s="57"/>
    </row>
    <row r="3" spans="2:11" ht="15.75" thickBot="1" x14ac:dyDescent="0.3">
      <c r="B3" s="58" t="s">
        <v>115</v>
      </c>
      <c r="C3" s="59"/>
      <c r="D3" s="59"/>
      <c r="E3" s="59"/>
      <c r="F3" s="59"/>
      <c r="G3" s="59"/>
      <c r="H3" s="59"/>
      <c r="I3" s="59"/>
      <c r="J3" s="59"/>
      <c r="K3" s="60"/>
    </row>
    <row r="4" spans="2:11" ht="21" customHeight="1" thickBot="1" x14ac:dyDescent="0.3">
      <c r="B4" s="61" t="s">
        <v>101</v>
      </c>
      <c r="C4" s="63" t="s">
        <v>106</v>
      </c>
      <c r="D4" s="32" t="s">
        <v>102</v>
      </c>
      <c r="E4" s="33">
        <v>44333</v>
      </c>
      <c r="F4" s="34">
        <v>44343</v>
      </c>
      <c r="G4" s="34">
        <v>44351</v>
      </c>
      <c r="H4" s="34">
        <v>44358</v>
      </c>
      <c r="I4" s="34">
        <v>44370</v>
      </c>
      <c r="J4" s="34">
        <v>44379</v>
      </c>
      <c r="K4" s="35">
        <v>44392</v>
      </c>
    </row>
    <row r="5" spans="2:11" ht="17.25" customHeight="1" thickBot="1" x14ac:dyDescent="0.3">
      <c r="B5" s="62"/>
      <c r="C5" s="64"/>
      <c r="D5" s="36" t="s">
        <v>103</v>
      </c>
      <c r="E5" s="37" t="s">
        <v>104</v>
      </c>
      <c r="F5" s="37" t="s">
        <v>105</v>
      </c>
      <c r="G5" s="37" t="s">
        <v>124</v>
      </c>
      <c r="H5" s="37" t="s">
        <v>125</v>
      </c>
      <c r="I5" s="37" t="s">
        <v>126</v>
      </c>
      <c r="J5" s="37" t="s">
        <v>127</v>
      </c>
      <c r="K5" s="38" t="s">
        <v>128</v>
      </c>
    </row>
    <row r="6" spans="2:11" x14ac:dyDescent="0.25">
      <c r="B6" s="11" t="s">
        <v>116</v>
      </c>
      <c r="C6" s="11" t="s">
        <v>107</v>
      </c>
      <c r="D6" s="11">
        <v>10</v>
      </c>
      <c r="E6" s="11">
        <v>7</v>
      </c>
      <c r="F6" s="11">
        <v>3</v>
      </c>
      <c r="G6" s="11"/>
      <c r="H6" s="11"/>
      <c r="I6" s="11"/>
      <c r="J6" s="11"/>
      <c r="K6" s="11"/>
    </row>
    <row r="7" spans="2:11" x14ac:dyDescent="0.25">
      <c r="B7" s="10" t="s">
        <v>117</v>
      </c>
      <c r="C7" s="10" t="s">
        <v>108</v>
      </c>
      <c r="D7" s="10">
        <v>7</v>
      </c>
      <c r="E7" s="10"/>
      <c r="F7" s="10">
        <v>4</v>
      </c>
      <c r="G7" s="10">
        <v>3</v>
      </c>
      <c r="H7" s="10">
        <v>1</v>
      </c>
      <c r="I7" s="10"/>
      <c r="J7" s="10"/>
      <c r="K7" s="10"/>
    </row>
    <row r="8" spans="2:11" x14ac:dyDescent="0.25">
      <c r="B8" s="10" t="s">
        <v>118</v>
      </c>
      <c r="C8" s="10" t="s">
        <v>109</v>
      </c>
      <c r="D8" s="10">
        <v>7</v>
      </c>
      <c r="E8" s="10"/>
      <c r="F8" s="10"/>
      <c r="G8" s="10">
        <v>1</v>
      </c>
      <c r="H8" s="10">
        <v>4</v>
      </c>
      <c r="I8" s="10">
        <v>2</v>
      </c>
      <c r="J8" s="10"/>
      <c r="K8" s="10"/>
    </row>
    <row r="9" spans="2:11" x14ac:dyDescent="0.25">
      <c r="B9" s="10" t="s">
        <v>119</v>
      </c>
      <c r="C9" s="10" t="s">
        <v>110</v>
      </c>
      <c r="D9" s="10">
        <v>12</v>
      </c>
      <c r="E9" s="10"/>
      <c r="F9" s="10"/>
      <c r="G9" s="10"/>
      <c r="H9" s="10">
        <v>2</v>
      </c>
      <c r="I9" s="10">
        <v>5</v>
      </c>
      <c r="J9" s="10">
        <v>5</v>
      </c>
      <c r="K9" s="10"/>
    </row>
    <row r="10" spans="2:11" x14ac:dyDescent="0.25">
      <c r="B10" s="10" t="s">
        <v>120</v>
      </c>
      <c r="C10" s="10" t="s">
        <v>111</v>
      </c>
      <c r="D10" s="10">
        <v>9</v>
      </c>
      <c r="E10" s="10"/>
      <c r="F10" s="10"/>
      <c r="G10" s="10"/>
      <c r="H10" s="10"/>
      <c r="I10" s="10">
        <v>5</v>
      </c>
      <c r="J10" s="10"/>
      <c r="K10" s="10"/>
    </row>
    <row r="11" spans="2:11" ht="15.75" thickBot="1" x14ac:dyDescent="0.3">
      <c r="B11" s="8" t="s">
        <v>121</v>
      </c>
      <c r="C11" s="8" t="s">
        <v>112</v>
      </c>
      <c r="D11" s="8">
        <v>13</v>
      </c>
      <c r="E11" s="8"/>
      <c r="F11" s="8"/>
      <c r="G11" s="8"/>
      <c r="H11" s="8"/>
      <c r="I11" s="8"/>
      <c r="J11" s="8">
        <v>7</v>
      </c>
      <c r="K11" s="8">
        <v>8</v>
      </c>
    </row>
    <row r="12" spans="2:11" x14ac:dyDescent="0.25">
      <c r="B12" s="51" t="s">
        <v>113</v>
      </c>
      <c r="C12" s="52"/>
      <c r="D12" s="39">
        <f>SUM(D6:D11)</f>
        <v>58</v>
      </c>
      <c r="E12" s="39">
        <f t="shared" ref="E12:K12" si="0">D12-SUM(E6:E11)</f>
        <v>51</v>
      </c>
      <c r="F12" s="39">
        <f t="shared" si="0"/>
        <v>44</v>
      </c>
      <c r="G12" s="39">
        <f t="shared" si="0"/>
        <v>40</v>
      </c>
      <c r="H12" s="39">
        <f t="shared" si="0"/>
        <v>33</v>
      </c>
      <c r="I12" s="39">
        <f t="shared" si="0"/>
        <v>21</v>
      </c>
      <c r="J12" s="39">
        <f t="shared" si="0"/>
        <v>9</v>
      </c>
      <c r="K12" s="39">
        <f t="shared" si="0"/>
        <v>1</v>
      </c>
    </row>
    <row r="13" spans="2:11" ht="15.75" thickBot="1" x14ac:dyDescent="0.3">
      <c r="B13" s="53" t="s">
        <v>114</v>
      </c>
      <c r="C13" s="54"/>
      <c r="D13" s="40">
        <f>SUM(D6:D11)</f>
        <v>58</v>
      </c>
      <c r="E13" s="40">
        <f>$D$13-($D$13/58*1)</f>
        <v>57</v>
      </c>
      <c r="F13" s="40">
        <f>$D$13-($D$13/58*10)</f>
        <v>48</v>
      </c>
      <c r="G13" s="40">
        <f>$D$13-($D$13/58*17)</f>
        <v>41</v>
      </c>
      <c r="H13" s="40">
        <f>$D$13-($D$13/58*24)</f>
        <v>34</v>
      </c>
      <c r="I13" s="40">
        <f>$D$13-($D$13/58*36)</f>
        <v>22</v>
      </c>
      <c r="J13" s="40">
        <f>$D$13-($D$13/58*45)</f>
        <v>13</v>
      </c>
      <c r="K13" s="40">
        <f>$D$13-($D$13/58*58)</f>
        <v>0</v>
      </c>
    </row>
  </sheetData>
  <mergeCells count="6">
    <mergeCell ref="B12:C12"/>
    <mergeCell ref="B13:C13"/>
    <mergeCell ref="B2:K2"/>
    <mergeCell ref="B3:K3"/>
    <mergeCell ref="B4:B5"/>
    <mergeCell ref="C4:C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Release Backlog</vt:lpstr>
      <vt:lpstr>Sprint Backlog</vt:lpstr>
      <vt:lpstr>Sprint Burndown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aikee masa</dc:creator>
  <cp:lastModifiedBy>aikee masa</cp:lastModifiedBy>
  <cp:lastPrinted>2021-07-29T00:50:25Z</cp:lastPrinted>
  <dcterms:created xsi:type="dcterms:W3CDTF">2021-05-06T22:56:09Z</dcterms:created>
  <dcterms:modified xsi:type="dcterms:W3CDTF">2021-07-29T00:51:13Z</dcterms:modified>
</cp:coreProperties>
</file>