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TROV~1\AppData\Local\Temp\claude\c--Users-NITRO-V-OneDrive-Documents-GitHub-Capstone-Project-EduCheck\aedb5052-3544-4139-8679-8ada3668fbe1\scratchpad\demo\out\"/>
    </mc:Choice>
  </mc:AlternateContent>
  <xr:revisionPtr revIDLastSave="0" documentId="8_{E17158BE-C332-4875-AE1F-8789D886F3F2}" xr6:coauthVersionLast="47" xr6:coauthVersionMax="47" xr10:uidLastSave="{00000000-0000-0000-0000-000000000000}"/>
  <bookViews>
    <workbookView xWindow="-108" yWindow="-108" windowWidth="23256" windowHeight="1245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 name="LRN" sheetId="8" r:id="rId8"/>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W112" i="4"/>
  <c r="Q112" i="4"/>
  <c r="K112" i="4"/>
  <c r="B112" i="4"/>
  <c r="AX111" i="4"/>
  <c r="AW111" i="4"/>
  <c r="AV111" i="4"/>
  <c r="W111" i="4"/>
  <c r="Q111" i="4"/>
  <c r="K111" i="4"/>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W112" i="3"/>
  <c r="Q112" i="3"/>
  <c r="K112" i="3"/>
  <c r="B112" i="3"/>
  <c r="AX111" i="3"/>
  <c r="AW111" i="3"/>
  <c r="AV111" i="3"/>
  <c r="W111" i="3"/>
  <c r="Q111" i="3"/>
  <c r="K111" i="3"/>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W112" i="2"/>
  <c r="Q112" i="2"/>
  <c r="K112" i="2"/>
  <c r="B112" i="2"/>
  <c r="AX111" i="2"/>
  <c r="AW111" i="2"/>
  <c r="AV111" i="2"/>
  <c r="W111" i="2"/>
  <c r="Q111" i="2"/>
  <c r="K111" i="2"/>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112" i="4" l="1"/>
  <c r="Y112" i="4" s="1"/>
  <c r="R112" i="4"/>
  <c r="S112" i="4" s="1"/>
  <c r="L112" i="4"/>
  <c r="M112" i="4" s="1"/>
  <c r="X111" i="4"/>
  <c r="Y111" i="4" s="1"/>
  <c r="R111" i="4"/>
  <c r="S111" i="4" s="1"/>
  <c r="L111" i="4"/>
  <c r="M111" i="4" s="1"/>
  <c r="X110" i="4"/>
  <c r="Y110" i="4" s="1"/>
  <c r="R110" i="4"/>
  <c r="S110" i="4" s="1"/>
  <c r="L110" i="4"/>
  <c r="M110" i="4" s="1"/>
  <c r="X109" i="4"/>
  <c r="Y109" i="4" s="1"/>
  <c r="R109" i="4"/>
  <c r="S109" i="4" s="1"/>
  <c r="L109" i="4"/>
  <c r="M109" i="4" s="1"/>
  <c r="X108" i="4"/>
  <c r="Y108" i="4" s="1"/>
  <c r="R108" i="4"/>
  <c r="S108" i="4" s="1"/>
  <c r="L108" i="4"/>
  <c r="M108" i="4" s="1"/>
  <c r="X107" i="4"/>
  <c r="Y107" i="4" s="1"/>
  <c r="R107" i="4"/>
  <c r="S107" i="4" s="1"/>
  <c r="L107" i="4"/>
  <c r="M107" i="4" s="1"/>
  <c r="X106" i="4"/>
  <c r="Y106" i="4" s="1"/>
  <c r="R106" i="4"/>
  <c r="S106" i="4" s="1"/>
  <c r="L106" i="4"/>
  <c r="M106" i="4" s="1"/>
  <c r="X105" i="4"/>
  <c r="Y105" i="4" s="1"/>
  <c r="R105" i="4"/>
  <c r="S105" i="4" s="1"/>
  <c r="L105" i="4"/>
  <c r="M105" i="4" s="1"/>
  <c r="X104" i="4"/>
  <c r="Y104" i="4" s="1"/>
  <c r="R104" i="4"/>
  <c r="S104" i="4" s="1"/>
  <c r="L104" i="4"/>
  <c r="M104" i="4" s="1"/>
  <c r="X103" i="4"/>
  <c r="Y103" i="4" s="1"/>
  <c r="R103" i="4"/>
  <c r="S103" i="4" s="1"/>
  <c r="L103" i="4"/>
  <c r="M103" i="4" s="1"/>
  <c r="X102" i="4"/>
  <c r="Y102" i="4" s="1"/>
  <c r="R102" i="4"/>
  <c r="S102" i="4" s="1"/>
  <c r="L102" i="4"/>
  <c r="M102" i="4" s="1"/>
  <c r="X101" i="4"/>
  <c r="Y101" i="4" s="1"/>
  <c r="R101" i="4"/>
  <c r="S101" i="4" s="1"/>
  <c r="L101" i="4"/>
  <c r="M101" i="4" s="1"/>
  <c r="X100" i="4"/>
  <c r="Y100" i="4" s="1"/>
  <c r="R100" i="4"/>
  <c r="S100" i="4" s="1"/>
  <c r="L100" i="4"/>
  <c r="M100" i="4" s="1"/>
  <c r="X99" i="4"/>
  <c r="Y99" i="4" s="1"/>
  <c r="R99" i="4"/>
  <c r="S99" i="4" s="1"/>
  <c r="L99" i="4"/>
  <c r="M99" i="4" s="1"/>
  <c r="X98" i="4"/>
  <c r="Y98" i="4" s="1"/>
  <c r="R98" i="4"/>
  <c r="S98" i="4" s="1"/>
  <c r="L98" i="4"/>
  <c r="M98" i="4" s="1"/>
  <c r="X97" i="4"/>
  <c r="Y97" i="4" s="1"/>
  <c r="R97" i="4"/>
  <c r="S97" i="4" s="1"/>
  <c r="L97" i="4"/>
  <c r="M97" i="4" s="1"/>
  <c r="X96" i="4"/>
  <c r="Y96" i="4" s="1"/>
  <c r="R96" i="4"/>
  <c r="S96" i="4" s="1"/>
  <c r="L96" i="4"/>
  <c r="M96" i="4" s="1"/>
  <c r="X95" i="4"/>
  <c r="Y95" i="4" s="1"/>
  <c r="R95" i="4"/>
  <c r="S95" i="4" s="1"/>
  <c r="L95" i="4"/>
  <c r="M95" i="4" s="1"/>
  <c r="X94" i="4"/>
  <c r="Y94" i="4" s="1"/>
  <c r="R94" i="4"/>
  <c r="S94" i="4" s="1"/>
  <c r="L94" i="4"/>
  <c r="M94" i="4" s="1"/>
  <c r="X93" i="4"/>
  <c r="Y93" i="4" s="1"/>
  <c r="R93" i="4"/>
  <c r="S93" i="4" s="1"/>
  <c r="L93" i="4"/>
  <c r="M93" i="4" s="1"/>
  <c r="X92" i="4"/>
  <c r="Y92" i="4" s="1"/>
  <c r="R92" i="4"/>
  <c r="S92" i="4" s="1"/>
  <c r="L92" i="4"/>
  <c r="M92" i="4" s="1"/>
  <c r="X91" i="4"/>
  <c r="Y91" i="4" s="1"/>
  <c r="R91" i="4"/>
  <c r="S91" i="4" s="1"/>
  <c r="L91" i="4"/>
  <c r="M91" i="4" s="1"/>
  <c r="X90" i="4"/>
  <c r="Y90" i="4" s="1"/>
  <c r="R90" i="4"/>
  <c r="S90" i="4" s="1"/>
  <c r="L90" i="4"/>
  <c r="M90" i="4" s="1"/>
  <c r="X89" i="4"/>
  <c r="Y89" i="4" s="1"/>
  <c r="R89" i="4"/>
  <c r="S89" i="4" s="1"/>
  <c r="L89" i="4"/>
  <c r="M89" i="4" s="1"/>
  <c r="X88" i="4"/>
  <c r="Y88" i="4" s="1"/>
  <c r="R88" i="4"/>
  <c r="S88" i="4" s="1"/>
  <c r="L88" i="4"/>
  <c r="M88" i="4" s="1"/>
  <c r="X87" i="4"/>
  <c r="Y87" i="4" s="1"/>
  <c r="R87" i="4"/>
  <c r="S87" i="4" s="1"/>
  <c r="L87" i="4"/>
  <c r="M87" i="4" s="1"/>
  <c r="X86" i="4"/>
  <c r="Y86" i="4" s="1"/>
  <c r="R86" i="4"/>
  <c r="S86" i="4" s="1"/>
  <c r="L86" i="4"/>
  <c r="M86" i="4" s="1"/>
  <c r="X85" i="4"/>
  <c r="Y85" i="4" s="1"/>
  <c r="R85" i="4"/>
  <c r="S85" i="4" s="1"/>
  <c r="L85" i="4"/>
  <c r="M85" i="4" s="1"/>
  <c r="X84" i="4"/>
  <c r="Y84" i="4" s="1"/>
  <c r="R84" i="4"/>
  <c r="S84" i="4" s="1"/>
  <c r="L84" i="4"/>
  <c r="M84" i="4" s="1"/>
  <c r="X83" i="4"/>
  <c r="Y83" i="4" s="1"/>
  <c r="R83" i="4"/>
  <c r="S83" i="4" s="1"/>
  <c r="L83" i="4"/>
  <c r="M83" i="4" s="1"/>
  <c r="X82" i="4"/>
  <c r="Y82" i="4" s="1"/>
  <c r="R82" i="4"/>
  <c r="S82" i="4" s="1"/>
  <c r="L82" i="4"/>
  <c r="M82" i="4" s="1"/>
  <c r="X81" i="4"/>
  <c r="Y81" i="4" s="1"/>
  <c r="R81" i="4"/>
  <c r="S81" i="4" s="1"/>
  <c r="L81" i="4"/>
  <c r="M81" i="4" s="1"/>
  <c r="X80" i="4"/>
  <c r="Y80" i="4" s="1"/>
  <c r="R80" i="4"/>
  <c r="S80" i="4" s="1"/>
  <c r="L80" i="4"/>
  <c r="M80" i="4" s="1"/>
  <c r="X79" i="4"/>
  <c r="Y79" i="4" s="1"/>
  <c r="R79" i="4"/>
  <c r="S79" i="4" s="1"/>
  <c r="L79" i="4"/>
  <c r="M79" i="4" s="1"/>
  <c r="X78" i="4"/>
  <c r="Y78" i="4" s="1"/>
  <c r="R78" i="4"/>
  <c r="S78" i="4" s="1"/>
  <c r="L78" i="4"/>
  <c r="M78" i="4" s="1"/>
  <c r="X77" i="4"/>
  <c r="Y77" i="4" s="1"/>
  <c r="R77" i="4"/>
  <c r="S77" i="4" s="1"/>
  <c r="L77" i="4"/>
  <c r="M77" i="4" s="1"/>
  <c r="X76" i="4"/>
  <c r="Y76" i="4" s="1"/>
  <c r="R76" i="4"/>
  <c r="S76" i="4" s="1"/>
  <c r="L76" i="4"/>
  <c r="M76" i="4" s="1"/>
  <c r="X75" i="4"/>
  <c r="Y75" i="4" s="1"/>
  <c r="R75" i="4"/>
  <c r="S75" i="4" s="1"/>
  <c r="L75" i="4"/>
  <c r="M75" i="4" s="1"/>
  <c r="X74" i="4"/>
  <c r="Y74" i="4" s="1"/>
  <c r="R74" i="4"/>
  <c r="S74" i="4" s="1"/>
  <c r="L74" i="4"/>
  <c r="M74" i="4" s="1"/>
  <c r="X73" i="4"/>
  <c r="Y73" i="4" s="1"/>
  <c r="R73" i="4"/>
  <c r="S73" i="4" s="1"/>
  <c r="L73" i="4"/>
  <c r="M73" i="4" s="1"/>
  <c r="X72" i="4"/>
  <c r="Y72" i="4" s="1"/>
  <c r="R72" i="4"/>
  <c r="S72" i="4" s="1"/>
  <c r="L72" i="4"/>
  <c r="M72" i="4" s="1"/>
  <c r="X71" i="4"/>
  <c r="Y71" i="4" s="1"/>
  <c r="R71" i="4"/>
  <c r="S71" i="4" s="1"/>
  <c r="L71" i="4"/>
  <c r="M71" i="4" s="1"/>
  <c r="X70" i="4"/>
  <c r="Y70" i="4" s="1"/>
  <c r="R70" i="4"/>
  <c r="S70" i="4" s="1"/>
  <c r="L70" i="4"/>
  <c r="M70" i="4" s="1"/>
  <c r="X69" i="4"/>
  <c r="Y69" i="4" s="1"/>
  <c r="R69" i="4"/>
  <c r="S69" i="4" s="1"/>
  <c r="L69" i="4"/>
  <c r="M69" i="4" s="1"/>
  <c r="X68" i="4"/>
  <c r="Y68" i="4" s="1"/>
  <c r="R68" i="4"/>
  <c r="S68" i="4" s="1"/>
  <c r="L68" i="4"/>
  <c r="M68" i="4" s="1"/>
  <c r="X67" i="4"/>
  <c r="Y67" i="4" s="1"/>
  <c r="R67" i="4"/>
  <c r="S67" i="4" s="1"/>
  <c r="L67" i="4"/>
  <c r="M67" i="4" s="1"/>
  <c r="X66" i="4"/>
  <c r="Y66" i="4" s="1"/>
  <c r="R66" i="4"/>
  <c r="S66" i="4" s="1"/>
  <c r="L66" i="4"/>
  <c r="M66" i="4" s="1"/>
  <c r="X61" i="4"/>
  <c r="Y61" i="4" s="1"/>
  <c r="R61" i="4"/>
  <c r="S61" i="4" s="1"/>
  <c r="L61" i="4"/>
  <c r="M61" i="4" s="1"/>
  <c r="X60" i="4"/>
  <c r="Y60" i="4" s="1"/>
  <c r="R60" i="4"/>
  <c r="S60" i="4" s="1"/>
  <c r="L60" i="4"/>
  <c r="M60" i="4" s="1"/>
  <c r="X59" i="4"/>
  <c r="Y59" i="4" s="1"/>
  <c r="R59" i="4"/>
  <c r="S59" i="4" s="1"/>
  <c r="L59" i="4"/>
  <c r="M59" i="4" s="1"/>
  <c r="X58" i="4"/>
  <c r="Y58" i="4" s="1"/>
  <c r="R58" i="4"/>
  <c r="S58" i="4" s="1"/>
  <c r="L58" i="4"/>
  <c r="M58" i="4" s="1"/>
  <c r="X57" i="4"/>
  <c r="Y57" i="4" s="1"/>
  <c r="R57" i="4"/>
  <c r="S57" i="4" s="1"/>
  <c r="L57" i="4"/>
  <c r="M57" i="4" s="1"/>
  <c r="X56" i="4"/>
  <c r="Y56" i="4" s="1"/>
  <c r="R56" i="4"/>
  <c r="S56" i="4" s="1"/>
  <c r="L56" i="4"/>
  <c r="M56" i="4" s="1"/>
  <c r="X55" i="4"/>
  <c r="Y55" i="4" s="1"/>
  <c r="R55" i="4"/>
  <c r="S55" i="4" s="1"/>
  <c r="L55" i="4"/>
  <c r="M55" i="4" s="1"/>
  <c r="X54" i="4"/>
  <c r="Y54" i="4" s="1"/>
  <c r="R54" i="4"/>
  <c r="S54" i="4" s="1"/>
  <c r="L54" i="4"/>
  <c r="M54" i="4" s="1"/>
  <c r="X53" i="4"/>
  <c r="Y53" i="4" s="1"/>
  <c r="R53" i="4"/>
  <c r="S53" i="4" s="1"/>
  <c r="L53" i="4"/>
  <c r="M53" i="4" s="1"/>
  <c r="X52" i="4"/>
  <c r="Y52" i="4" s="1"/>
  <c r="R52" i="4"/>
  <c r="S52" i="4" s="1"/>
  <c r="L52" i="4"/>
  <c r="M52" i="4" s="1"/>
  <c r="X51" i="4"/>
  <c r="Y51" i="4" s="1"/>
  <c r="R51" i="4"/>
  <c r="S51" i="4" s="1"/>
  <c r="L51" i="4"/>
  <c r="M51" i="4" s="1"/>
  <c r="X50" i="4"/>
  <c r="Y50" i="4" s="1"/>
  <c r="R50" i="4"/>
  <c r="S50" i="4" s="1"/>
  <c r="L50" i="4"/>
  <c r="M50" i="4" s="1"/>
  <c r="R49" i="4"/>
  <c r="S49" i="4" s="1"/>
  <c r="X49" i="4"/>
  <c r="Y49" i="4" s="1"/>
  <c r="L49" i="4"/>
  <c r="M49" i="4" s="1"/>
  <c r="X48" i="4"/>
  <c r="Y48" i="4" s="1"/>
  <c r="R48" i="4"/>
  <c r="S48" i="4" s="1"/>
  <c r="L48" i="4"/>
  <c r="M48" i="4" s="1"/>
  <c r="X47" i="4"/>
  <c r="Y47" i="4" s="1"/>
  <c r="R47" i="4"/>
  <c r="S47" i="4" s="1"/>
  <c r="L47" i="4"/>
  <c r="M47" i="4" s="1"/>
  <c r="X46" i="4"/>
  <c r="Y46" i="4" s="1"/>
  <c r="R46" i="4"/>
  <c r="S46" i="4" s="1"/>
  <c r="L46" i="4"/>
  <c r="M46" i="4" s="1"/>
  <c r="X45" i="4"/>
  <c r="Y45" i="4" s="1"/>
  <c r="R45" i="4"/>
  <c r="S45" i="4" s="1"/>
  <c r="L45" i="4"/>
  <c r="M45" i="4" s="1"/>
  <c r="X44" i="4"/>
  <c r="Y44" i="4" s="1"/>
  <c r="R44" i="4"/>
  <c r="S44" i="4" s="1"/>
  <c r="L44" i="4"/>
  <c r="M44" i="4" s="1"/>
  <c r="X43" i="4"/>
  <c r="Y43" i="4" s="1"/>
  <c r="R43" i="4"/>
  <c r="S43" i="4" s="1"/>
  <c r="L43" i="4"/>
  <c r="M43" i="4" s="1"/>
  <c r="X42" i="4"/>
  <c r="Y42" i="4" s="1"/>
  <c r="R42" i="4"/>
  <c r="S42" i="4" s="1"/>
  <c r="L42" i="4"/>
  <c r="M42" i="4" s="1"/>
  <c r="X41" i="4"/>
  <c r="Y41" i="4" s="1"/>
  <c r="R41" i="4"/>
  <c r="S41" i="4" s="1"/>
  <c r="L41" i="4"/>
  <c r="M41" i="4" s="1"/>
  <c r="X40" i="4"/>
  <c r="Y40" i="4" s="1"/>
  <c r="R40" i="4"/>
  <c r="S40" i="4" s="1"/>
  <c r="L40" i="4"/>
  <c r="M40" i="4" s="1"/>
  <c r="X39" i="4"/>
  <c r="Y39" i="4" s="1"/>
  <c r="R39" i="4"/>
  <c r="S39" i="4" s="1"/>
  <c r="L39" i="4"/>
  <c r="M39" i="4" s="1"/>
  <c r="X38" i="4"/>
  <c r="Y38" i="4" s="1"/>
  <c r="R38" i="4"/>
  <c r="S38" i="4" s="1"/>
  <c r="L38" i="4"/>
  <c r="M38" i="4" s="1"/>
  <c r="X37" i="4"/>
  <c r="Y37" i="4" s="1"/>
  <c r="R37" i="4"/>
  <c r="S37" i="4" s="1"/>
  <c r="L37" i="4"/>
  <c r="M37" i="4" s="1"/>
  <c r="X36" i="4"/>
  <c r="Y36" i="4" s="1"/>
  <c r="R36" i="4"/>
  <c r="S36" i="4" s="1"/>
  <c r="L36" i="4"/>
  <c r="M36" i="4" s="1"/>
  <c r="X35" i="4"/>
  <c r="Y35" i="4" s="1"/>
  <c r="R35" i="4"/>
  <c r="S35" i="4" s="1"/>
  <c r="L35" i="4"/>
  <c r="M35" i="4" s="1"/>
  <c r="X34" i="4"/>
  <c r="Y34" i="4" s="1"/>
  <c r="R34" i="4"/>
  <c r="S34" i="4" s="1"/>
  <c r="L34" i="4"/>
  <c r="M34" i="4" s="1"/>
  <c r="X33" i="4"/>
  <c r="Y33" i="4" s="1"/>
  <c r="R33" i="4"/>
  <c r="S33" i="4" s="1"/>
  <c r="L33" i="4"/>
  <c r="M33" i="4" s="1"/>
  <c r="X32" i="4"/>
  <c r="Y32" i="4" s="1"/>
  <c r="R32" i="4"/>
  <c r="S32" i="4" s="1"/>
  <c r="L32" i="4"/>
  <c r="M32" i="4" s="1"/>
  <c r="X31" i="4"/>
  <c r="Y31" i="4" s="1"/>
  <c r="R31" i="4"/>
  <c r="S31" i="4" s="1"/>
  <c r="L31" i="4"/>
  <c r="M31" i="4" s="1"/>
  <c r="X30" i="4"/>
  <c r="Y30" i="4" s="1"/>
  <c r="R30" i="4"/>
  <c r="S30" i="4" s="1"/>
  <c r="X29" i="4"/>
  <c r="Y29" i="4" s="1"/>
  <c r="L30" i="4"/>
  <c r="M30" i="4" s="1"/>
  <c r="R29" i="4"/>
  <c r="S29" i="4" s="1"/>
  <c r="L29" i="4"/>
  <c r="M29" i="4" s="1"/>
  <c r="X28" i="4"/>
  <c r="Y28" i="4" s="1"/>
  <c r="R28" i="4"/>
  <c r="S28" i="4" s="1"/>
  <c r="L28" i="4"/>
  <c r="M28" i="4" s="1"/>
  <c r="X27" i="4"/>
  <c r="Y27" i="4" s="1"/>
  <c r="R27" i="4"/>
  <c r="S27" i="4" s="1"/>
  <c r="L27" i="4"/>
  <c r="M27" i="4" s="1"/>
  <c r="X26" i="4"/>
  <c r="Y26" i="4" s="1"/>
  <c r="R26" i="4"/>
  <c r="S26" i="4" s="1"/>
  <c r="L26" i="4"/>
  <c r="M26" i="4" s="1"/>
  <c r="X25" i="4"/>
  <c r="Y25" i="4" s="1"/>
  <c r="R25" i="4"/>
  <c r="S25" i="4" s="1"/>
  <c r="L25" i="4"/>
  <c r="M25" i="4" s="1"/>
  <c r="X24" i="4"/>
  <c r="Y24" i="4" s="1"/>
  <c r="R24" i="4"/>
  <c r="S24" i="4" s="1"/>
  <c r="L24" i="4"/>
  <c r="M24" i="4" s="1"/>
  <c r="X23" i="4"/>
  <c r="Y23" i="4" s="1"/>
  <c r="R23" i="4"/>
  <c r="S23" i="4" s="1"/>
  <c r="L23" i="4"/>
  <c r="M23" i="4" s="1"/>
  <c r="X22" i="4"/>
  <c r="Y22" i="4" s="1"/>
  <c r="R22" i="4"/>
  <c r="S22" i="4" s="1"/>
  <c r="L22" i="4"/>
  <c r="M22" i="4" s="1"/>
  <c r="X21" i="4"/>
  <c r="Y21" i="4" s="1"/>
  <c r="R21" i="4"/>
  <c r="S21" i="4" s="1"/>
  <c r="L21" i="4"/>
  <c r="M21" i="4" s="1"/>
  <c r="X20" i="4"/>
  <c r="Y20" i="4" s="1"/>
  <c r="R20" i="4"/>
  <c r="S20" i="4" s="1"/>
  <c r="L20" i="4"/>
  <c r="M20" i="4" s="1"/>
  <c r="R19" i="4"/>
  <c r="S19" i="4" s="1"/>
  <c r="X19" i="4"/>
  <c r="Y19" i="4" s="1"/>
  <c r="L19" i="4"/>
  <c r="M19" i="4" s="1"/>
  <c r="X18" i="4"/>
  <c r="Y18" i="4" s="1"/>
  <c r="R18" i="4"/>
  <c r="S18" i="4" s="1"/>
  <c r="L18" i="4"/>
  <c r="M18" i="4" s="1"/>
  <c r="X17" i="4"/>
  <c r="Y17" i="4" s="1"/>
  <c r="R17" i="4"/>
  <c r="S17" i="4" s="1"/>
  <c r="L17" i="4"/>
  <c r="M17" i="4" s="1"/>
  <c r="X16" i="4"/>
  <c r="Y16" i="4" s="1"/>
  <c r="R16" i="4"/>
  <c r="S16" i="4" s="1"/>
  <c r="L16" i="4"/>
  <c r="M16" i="4" s="1"/>
  <c r="X15" i="4"/>
  <c r="Y15" i="4" s="1"/>
  <c r="R15" i="4"/>
  <c r="S15" i="4" s="1"/>
  <c r="L15" i="4"/>
  <c r="M15" i="4" s="1"/>
  <c r="X112" i="3"/>
  <c r="Y112" i="3" s="1"/>
  <c r="R112" i="3"/>
  <c r="S112" i="3" s="1"/>
  <c r="L112" i="3"/>
  <c r="M112" i="3" s="1"/>
  <c r="X111" i="3"/>
  <c r="Y111" i="3" s="1"/>
  <c r="R111" i="3"/>
  <c r="S111" i="3" s="1"/>
  <c r="L111" i="3"/>
  <c r="M111" i="3" s="1"/>
  <c r="X110" i="3"/>
  <c r="Y110" i="3" s="1"/>
  <c r="R110" i="3"/>
  <c r="S110" i="3" s="1"/>
  <c r="L110" i="3"/>
  <c r="M110" i="3" s="1"/>
  <c r="X109" i="3"/>
  <c r="Y109" i="3" s="1"/>
  <c r="R109" i="3"/>
  <c r="S109" i="3" s="1"/>
  <c r="L109" i="3"/>
  <c r="M109" i="3" s="1"/>
  <c r="X108" i="3"/>
  <c r="Y108" i="3" s="1"/>
  <c r="R108" i="3"/>
  <c r="S108" i="3" s="1"/>
  <c r="L108" i="3"/>
  <c r="M108" i="3" s="1"/>
  <c r="X107" i="3"/>
  <c r="Y107" i="3" s="1"/>
  <c r="R107" i="3"/>
  <c r="S107" i="3" s="1"/>
  <c r="L107" i="3"/>
  <c r="M107" i="3" s="1"/>
  <c r="X106" i="3"/>
  <c r="Y106" i="3" s="1"/>
  <c r="R106" i="3"/>
  <c r="S106" i="3" s="1"/>
  <c r="L106" i="3"/>
  <c r="M106" i="3" s="1"/>
  <c r="X105" i="3"/>
  <c r="Y105" i="3" s="1"/>
  <c r="R105" i="3"/>
  <c r="S105" i="3" s="1"/>
  <c r="L105" i="3"/>
  <c r="M105" i="3" s="1"/>
  <c r="X104" i="3"/>
  <c r="Y104" i="3" s="1"/>
  <c r="R104" i="3"/>
  <c r="S104" i="3" s="1"/>
  <c r="L104" i="3"/>
  <c r="M104" i="3" s="1"/>
  <c r="X103" i="3"/>
  <c r="Y103" i="3" s="1"/>
  <c r="R103" i="3"/>
  <c r="S103" i="3" s="1"/>
  <c r="L103" i="3"/>
  <c r="M103" i="3" s="1"/>
  <c r="X102" i="3"/>
  <c r="Y102" i="3" s="1"/>
  <c r="R102" i="3"/>
  <c r="S102" i="3" s="1"/>
  <c r="L102" i="3"/>
  <c r="M102" i="3" s="1"/>
  <c r="X101" i="3"/>
  <c r="Y101" i="3" s="1"/>
  <c r="R101" i="3"/>
  <c r="S101" i="3" s="1"/>
  <c r="L101" i="3"/>
  <c r="M101" i="3" s="1"/>
  <c r="X100" i="3"/>
  <c r="Y100" i="3" s="1"/>
  <c r="R100" i="3"/>
  <c r="S100" i="3" s="1"/>
  <c r="L100" i="3"/>
  <c r="M100" i="3" s="1"/>
  <c r="X99" i="3"/>
  <c r="Y99" i="3" s="1"/>
  <c r="R99" i="3"/>
  <c r="S99" i="3" s="1"/>
  <c r="L99" i="3"/>
  <c r="M99" i="3" s="1"/>
  <c r="X98" i="3"/>
  <c r="Y98" i="3" s="1"/>
  <c r="R98" i="3"/>
  <c r="S98" i="3" s="1"/>
  <c r="L98" i="3"/>
  <c r="M98" i="3" s="1"/>
  <c r="X97" i="3"/>
  <c r="Y97" i="3" s="1"/>
  <c r="R97" i="3"/>
  <c r="S97" i="3" s="1"/>
  <c r="L97" i="3"/>
  <c r="M97" i="3" s="1"/>
  <c r="X96" i="3"/>
  <c r="Y96" i="3" s="1"/>
  <c r="R96" i="3"/>
  <c r="S96" i="3" s="1"/>
  <c r="L96" i="3"/>
  <c r="M96" i="3" s="1"/>
  <c r="X95" i="3"/>
  <c r="Y95" i="3" s="1"/>
  <c r="R95" i="3"/>
  <c r="S95" i="3" s="1"/>
  <c r="L95" i="3"/>
  <c r="M95" i="3" s="1"/>
  <c r="X94" i="3"/>
  <c r="Y94" i="3" s="1"/>
  <c r="R94" i="3"/>
  <c r="S94" i="3" s="1"/>
  <c r="L94" i="3"/>
  <c r="M94" i="3" s="1"/>
  <c r="X93" i="3"/>
  <c r="Y93" i="3" s="1"/>
  <c r="R93" i="3"/>
  <c r="S93" i="3" s="1"/>
  <c r="L93" i="3"/>
  <c r="M93" i="3" s="1"/>
  <c r="X92" i="3"/>
  <c r="Y92" i="3" s="1"/>
  <c r="R92" i="3"/>
  <c r="S92" i="3" s="1"/>
  <c r="L92" i="3"/>
  <c r="M92" i="3" s="1"/>
  <c r="X91" i="3"/>
  <c r="Y91" i="3" s="1"/>
  <c r="R91" i="3"/>
  <c r="S91" i="3" s="1"/>
  <c r="L91" i="3"/>
  <c r="M91" i="3" s="1"/>
  <c r="X90" i="3"/>
  <c r="Y90" i="3" s="1"/>
  <c r="R90" i="3"/>
  <c r="S90" i="3" s="1"/>
  <c r="L90" i="3"/>
  <c r="M90" i="3" s="1"/>
  <c r="X89" i="3"/>
  <c r="Y89" i="3" s="1"/>
  <c r="R89" i="3"/>
  <c r="S89" i="3" s="1"/>
  <c r="L89" i="3"/>
  <c r="M89" i="3" s="1"/>
  <c r="X88" i="3"/>
  <c r="Y88" i="3" s="1"/>
  <c r="R88" i="3"/>
  <c r="S88" i="3" s="1"/>
  <c r="L88" i="3"/>
  <c r="M88" i="3" s="1"/>
  <c r="X87" i="3"/>
  <c r="Y87" i="3" s="1"/>
  <c r="R87" i="3"/>
  <c r="S87" i="3" s="1"/>
  <c r="L87" i="3"/>
  <c r="M87" i="3" s="1"/>
  <c r="X86" i="3"/>
  <c r="Y86" i="3" s="1"/>
  <c r="R86" i="3"/>
  <c r="S86" i="3" s="1"/>
  <c r="L86" i="3"/>
  <c r="M86" i="3" s="1"/>
  <c r="X85" i="3"/>
  <c r="Y85" i="3" s="1"/>
  <c r="R85" i="3"/>
  <c r="S85" i="3" s="1"/>
  <c r="L85" i="3"/>
  <c r="M85" i="3" s="1"/>
  <c r="X84" i="3"/>
  <c r="Y84" i="3" s="1"/>
  <c r="R84" i="3"/>
  <c r="S84" i="3" s="1"/>
  <c r="L84" i="3"/>
  <c r="M84" i="3" s="1"/>
  <c r="X83" i="3"/>
  <c r="Y83" i="3" s="1"/>
  <c r="R83" i="3"/>
  <c r="S83" i="3" s="1"/>
  <c r="L83" i="3"/>
  <c r="M83" i="3" s="1"/>
  <c r="X82" i="3"/>
  <c r="Y82" i="3" s="1"/>
  <c r="R82" i="3"/>
  <c r="S82" i="3" s="1"/>
  <c r="L82" i="3"/>
  <c r="M82" i="3" s="1"/>
  <c r="X81" i="3"/>
  <c r="Y81" i="3" s="1"/>
  <c r="R81" i="3"/>
  <c r="S81" i="3" s="1"/>
  <c r="L81" i="3"/>
  <c r="M81" i="3" s="1"/>
  <c r="X80" i="3"/>
  <c r="Y80" i="3" s="1"/>
  <c r="R80" i="3"/>
  <c r="S80" i="3" s="1"/>
  <c r="L80" i="3"/>
  <c r="M80" i="3" s="1"/>
  <c r="X79" i="3"/>
  <c r="Y79" i="3" s="1"/>
  <c r="R79" i="3"/>
  <c r="S79" i="3" s="1"/>
  <c r="L79" i="3"/>
  <c r="M79" i="3" s="1"/>
  <c r="X78" i="3"/>
  <c r="Y78" i="3" s="1"/>
  <c r="R78" i="3"/>
  <c r="S78" i="3" s="1"/>
  <c r="L78" i="3"/>
  <c r="M78" i="3" s="1"/>
  <c r="X77" i="3"/>
  <c r="Y77" i="3" s="1"/>
  <c r="R77" i="3"/>
  <c r="S77" i="3" s="1"/>
  <c r="L77" i="3"/>
  <c r="M77" i="3" s="1"/>
  <c r="X76" i="3"/>
  <c r="Y76" i="3" s="1"/>
  <c r="R76" i="3"/>
  <c r="S76" i="3" s="1"/>
  <c r="L76" i="3"/>
  <c r="M76" i="3" s="1"/>
  <c r="X75" i="3"/>
  <c r="Y75" i="3" s="1"/>
  <c r="R75" i="3"/>
  <c r="S75" i="3" s="1"/>
  <c r="L75" i="3"/>
  <c r="M75" i="3" s="1"/>
  <c r="X74" i="3"/>
  <c r="Y74" i="3" s="1"/>
  <c r="R74" i="3"/>
  <c r="S74" i="3" s="1"/>
  <c r="L74" i="3"/>
  <c r="M74" i="3" s="1"/>
  <c r="X73" i="3"/>
  <c r="Y73" i="3" s="1"/>
  <c r="R73" i="3"/>
  <c r="S73" i="3" s="1"/>
  <c r="L73" i="3"/>
  <c r="M73" i="3" s="1"/>
  <c r="X72" i="3"/>
  <c r="Y72" i="3" s="1"/>
  <c r="R72" i="3"/>
  <c r="S72" i="3" s="1"/>
  <c r="L72" i="3"/>
  <c r="M72" i="3" s="1"/>
  <c r="X71" i="3"/>
  <c r="Y71" i="3" s="1"/>
  <c r="R71" i="3"/>
  <c r="S71" i="3" s="1"/>
  <c r="L71" i="3"/>
  <c r="M71" i="3" s="1"/>
  <c r="X70" i="3"/>
  <c r="Y70" i="3" s="1"/>
  <c r="R70" i="3"/>
  <c r="S70" i="3" s="1"/>
  <c r="L70" i="3"/>
  <c r="M70" i="3" s="1"/>
  <c r="X69" i="3"/>
  <c r="Y69" i="3" s="1"/>
  <c r="R69" i="3"/>
  <c r="S69" i="3" s="1"/>
  <c r="L69" i="3"/>
  <c r="M69" i="3" s="1"/>
  <c r="X68" i="3"/>
  <c r="Y68" i="3" s="1"/>
  <c r="R68" i="3"/>
  <c r="S68" i="3" s="1"/>
  <c r="L68" i="3"/>
  <c r="M68" i="3" s="1"/>
  <c r="X67" i="3"/>
  <c r="Y67" i="3" s="1"/>
  <c r="R67" i="3"/>
  <c r="S67" i="3" s="1"/>
  <c r="X66" i="3"/>
  <c r="Y66" i="3" s="1"/>
  <c r="L67" i="3"/>
  <c r="M67" i="3" s="1"/>
  <c r="R66" i="3"/>
  <c r="S66" i="3" s="1"/>
  <c r="L66" i="3"/>
  <c r="M66" i="3" s="1"/>
  <c r="X61" i="3"/>
  <c r="Y61" i="3" s="1"/>
  <c r="R61" i="3"/>
  <c r="S61" i="3" s="1"/>
  <c r="L61" i="3"/>
  <c r="M61" i="3" s="1"/>
  <c r="X60" i="3"/>
  <c r="Y60" i="3" s="1"/>
  <c r="R60" i="3"/>
  <c r="S60" i="3" s="1"/>
  <c r="L60" i="3"/>
  <c r="M60" i="3" s="1"/>
  <c r="X59" i="3"/>
  <c r="Y59" i="3" s="1"/>
  <c r="R59" i="3"/>
  <c r="S59" i="3" s="1"/>
  <c r="L59" i="3"/>
  <c r="M59" i="3" s="1"/>
  <c r="X58" i="3"/>
  <c r="Y58" i="3" s="1"/>
  <c r="R58" i="3"/>
  <c r="S58" i="3" s="1"/>
  <c r="L58" i="3"/>
  <c r="M58" i="3" s="1"/>
  <c r="X57" i="3"/>
  <c r="Y57" i="3" s="1"/>
  <c r="R57" i="3"/>
  <c r="S57" i="3" s="1"/>
  <c r="L57" i="3"/>
  <c r="M57" i="3" s="1"/>
  <c r="X56" i="3"/>
  <c r="Y56" i="3" s="1"/>
  <c r="R56" i="3"/>
  <c r="S56" i="3" s="1"/>
  <c r="L56" i="3"/>
  <c r="M56" i="3" s="1"/>
  <c r="X55" i="3"/>
  <c r="Y55" i="3" s="1"/>
  <c r="R55" i="3"/>
  <c r="S55" i="3" s="1"/>
  <c r="L55" i="3"/>
  <c r="M55" i="3" s="1"/>
  <c r="X54" i="3"/>
  <c r="Y54" i="3" s="1"/>
  <c r="R54" i="3"/>
  <c r="S54" i="3" s="1"/>
  <c r="L54" i="3"/>
  <c r="M54" i="3" s="1"/>
  <c r="X53" i="3"/>
  <c r="Y53" i="3" s="1"/>
  <c r="R53" i="3"/>
  <c r="S53" i="3" s="1"/>
  <c r="L53" i="3"/>
  <c r="M53" i="3" s="1"/>
  <c r="X52" i="3"/>
  <c r="Y52" i="3" s="1"/>
  <c r="R52" i="3"/>
  <c r="S52" i="3" s="1"/>
  <c r="L52" i="3"/>
  <c r="M52" i="3" s="1"/>
  <c r="X51" i="3"/>
  <c r="Y51" i="3" s="1"/>
  <c r="R51" i="3"/>
  <c r="S51" i="3" s="1"/>
  <c r="L51" i="3"/>
  <c r="M51" i="3" s="1"/>
  <c r="X50" i="3"/>
  <c r="Y50" i="3" s="1"/>
  <c r="R50" i="3"/>
  <c r="S50" i="3" s="1"/>
  <c r="L50" i="3"/>
  <c r="M50" i="3" s="1"/>
  <c r="X49" i="3"/>
  <c r="Y49" i="3" s="1"/>
  <c r="R49" i="3"/>
  <c r="S49" i="3" s="1"/>
  <c r="L49" i="3"/>
  <c r="M49" i="3" s="1"/>
  <c r="X48" i="3"/>
  <c r="Y48" i="3" s="1"/>
  <c r="R48" i="3"/>
  <c r="S48" i="3" s="1"/>
  <c r="L48" i="3"/>
  <c r="M48" i="3" s="1"/>
  <c r="X47" i="3"/>
  <c r="Y47" i="3" s="1"/>
  <c r="R47" i="3"/>
  <c r="S47" i="3" s="1"/>
  <c r="L47" i="3"/>
  <c r="M47" i="3" s="1"/>
  <c r="X46" i="3"/>
  <c r="Y46" i="3" s="1"/>
  <c r="R46" i="3"/>
  <c r="S46" i="3" s="1"/>
  <c r="L46" i="3"/>
  <c r="M46" i="3" s="1"/>
  <c r="X45" i="3"/>
  <c r="Y45" i="3" s="1"/>
  <c r="R45" i="3"/>
  <c r="S45" i="3" s="1"/>
  <c r="L45" i="3"/>
  <c r="M45" i="3" s="1"/>
  <c r="X44" i="3"/>
  <c r="Y44" i="3" s="1"/>
  <c r="R44" i="3"/>
  <c r="S44" i="3" s="1"/>
  <c r="L44" i="3"/>
  <c r="M44" i="3" s="1"/>
  <c r="X43" i="3"/>
  <c r="Y43" i="3" s="1"/>
  <c r="R43" i="3"/>
  <c r="S43" i="3" s="1"/>
  <c r="L43" i="3"/>
  <c r="M43" i="3" s="1"/>
  <c r="X42" i="3"/>
  <c r="Y42" i="3" s="1"/>
  <c r="R42" i="3"/>
  <c r="S42" i="3" s="1"/>
  <c r="L42" i="3"/>
  <c r="M42" i="3" s="1"/>
  <c r="X41" i="3"/>
  <c r="Y41" i="3" s="1"/>
  <c r="R41" i="3"/>
  <c r="S41" i="3" s="1"/>
  <c r="L41" i="3"/>
  <c r="M41" i="3" s="1"/>
  <c r="X40" i="3"/>
  <c r="Y40" i="3" s="1"/>
  <c r="R40" i="3"/>
  <c r="S40" i="3" s="1"/>
  <c r="L40" i="3"/>
  <c r="M40" i="3" s="1"/>
  <c r="X39" i="3"/>
  <c r="Y39" i="3" s="1"/>
  <c r="R39" i="3"/>
  <c r="S39" i="3" s="1"/>
  <c r="L39" i="3"/>
  <c r="M39" i="3" s="1"/>
  <c r="X38" i="3"/>
  <c r="Y38" i="3" s="1"/>
  <c r="R38" i="3"/>
  <c r="S38" i="3" s="1"/>
  <c r="L38" i="3"/>
  <c r="M38" i="3" s="1"/>
  <c r="X37" i="3"/>
  <c r="Y37" i="3" s="1"/>
  <c r="R37" i="3"/>
  <c r="S37" i="3" s="1"/>
  <c r="L37" i="3"/>
  <c r="M37" i="3" s="1"/>
  <c r="X36" i="3"/>
  <c r="Y36" i="3" s="1"/>
  <c r="R36" i="3"/>
  <c r="S36" i="3" s="1"/>
  <c r="L36" i="3"/>
  <c r="M36" i="3" s="1"/>
  <c r="X35" i="3"/>
  <c r="Y35" i="3" s="1"/>
  <c r="R35" i="3"/>
  <c r="S35" i="3" s="1"/>
  <c r="L35" i="3"/>
  <c r="M35" i="3" s="1"/>
  <c r="X34" i="3"/>
  <c r="Y34" i="3" s="1"/>
  <c r="R34" i="3"/>
  <c r="S34" i="3" s="1"/>
  <c r="L34" i="3"/>
  <c r="M34" i="3" s="1"/>
  <c r="X33" i="3"/>
  <c r="Y33" i="3" s="1"/>
  <c r="R33" i="3"/>
  <c r="S33" i="3" s="1"/>
  <c r="L33" i="3"/>
  <c r="M33" i="3" s="1"/>
  <c r="X32" i="3"/>
  <c r="Y32" i="3" s="1"/>
  <c r="R32" i="3"/>
  <c r="S32" i="3" s="1"/>
  <c r="L32" i="3"/>
  <c r="M32" i="3" s="1"/>
  <c r="X31" i="3"/>
  <c r="Y31" i="3" s="1"/>
  <c r="R31" i="3"/>
  <c r="S31" i="3" s="1"/>
  <c r="L31" i="3"/>
  <c r="M31" i="3" s="1"/>
  <c r="X30" i="3"/>
  <c r="Y30" i="3" s="1"/>
  <c r="R30" i="3"/>
  <c r="S30" i="3" s="1"/>
  <c r="L30" i="3"/>
  <c r="M30" i="3" s="1"/>
  <c r="X29" i="3"/>
  <c r="Y29" i="3" s="1"/>
  <c r="R29" i="3"/>
  <c r="S29" i="3" s="1"/>
  <c r="L29" i="3"/>
  <c r="M29" i="3" s="1"/>
  <c r="X28" i="3"/>
  <c r="Y28" i="3" s="1"/>
  <c r="R28" i="3"/>
  <c r="S28" i="3" s="1"/>
  <c r="L28" i="3"/>
  <c r="M28" i="3" s="1"/>
  <c r="X27" i="3"/>
  <c r="Y27" i="3" s="1"/>
  <c r="R27" i="3"/>
  <c r="S27" i="3" s="1"/>
  <c r="L27" i="3"/>
  <c r="M27" i="3" s="1"/>
  <c r="X26" i="3"/>
  <c r="Y26" i="3" s="1"/>
  <c r="R26" i="3"/>
  <c r="S26" i="3" s="1"/>
  <c r="L26" i="3"/>
  <c r="M26" i="3" s="1"/>
  <c r="X25" i="3"/>
  <c r="Y25" i="3" s="1"/>
  <c r="R25" i="3"/>
  <c r="S25" i="3" s="1"/>
  <c r="L25" i="3"/>
  <c r="M25" i="3" s="1"/>
  <c r="X24" i="3"/>
  <c r="Y24" i="3" s="1"/>
  <c r="R24" i="3"/>
  <c r="S24" i="3" s="1"/>
  <c r="L24" i="3"/>
  <c r="M24" i="3" s="1"/>
  <c r="X23" i="3"/>
  <c r="Y23" i="3" s="1"/>
  <c r="R23" i="3"/>
  <c r="S23" i="3" s="1"/>
  <c r="L23" i="3"/>
  <c r="M23" i="3" s="1"/>
  <c r="X22" i="3"/>
  <c r="Y22" i="3" s="1"/>
  <c r="R22" i="3"/>
  <c r="S22" i="3" s="1"/>
  <c r="L22" i="3"/>
  <c r="M22" i="3" s="1"/>
  <c r="X21" i="3"/>
  <c r="Y21" i="3" s="1"/>
  <c r="R21" i="3"/>
  <c r="S21" i="3" s="1"/>
  <c r="L21" i="3"/>
  <c r="M21" i="3" s="1"/>
  <c r="X20" i="3"/>
  <c r="Y20" i="3" s="1"/>
  <c r="R20" i="3"/>
  <c r="S20" i="3" s="1"/>
  <c r="L20" i="3"/>
  <c r="M20" i="3" s="1"/>
  <c r="X19" i="3"/>
  <c r="Y19" i="3" s="1"/>
  <c r="R19" i="3"/>
  <c r="S19" i="3" s="1"/>
  <c r="L19" i="3"/>
  <c r="M19" i="3" s="1"/>
  <c r="X18" i="3"/>
  <c r="Y18" i="3" s="1"/>
  <c r="R18" i="3"/>
  <c r="S18" i="3" s="1"/>
  <c r="L18" i="3"/>
  <c r="M18" i="3" s="1"/>
  <c r="X17" i="3"/>
  <c r="Y17" i="3" s="1"/>
  <c r="R17" i="3"/>
  <c r="S17" i="3" s="1"/>
  <c r="L17" i="3"/>
  <c r="M17" i="3" s="1"/>
  <c r="X16" i="3"/>
  <c r="Y16" i="3" s="1"/>
  <c r="R16" i="3"/>
  <c r="S16" i="3" s="1"/>
  <c r="L16" i="3"/>
  <c r="M16" i="3" s="1"/>
  <c r="X15" i="3"/>
  <c r="Y15" i="3" s="1"/>
  <c r="R15" i="3"/>
  <c r="S15" i="3" s="1"/>
  <c r="L15" i="3"/>
  <c r="M15" i="3" s="1"/>
  <c r="X112" i="2"/>
  <c r="Y112" i="2" s="1"/>
  <c r="R112" i="2"/>
  <c r="S112" i="2" s="1"/>
  <c r="L112" i="2"/>
  <c r="M112" i="2" s="1"/>
  <c r="X111" i="2"/>
  <c r="Y111" i="2" s="1"/>
  <c r="R111" i="2"/>
  <c r="S111" i="2" s="1"/>
  <c r="L111" i="2"/>
  <c r="M111" i="2" s="1"/>
  <c r="X110" i="2"/>
  <c r="Y110" i="2" s="1"/>
  <c r="R110" i="2"/>
  <c r="S110" i="2" s="1"/>
  <c r="L110" i="2"/>
  <c r="M110" i="2" s="1"/>
  <c r="X109" i="2"/>
  <c r="Y109" i="2" s="1"/>
  <c r="R109" i="2"/>
  <c r="S109" i="2" s="1"/>
  <c r="L109" i="2"/>
  <c r="M109" i="2" s="1"/>
  <c r="X108" i="2"/>
  <c r="Y108" i="2" s="1"/>
  <c r="R108" i="2"/>
  <c r="S108" i="2" s="1"/>
  <c r="L108" i="2"/>
  <c r="M108" i="2" s="1"/>
  <c r="X107" i="2"/>
  <c r="Y107" i="2" s="1"/>
  <c r="R107" i="2"/>
  <c r="S107" i="2" s="1"/>
  <c r="L107" i="2"/>
  <c r="M107" i="2" s="1"/>
  <c r="X106" i="2"/>
  <c r="Y106" i="2" s="1"/>
  <c r="R106" i="2"/>
  <c r="S106" i="2" s="1"/>
  <c r="L106" i="2"/>
  <c r="M106" i="2" s="1"/>
  <c r="X105" i="2"/>
  <c r="Y105" i="2" s="1"/>
  <c r="R105" i="2"/>
  <c r="S105" i="2" s="1"/>
  <c r="L105" i="2"/>
  <c r="M105" i="2" s="1"/>
  <c r="X104" i="2"/>
  <c r="Y104" i="2" s="1"/>
  <c r="R104" i="2"/>
  <c r="S104" i="2" s="1"/>
  <c r="L104" i="2"/>
  <c r="M104" i="2" s="1"/>
  <c r="X103" i="2"/>
  <c r="Y103" i="2" s="1"/>
  <c r="R103" i="2"/>
  <c r="S103" i="2" s="1"/>
  <c r="L103" i="2"/>
  <c r="M103" i="2" s="1"/>
  <c r="X102" i="2"/>
  <c r="Y102" i="2" s="1"/>
  <c r="R102" i="2"/>
  <c r="S102" i="2" s="1"/>
  <c r="L102" i="2"/>
  <c r="M102" i="2" s="1"/>
  <c r="X101" i="2"/>
  <c r="Y101" i="2" s="1"/>
  <c r="R101" i="2"/>
  <c r="S101" i="2" s="1"/>
  <c r="L101" i="2"/>
  <c r="M101" i="2" s="1"/>
  <c r="X100" i="2"/>
  <c r="Y100" i="2" s="1"/>
  <c r="R100" i="2"/>
  <c r="S100" i="2" s="1"/>
  <c r="L100" i="2"/>
  <c r="M100" i="2" s="1"/>
  <c r="X99" i="2"/>
  <c r="Y99" i="2" s="1"/>
  <c r="R99" i="2"/>
  <c r="S99" i="2" s="1"/>
  <c r="L99" i="2"/>
  <c r="M99" i="2" s="1"/>
  <c r="X98" i="2"/>
  <c r="Y98" i="2" s="1"/>
  <c r="R98" i="2"/>
  <c r="S98" i="2" s="1"/>
  <c r="L98" i="2"/>
  <c r="M98" i="2" s="1"/>
  <c r="X97" i="2"/>
  <c r="Y97" i="2" s="1"/>
  <c r="R97" i="2"/>
  <c r="S97" i="2" s="1"/>
  <c r="L97" i="2"/>
  <c r="M97" i="2" s="1"/>
  <c r="X96" i="2"/>
  <c r="Y96" i="2" s="1"/>
  <c r="R96" i="2"/>
  <c r="S96" i="2" s="1"/>
  <c r="L96" i="2"/>
  <c r="M96" i="2" s="1"/>
  <c r="X95" i="2"/>
  <c r="Y95" i="2" s="1"/>
  <c r="R95" i="2"/>
  <c r="S95" i="2" s="1"/>
  <c r="L95" i="2"/>
  <c r="M95" i="2" s="1"/>
  <c r="X94" i="2"/>
  <c r="Y94" i="2" s="1"/>
  <c r="R94" i="2"/>
  <c r="S94" i="2" s="1"/>
  <c r="L94" i="2"/>
  <c r="M94" i="2" s="1"/>
  <c r="X93" i="2"/>
  <c r="Y93" i="2" s="1"/>
  <c r="R93" i="2"/>
  <c r="S93" i="2" s="1"/>
  <c r="L93" i="2"/>
  <c r="M93" i="2" s="1"/>
  <c r="X92" i="2"/>
  <c r="Y92" i="2" s="1"/>
  <c r="R92" i="2"/>
  <c r="S92" i="2" s="1"/>
  <c r="L92" i="2"/>
  <c r="M92" i="2" s="1"/>
  <c r="X91" i="2"/>
  <c r="Y91" i="2" s="1"/>
  <c r="R91" i="2"/>
  <c r="S91" i="2" s="1"/>
  <c r="L91" i="2"/>
  <c r="M91" i="2" s="1"/>
  <c r="X90" i="2"/>
  <c r="Y90" i="2" s="1"/>
  <c r="L90" i="2"/>
  <c r="M90" i="2" s="1"/>
  <c r="R90" i="2"/>
  <c r="S90" i="2" s="1"/>
  <c r="R89" i="2"/>
  <c r="S89" i="2" s="1"/>
  <c r="X89" i="2"/>
  <c r="Y89" i="2" s="1"/>
  <c r="L89" i="2"/>
  <c r="M89" i="2" s="1"/>
  <c r="X88" i="2"/>
  <c r="Y88" i="2" s="1"/>
  <c r="R88" i="2"/>
  <c r="S88" i="2" s="1"/>
  <c r="L88" i="2"/>
  <c r="M88" i="2" s="1"/>
  <c r="X87" i="2"/>
  <c r="Y87" i="2" s="1"/>
  <c r="R87" i="2"/>
  <c r="S87" i="2" s="1"/>
  <c r="L87" i="2"/>
  <c r="M87" i="2" s="1"/>
  <c r="X86" i="2"/>
  <c r="Y86" i="2" s="1"/>
  <c r="L86" i="2"/>
  <c r="M86" i="2" s="1"/>
  <c r="R86" i="2"/>
  <c r="S86" i="2" s="1"/>
  <c r="X85" i="2"/>
  <c r="Y85" i="2" s="1"/>
  <c r="R85" i="2"/>
  <c r="S85" i="2" s="1"/>
  <c r="L85" i="2"/>
  <c r="M85" i="2" s="1"/>
  <c r="X84" i="2"/>
  <c r="Y84" i="2" s="1"/>
  <c r="R84" i="2"/>
  <c r="S84" i="2" s="1"/>
  <c r="L84" i="2"/>
  <c r="M84" i="2" s="1"/>
  <c r="X83" i="2"/>
  <c r="Y83" i="2" s="1"/>
  <c r="R83" i="2"/>
  <c r="S83" i="2" s="1"/>
  <c r="L83" i="2"/>
  <c r="M83" i="2" s="1"/>
  <c r="X82" i="2"/>
  <c r="Y82" i="2" s="1"/>
  <c r="R82" i="2"/>
  <c r="S82" i="2" s="1"/>
  <c r="L82" i="2"/>
  <c r="M82" i="2" s="1"/>
  <c r="X81" i="2"/>
  <c r="Y81" i="2" s="1"/>
  <c r="R81" i="2"/>
  <c r="S81" i="2" s="1"/>
  <c r="L81" i="2"/>
  <c r="M81" i="2" s="1"/>
  <c r="X80" i="2"/>
  <c r="Y80" i="2" s="1"/>
  <c r="R80" i="2"/>
  <c r="S80" i="2" s="1"/>
  <c r="L80" i="2"/>
  <c r="M80" i="2" s="1"/>
  <c r="X79" i="2"/>
  <c r="Y79" i="2" s="1"/>
  <c r="R79" i="2"/>
  <c r="S79" i="2" s="1"/>
  <c r="L79" i="2"/>
  <c r="M79" i="2" s="1"/>
  <c r="X78" i="2"/>
  <c r="Y78" i="2" s="1"/>
  <c r="R78" i="2"/>
  <c r="S78" i="2" s="1"/>
  <c r="L78" i="2"/>
  <c r="M78" i="2" s="1"/>
  <c r="X77" i="2"/>
  <c r="Y77" i="2" s="1"/>
  <c r="R77" i="2"/>
  <c r="S77" i="2" s="1"/>
  <c r="L77" i="2"/>
  <c r="M77" i="2" s="1"/>
  <c r="X76" i="2"/>
  <c r="Y76" i="2" s="1"/>
  <c r="R76" i="2"/>
  <c r="S76" i="2" s="1"/>
  <c r="L76" i="2"/>
  <c r="M76" i="2" s="1"/>
  <c r="X75" i="2"/>
  <c r="Y75" i="2" s="1"/>
  <c r="R75" i="2"/>
  <c r="S75" i="2" s="1"/>
  <c r="L75" i="2"/>
  <c r="M75" i="2" s="1"/>
  <c r="X74" i="2"/>
  <c r="Y74" i="2" s="1"/>
  <c r="L74" i="2"/>
  <c r="M74" i="2" s="1"/>
  <c r="R74" i="2"/>
  <c r="S74" i="2" s="1"/>
  <c r="X73" i="2"/>
  <c r="Y73" i="2" s="1"/>
  <c r="R73" i="2"/>
  <c r="S73" i="2" s="1"/>
  <c r="L73" i="2"/>
  <c r="M73" i="2" s="1"/>
  <c r="X72" i="2"/>
  <c r="Y72" i="2" s="1"/>
  <c r="R72" i="2"/>
  <c r="S72" i="2" s="1"/>
  <c r="L72" i="2"/>
  <c r="M72" i="2" s="1"/>
  <c r="X71" i="2"/>
  <c r="Y71" i="2" s="1"/>
  <c r="R71" i="2"/>
  <c r="S71" i="2" s="1"/>
  <c r="L71" i="2"/>
  <c r="M71" i="2" s="1"/>
  <c r="L70" i="2"/>
  <c r="M70" i="2" s="1"/>
  <c r="X70" i="2"/>
  <c r="Y70" i="2" s="1"/>
  <c r="R70" i="2"/>
  <c r="S70" i="2" s="1"/>
  <c r="R69" i="2"/>
  <c r="S69" i="2" s="1"/>
  <c r="X69" i="2"/>
  <c r="Y69" i="2" s="1"/>
  <c r="L69" i="2"/>
  <c r="M69" i="2" s="1"/>
  <c r="X68" i="2"/>
  <c r="Y68" i="2" s="1"/>
  <c r="R68" i="2"/>
  <c r="S68" i="2" s="1"/>
  <c r="L68" i="2"/>
  <c r="M68" i="2" s="1"/>
  <c r="X67" i="2"/>
  <c r="Y67" i="2" s="1"/>
  <c r="R67" i="2"/>
  <c r="S67" i="2" s="1"/>
  <c r="L67" i="2"/>
  <c r="M67" i="2" s="1"/>
  <c r="X66" i="2"/>
  <c r="Y66" i="2" s="1"/>
  <c r="R66" i="2"/>
  <c r="S66" i="2" s="1"/>
  <c r="L66" i="2"/>
  <c r="M66" i="2" s="1"/>
  <c r="X61" i="2"/>
  <c r="Y61" i="2" s="1"/>
  <c r="R61" i="2"/>
  <c r="S61" i="2" s="1"/>
  <c r="L61" i="2"/>
  <c r="M61" i="2" s="1"/>
  <c r="X60" i="2"/>
  <c r="Y60" i="2" s="1"/>
  <c r="R60" i="2"/>
  <c r="S60" i="2" s="1"/>
  <c r="L60" i="2"/>
  <c r="M60" i="2" s="1"/>
  <c r="X59" i="2"/>
  <c r="Y59" i="2" s="1"/>
  <c r="R59" i="2"/>
  <c r="S59" i="2" s="1"/>
  <c r="L59" i="2"/>
  <c r="M59" i="2" s="1"/>
  <c r="X58" i="2"/>
  <c r="Y58" i="2" s="1"/>
  <c r="R58" i="2"/>
  <c r="S58" i="2" s="1"/>
  <c r="L58" i="2"/>
  <c r="M58" i="2" s="1"/>
  <c r="X57" i="2"/>
  <c r="Y57" i="2" s="1"/>
  <c r="R57" i="2"/>
  <c r="S57" i="2" s="1"/>
  <c r="L57" i="2"/>
  <c r="M57" i="2" s="1"/>
  <c r="X56" i="2"/>
  <c r="Y56" i="2" s="1"/>
  <c r="R56" i="2"/>
  <c r="S56" i="2" s="1"/>
  <c r="L56" i="2"/>
  <c r="M56" i="2" s="1"/>
  <c r="X55" i="2"/>
  <c r="Y55" i="2" s="1"/>
  <c r="R55" i="2"/>
  <c r="S55" i="2" s="1"/>
  <c r="L55" i="2"/>
  <c r="M55" i="2" s="1"/>
  <c r="R54" i="2"/>
  <c r="S54" i="2" s="1"/>
  <c r="X54" i="2"/>
  <c r="Y54" i="2" s="1"/>
  <c r="L54" i="2"/>
  <c r="M54" i="2" s="1"/>
  <c r="R53" i="2"/>
  <c r="S53" i="2" s="1"/>
  <c r="X53" i="2"/>
  <c r="Y53" i="2" s="1"/>
  <c r="L53" i="2"/>
  <c r="M53" i="2" s="1"/>
  <c r="X52" i="2"/>
  <c r="Y52" i="2" s="1"/>
  <c r="R52" i="2"/>
  <c r="S52" i="2" s="1"/>
  <c r="L52" i="2"/>
  <c r="M52" i="2" s="1"/>
  <c r="X51" i="2"/>
  <c r="Y51" i="2" s="1"/>
  <c r="R51" i="2"/>
  <c r="S51" i="2" s="1"/>
  <c r="L50" i="2"/>
  <c r="M50" i="2" s="1"/>
  <c r="L51" i="2"/>
  <c r="M51" i="2" s="1"/>
  <c r="R50" i="2"/>
  <c r="S50" i="2" s="1"/>
  <c r="X50" i="2"/>
  <c r="Y50" i="2" s="1"/>
  <c r="X49" i="2"/>
  <c r="Y49" i="2" s="1"/>
  <c r="R49" i="2"/>
  <c r="S49" i="2" s="1"/>
  <c r="L49" i="2"/>
  <c r="M49" i="2" s="1"/>
  <c r="X48" i="2"/>
  <c r="Y48" i="2" s="1"/>
  <c r="R48" i="2"/>
  <c r="S48" i="2" s="1"/>
  <c r="L48" i="2"/>
  <c r="M48" i="2" s="1"/>
  <c r="X47" i="2"/>
  <c r="Y47" i="2" s="1"/>
  <c r="R47" i="2"/>
  <c r="S47" i="2" s="1"/>
  <c r="L47" i="2"/>
  <c r="M47" i="2" s="1"/>
  <c r="X46" i="2"/>
  <c r="Y46" i="2" s="1"/>
  <c r="R46" i="2"/>
  <c r="S46" i="2" s="1"/>
  <c r="L46" i="2"/>
  <c r="M46" i="2" s="1"/>
  <c r="R45" i="2"/>
  <c r="S45" i="2" s="1"/>
  <c r="X45" i="2"/>
  <c r="Y45" i="2" s="1"/>
  <c r="L45" i="2"/>
  <c r="M45" i="2" s="1"/>
  <c r="X44" i="2"/>
  <c r="Y44" i="2" s="1"/>
  <c r="R44" i="2"/>
  <c r="S44" i="2" s="1"/>
  <c r="L44" i="2"/>
  <c r="M44" i="2" s="1"/>
  <c r="X43" i="2"/>
  <c r="Y43" i="2" s="1"/>
  <c r="R43" i="2"/>
  <c r="S43" i="2" s="1"/>
  <c r="L43" i="2"/>
  <c r="M43" i="2" s="1"/>
  <c r="X42" i="2"/>
  <c r="Y42" i="2" s="1"/>
  <c r="R42" i="2"/>
  <c r="S42" i="2" s="1"/>
  <c r="L42" i="2"/>
  <c r="M42" i="2" s="1"/>
  <c r="X41" i="2"/>
  <c r="Y41" i="2" s="1"/>
  <c r="R41" i="2"/>
  <c r="S41" i="2" s="1"/>
  <c r="L41" i="2"/>
  <c r="M41" i="2" s="1"/>
  <c r="X40" i="2"/>
  <c r="Y40" i="2" s="1"/>
  <c r="R40" i="2"/>
  <c r="S40" i="2" s="1"/>
  <c r="L40" i="2"/>
  <c r="M40" i="2" s="1"/>
  <c r="X39" i="2"/>
  <c r="Y39" i="2" s="1"/>
  <c r="R39" i="2"/>
  <c r="S39" i="2" s="1"/>
  <c r="L38" i="2"/>
  <c r="M38" i="2" s="1"/>
  <c r="L39" i="2"/>
  <c r="M39" i="2" s="1"/>
  <c r="X38" i="2"/>
  <c r="Y38" i="2" s="1"/>
  <c r="R38" i="2"/>
  <c r="S38" i="2" s="1"/>
  <c r="R37" i="2"/>
  <c r="S37" i="2" s="1"/>
  <c r="X37" i="2"/>
  <c r="Y37" i="2" s="1"/>
  <c r="L37" i="2"/>
  <c r="M37" i="2" s="1"/>
  <c r="X36" i="2"/>
  <c r="Y36" i="2" s="1"/>
  <c r="R36" i="2"/>
  <c r="S36" i="2" s="1"/>
  <c r="L36" i="2"/>
  <c r="M36" i="2" s="1"/>
  <c r="X35" i="2"/>
  <c r="Y35" i="2" s="1"/>
  <c r="R35" i="2"/>
  <c r="S35" i="2" s="1"/>
  <c r="L35" i="2"/>
  <c r="M35" i="2" s="1"/>
  <c r="X34" i="2"/>
  <c r="Y34" i="2" s="1"/>
  <c r="R34" i="2"/>
  <c r="S34" i="2" s="1"/>
  <c r="L34" i="2"/>
  <c r="M34" i="2" s="1"/>
  <c r="X33" i="2"/>
  <c r="Y33" i="2" s="1"/>
  <c r="R33" i="2"/>
  <c r="S33" i="2" s="1"/>
  <c r="L33" i="2"/>
  <c r="M33" i="2" s="1"/>
  <c r="X32" i="2"/>
  <c r="Y32" i="2" s="1"/>
  <c r="R32" i="2"/>
  <c r="S32" i="2" s="1"/>
  <c r="L32" i="2"/>
  <c r="M32" i="2" s="1"/>
  <c r="X31" i="2"/>
  <c r="Y31" i="2" s="1"/>
  <c r="R31" i="2"/>
  <c r="S31" i="2" s="1"/>
  <c r="L31" i="2"/>
  <c r="M31" i="2" s="1"/>
  <c r="X30" i="2"/>
  <c r="Y30" i="2" s="1"/>
  <c r="R30" i="2"/>
  <c r="S30" i="2" s="1"/>
  <c r="L30" i="2"/>
  <c r="M30" i="2" s="1"/>
  <c r="X29" i="2"/>
  <c r="Y29" i="2" s="1"/>
  <c r="R29" i="2"/>
  <c r="S29" i="2" s="1"/>
  <c r="L29" i="2"/>
  <c r="M29" i="2" s="1"/>
  <c r="X28" i="2"/>
  <c r="Y28" i="2" s="1"/>
  <c r="R28" i="2"/>
  <c r="S28" i="2" s="1"/>
  <c r="L28" i="2"/>
  <c r="M28" i="2" s="1"/>
  <c r="X27" i="2"/>
  <c r="Y27" i="2" s="1"/>
  <c r="R27" i="2"/>
  <c r="S27" i="2" s="1"/>
  <c r="L27" i="2"/>
  <c r="M27" i="2" s="1"/>
  <c r="X26" i="2"/>
  <c r="Y26" i="2" s="1"/>
  <c r="R26" i="2"/>
  <c r="S26" i="2" s="1"/>
  <c r="L26" i="2"/>
  <c r="M26" i="2" s="1"/>
  <c r="X25" i="2"/>
  <c r="Y25" i="2" s="1"/>
  <c r="R25" i="2"/>
  <c r="S25" i="2" s="1"/>
  <c r="L25" i="2"/>
  <c r="M25" i="2" s="1"/>
  <c r="X24" i="2"/>
  <c r="Y24" i="2" s="1"/>
  <c r="R24" i="2"/>
  <c r="S24" i="2" s="1"/>
  <c r="L24" i="2"/>
  <c r="M24" i="2" s="1"/>
  <c r="X23" i="2"/>
  <c r="Y23" i="2" s="1"/>
  <c r="R23" i="2"/>
  <c r="S23" i="2" s="1"/>
  <c r="L23" i="2"/>
  <c r="M23" i="2" s="1"/>
  <c r="X22" i="2"/>
  <c r="Y22" i="2" s="1"/>
  <c r="R22" i="2"/>
  <c r="S22" i="2" s="1"/>
  <c r="L22" i="2"/>
  <c r="M22" i="2" s="1"/>
  <c r="X21" i="2"/>
  <c r="Y21" i="2" s="1"/>
  <c r="R21" i="2"/>
  <c r="S21" i="2" s="1"/>
  <c r="L21" i="2"/>
  <c r="M21" i="2" s="1"/>
  <c r="X20" i="2"/>
  <c r="Y20" i="2" s="1"/>
  <c r="R20" i="2"/>
  <c r="S20" i="2" s="1"/>
  <c r="L20" i="2"/>
  <c r="M20" i="2" s="1"/>
  <c r="X19" i="2"/>
  <c r="Y19" i="2" s="1"/>
  <c r="R19" i="2"/>
  <c r="S19" i="2" s="1"/>
  <c r="L19" i="2"/>
  <c r="M19" i="2" s="1"/>
  <c r="X18" i="2"/>
  <c r="Y18" i="2" s="1"/>
  <c r="R18" i="2"/>
  <c r="S18" i="2" s="1"/>
  <c r="L18" i="2"/>
  <c r="M18" i="2" s="1"/>
  <c r="X17" i="2"/>
  <c r="Y17" i="2" s="1"/>
  <c r="R17" i="2"/>
  <c r="S17" i="2" s="1"/>
  <c r="L17" i="2"/>
  <c r="M17" i="2" s="1"/>
  <c r="R16" i="2"/>
  <c r="S16" i="2" s="1"/>
  <c r="X16" i="2"/>
  <c r="Y16" i="2" s="1"/>
  <c r="L16" i="2"/>
  <c r="M16" i="2" s="1"/>
  <c r="X15" i="2"/>
  <c r="Y15" i="2" s="1"/>
  <c r="R15" i="2"/>
  <c r="S15" i="2" s="1"/>
  <c r="L15" i="2"/>
  <c r="M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G27" i="4"/>
  <c r="AG27" i="3"/>
  <c r="AG27" i="2"/>
  <c r="AF27" i="2"/>
  <c r="AE27" i="3"/>
  <c r="AF27" i="4"/>
  <c r="AE27" i="2"/>
  <c r="AF18" i="2"/>
  <c r="AF19" i="2" s="1"/>
  <c r="AF21" i="2" s="1"/>
  <c r="X12" i="3"/>
  <c r="Y12" i="3" s="1"/>
  <c r="AE18" i="3"/>
  <c r="AE19" i="3" s="1"/>
  <c r="AE21" i="3" s="1"/>
  <c r="AE27" i="4"/>
  <c r="AG18" i="2"/>
  <c r="AG19" i="2" s="1"/>
  <c r="AG21" i="2" s="1"/>
  <c r="AE18" i="2"/>
  <c r="AE19" i="2" s="1"/>
  <c r="AE21" i="2" s="1"/>
  <c r="AF27" i="3"/>
  <c r="AF18" i="3"/>
  <c r="AF19" i="3" s="1"/>
  <c r="AF21" i="3" s="1"/>
  <c r="X12" i="2"/>
  <c r="Y12" i="2" s="1"/>
  <c r="AG18" i="3"/>
  <c r="AG19" i="3" s="1"/>
  <c r="AG21" i="3" s="1"/>
  <c r="AF18" i="4"/>
  <c r="AF19" i="4" s="1"/>
  <c r="AF21" i="4" s="1"/>
  <c r="AG18" i="4"/>
  <c r="AG19" i="4" s="1"/>
  <c r="AG21" i="4" s="1"/>
  <c r="X12" i="4"/>
  <c r="Y12" i="4" s="1"/>
  <c r="AE18" i="4"/>
  <c r="AE19" i="4" s="1"/>
  <c r="AE21" i="4" s="1"/>
  <c r="Z112" i="4" l="1"/>
  <c r="AA112" i="4" s="1"/>
  <c r="Z111" i="4"/>
  <c r="AA111" i="4" s="1"/>
  <c r="Z110" i="4"/>
  <c r="AA110" i="4" s="1"/>
  <c r="Z109" i="4"/>
  <c r="AA109" i="4" s="1"/>
  <c r="Z108" i="4"/>
  <c r="AA108" i="4" s="1"/>
  <c r="Z107" i="4"/>
  <c r="AA107" i="4" s="1"/>
  <c r="Z106" i="4"/>
  <c r="AA106" i="4" s="1"/>
  <c r="Z105" i="4"/>
  <c r="AA105" i="4" s="1"/>
  <c r="Z104" i="4"/>
  <c r="AA104" i="4" s="1"/>
  <c r="Z103" i="4"/>
  <c r="AA103" i="4" s="1"/>
  <c r="Z102" i="4"/>
  <c r="AA102" i="4" s="1"/>
  <c r="Z101" i="4"/>
  <c r="AA101" i="4" s="1"/>
  <c r="Z100" i="4"/>
  <c r="AA100" i="4" s="1"/>
  <c r="Z99" i="4"/>
  <c r="AA99" i="4" s="1"/>
  <c r="Z98" i="4"/>
  <c r="AA98" i="4" s="1"/>
  <c r="Z97" i="4"/>
  <c r="AA97" i="4" s="1"/>
  <c r="Z96" i="4"/>
  <c r="AA96" i="4" s="1"/>
  <c r="Z95" i="4"/>
  <c r="AA95" i="4" s="1"/>
  <c r="Z94" i="4"/>
  <c r="AA94" i="4" s="1"/>
  <c r="Z93" i="4"/>
  <c r="AA93" i="4" s="1"/>
  <c r="Z92" i="4"/>
  <c r="AA92" i="4" s="1"/>
  <c r="Z91" i="4"/>
  <c r="AA91" i="4" s="1"/>
  <c r="Z90" i="4"/>
  <c r="AA90" i="4" s="1"/>
  <c r="Z89" i="4"/>
  <c r="AA89" i="4" s="1"/>
  <c r="Z88" i="4"/>
  <c r="AA88" i="4" s="1"/>
  <c r="Z87" i="4"/>
  <c r="AA87" i="4" s="1"/>
  <c r="Z86" i="4"/>
  <c r="AA86" i="4" s="1"/>
  <c r="Z85" i="4"/>
  <c r="AA85" i="4" s="1"/>
  <c r="Z84" i="4"/>
  <c r="AA84" i="4" s="1"/>
  <c r="Z83" i="4"/>
  <c r="AA83" i="4" s="1"/>
  <c r="Z82" i="4"/>
  <c r="AA82" i="4" s="1"/>
  <c r="Z81" i="4"/>
  <c r="AA81" i="4" s="1"/>
  <c r="Z80" i="4"/>
  <c r="AA80" i="4" s="1"/>
  <c r="Z79" i="4"/>
  <c r="AA79" i="4" s="1"/>
  <c r="Z78" i="4"/>
  <c r="AA78" i="4" s="1"/>
  <c r="Z77" i="4"/>
  <c r="AA77" i="4" s="1"/>
  <c r="Z76" i="4"/>
  <c r="AA76" i="4" s="1"/>
  <c r="Z75" i="4"/>
  <c r="AA75" i="4" s="1"/>
  <c r="Z74" i="4"/>
  <c r="AA74" i="4" s="1"/>
  <c r="Z73" i="4"/>
  <c r="AA73" i="4" s="1"/>
  <c r="Z72" i="4"/>
  <c r="AA72" i="4" s="1"/>
  <c r="Z71" i="4"/>
  <c r="AA71" i="4" s="1"/>
  <c r="Z70" i="4"/>
  <c r="AA70" i="4" s="1"/>
  <c r="Z69" i="4"/>
  <c r="AA69" i="4" s="1"/>
  <c r="Z68" i="4"/>
  <c r="AA68" i="4" s="1"/>
  <c r="Z67" i="4"/>
  <c r="AA67" i="4" s="1"/>
  <c r="Z66" i="4"/>
  <c r="AA66" i="4" s="1"/>
  <c r="Z61" i="4"/>
  <c r="AA61" i="4" s="1"/>
  <c r="Z60" i="4"/>
  <c r="AA60" i="4" s="1"/>
  <c r="Z59" i="4"/>
  <c r="AA59" i="4" s="1"/>
  <c r="Z58" i="4"/>
  <c r="AA58" i="4" s="1"/>
  <c r="Z57" i="4"/>
  <c r="AA57" i="4" s="1"/>
  <c r="Z56" i="4"/>
  <c r="AA56" i="4" s="1"/>
  <c r="Z55" i="4"/>
  <c r="AA55" i="4" s="1"/>
  <c r="N56" i="5" s="1"/>
  <c r="Z54" i="4"/>
  <c r="AA54" i="4" s="1"/>
  <c r="Z53" i="4"/>
  <c r="AA53" i="4" s="1"/>
  <c r="Z52" i="4"/>
  <c r="AA52" i="4" s="1"/>
  <c r="Z51" i="4"/>
  <c r="AA51" i="4" s="1"/>
  <c r="N52" i="5" s="1"/>
  <c r="Z50" i="4"/>
  <c r="AA50" i="4" s="1"/>
  <c r="Z49" i="4"/>
  <c r="AA49" i="4" s="1"/>
  <c r="Z48" i="4"/>
  <c r="AA48" i="4" s="1"/>
  <c r="Z47" i="4"/>
  <c r="AA47" i="4" s="1"/>
  <c r="Z46" i="4"/>
  <c r="AA46" i="4" s="1"/>
  <c r="Z45" i="4"/>
  <c r="AA45" i="4" s="1"/>
  <c r="Z44" i="4"/>
  <c r="AA44" i="4" s="1"/>
  <c r="Z43" i="4"/>
  <c r="AA43" i="4" s="1"/>
  <c r="Z42" i="4"/>
  <c r="AA42" i="4" s="1"/>
  <c r="Z41" i="4"/>
  <c r="AA41" i="4" s="1"/>
  <c r="Z40" i="4"/>
  <c r="AA40" i="4" s="1"/>
  <c r="Z39" i="4"/>
  <c r="AA39" i="4" s="1"/>
  <c r="Z38" i="4"/>
  <c r="AA38" i="4" s="1"/>
  <c r="Z37" i="4"/>
  <c r="AA37" i="4" s="1"/>
  <c r="Z36" i="4"/>
  <c r="AA36" i="4" s="1"/>
  <c r="Z35" i="4"/>
  <c r="AA35" i="4" s="1"/>
  <c r="Z34" i="4"/>
  <c r="AA34" i="4" s="1"/>
  <c r="Z33" i="4"/>
  <c r="AA33" i="4" s="1"/>
  <c r="Z32" i="4"/>
  <c r="AA32" i="4" s="1"/>
  <c r="Z31" i="4"/>
  <c r="AA31" i="4" s="1"/>
  <c r="Z30" i="4"/>
  <c r="AA30" i="4" s="1"/>
  <c r="Z29" i="4"/>
  <c r="AA29" i="4" s="1"/>
  <c r="Z28" i="4"/>
  <c r="AA28" i="4" s="1"/>
  <c r="Z27" i="4"/>
  <c r="AA27" i="4" s="1"/>
  <c r="Z26" i="4"/>
  <c r="AA26" i="4" s="1"/>
  <c r="Z25" i="4"/>
  <c r="AA25" i="4" s="1"/>
  <c r="Z24" i="4"/>
  <c r="AA24" i="4" s="1"/>
  <c r="N25" i="5" s="1"/>
  <c r="Z23" i="4"/>
  <c r="AA23" i="4" s="1"/>
  <c r="Z22" i="4"/>
  <c r="AA22" i="4" s="1"/>
  <c r="Z21" i="4"/>
  <c r="AA21" i="4" s="1"/>
  <c r="Z20" i="4"/>
  <c r="AA20" i="4" s="1"/>
  <c r="Z19" i="4"/>
  <c r="AA19" i="4" s="1"/>
  <c r="Z18" i="4"/>
  <c r="AA18" i="4" s="1"/>
  <c r="Z17" i="4"/>
  <c r="AA17" i="4" s="1"/>
  <c r="Z16" i="4"/>
  <c r="AA16" i="4" s="1"/>
  <c r="Z15" i="4"/>
  <c r="AA15" i="4" s="1"/>
  <c r="Z112" i="3"/>
  <c r="AA112" i="3" s="1"/>
  <c r="J113" i="5" s="1"/>
  <c r="Z111" i="3"/>
  <c r="AA111" i="3" s="1"/>
  <c r="Z110" i="3"/>
  <c r="AA110" i="3" s="1"/>
  <c r="Z109" i="3"/>
  <c r="AA109" i="3" s="1"/>
  <c r="J110" i="5" s="1"/>
  <c r="Z108" i="3"/>
  <c r="AA108" i="3" s="1"/>
  <c r="Z107" i="3"/>
  <c r="AA107" i="3" s="1"/>
  <c r="Z106" i="3"/>
  <c r="AA106" i="3" s="1"/>
  <c r="Z105" i="3"/>
  <c r="AA105" i="3" s="1"/>
  <c r="Z104" i="3"/>
  <c r="AA104" i="3" s="1"/>
  <c r="Z103" i="3"/>
  <c r="AA103" i="3" s="1"/>
  <c r="Z102" i="3"/>
  <c r="AA102" i="3" s="1"/>
  <c r="Z101" i="3"/>
  <c r="AA101" i="3" s="1"/>
  <c r="Z100" i="3"/>
  <c r="AA100" i="3" s="1"/>
  <c r="Z99" i="3"/>
  <c r="AA99" i="3" s="1"/>
  <c r="Z98" i="3"/>
  <c r="AA98" i="3" s="1"/>
  <c r="Z97" i="3"/>
  <c r="AA97" i="3" s="1"/>
  <c r="Z96" i="3"/>
  <c r="AA96" i="3" s="1"/>
  <c r="Z95" i="3"/>
  <c r="AA95" i="3" s="1"/>
  <c r="Z94" i="3"/>
  <c r="AA94" i="3" s="1"/>
  <c r="Z93" i="3"/>
  <c r="AA93" i="3" s="1"/>
  <c r="Z92" i="3"/>
  <c r="AA92" i="3" s="1"/>
  <c r="Z91" i="3"/>
  <c r="AA91" i="3" s="1"/>
  <c r="Z90" i="3"/>
  <c r="AA90" i="3" s="1"/>
  <c r="Z89" i="3"/>
  <c r="AA89" i="3" s="1"/>
  <c r="Z88" i="3"/>
  <c r="AA88" i="3" s="1"/>
  <c r="Z87" i="3"/>
  <c r="AA87" i="3" s="1"/>
  <c r="Z86" i="3"/>
  <c r="AA86" i="3" s="1"/>
  <c r="Z85" i="3"/>
  <c r="AA85" i="3" s="1"/>
  <c r="Z84" i="3"/>
  <c r="AA84" i="3" s="1"/>
  <c r="Z83" i="3"/>
  <c r="AA83" i="3" s="1"/>
  <c r="Z82" i="3"/>
  <c r="AA82" i="3" s="1"/>
  <c r="Z81" i="3"/>
  <c r="AA81" i="3" s="1"/>
  <c r="Z80" i="3"/>
  <c r="AA80" i="3" s="1"/>
  <c r="Z79" i="3"/>
  <c r="AA79" i="3" s="1"/>
  <c r="Z78" i="3"/>
  <c r="AA78" i="3" s="1"/>
  <c r="Z77" i="3"/>
  <c r="AA77" i="3" s="1"/>
  <c r="Z76" i="3"/>
  <c r="AA76" i="3" s="1"/>
  <c r="Z75" i="3"/>
  <c r="AA75" i="3" s="1"/>
  <c r="Z74" i="3"/>
  <c r="AA74" i="3" s="1"/>
  <c r="Z73" i="3"/>
  <c r="AA73" i="3" s="1"/>
  <c r="Z72" i="3"/>
  <c r="AA72" i="3" s="1"/>
  <c r="Z71" i="3"/>
  <c r="AA71" i="3" s="1"/>
  <c r="Z70" i="3"/>
  <c r="AA70" i="3" s="1"/>
  <c r="Z69" i="3"/>
  <c r="AA69" i="3" s="1"/>
  <c r="Z68" i="3"/>
  <c r="AA68" i="3" s="1"/>
  <c r="Z67" i="3"/>
  <c r="AA67" i="3" s="1"/>
  <c r="Z66" i="3"/>
  <c r="AA66" i="3" s="1"/>
  <c r="Z61" i="3"/>
  <c r="AA61" i="3" s="1"/>
  <c r="Z60" i="3"/>
  <c r="AA60" i="3" s="1"/>
  <c r="Z59" i="3"/>
  <c r="AA59" i="3" s="1"/>
  <c r="Z58" i="3"/>
  <c r="AA58" i="3" s="1"/>
  <c r="Z57" i="3"/>
  <c r="AA57" i="3" s="1"/>
  <c r="Z56" i="3"/>
  <c r="AA56" i="3" s="1"/>
  <c r="Z55" i="3"/>
  <c r="AA55" i="3" s="1"/>
  <c r="Z54" i="3"/>
  <c r="AA54" i="3" s="1"/>
  <c r="Z53" i="3"/>
  <c r="AA53" i="3" s="1"/>
  <c r="Z52" i="3"/>
  <c r="AA52" i="3" s="1"/>
  <c r="Z51" i="3"/>
  <c r="AA51" i="3" s="1"/>
  <c r="Z50" i="3"/>
  <c r="AA50" i="3" s="1"/>
  <c r="Z49" i="3"/>
  <c r="AA49" i="3" s="1"/>
  <c r="Z48" i="3"/>
  <c r="AA48" i="3" s="1"/>
  <c r="Z47" i="3"/>
  <c r="AA47" i="3" s="1"/>
  <c r="Z46" i="3"/>
  <c r="AA46" i="3" s="1"/>
  <c r="Z45" i="3"/>
  <c r="AA45" i="3" s="1"/>
  <c r="Z44" i="3"/>
  <c r="AA44" i="3" s="1"/>
  <c r="Z43" i="3"/>
  <c r="AA43" i="3" s="1"/>
  <c r="Z42" i="3"/>
  <c r="AA42" i="3" s="1"/>
  <c r="Z41" i="3"/>
  <c r="AA41" i="3" s="1"/>
  <c r="Z40" i="3"/>
  <c r="AA40" i="3" s="1"/>
  <c r="Z39" i="3"/>
  <c r="AA39" i="3" s="1"/>
  <c r="Z38" i="3"/>
  <c r="AA38" i="3" s="1"/>
  <c r="Z37" i="3"/>
  <c r="AA37" i="3" s="1"/>
  <c r="Z36" i="3"/>
  <c r="AA36" i="3" s="1"/>
  <c r="Z35" i="3"/>
  <c r="AA35" i="3" s="1"/>
  <c r="Z34" i="3"/>
  <c r="AA34" i="3" s="1"/>
  <c r="Z33" i="3"/>
  <c r="AA33" i="3" s="1"/>
  <c r="Z32" i="3"/>
  <c r="AA32" i="3" s="1"/>
  <c r="Z31" i="3"/>
  <c r="AA31" i="3" s="1"/>
  <c r="Z30" i="3"/>
  <c r="AA30" i="3" s="1"/>
  <c r="Z29" i="3"/>
  <c r="AA29" i="3" s="1"/>
  <c r="Z28" i="3"/>
  <c r="AA28" i="3" s="1"/>
  <c r="Z27" i="3"/>
  <c r="AA27" i="3" s="1"/>
  <c r="Z26" i="3"/>
  <c r="AA26" i="3" s="1"/>
  <c r="Z25" i="3"/>
  <c r="AA25" i="3" s="1"/>
  <c r="J26" i="5" s="1"/>
  <c r="Z24" i="3"/>
  <c r="AA24" i="3" s="1"/>
  <c r="Z23" i="3"/>
  <c r="AA23" i="3" s="1"/>
  <c r="Z22" i="3"/>
  <c r="AA22" i="3" s="1"/>
  <c r="Z21" i="3"/>
  <c r="AA21" i="3" s="1"/>
  <c r="Z20" i="3"/>
  <c r="AA20" i="3" s="1"/>
  <c r="J21" i="5" s="1"/>
  <c r="Z19" i="3"/>
  <c r="AA19" i="3" s="1"/>
  <c r="Z18" i="3"/>
  <c r="AA18" i="3" s="1"/>
  <c r="Z17" i="3"/>
  <c r="AA17" i="3" s="1"/>
  <c r="Z16" i="3"/>
  <c r="AA16" i="3" s="1"/>
  <c r="Z15" i="3"/>
  <c r="AA15" i="3" s="1"/>
  <c r="Z112" i="2"/>
  <c r="AA112" i="2" s="1"/>
  <c r="Z111" i="2"/>
  <c r="AA111" i="2" s="1"/>
  <c r="F112" i="5" s="1"/>
  <c r="Z110" i="2"/>
  <c r="AA110" i="2" s="1"/>
  <c r="Z109" i="2"/>
  <c r="AA109" i="2" s="1"/>
  <c r="Z108" i="2"/>
  <c r="AA108" i="2" s="1"/>
  <c r="Z107" i="2"/>
  <c r="AA107" i="2" s="1"/>
  <c r="Z106" i="2"/>
  <c r="AA106" i="2" s="1"/>
  <c r="Z105" i="2"/>
  <c r="AA105" i="2" s="1"/>
  <c r="Z104" i="2"/>
  <c r="AA104" i="2" s="1"/>
  <c r="Z103" i="2"/>
  <c r="AA103" i="2" s="1"/>
  <c r="Z102" i="2"/>
  <c r="AA102" i="2" s="1"/>
  <c r="F103" i="5" s="1"/>
  <c r="Z101" i="2"/>
  <c r="AA101" i="2" s="1"/>
  <c r="Z100" i="2"/>
  <c r="AA100" i="2" s="1"/>
  <c r="Z99" i="2"/>
  <c r="AA99" i="2" s="1"/>
  <c r="Z98" i="2"/>
  <c r="AA98" i="2" s="1"/>
  <c r="Z97" i="2"/>
  <c r="AA97" i="2" s="1"/>
  <c r="Z96" i="2"/>
  <c r="AA96" i="2" s="1"/>
  <c r="Z95" i="2"/>
  <c r="AA95" i="2" s="1"/>
  <c r="Z94" i="2"/>
  <c r="AA94" i="2" s="1"/>
  <c r="Z93" i="2"/>
  <c r="AA93" i="2" s="1"/>
  <c r="Z92" i="2"/>
  <c r="AA92" i="2" s="1"/>
  <c r="Z91" i="2"/>
  <c r="AA91" i="2" s="1"/>
  <c r="Z90" i="2"/>
  <c r="AA90" i="2" s="1"/>
  <c r="Z89" i="2"/>
  <c r="AA89" i="2" s="1"/>
  <c r="Z88" i="2"/>
  <c r="AA88" i="2" s="1"/>
  <c r="Z87" i="2"/>
  <c r="AA87" i="2" s="1"/>
  <c r="Z86" i="2"/>
  <c r="AA86" i="2" s="1"/>
  <c r="Z85" i="2"/>
  <c r="AA85" i="2" s="1"/>
  <c r="Z84" i="2"/>
  <c r="AA84" i="2" s="1"/>
  <c r="Z83" i="2"/>
  <c r="AA83" i="2" s="1"/>
  <c r="Z82" i="2"/>
  <c r="AA82" i="2" s="1"/>
  <c r="Z81" i="2"/>
  <c r="AA81" i="2" s="1"/>
  <c r="Z80" i="2"/>
  <c r="AA80" i="2" s="1"/>
  <c r="Z79" i="2"/>
  <c r="AA79" i="2" s="1"/>
  <c r="Z78" i="2"/>
  <c r="AA78" i="2" s="1"/>
  <c r="Z77" i="2"/>
  <c r="AA77" i="2" s="1"/>
  <c r="Z76" i="2"/>
  <c r="AA76" i="2" s="1"/>
  <c r="Z75" i="2"/>
  <c r="AA75" i="2" s="1"/>
  <c r="Z74" i="2"/>
  <c r="AA74" i="2" s="1"/>
  <c r="Z73" i="2"/>
  <c r="AA73" i="2" s="1"/>
  <c r="Z72" i="2"/>
  <c r="AA72" i="2" s="1"/>
  <c r="Z71" i="2"/>
  <c r="AA71" i="2" s="1"/>
  <c r="Z70" i="2"/>
  <c r="AA70" i="2" s="1"/>
  <c r="Z69" i="2"/>
  <c r="AA69" i="2" s="1"/>
  <c r="Z68" i="2"/>
  <c r="AA68" i="2" s="1"/>
  <c r="F69" i="5" s="1"/>
  <c r="Z67" i="2"/>
  <c r="AA67" i="2" s="1"/>
  <c r="Z66" i="2"/>
  <c r="AA66" i="2" s="1"/>
  <c r="Z61" i="2"/>
  <c r="AA61" i="2" s="1"/>
  <c r="Z60" i="2"/>
  <c r="AA60" i="2" s="1"/>
  <c r="Z59" i="2"/>
  <c r="AA59" i="2" s="1"/>
  <c r="Z58" i="2"/>
  <c r="AA58" i="2" s="1"/>
  <c r="Z57" i="2"/>
  <c r="AA57" i="2" s="1"/>
  <c r="Z56" i="2"/>
  <c r="AA56" i="2" s="1"/>
  <c r="Z55" i="2"/>
  <c r="AA55" i="2" s="1"/>
  <c r="Z54" i="2"/>
  <c r="AA54" i="2" s="1"/>
  <c r="Z53" i="2"/>
  <c r="AA53" i="2" s="1"/>
  <c r="Z52" i="2"/>
  <c r="AA52" i="2" s="1"/>
  <c r="Z51" i="2"/>
  <c r="AA51" i="2" s="1"/>
  <c r="F52" i="5" s="1"/>
  <c r="Z50" i="2"/>
  <c r="AA50" i="2" s="1"/>
  <c r="F51" i="5" s="1"/>
  <c r="Z49" i="2"/>
  <c r="AA49" i="2" s="1"/>
  <c r="Z48" i="2"/>
  <c r="AA48" i="2" s="1"/>
  <c r="Z47" i="2"/>
  <c r="AA47" i="2" s="1"/>
  <c r="Z46" i="2"/>
  <c r="AA46" i="2" s="1"/>
  <c r="Z45" i="2"/>
  <c r="AA45" i="2" s="1"/>
  <c r="F46" i="5" s="1"/>
  <c r="Z44" i="2"/>
  <c r="AA44" i="2" s="1"/>
  <c r="Z43" i="2"/>
  <c r="AA43" i="2" s="1"/>
  <c r="Z42" i="2"/>
  <c r="AA42" i="2" s="1"/>
  <c r="Z41" i="2"/>
  <c r="AA41" i="2" s="1"/>
  <c r="Z40" i="2"/>
  <c r="AA40" i="2" s="1"/>
  <c r="F41" i="5" s="1"/>
  <c r="Z39" i="2"/>
  <c r="AA39" i="2" s="1"/>
  <c r="F40" i="5" s="1"/>
  <c r="Z38" i="2"/>
  <c r="AA38" i="2" s="1"/>
  <c r="F39" i="5" s="1"/>
  <c r="Z37" i="2"/>
  <c r="AA37" i="2" s="1"/>
  <c r="F38" i="5" s="1"/>
  <c r="Z36" i="2"/>
  <c r="AA36" i="2" s="1"/>
  <c r="F37" i="5" s="1"/>
  <c r="Z35" i="2"/>
  <c r="AA35" i="2" s="1"/>
  <c r="Z34" i="2"/>
  <c r="AA34" i="2" s="1"/>
  <c r="Z33" i="2"/>
  <c r="AA33" i="2" s="1"/>
  <c r="Z32" i="2"/>
  <c r="AA32" i="2" s="1"/>
  <c r="Z31" i="2"/>
  <c r="AA31" i="2" s="1"/>
  <c r="Z30" i="2"/>
  <c r="AA30" i="2" s="1"/>
  <c r="F31" i="5" s="1"/>
  <c r="Z29" i="2"/>
  <c r="AA29" i="2" s="1"/>
  <c r="F30" i="5" s="1"/>
  <c r="Z28" i="2"/>
  <c r="AA28" i="2" s="1"/>
  <c r="Z27" i="2"/>
  <c r="AA27" i="2" s="1"/>
  <c r="Z26" i="2"/>
  <c r="AA26" i="2" s="1"/>
  <c r="F27" i="5" s="1"/>
  <c r="Z25" i="2"/>
  <c r="AA25" i="2" s="1"/>
  <c r="Z24" i="2"/>
  <c r="AA24" i="2" s="1"/>
  <c r="Z23" i="2"/>
  <c r="AA23" i="2" s="1"/>
  <c r="Z22" i="2"/>
  <c r="AA22" i="2" s="1"/>
  <c r="Z21" i="2"/>
  <c r="AA21" i="2" s="1"/>
  <c r="Z20" i="2"/>
  <c r="AA20" i="2" s="1"/>
  <c r="Z19" i="2"/>
  <c r="AA19" i="2" s="1"/>
  <c r="Z18" i="2"/>
  <c r="AA18" i="2" s="1"/>
  <c r="Z17" i="2"/>
  <c r="AA17" i="2" s="1"/>
  <c r="Z16" i="2"/>
  <c r="AA16" i="2" s="1"/>
  <c r="Z15" i="2"/>
  <c r="AA15" i="2"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AG20" i="3"/>
  <c r="AF20" i="3"/>
  <c r="AG20" i="4"/>
  <c r="AG20" i="2"/>
  <c r="AF20" i="2"/>
  <c r="AE20" i="2"/>
  <c r="AE20" i="4"/>
  <c r="AF20" i="4"/>
  <c r="N113" i="5" l="1"/>
  <c r="AB112" i="4"/>
  <c r="AB111" i="4"/>
  <c r="N112" i="5"/>
  <c r="AB110" i="4"/>
  <c r="N111" i="5"/>
  <c r="AB109" i="4"/>
  <c r="N110" i="5"/>
  <c r="N109" i="5"/>
  <c r="AB108" i="4"/>
  <c r="AB107" i="4"/>
  <c r="N108" i="5"/>
  <c r="AB106" i="4"/>
  <c r="N107" i="5"/>
  <c r="N106" i="5"/>
  <c r="AB105" i="4"/>
  <c r="N105" i="5"/>
  <c r="AB104" i="4"/>
  <c r="AB103" i="4"/>
  <c r="N104" i="5"/>
  <c r="N103" i="5"/>
  <c r="AB102" i="4"/>
  <c r="N102" i="5"/>
  <c r="AB101" i="4"/>
  <c r="N101" i="5"/>
  <c r="AB100" i="4"/>
  <c r="AB99" i="4"/>
  <c r="N100" i="5"/>
  <c r="N99" i="5"/>
  <c r="AB98" i="4"/>
  <c r="N98" i="5"/>
  <c r="AB97" i="4"/>
  <c r="N97" i="5"/>
  <c r="AB96" i="4"/>
  <c r="AB95" i="4"/>
  <c r="N96" i="5"/>
  <c r="AB94" i="4"/>
  <c r="N95" i="5"/>
  <c r="AB93" i="4"/>
  <c r="N94" i="5"/>
  <c r="AB92" i="4"/>
  <c r="N93" i="5"/>
  <c r="N92" i="5"/>
  <c r="AB91" i="4"/>
  <c r="N91" i="5"/>
  <c r="AB90" i="4"/>
  <c r="N90" i="5"/>
  <c r="AB89" i="4"/>
  <c r="N89" i="5"/>
  <c r="AB88" i="4"/>
  <c r="AB87" i="4"/>
  <c r="N88" i="5"/>
  <c r="AB86" i="4"/>
  <c r="N87" i="5"/>
  <c r="AB85" i="4"/>
  <c r="N86" i="5"/>
  <c r="N85" i="5"/>
  <c r="AB84" i="4"/>
  <c r="AB83" i="4"/>
  <c r="N84" i="5"/>
  <c r="AB82" i="4"/>
  <c r="N83" i="5"/>
  <c r="N82" i="5"/>
  <c r="AB81" i="4"/>
  <c r="N81" i="5"/>
  <c r="AB80" i="4"/>
  <c r="N80" i="5"/>
  <c r="AB79" i="4"/>
  <c r="N79" i="5"/>
  <c r="AB78" i="4"/>
  <c r="N78" i="5"/>
  <c r="AB77" i="4"/>
  <c r="AB76" i="4"/>
  <c r="N77" i="5"/>
  <c r="AB75" i="4"/>
  <c r="N76" i="5"/>
  <c r="AB74" i="4"/>
  <c r="N75" i="5"/>
  <c r="N74" i="5"/>
  <c r="AB73" i="4"/>
  <c r="N73" i="5"/>
  <c r="AB72" i="4"/>
  <c r="AB71" i="4"/>
  <c r="N72" i="5"/>
  <c r="N71" i="5"/>
  <c r="AB70" i="4"/>
  <c r="N70" i="5"/>
  <c r="AB69" i="4"/>
  <c r="N69" i="5"/>
  <c r="AB68" i="4"/>
  <c r="N68" i="5"/>
  <c r="AB67" i="4"/>
  <c r="N67" i="5"/>
  <c r="AB66" i="4"/>
  <c r="N62" i="5"/>
  <c r="AB61" i="4"/>
  <c r="N61" i="5"/>
  <c r="AB60" i="4"/>
  <c r="N60" i="5"/>
  <c r="AB59" i="4"/>
  <c r="N59" i="5"/>
  <c r="AB58" i="4"/>
  <c r="N58" i="5"/>
  <c r="AB57" i="4"/>
  <c r="N57" i="5"/>
  <c r="AB56" i="4"/>
  <c r="AB55" i="4"/>
  <c r="N55" i="5"/>
  <c r="AB54" i="4"/>
  <c r="N54" i="5"/>
  <c r="AB53" i="4"/>
  <c r="N53" i="5"/>
  <c r="AB52" i="4"/>
  <c r="AB51" i="4"/>
  <c r="N51" i="5"/>
  <c r="AB50" i="4"/>
  <c r="N50" i="5"/>
  <c r="AB49" i="4"/>
  <c r="N49" i="5"/>
  <c r="AB48" i="4"/>
  <c r="N48" i="5"/>
  <c r="AB47" i="4"/>
  <c r="N47" i="5"/>
  <c r="AB46" i="4"/>
  <c r="N46" i="5"/>
  <c r="AB45" i="4"/>
  <c r="N45" i="5"/>
  <c r="AB44" i="4"/>
  <c r="AB43" i="4"/>
  <c r="N44" i="5"/>
  <c r="N43" i="5"/>
  <c r="AB42" i="4"/>
  <c r="N42" i="5"/>
  <c r="AB41" i="4"/>
  <c r="AB40" i="4"/>
  <c r="N41" i="5"/>
  <c r="N40" i="5"/>
  <c r="AB39" i="4"/>
  <c r="N39" i="5"/>
  <c r="AB38" i="4"/>
  <c r="N38" i="5"/>
  <c r="AB37" i="4"/>
  <c r="N37" i="5"/>
  <c r="AB36" i="4"/>
  <c r="N36" i="5"/>
  <c r="AB35" i="4"/>
  <c r="AB34" i="4"/>
  <c r="N35" i="5"/>
  <c r="N34" i="5"/>
  <c r="AB33" i="4"/>
  <c r="N33" i="5"/>
  <c r="AB32" i="4"/>
  <c r="N32" i="5"/>
  <c r="AB31" i="4"/>
  <c r="N31" i="5"/>
  <c r="AB30" i="4"/>
  <c r="N30" i="5"/>
  <c r="AB29" i="4"/>
  <c r="N29" i="5"/>
  <c r="AB28" i="4"/>
  <c r="N28" i="5"/>
  <c r="AB27" i="4"/>
  <c r="N27" i="5"/>
  <c r="AB26" i="4"/>
  <c r="N26" i="5"/>
  <c r="AB25" i="4"/>
  <c r="AB24" i="4"/>
  <c r="N24" i="5"/>
  <c r="AB23" i="4"/>
  <c r="N23" i="5"/>
  <c r="AB22" i="4"/>
  <c r="N22" i="5"/>
  <c r="AB21" i="4"/>
  <c r="N21" i="5"/>
  <c r="AB20" i="4"/>
  <c r="N20" i="5"/>
  <c r="AB19" i="4"/>
  <c r="N19" i="5"/>
  <c r="AB18" i="4"/>
  <c r="N18" i="5"/>
  <c r="AB17" i="4"/>
  <c r="N17" i="5"/>
  <c r="AB16" i="4"/>
  <c r="N16" i="5"/>
  <c r="AB15" i="4"/>
  <c r="AB112" i="3"/>
  <c r="AB111" i="3"/>
  <c r="J112" i="5"/>
  <c r="R112" i="5" s="1"/>
  <c r="AB110" i="3"/>
  <c r="J111" i="5"/>
  <c r="AB109" i="3"/>
  <c r="AB108" i="3"/>
  <c r="J109" i="5"/>
  <c r="AB107" i="3"/>
  <c r="J108" i="5"/>
  <c r="J107" i="5"/>
  <c r="AB106" i="3"/>
  <c r="J106" i="5"/>
  <c r="AB105" i="3"/>
  <c r="AB104" i="3"/>
  <c r="J105" i="5"/>
  <c r="J104" i="5"/>
  <c r="AB103" i="3"/>
  <c r="AB102" i="3"/>
  <c r="J103" i="5"/>
  <c r="R103" i="5" s="1"/>
  <c r="J102" i="5"/>
  <c r="AB101" i="3"/>
  <c r="J101" i="5"/>
  <c r="AB100" i="3"/>
  <c r="AB99" i="3"/>
  <c r="J100" i="5"/>
  <c r="J99" i="5"/>
  <c r="AB98" i="3"/>
  <c r="J98" i="5"/>
  <c r="AB97" i="3"/>
  <c r="J97" i="5"/>
  <c r="AB96" i="3"/>
  <c r="J96" i="5"/>
  <c r="AB95" i="3"/>
  <c r="J95" i="5"/>
  <c r="AB94" i="3"/>
  <c r="AB93" i="3"/>
  <c r="J94" i="5"/>
  <c r="J93" i="5"/>
  <c r="AB92" i="3"/>
  <c r="J92" i="5"/>
  <c r="AB91" i="3"/>
  <c r="J91" i="5"/>
  <c r="AB90" i="3"/>
  <c r="AB89" i="3"/>
  <c r="J90" i="5"/>
  <c r="J89" i="5"/>
  <c r="AB88" i="3"/>
  <c r="J88" i="5"/>
  <c r="AB87" i="3"/>
  <c r="AB86" i="3"/>
  <c r="J87" i="5"/>
  <c r="J86" i="5"/>
  <c r="AB85" i="3"/>
  <c r="AB84" i="3"/>
  <c r="J85" i="5"/>
  <c r="J84" i="5"/>
  <c r="AB83" i="3"/>
  <c r="J83" i="5"/>
  <c r="AB82" i="3"/>
  <c r="J82" i="5"/>
  <c r="AB81" i="3"/>
  <c r="J81" i="5"/>
  <c r="AB80" i="3"/>
  <c r="J80" i="5"/>
  <c r="AB79" i="3"/>
  <c r="J79" i="5"/>
  <c r="AB78" i="3"/>
  <c r="AB77" i="3"/>
  <c r="J78" i="5"/>
  <c r="J77" i="5"/>
  <c r="AB76" i="3"/>
  <c r="J76" i="5"/>
  <c r="AB75" i="3"/>
  <c r="J75" i="5"/>
  <c r="AB74" i="3"/>
  <c r="J74" i="5"/>
  <c r="AB73" i="3"/>
  <c r="J73" i="5"/>
  <c r="AB72" i="3"/>
  <c r="J72" i="5"/>
  <c r="AB71" i="3"/>
  <c r="J71" i="5"/>
  <c r="AB70" i="3"/>
  <c r="J70" i="5"/>
  <c r="AB69" i="3"/>
  <c r="AB68" i="3"/>
  <c r="J69" i="5"/>
  <c r="R69" i="5" s="1"/>
  <c r="J68" i="5"/>
  <c r="AB67" i="3"/>
  <c r="J67" i="5"/>
  <c r="AB66" i="3"/>
  <c r="J62" i="5"/>
  <c r="AB61" i="3"/>
  <c r="J61" i="5"/>
  <c r="AB60" i="3"/>
  <c r="J60" i="5"/>
  <c r="AB59" i="3"/>
  <c r="J59" i="5"/>
  <c r="AB58" i="3"/>
  <c r="J58" i="5"/>
  <c r="AB57" i="3"/>
  <c r="J57" i="5"/>
  <c r="AB56" i="3"/>
  <c r="J56" i="5"/>
  <c r="AB55" i="3"/>
  <c r="J55" i="5"/>
  <c r="AB54" i="3"/>
  <c r="J54" i="5"/>
  <c r="AB53" i="3"/>
  <c r="J53" i="5"/>
  <c r="AB52" i="3"/>
  <c r="J52" i="5"/>
  <c r="R52" i="5" s="1"/>
  <c r="AB51" i="3"/>
  <c r="J51" i="5"/>
  <c r="AB50" i="3"/>
  <c r="J50" i="5"/>
  <c r="AB49" i="3"/>
  <c r="J49" i="5"/>
  <c r="AB48" i="3"/>
  <c r="J48" i="5"/>
  <c r="AB47" i="3"/>
  <c r="J47" i="5"/>
  <c r="AB46" i="3"/>
  <c r="J46" i="5"/>
  <c r="AB45" i="3"/>
  <c r="J45" i="5"/>
  <c r="AB44" i="3"/>
  <c r="J44" i="5"/>
  <c r="AB43" i="3"/>
  <c r="J43" i="5"/>
  <c r="AB42" i="3"/>
  <c r="J42" i="5"/>
  <c r="AB41" i="3"/>
  <c r="J41" i="5"/>
  <c r="AB40" i="3"/>
  <c r="J40" i="5"/>
  <c r="AB39" i="3"/>
  <c r="J39" i="5"/>
  <c r="AB38" i="3"/>
  <c r="J38" i="5"/>
  <c r="AB37" i="3"/>
  <c r="J37" i="5"/>
  <c r="AB36" i="3"/>
  <c r="J36" i="5"/>
  <c r="AB35" i="3"/>
  <c r="J35" i="5"/>
  <c r="AB34" i="3"/>
  <c r="J34" i="5"/>
  <c r="AB33" i="3"/>
  <c r="J33" i="5"/>
  <c r="AB32" i="3"/>
  <c r="J32" i="5"/>
  <c r="AB31" i="3"/>
  <c r="J31" i="5"/>
  <c r="AB30" i="3"/>
  <c r="J30" i="5"/>
  <c r="AB29" i="3"/>
  <c r="J29" i="5"/>
  <c r="AB28" i="3"/>
  <c r="J28" i="5"/>
  <c r="AB27" i="3"/>
  <c r="J27" i="5"/>
  <c r="AB26" i="3"/>
  <c r="AB25" i="3"/>
  <c r="J25" i="5"/>
  <c r="AB24" i="3"/>
  <c r="J24" i="5"/>
  <c r="AB23" i="3"/>
  <c r="J23" i="5"/>
  <c r="AB22" i="3"/>
  <c r="J22" i="5"/>
  <c r="AB21" i="3"/>
  <c r="AB20" i="3"/>
  <c r="J20" i="5"/>
  <c r="AB19" i="3"/>
  <c r="J19" i="5"/>
  <c r="AB18" i="3"/>
  <c r="J18" i="5"/>
  <c r="AB17" i="3"/>
  <c r="J17" i="5"/>
  <c r="AB16" i="3"/>
  <c r="J16" i="5"/>
  <c r="AB15" i="3"/>
  <c r="F113" i="5"/>
  <c r="AB112" i="2"/>
  <c r="AB111" i="2"/>
  <c r="AB110" i="2"/>
  <c r="F111" i="5"/>
  <c r="R111" i="5" s="1"/>
  <c r="V111" i="5" s="1"/>
  <c r="F110" i="5"/>
  <c r="AB109" i="2"/>
  <c r="F109" i="5"/>
  <c r="R109" i="5" s="1"/>
  <c r="V109" i="5" s="1"/>
  <c r="AB108" i="2"/>
  <c r="F108" i="5"/>
  <c r="AB107" i="2"/>
  <c r="F107" i="5"/>
  <c r="AB106" i="2"/>
  <c r="F106" i="5"/>
  <c r="AB105" i="2"/>
  <c r="F105" i="5"/>
  <c r="R105" i="5" s="1"/>
  <c r="V105" i="5" s="1"/>
  <c r="AB104" i="2"/>
  <c r="F104" i="5"/>
  <c r="AB103" i="2"/>
  <c r="AB102" i="2"/>
  <c r="F102" i="5"/>
  <c r="AB101" i="2"/>
  <c r="F101" i="5"/>
  <c r="AB100" i="2"/>
  <c r="F100" i="5"/>
  <c r="AB99" i="2"/>
  <c r="F99" i="5"/>
  <c r="AB98" i="2"/>
  <c r="F98" i="5"/>
  <c r="AB97" i="2"/>
  <c r="F97" i="5"/>
  <c r="AB96" i="2"/>
  <c r="F96" i="5"/>
  <c r="AB95" i="2"/>
  <c r="F95" i="5"/>
  <c r="AB94" i="2"/>
  <c r="F94" i="5"/>
  <c r="AB93" i="2"/>
  <c r="F93" i="5"/>
  <c r="AB92" i="2"/>
  <c r="F92" i="5"/>
  <c r="AB91" i="2"/>
  <c r="F91" i="5"/>
  <c r="AB90" i="2"/>
  <c r="F90" i="5"/>
  <c r="AB89" i="2"/>
  <c r="F89" i="5"/>
  <c r="AB88" i="2"/>
  <c r="F88" i="5"/>
  <c r="AB87" i="2"/>
  <c r="F87" i="5"/>
  <c r="AB86" i="2"/>
  <c r="F86" i="5"/>
  <c r="AB85" i="2"/>
  <c r="F85" i="5"/>
  <c r="AB84" i="2"/>
  <c r="F84" i="5"/>
  <c r="AB83" i="2"/>
  <c r="F83" i="5"/>
  <c r="AB82" i="2"/>
  <c r="F82" i="5"/>
  <c r="AB81" i="2"/>
  <c r="F81" i="5"/>
  <c r="AB80" i="2"/>
  <c r="F80" i="5"/>
  <c r="AB79" i="2"/>
  <c r="F79" i="5"/>
  <c r="AB78" i="2"/>
  <c r="F78" i="5"/>
  <c r="AB77" i="2"/>
  <c r="F77" i="5"/>
  <c r="AB76" i="2"/>
  <c r="F76" i="5"/>
  <c r="AB75" i="2"/>
  <c r="F75" i="5"/>
  <c r="AB74" i="2"/>
  <c r="F74" i="5"/>
  <c r="AB73" i="2"/>
  <c r="F73" i="5"/>
  <c r="AB72" i="2"/>
  <c r="F72" i="5"/>
  <c r="AB71" i="2"/>
  <c r="F71" i="5"/>
  <c r="AB70" i="2"/>
  <c r="F70" i="5"/>
  <c r="AB69" i="2"/>
  <c r="AB68" i="2"/>
  <c r="F68" i="5"/>
  <c r="AB67" i="2"/>
  <c r="F67" i="5"/>
  <c r="AB66" i="2"/>
  <c r="F62" i="5"/>
  <c r="AB61" i="2"/>
  <c r="F61" i="5"/>
  <c r="AB60" i="2"/>
  <c r="F60" i="5"/>
  <c r="AB59" i="2"/>
  <c r="F59" i="5"/>
  <c r="AB58" i="2"/>
  <c r="F58" i="5"/>
  <c r="AB57" i="2"/>
  <c r="F57" i="5"/>
  <c r="AB56" i="2"/>
  <c r="F56" i="5"/>
  <c r="AB55" i="2"/>
  <c r="F55" i="5"/>
  <c r="AB54" i="2"/>
  <c r="F54" i="5"/>
  <c r="AB53" i="2"/>
  <c r="F53" i="5"/>
  <c r="AB52" i="2"/>
  <c r="AB51" i="2"/>
  <c r="AB50" i="2"/>
  <c r="F50" i="5"/>
  <c r="AB49" i="2"/>
  <c r="F49" i="5"/>
  <c r="AB48" i="2"/>
  <c r="F48" i="5"/>
  <c r="AB47" i="2"/>
  <c r="F47" i="5"/>
  <c r="AB46" i="2"/>
  <c r="AB45" i="2"/>
  <c r="F45" i="5"/>
  <c r="AB44" i="2"/>
  <c r="F44" i="5"/>
  <c r="AB43" i="2"/>
  <c r="F43" i="5"/>
  <c r="AB42" i="2"/>
  <c r="F42" i="5"/>
  <c r="AB41" i="2"/>
  <c r="AB40" i="2"/>
  <c r="AB39" i="2"/>
  <c r="AB38" i="2"/>
  <c r="AB37" i="2"/>
  <c r="AB36" i="2"/>
  <c r="F36" i="5"/>
  <c r="AB35" i="2"/>
  <c r="F35" i="5"/>
  <c r="AB34" i="2"/>
  <c r="F34" i="5"/>
  <c r="AB33" i="2"/>
  <c r="F33" i="5"/>
  <c r="AB32" i="2"/>
  <c r="F32" i="5"/>
  <c r="AB31" i="2"/>
  <c r="AB30" i="2"/>
  <c r="AB29" i="2"/>
  <c r="F29" i="5"/>
  <c r="AB28" i="2"/>
  <c r="F28" i="5"/>
  <c r="AB27" i="2"/>
  <c r="AB26" i="2"/>
  <c r="F26" i="5"/>
  <c r="AB25" i="2"/>
  <c r="F25" i="5"/>
  <c r="AB24" i="2"/>
  <c r="F24" i="5"/>
  <c r="AB23" i="2"/>
  <c r="F23" i="5"/>
  <c r="AB22" i="2"/>
  <c r="F22" i="5"/>
  <c r="AB21" i="2"/>
  <c r="F21" i="5"/>
  <c r="AB20" i="2"/>
  <c r="F20" i="5"/>
  <c r="AB19" i="2"/>
  <c r="F19" i="5"/>
  <c r="AB18" i="2"/>
  <c r="F18" i="5"/>
  <c r="AB17" i="2"/>
  <c r="F17" i="5"/>
  <c r="AB16" i="2"/>
  <c r="F16" i="5"/>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R41" i="5" l="1"/>
  <c r="R108" i="5"/>
  <c r="V108" i="5" s="1"/>
  <c r="R80" i="5"/>
  <c r="V80" i="5" s="1"/>
  <c r="R82" i="5"/>
  <c r="V82" i="5" s="1"/>
  <c r="R92" i="5"/>
  <c r="V92" i="5" s="1"/>
  <c r="R102" i="5"/>
  <c r="V102" i="5" s="1"/>
  <c r="R81" i="5"/>
  <c r="V81" i="5" s="1"/>
  <c r="R89" i="5"/>
  <c r="V89" i="5" s="1"/>
  <c r="R91" i="5"/>
  <c r="R97" i="5"/>
  <c r="V97" i="5" s="1"/>
  <c r="R99" i="5"/>
  <c r="V99" i="5" s="1"/>
  <c r="R101" i="5"/>
  <c r="V101" i="5" s="1"/>
  <c r="R93" i="5"/>
  <c r="V93" i="5" s="1"/>
  <c r="R95" i="5"/>
  <c r="V95" i="5" s="1"/>
  <c r="R96" i="5"/>
  <c r="R88" i="5"/>
  <c r="V88" i="5" s="1"/>
  <c r="R84" i="5"/>
  <c r="V84" i="5" s="1"/>
  <c r="R77" i="5"/>
  <c r="V77" i="5" s="1"/>
  <c r="R76" i="5"/>
  <c r="V76" i="5" s="1"/>
  <c r="R75" i="5"/>
  <c r="V75" i="5" s="1"/>
  <c r="R71" i="5"/>
  <c r="V71" i="5" s="1"/>
  <c r="R73" i="5"/>
  <c r="V73" i="5" s="1"/>
  <c r="R72" i="5"/>
  <c r="V72" i="5" s="1"/>
  <c r="R27" i="5"/>
  <c r="Z27" i="5" s="1"/>
  <c r="R37" i="5"/>
  <c r="V37" i="5" s="1"/>
  <c r="R51" i="5"/>
  <c r="V51" i="5" s="1"/>
  <c r="R46" i="5"/>
  <c r="V46" i="5" s="1"/>
  <c r="R39" i="5"/>
  <c r="V39" i="5" s="1"/>
  <c r="R38" i="5"/>
  <c r="Z38" i="5" s="1"/>
  <c r="R40" i="5"/>
  <c r="V40" i="5" s="1"/>
  <c r="R30" i="5"/>
  <c r="V30" i="5" s="1"/>
  <c r="R31" i="5"/>
  <c r="Z31" i="5" s="1"/>
  <c r="Z112" i="5"/>
  <c r="V112" i="5"/>
  <c r="R106" i="5"/>
  <c r="V106" i="5" s="1"/>
  <c r="R107" i="5"/>
  <c r="V107" i="5" s="1"/>
  <c r="V103" i="5"/>
  <c r="Z103" i="5"/>
  <c r="R100" i="5"/>
  <c r="V100" i="5" s="1"/>
  <c r="R94" i="5"/>
  <c r="V94" i="5" s="1"/>
  <c r="R90" i="5"/>
  <c r="V90" i="5" s="1"/>
  <c r="R87" i="5"/>
  <c r="V87" i="5" s="1"/>
  <c r="R85" i="5"/>
  <c r="V85" i="5" s="1"/>
  <c r="R78" i="5"/>
  <c r="V78" i="5" s="1"/>
  <c r="R68" i="5"/>
  <c r="V68" i="5" s="1"/>
  <c r="V69" i="5"/>
  <c r="Z69" i="5"/>
  <c r="R53" i="5"/>
  <c r="V53" i="5" s="1"/>
  <c r="V52" i="5"/>
  <c r="Z52" i="5"/>
  <c r="R47" i="5"/>
  <c r="V47" i="5" s="1"/>
  <c r="R35" i="5"/>
  <c r="V35" i="5" s="1"/>
  <c r="V41" i="5"/>
  <c r="Z41" i="5"/>
  <c r="Z105" i="5"/>
  <c r="R18" i="5"/>
  <c r="V18" i="5" s="1"/>
  <c r="Z111" i="5"/>
  <c r="Z109" i="5"/>
  <c r="R113" i="5"/>
  <c r="V113" i="5" s="1"/>
  <c r="R110" i="5"/>
  <c r="V110" i="5" s="1"/>
  <c r="R104" i="5"/>
  <c r="V104" i="5" s="1"/>
  <c r="R98" i="5"/>
  <c r="V98" i="5" s="1"/>
  <c r="R86" i="5"/>
  <c r="V86" i="5" s="1"/>
  <c r="R83" i="5"/>
  <c r="V83" i="5" s="1"/>
  <c r="R79" i="5"/>
  <c r="V79" i="5" s="1"/>
  <c r="R74" i="5"/>
  <c r="V74" i="5" s="1"/>
  <c r="R70" i="5"/>
  <c r="V70" i="5" s="1"/>
  <c r="R67" i="5"/>
  <c r="V67" i="5" s="1"/>
  <c r="R62" i="5"/>
  <c r="V62" i="5" s="1"/>
  <c r="R61" i="5"/>
  <c r="V61" i="5" s="1"/>
  <c r="R60" i="5"/>
  <c r="V60" i="5" s="1"/>
  <c r="R59" i="5"/>
  <c r="V59" i="5" s="1"/>
  <c r="R58" i="5"/>
  <c r="V58" i="5" s="1"/>
  <c r="R57" i="5"/>
  <c r="V57" i="5" s="1"/>
  <c r="R56" i="5"/>
  <c r="V56" i="5" s="1"/>
  <c r="R55" i="5"/>
  <c r="V55" i="5" s="1"/>
  <c r="R54" i="5"/>
  <c r="V54" i="5" s="1"/>
  <c r="R50" i="5"/>
  <c r="V50" i="5" s="1"/>
  <c r="R49" i="5"/>
  <c r="V49" i="5" s="1"/>
  <c r="R48" i="5"/>
  <c r="V48" i="5" s="1"/>
  <c r="R45" i="5"/>
  <c r="V45" i="5" s="1"/>
  <c r="R44" i="5"/>
  <c r="V44" i="5" s="1"/>
  <c r="R43" i="5"/>
  <c r="V43" i="5" s="1"/>
  <c r="R42" i="5"/>
  <c r="V42" i="5" s="1"/>
  <c r="R36" i="5"/>
  <c r="V36" i="5" s="1"/>
  <c r="R34" i="5"/>
  <c r="V34" i="5" s="1"/>
  <c r="R33" i="5"/>
  <c r="V33" i="5" s="1"/>
  <c r="R32" i="5"/>
  <c r="V32" i="5" s="1"/>
  <c r="R29" i="5"/>
  <c r="V29" i="5" s="1"/>
  <c r="R28" i="5"/>
  <c r="V28" i="5" s="1"/>
  <c r="R26" i="5"/>
  <c r="V26" i="5" s="1"/>
  <c r="R25" i="5"/>
  <c r="V25" i="5" s="1"/>
  <c r="R24" i="5"/>
  <c r="V24" i="5" s="1"/>
  <c r="R23" i="5"/>
  <c r="V23" i="5" s="1"/>
  <c r="R22" i="5"/>
  <c r="V22" i="5" s="1"/>
  <c r="R21" i="5"/>
  <c r="V21" i="5" s="1"/>
  <c r="R20" i="5"/>
  <c r="V20" i="5" s="1"/>
  <c r="R19" i="5"/>
  <c r="V19" i="5" s="1"/>
  <c r="R17" i="5"/>
  <c r="V17" i="5" s="1"/>
  <c r="R16" i="5"/>
  <c r="V16" i="5" s="1"/>
  <c r="R65" i="5"/>
  <c r="V65" i="5" s="1"/>
  <c r="Z66" i="5"/>
  <c r="Z15" i="5"/>
  <c r="Z13" i="5"/>
  <c r="R64" i="5"/>
  <c r="V64" i="5" s="1"/>
  <c r="R14" i="5"/>
  <c r="V14" i="5" s="1"/>
  <c r="V91" i="5" l="1"/>
  <c r="Z91" i="5"/>
  <c r="V96" i="5"/>
  <c r="Z96" i="5"/>
  <c r="Z89" i="5"/>
  <c r="Z102" i="5"/>
  <c r="Z97" i="5"/>
  <c r="Z108" i="5"/>
  <c r="Z82" i="5"/>
  <c r="Z92" i="5"/>
  <c r="Z80" i="5"/>
  <c r="Z81" i="5"/>
  <c r="Z95" i="5"/>
  <c r="Z99" i="5"/>
  <c r="Z101" i="5"/>
  <c r="Z93" i="5"/>
  <c r="Z88" i="5"/>
  <c r="Z84" i="5"/>
  <c r="Z75" i="5"/>
  <c r="Z76" i="5"/>
  <c r="Z77" i="5"/>
  <c r="Z71" i="5"/>
  <c r="Z73" i="5"/>
  <c r="Z72" i="5"/>
  <c r="V27" i="5"/>
  <c r="Z37" i="5"/>
  <c r="Z51" i="5"/>
  <c r="V38" i="5"/>
  <c r="Z46" i="5"/>
  <c r="Z39" i="5"/>
  <c r="Z40" i="5"/>
  <c r="Z30" i="5"/>
  <c r="V31" i="5"/>
  <c r="Z106" i="5"/>
  <c r="Z107" i="5"/>
  <c r="Z100" i="5"/>
  <c r="Z94" i="5"/>
  <c r="Z87" i="5"/>
  <c r="Z90" i="5"/>
  <c r="Z85" i="5"/>
  <c r="Z78" i="5"/>
  <c r="Z53" i="5"/>
  <c r="Z68" i="5"/>
  <c r="Z35" i="5"/>
  <c r="Z47" i="5"/>
  <c r="Z18" i="5"/>
  <c r="Z113" i="5"/>
  <c r="Z110" i="5"/>
  <c r="Z104" i="5"/>
  <c r="Z98" i="5"/>
  <c r="Z86" i="5"/>
  <c r="Z83" i="5"/>
  <c r="Z79" i="5"/>
  <c r="Z74" i="5"/>
  <c r="Z70" i="5"/>
  <c r="Z67" i="5"/>
  <c r="Z62" i="5"/>
  <c r="Z61" i="5"/>
  <c r="Z60" i="5"/>
  <c r="Z59" i="5"/>
  <c r="Z58" i="5"/>
  <c r="Z57" i="5"/>
  <c r="Z56" i="5"/>
  <c r="Z55" i="5"/>
  <c r="Z54" i="5"/>
  <c r="Z50" i="5"/>
  <c r="Z49" i="5"/>
  <c r="Z48" i="5"/>
  <c r="Z45" i="5"/>
  <c r="Z44" i="5"/>
  <c r="Z43" i="5"/>
  <c r="Z42" i="5"/>
  <c r="Z36" i="5"/>
  <c r="Z34" i="5"/>
  <c r="Z33" i="5"/>
  <c r="Z32" i="5"/>
  <c r="Z29" i="5"/>
  <c r="Z28" i="5"/>
  <c r="Z26" i="5"/>
  <c r="Z25" i="5"/>
  <c r="Z24" i="5"/>
  <c r="Z23" i="5"/>
  <c r="Z22" i="5"/>
  <c r="Z21" i="5"/>
  <c r="Z20" i="5"/>
  <c r="Z19" i="5"/>
  <c r="Z17" i="5"/>
  <c r="Z16" i="5"/>
  <c r="Z65" i="5"/>
  <c r="Z14" i="5"/>
  <c r="Z64" i="5"/>
</calcChain>
</file>

<file path=xl/sharedStrings.xml><?xml version="1.0" encoding="utf-8"?>
<sst xmlns="http://schemas.openxmlformats.org/spreadsheetml/2006/main" count="490" uniqueCount="176">
  <si>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</si>
  <si>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</si>
  <si>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</si>
  <si>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</si>
  <si>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</si>
  <si>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</si>
  <si>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</si>
  <si>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</si>
  <si>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</si>
  <si>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</si>
  <si>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</si>
  <si>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</si>
  <si>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</si>
  <si>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</si>
  <si>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</si>
  <si>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</si>
  <si>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</si>
  <si>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</si>
  <si>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</si>
  <si>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</si>
  <si>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</si>
  <si>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</si>
  <si>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</si>
  <si>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</si>
  <si>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</si>
  <si>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</si>
  <si>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</si>
  <si>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</si>
  <si>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</si>
  <si>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</si>
  <si>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</si>
  <si>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</si>
  <si>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</si>
  <si>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</si>
  <si>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</si>
  <si>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</si>
  <si>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</si>
  <si>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</si>
  <si>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</si>
  <si>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</si>
  <si>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</si>
  <si>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</si>
  <si>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</si>
  <si>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</si>
  <si>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</si>
  <si>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</si>
  <si>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</si>
  <si>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</si>
  <si>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</si>
  <si>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</si>
  <si>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</si>
  <si>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</si>
  <si>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</si>
  <si>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</si>
  <si>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</si>
  <si>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</si>
  <si>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</si>
  <si>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</si>
  <si>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</si>
  <si>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</si>
  <si>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</si>
  <si>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</si>
  <si>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</si>
  <si>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</si>
  <si>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</si>
  <si>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</si>
  <si>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</si>
  <si>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</si>
  <si>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</si>
  <si>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</si>
  <si>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</si>
  <si>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</si>
  <si>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</si>
  <si>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</si>
  <si>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</si>
  <si>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</si>
  <si>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</si>
  <si>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</si>
  <si>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</si>
  <si>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</si>
  <si>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</si>
  <si>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</si>
  <si>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</si>
  <si>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</si>
  <si>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</si>
  <si>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</si>
  <si>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</si>
  <si>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Region IV-A (CALABARZON)</t>
  </si>
  <si>
    <t>Schools Division of Quezon</t>
  </si>
  <si>
    <t>Atimonan Central School Annex</t>
  </si>
  <si>
    <t>2025-2026</t>
  </si>
  <si>
    <t>Mathematics</t>
  </si>
  <si>
    <t>LIST NO.</t>
  </si>
  <si>
    <t>LEARNER'S NAME (copied from INPUT, for verification)</t>
  </si>
  <si>
    <t>LRN</t>
  </si>
  <si>
    <t>Grade 4 - Mayon</t>
  </si>
  <si>
    <t>Bautista, Carlo</t>
  </si>
  <si>
    <t>Castillo, Daniel</t>
  </si>
  <si>
    <t>Dela Cruz, Elijah</t>
  </si>
  <si>
    <t>Domingo, Francis</t>
  </si>
  <si>
    <t>Espiritu, Gabriel</t>
  </si>
  <si>
    <t>Ferrer, Hans</t>
  </si>
  <si>
    <t>Gatchalian, Ivan</t>
  </si>
  <si>
    <t>Ignacio, Jerome</t>
  </si>
  <si>
    <t>Javier, Kurt</t>
  </si>
  <si>
    <t>Lacson, Lorenzo</t>
  </si>
  <si>
    <t>Magbanua, Marco</t>
  </si>
  <si>
    <t>Natividad, Nathan</t>
  </si>
  <si>
    <t>Ocampo, Oliver</t>
  </si>
  <si>
    <t>Pascual, Paolo</t>
  </si>
  <si>
    <t>Quiambao, Rafael</t>
  </si>
  <si>
    <t>Robles, Samuel</t>
  </si>
  <si>
    <t>Santiago, Timothy</t>
  </si>
  <si>
    <t>Tolentino, Vince</t>
  </si>
  <si>
    <t>Umali, Warren</t>
  </si>
  <si>
    <t>Valdez, Zachary</t>
  </si>
  <si>
    <t>Abad, Andrea</t>
  </si>
  <si>
    <t>Bernardo, Bea</t>
  </si>
  <si>
    <t>Cabrera, Camille</t>
  </si>
  <si>
    <t>Dizon, Danica</t>
  </si>
  <si>
    <t>Estrada, Elaine</t>
  </si>
  <si>
    <t>Flores, Faith</t>
  </si>
  <si>
    <t>Galang, Grace</t>
  </si>
  <si>
    <t>Hernandez, Hannah</t>
  </si>
  <si>
    <t>Ilagan, Isabel</t>
  </si>
  <si>
    <t>Jimenez, Janine</t>
  </si>
  <si>
    <t>Lim, Kristine</t>
  </si>
  <si>
    <t>Manalo, Lea</t>
  </si>
  <si>
    <t>Navarro, Mae</t>
  </si>
  <si>
    <t>Ortega, Nicole</t>
  </si>
  <si>
    <t>Perez, Patricia</t>
  </si>
  <si>
    <t>Quintos, Queenie</t>
  </si>
  <si>
    <t>Ramos, Rica</t>
  </si>
  <si>
    <t>Salazar, Sofia</t>
  </si>
  <si>
    <t>Torres, Trisha</t>
  </si>
  <si>
    <t>Villanueva, Yvonne</t>
  </si>
  <si>
    <t>400000000001</t>
  </si>
  <si>
    <t>400000000002</t>
  </si>
  <si>
    <t>400000000003</t>
  </si>
  <si>
    <t>400000000004</t>
  </si>
  <si>
    <t>400000000005</t>
  </si>
  <si>
    <t>400000000006</t>
  </si>
  <si>
    <t>400000000007</t>
  </si>
  <si>
    <t>400000000008</t>
  </si>
  <si>
    <t>400000000009</t>
  </si>
  <si>
    <t>400000000010</t>
  </si>
  <si>
    <t>400000000011</t>
  </si>
  <si>
    <t>400000000012</t>
  </si>
  <si>
    <t>400000000013</t>
  </si>
  <si>
    <t>400000000014</t>
  </si>
  <si>
    <t>400000000015</t>
  </si>
  <si>
    <t>400000000016</t>
  </si>
  <si>
    <t>400000000017</t>
  </si>
  <si>
    <t>400000000018</t>
  </si>
  <si>
    <t>400000000019</t>
  </si>
  <si>
    <t>400000000020</t>
  </si>
  <si>
    <t>400000000021</t>
  </si>
  <si>
    <t>400000000022</t>
  </si>
  <si>
    <t>400000000023</t>
  </si>
  <si>
    <t>400000000024</t>
  </si>
  <si>
    <t>400000000025</t>
  </si>
  <si>
    <t>400000000026</t>
  </si>
  <si>
    <t>400000000027</t>
  </si>
  <si>
    <t>400000000028</t>
  </si>
  <si>
    <t>400000000029</t>
  </si>
  <si>
    <t>400000000030</t>
  </si>
  <si>
    <t>400000000031</t>
  </si>
  <si>
    <t>400000000032</t>
  </si>
  <si>
    <t>400000000033</t>
  </si>
  <si>
    <t>400000000034</t>
  </si>
  <si>
    <t>400000000035</t>
  </si>
  <si>
    <t>400000000036</t>
  </si>
  <si>
    <t>400000000037</t>
  </si>
  <si>
    <t>400000000038</t>
  </si>
  <si>
    <t>400000000039</t>
  </si>
  <si>
    <t>400000000040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</si>
</sst>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0" fontId="18" fillId="0" borderId="0" xfId="0" applyFont="1"/>
    <xf numFmtId="49" fontId="0" fillId="0" borderId="0" xfId="0" applyNumberFormat="1"/>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0" fontId="6" fillId="0" borderId="0" xfId="0" applyFont="1" applyAlignment="1" applyProtection="1">
      <alignment horizontal="right" vertical="center"/>
      <protection locked="0"/>
    </xf>
    <xf numFmtId="0" fontId="0" fillId="0" borderId="0" xfId="0" applyProtection="1">
      <protection locked="0"/>
    </xf>
    <xf numFmtId="164" fontId="6" fillId="0" borderId="2" xfId="0" applyNumberFormat="1" applyFont="1" applyBorder="1" applyAlignment="1" applyProtection="1">
      <alignment horizontal="right" vertical="center"/>
      <protection hidden="1"/>
    </xf>
    <xf numFmtId="0" fontId="0" fillId="0" borderId="3" xfId="0" applyBorder="1" applyProtection="1">
      <protection hidden="1"/>
    </xf>
    <xf numFmtId="0" fontId="0" fillId="0" borderId="4" xfId="0" applyBorder="1" applyProtection="1">
      <protection hidden="1"/>
    </xf>
    <xf numFmtId="0" fontId="9" fillId="0" borderId="0" xfId="0" applyFont="1" applyAlignment="1" applyProtection="1">
      <alignment horizontal="center" vertical="top" wrapText="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0" fontId="0" fillId="0" borderId="16"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0" fillId="0" borderId="9" xfId="0" applyBorder="1" applyProtection="1">
      <protection hidden="1"/>
    </xf>
    <xf numFmtId="0" fontId="0" fillId="0" borderId="10" xfId="0" applyBorder="1" applyProtection="1">
      <protection hidden="1"/>
    </xf>
    <xf numFmtId="0" fontId="9" fillId="0" borderId="0" xfId="0" applyFont="1" applyAlignment="1" applyProtection="1">
      <alignment horizontal="center" vertical="top" wrapText="1"/>
      <protection hidden="1"/>
    </xf>
    <xf numFmtId="164" fontId="6" fillId="0" borderId="22" xfId="0" applyNumberFormat="1" applyFont="1" applyBorder="1" applyAlignment="1" applyProtection="1">
      <alignment horizontal="right" vertical="center"/>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3" fillId="0" borderId="5" xfId="0" applyNumberFormat="1" applyFont="1" applyBorder="1" applyAlignment="1" applyProtection="1">
      <alignment horizontal="righ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27"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row>
    <row r="2" spans="1:45"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row>
    <row r="3" spans="1:45" ht="15" customHeight="1">
      <c r="A3" s="234" t="s">
        <v>1</v>
      </c>
      <c r="B3" s="223"/>
      <c r="C3" s="223"/>
      <c r="D3" s="223"/>
      <c r="E3" s="223"/>
      <c r="F3" s="223"/>
      <c r="G3" s="223"/>
      <c r="H3" s="223"/>
      <c r="I3" s="223"/>
      <c r="J3" s="223"/>
      <c r="K3" s="223"/>
      <c r="L3" s="223"/>
      <c r="M3" s="223"/>
      <c r="N3" s="223"/>
      <c r="O3" s="223"/>
      <c r="P3" s="223"/>
      <c r="Q3" s="223"/>
      <c r="R3" s="223"/>
      <c r="S3" s="223"/>
      <c r="T3" s="223"/>
      <c r="U3" s="223"/>
      <c r="V3" s="223"/>
      <c r="W3" s="223"/>
      <c r="X3" s="223"/>
      <c r="Y3" s="223"/>
      <c r="Z3" s="223"/>
    </row>
    <row r="4" spans="1:45" ht="21" customHeight="1">
      <c r="B4" s="222" t="s">
        <v>2</v>
      </c>
      <c r="C4" s="223"/>
      <c r="D4" s="223"/>
      <c r="E4" s="223"/>
      <c r="F4" s="223"/>
      <c r="G4" s="218" t="s">
        <v>87</v>
      </c>
      <c r="H4" s="219"/>
      <c r="I4" s="224" t="s">
        <v>3</v>
      </c>
      <c r="J4" s="225"/>
      <c r="K4" s="226"/>
      <c r="L4" s="218" t="s">
        <v>88</v>
      </c>
      <c r="M4" s="230"/>
      <c r="N4" s="230"/>
      <c r="O4" s="219"/>
      <c r="P4" s="67"/>
      <c r="Q4" s="70"/>
      <c r="R4" s="14"/>
      <c r="S4" s="15"/>
      <c r="T4" s="15"/>
      <c r="U4" s="15"/>
      <c r="V4" s="32"/>
      <c r="W4" s="32"/>
      <c r="X4" s="32"/>
      <c r="Y4" s="32"/>
      <c r="Z4" s="33"/>
      <c r="AA4" s="10"/>
    </row>
    <row r="5" spans="1:45" ht="21" customHeight="1">
      <c r="B5" s="222" t="s">
        <v>4</v>
      </c>
      <c r="C5" s="223"/>
      <c r="D5" s="223"/>
      <c r="E5" s="223"/>
      <c r="F5" s="223"/>
      <c r="G5" s="218" t="s">
        <v>89</v>
      </c>
      <c r="H5" s="230"/>
      <c r="I5" s="239"/>
      <c r="J5" s="239"/>
      <c r="K5" s="239"/>
      <c r="L5" s="230"/>
      <c r="M5" s="230"/>
      <c r="N5" s="230"/>
      <c r="O5" s="219"/>
      <c r="P5" s="67"/>
      <c r="Q5" s="228" t="s">
        <v>5</v>
      </c>
      <c r="R5" s="229"/>
      <c r="S5" s="240">
        <v>108511</v>
      </c>
      <c r="T5" s="230"/>
      <c r="U5" s="219"/>
      <c r="V5" s="228" t="s">
        <v>6</v>
      </c>
      <c r="W5" s="229"/>
      <c r="X5" s="229"/>
      <c r="Y5" s="240" t="s">
        <v>90</v>
      </c>
      <c r="Z5" s="219"/>
      <c r="AA5" s="10"/>
    </row>
    <row r="6" spans="1:45" ht="14.55" customHeight="1" thickBot="1"/>
    <row r="7" spans="1:45" ht="23.25" customHeight="1" thickBot="1">
      <c r="A7" s="237"/>
      <c r="B7" s="238"/>
      <c r="C7" s="50"/>
      <c r="D7" s="50"/>
      <c r="E7" s="50"/>
      <c r="F7" s="243" t="s">
        <v>7</v>
      </c>
      <c r="G7" s="232"/>
      <c r="H7" s="232"/>
      <c r="I7" s="232"/>
      <c r="J7" s="231" t="s">
        <v>95</v>
      </c>
      <c r="K7" s="232"/>
      <c r="L7" s="232"/>
      <c r="M7" s="233"/>
      <c r="N7" s="220" t="s">
        <v>8</v>
      </c>
      <c r="O7" s="221"/>
      <c r="P7" s="221"/>
      <c r="Q7" s="244"/>
      <c r="R7" s="232"/>
      <c r="S7" s="232"/>
      <c r="T7" s="232"/>
      <c r="U7" s="232"/>
      <c r="V7" s="233"/>
      <c r="W7" s="220" t="s">
        <v>9</v>
      </c>
      <c r="X7" s="221"/>
      <c r="Y7" s="241" t="s">
        <v>91</v>
      </c>
      <c r="Z7" s="242"/>
    </row>
    <row r="8" spans="1:45" s="5" customFormat="1" ht="46.8" customHeight="1">
      <c r="A8" s="68"/>
      <c r="B8" s="69" t="s">
        <v>11</v>
      </c>
      <c r="C8" s="69"/>
      <c r="D8" s="69"/>
      <c r="E8" s="80"/>
      <c r="F8" s="236"/>
      <c r="G8" s="223"/>
      <c r="H8" s="223"/>
      <c r="I8" s="223"/>
      <c r="J8" s="223"/>
      <c r="K8" s="223"/>
      <c r="L8" s="223"/>
      <c r="M8" s="223"/>
      <c r="N8" s="236"/>
      <c r="O8" s="223"/>
      <c r="P8" s="223"/>
      <c r="Q8" s="223"/>
      <c r="R8" s="223"/>
      <c r="S8" s="223"/>
      <c r="T8" s="236"/>
      <c r="U8" s="223"/>
      <c r="V8" s="223"/>
      <c r="W8" s="223"/>
      <c r="X8" s="223"/>
      <c r="Y8" s="235"/>
      <c r="Z8" s="235"/>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23"/>
      <c r="Z9" s="223"/>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23"/>
      <c r="Z10" s="223"/>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96</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97</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98</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99</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100</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101</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102</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103</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104</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105</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106</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107</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108</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109</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110</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111</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112</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113</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114</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115</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116</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117</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118</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119</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120</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121</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122</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123</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124</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125</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126</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127</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128</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129</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130</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131</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132</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133</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134</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135</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4" t="s">
        <v>5</v>
      </c>
      <c r="R5" s="226"/>
      <c r="S5" s="256">
        <f>INPUT!S5</f>
        <v>108511</v>
      </c>
      <c r="T5" s="225"/>
      <c r="U5" s="226"/>
      <c r="V5" s="252" t="s">
        <v>6</v>
      </c>
      <c r="W5" s="225"/>
      <c r="X5" s="225"/>
      <c r="Y5" s="226"/>
      <c r="Z5" s="256" t="str">
        <f>INPUT!Y5</f>
        <v>2025-2026</v>
      </c>
      <c r="AA5" s="226"/>
      <c r="AB5" s="10"/>
      <c r="AC5" s="33"/>
      <c r="AD5" s="33"/>
      <c r="AE5" s="33"/>
      <c r="AF5" s="33"/>
    </row>
    <row r="6" spans="1:52" ht="14.55" customHeight="1" thickBot="1"/>
    <row r="7" spans="1:52" ht="23.25" customHeight="1" thickBot="1">
      <c r="A7" s="263" t="s">
        <v>15</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Mathematics</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20</v>
      </c>
      <c r="AB8" s="245"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17</v>
      </c>
      <c r="G12" s="104">
        <v>19</v>
      </c>
      <c r="H12" s="104">
        <v>18</v>
      </c>
      <c r="I12" s="104">
        <v>19</v>
      </c>
      <c r="J12" s="104">
        <v>19</v>
      </c>
      <c r="K12" s="106">
        <f t="shared" ref="K12:K43" si="0">IF(COUNT($F12:$J12)=0,"",SUM($F12:$J12))</f>
        <v>92</v>
      </c>
      <c r="L12" s="107">
        <f t="shared" ref="L12:L43" si="1">IF(ISERROR(IF($K12="","",ROUND(($K12/$K$10)*$L$10,2))),"",IF($K12="","",ROUND(($K12/$K$10)*$L$10,2)))</f>
        <v>92</v>
      </c>
      <c r="M12" s="108">
        <f t="shared" ref="M12:M43" si="2">IF($L12="","",ROUND($L12*$M$10,2))</f>
        <v>18.399999999999999</v>
      </c>
      <c r="N12" s="103">
        <v>49</v>
      </c>
      <c r="O12" s="104">
        <v>44</v>
      </c>
      <c r="P12" s="104">
        <v>47</v>
      </c>
      <c r="Q12" s="106">
        <f t="shared" ref="Q12:Q43" si="3">IF(COUNT($N12:$P12)=0,"",SUM($N12:$P12))</f>
        <v>140</v>
      </c>
      <c r="R12" s="107">
        <f t="shared" ref="R12:R43" si="4">IF(ISERROR(IF($Q12="","",ROUND(($Q12/$Q$10)*$R$10,2))),"",IF($Q12="","",ROUND(($Q12/$Q$10)*$R$10,2)))</f>
        <v>93.33</v>
      </c>
      <c r="S12" s="108">
        <f t="shared" ref="S12:S43" si="5">IF($R12="","",ROUND($R12*$S$10,2))</f>
        <v>46.67</v>
      </c>
      <c r="T12" s="103">
        <v>32</v>
      </c>
      <c r="U12" s="104">
        <v>34</v>
      </c>
      <c r="V12" s="104">
        <v>36</v>
      </c>
      <c r="W12" s="106">
        <f t="shared" ref="W12:W43" si="6">IF(COUNT($T12:$V12)=0,"",SUM($T12:$V12))</f>
        <v>102</v>
      </c>
      <c r="X12" s="107">
        <f t="shared" ref="X12:X43" si="7">IF(ISERROR(IF($W12="","",ROUND(($W12/$W$10)*$X$10,2))),"",IF($W12="","",ROUND(($W12/$W$10)*$X$10,2)))</f>
        <v>85</v>
      </c>
      <c r="Y12" s="108">
        <f t="shared" ref="Y12:Y43" si="8">IF($X12="","",ROUND($X12*$Y$10,2))</f>
        <v>25.5</v>
      </c>
      <c r="Z12" s="162">
        <f>IF(ISERROR(IF($W12="","",ROUND(SUM($M12,$S12,$Y12),2))),"",IF($W12="","",ROUND(SUM($M12,$S12,$Y12),2)))</f>
        <v>90.57</v>
      </c>
      <c r="AA12" s="167">
        <f>IF(ISERROR(IF($W12="","",VLOOKUP(Z12,NewTransmu,4,TRUE))),"",IF($W12="","",VLOOKUP(Z12,NewTransmu,4,TRUE)))</f>
        <v>92</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80</v>
      </c>
      <c r="AW12" s="44">
        <f t="shared" ref="AW12:AW43" si="11">(U12/$U$10)*100</f>
        <v>85</v>
      </c>
      <c r="AX12" s="44">
        <f t="shared" ref="AX12:AX43" si="12">(V12/$V$10)*100</f>
        <v>90</v>
      </c>
    </row>
    <row r="13" spans="1:52" ht="18" customHeight="1">
      <c r="A13" s="146">
        <v>2</v>
      </c>
      <c r="B13" s="190" t="str">
        <f>INPUT!B13</f>
        <v>Castillo, Daniel</v>
      </c>
      <c r="C13" s="57"/>
      <c r="D13" s="57"/>
      <c r="E13" s="83"/>
      <c r="F13" s="98">
        <v>17</v>
      </c>
      <c r="G13" s="53">
        <v>18</v>
      </c>
      <c r="H13" s="53">
        <v>18</v>
      </c>
      <c r="I13" s="53">
        <v>17</v>
      </c>
      <c r="J13" s="53">
        <v>19</v>
      </c>
      <c r="K13" s="109">
        <f t="shared" si="0"/>
        <v>89</v>
      </c>
      <c r="L13" s="110">
        <f t="shared" si="1"/>
        <v>89</v>
      </c>
      <c r="M13" s="111">
        <f t="shared" si="2"/>
        <v>17.8</v>
      </c>
      <c r="N13" s="98">
        <v>49</v>
      </c>
      <c r="O13" s="53">
        <v>45</v>
      </c>
      <c r="P13" s="53">
        <v>44</v>
      </c>
      <c r="Q13" s="109">
        <f t="shared" si="3"/>
        <v>138</v>
      </c>
      <c r="R13" s="110">
        <f t="shared" si="4"/>
        <v>92</v>
      </c>
      <c r="S13" s="111">
        <f t="shared" si="5"/>
        <v>46</v>
      </c>
      <c r="T13" s="98">
        <v>34</v>
      </c>
      <c r="U13" s="53">
        <v>35</v>
      </c>
      <c r="V13" s="53">
        <v>32</v>
      </c>
      <c r="W13" s="109">
        <f t="shared" si="6"/>
        <v>101</v>
      </c>
      <c r="X13" s="110">
        <f t="shared" si="7"/>
        <v>84.17</v>
      </c>
      <c r="Y13" s="111">
        <f t="shared" si="8"/>
        <v>25.25</v>
      </c>
      <c r="Z13" s="163">
        <f t="shared" ref="Z13:Z44" si="13">IF(ISERROR(IF($V13="","",ROUND(SUM($M13,$S13,$Y13),2))),"",IF($V13="","",ROUND(SUM($M13,$S13,$Y13),2)))</f>
        <v>89.05</v>
      </c>
      <c r="AA13" s="168">
        <f t="shared" ref="AA13:AA44" si="14">IF(ISERROR(IF($V13="","",VLOOKUP(Z13,NewTransmu,4,TRUE))),"",IF($V13="","",VLOOKUP(Z13,NewTransmu,4,TRUE)))</f>
        <v>91</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85</v>
      </c>
      <c r="AW13" s="44">
        <f t="shared" si="11"/>
        <v>87.5</v>
      </c>
      <c r="AX13" s="44">
        <f t="shared" si="12"/>
        <v>80</v>
      </c>
    </row>
    <row r="14" spans="1:52" ht="18" customHeight="1">
      <c r="A14" s="146">
        <v>3</v>
      </c>
      <c r="B14" s="190" t="str">
        <f>INPUT!B14</f>
        <v>Dela Cruz, Elijah</v>
      </c>
      <c r="C14" s="57"/>
      <c r="D14" s="57"/>
      <c r="E14" s="83"/>
      <c r="F14" s="98">
        <v>14</v>
      </c>
      <c r="G14" s="53">
        <v>17</v>
      </c>
      <c r="H14" s="53">
        <v>16</v>
      </c>
      <c r="I14" s="53">
        <v>15</v>
      </c>
      <c r="J14" s="53">
        <v>16</v>
      </c>
      <c r="K14" s="109">
        <f t="shared" si="0"/>
        <v>78</v>
      </c>
      <c r="L14" s="110">
        <f t="shared" si="1"/>
        <v>78</v>
      </c>
      <c r="M14" s="111">
        <f t="shared" si="2"/>
        <v>15.6</v>
      </c>
      <c r="N14" s="98">
        <v>37</v>
      </c>
      <c r="O14" s="53">
        <v>37</v>
      </c>
      <c r="P14" s="53">
        <v>39</v>
      </c>
      <c r="Q14" s="109">
        <f t="shared" si="3"/>
        <v>113</v>
      </c>
      <c r="R14" s="110">
        <f t="shared" si="4"/>
        <v>75.33</v>
      </c>
      <c r="S14" s="111">
        <f t="shared" si="5"/>
        <v>37.67</v>
      </c>
      <c r="T14" s="98">
        <v>32</v>
      </c>
      <c r="U14" s="53">
        <v>32</v>
      </c>
      <c r="V14" s="53">
        <v>28</v>
      </c>
      <c r="W14" s="109">
        <f t="shared" si="6"/>
        <v>92</v>
      </c>
      <c r="X14" s="110">
        <f t="shared" si="7"/>
        <v>76.67</v>
      </c>
      <c r="Y14" s="111">
        <f t="shared" si="8"/>
        <v>23</v>
      </c>
      <c r="Z14" s="163">
        <f t="shared" si="13"/>
        <v>76.27</v>
      </c>
      <c r="AA14" s="168">
        <f t="shared" si="14"/>
        <v>78</v>
      </c>
      <c r="AB14" s="158" t="str">
        <f t="shared" si="9"/>
        <v>Connecting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80</v>
      </c>
      <c r="AW14" s="44">
        <f t="shared" si="11"/>
        <v>80</v>
      </c>
      <c r="AX14" s="44">
        <f t="shared" si="12"/>
        <v>70</v>
      </c>
    </row>
    <row r="15" spans="1:52" ht="18" customHeight="1">
      <c r="A15" s="146">
        <v>4</v>
      </c>
      <c r="B15" s="190" t="str">
        <f>INPUT!B15</f>
        <v>Domingo, Francis</v>
      </c>
      <c r="C15" s="57"/>
      <c r="D15" s="57"/>
      <c r="E15" s="83"/>
      <c r="F15" s="98">
        <v>15</v>
      </c>
      <c r="G15" s="53">
        <v>15</v>
      </c>
      <c r="H15" s="53">
        <v>13</v>
      </c>
      <c r="I15" s="53">
        <v>15</v>
      </c>
      <c r="J15" s="53">
        <v>14</v>
      </c>
      <c r="K15" s="109">
        <f t="shared" si="0"/>
        <v>72</v>
      </c>
      <c r="L15" s="110">
        <f t="shared" si="1"/>
        <v>72</v>
      </c>
      <c r="M15" s="111">
        <f t="shared" si="2"/>
        <v>14.4</v>
      </c>
      <c r="N15" s="98">
        <v>34</v>
      </c>
      <c r="O15" s="53">
        <v>35</v>
      </c>
      <c r="P15" s="53">
        <v>36</v>
      </c>
      <c r="Q15" s="109">
        <f t="shared" si="3"/>
        <v>105</v>
      </c>
      <c r="R15" s="110">
        <f t="shared" si="4"/>
        <v>70</v>
      </c>
      <c r="S15" s="111">
        <f t="shared" si="5"/>
        <v>35</v>
      </c>
      <c r="T15" s="98">
        <v>27</v>
      </c>
      <c r="U15" s="53">
        <v>26</v>
      </c>
      <c r="V15" s="53">
        <v>23</v>
      </c>
      <c r="W15" s="109">
        <f t="shared" si="6"/>
        <v>76</v>
      </c>
      <c r="X15" s="110">
        <f t="shared" si="7"/>
        <v>63.33</v>
      </c>
      <c r="Y15" s="111">
        <f t="shared" si="8"/>
        <v>19</v>
      </c>
      <c r="Z15" s="163">
        <f t="shared" si="13"/>
        <v>68.400000000000006</v>
      </c>
      <c r="AA15" s="168">
        <f t="shared" si="14"/>
        <v>74</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67.5</v>
      </c>
      <c r="AW15" s="44">
        <f t="shared" si="11"/>
        <v>65</v>
      </c>
      <c r="AX15" s="44">
        <f t="shared" si="12"/>
        <v>57.499999999999993</v>
      </c>
    </row>
    <row r="16" spans="1:52" ht="18" customHeight="1">
      <c r="A16" s="146">
        <v>5</v>
      </c>
      <c r="B16" s="190" t="str">
        <f>INPUT!B16</f>
        <v>Espiritu, Gabriel</v>
      </c>
      <c r="C16" s="57"/>
      <c r="D16" s="57"/>
      <c r="E16" s="83"/>
      <c r="F16" s="98">
        <v>19</v>
      </c>
      <c r="G16" s="53">
        <v>19</v>
      </c>
      <c r="H16" s="53">
        <v>19</v>
      </c>
      <c r="I16" s="53">
        <v>17</v>
      </c>
      <c r="J16" s="53">
        <v>19</v>
      </c>
      <c r="K16" s="109">
        <f t="shared" si="0"/>
        <v>93</v>
      </c>
      <c r="L16" s="110">
        <f t="shared" si="1"/>
        <v>93</v>
      </c>
      <c r="M16" s="111">
        <f t="shared" si="2"/>
        <v>18.600000000000001</v>
      </c>
      <c r="N16" s="98">
        <v>48</v>
      </c>
      <c r="O16" s="53">
        <v>48</v>
      </c>
      <c r="P16" s="53">
        <v>47</v>
      </c>
      <c r="Q16" s="109">
        <f t="shared" si="3"/>
        <v>143</v>
      </c>
      <c r="R16" s="110">
        <f t="shared" si="4"/>
        <v>95.33</v>
      </c>
      <c r="S16" s="111">
        <f t="shared" si="5"/>
        <v>47.67</v>
      </c>
      <c r="T16" s="98">
        <v>37</v>
      </c>
      <c r="U16" s="53">
        <v>33</v>
      </c>
      <c r="V16" s="53">
        <v>37</v>
      </c>
      <c r="W16" s="109">
        <f t="shared" si="6"/>
        <v>107</v>
      </c>
      <c r="X16" s="110">
        <f t="shared" si="7"/>
        <v>89.17</v>
      </c>
      <c r="Y16" s="111">
        <f t="shared" si="8"/>
        <v>26.75</v>
      </c>
      <c r="Z16" s="163">
        <f t="shared" si="13"/>
        <v>93.02</v>
      </c>
      <c r="AA16" s="168">
        <f t="shared" si="14"/>
        <v>95</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92.5</v>
      </c>
      <c r="AW16" s="44">
        <f t="shared" si="11"/>
        <v>82.5</v>
      </c>
      <c r="AX16" s="44">
        <f t="shared" si="12"/>
        <v>92.5</v>
      </c>
    </row>
    <row r="17" spans="1:50" ht="18" customHeight="1">
      <c r="A17" s="146">
        <v>6</v>
      </c>
      <c r="B17" s="190" t="str">
        <f>INPUT!B17</f>
        <v>Ferrer, Hans</v>
      </c>
      <c r="C17" s="57"/>
      <c r="D17" s="57"/>
      <c r="E17" s="83"/>
      <c r="F17" s="98">
        <v>19</v>
      </c>
      <c r="G17" s="53">
        <v>19</v>
      </c>
      <c r="H17" s="53">
        <v>16</v>
      </c>
      <c r="I17" s="53">
        <v>16</v>
      </c>
      <c r="J17" s="53">
        <v>17</v>
      </c>
      <c r="K17" s="109">
        <f t="shared" si="0"/>
        <v>87</v>
      </c>
      <c r="L17" s="110">
        <f t="shared" si="1"/>
        <v>87</v>
      </c>
      <c r="M17" s="111">
        <f t="shared" si="2"/>
        <v>17.399999999999999</v>
      </c>
      <c r="N17" s="98">
        <v>44</v>
      </c>
      <c r="O17" s="53">
        <v>45</v>
      </c>
      <c r="P17" s="211">
        <v>42</v>
      </c>
      <c r="Q17" s="109">
        <f t="shared" si="3"/>
        <v>131</v>
      </c>
      <c r="R17" s="110">
        <f t="shared" si="4"/>
        <v>87.33</v>
      </c>
      <c r="S17" s="111">
        <f t="shared" si="5"/>
        <v>43.67</v>
      </c>
      <c r="T17" s="98">
        <v>32</v>
      </c>
      <c r="U17" s="53">
        <v>34</v>
      </c>
      <c r="V17" s="53">
        <v>31</v>
      </c>
      <c r="W17" s="109">
        <f t="shared" si="6"/>
        <v>97</v>
      </c>
      <c r="X17" s="110">
        <f t="shared" si="7"/>
        <v>80.83</v>
      </c>
      <c r="Y17" s="111">
        <f t="shared" si="8"/>
        <v>24.25</v>
      </c>
      <c r="Z17" s="163">
        <f t="shared" si="13"/>
        <v>85.32</v>
      </c>
      <c r="AA17" s="168">
        <f t="shared" si="14"/>
        <v>87</v>
      </c>
      <c r="AB17" s="158" t="str">
        <f t="shared" si="9"/>
        <v>Benchmarking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80</v>
      </c>
      <c r="AW17" s="44">
        <f t="shared" si="11"/>
        <v>85</v>
      </c>
      <c r="AX17" s="44">
        <f t="shared" si="12"/>
        <v>77.5</v>
      </c>
    </row>
    <row r="18" spans="1:50" ht="18" customHeight="1">
      <c r="A18" s="146">
        <v>7</v>
      </c>
      <c r="B18" s="190" t="str">
        <f>INPUT!B18</f>
        <v>Gatchalian, Ivan</v>
      </c>
      <c r="C18" s="57"/>
      <c r="D18" s="57"/>
      <c r="E18" s="83"/>
      <c r="F18" s="98">
        <v>17</v>
      </c>
      <c r="G18" s="53">
        <v>17</v>
      </c>
      <c r="H18" s="53">
        <v>15</v>
      </c>
      <c r="I18" s="53">
        <v>18</v>
      </c>
      <c r="J18" s="53">
        <v>16</v>
      </c>
      <c r="K18" s="109">
        <f t="shared" si="0"/>
        <v>83</v>
      </c>
      <c r="L18" s="110">
        <f t="shared" si="1"/>
        <v>83</v>
      </c>
      <c r="M18" s="111">
        <f t="shared" si="2"/>
        <v>16.600000000000001</v>
      </c>
      <c r="N18" s="98">
        <v>46</v>
      </c>
      <c r="O18" s="53">
        <v>41</v>
      </c>
      <c r="P18" s="53">
        <v>40</v>
      </c>
      <c r="Q18" s="109">
        <f t="shared" si="3"/>
        <v>127</v>
      </c>
      <c r="R18" s="110">
        <f t="shared" si="4"/>
        <v>84.67</v>
      </c>
      <c r="S18" s="111">
        <f t="shared" si="5"/>
        <v>42.34</v>
      </c>
      <c r="T18" s="98">
        <v>33</v>
      </c>
      <c r="U18" s="53">
        <v>33</v>
      </c>
      <c r="V18" s="53">
        <v>34</v>
      </c>
      <c r="W18" s="109">
        <f t="shared" si="6"/>
        <v>100</v>
      </c>
      <c r="X18" s="110">
        <f t="shared" si="7"/>
        <v>83.33</v>
      </c>
      <c r="Y18" s="111">
        <f t="shared" si="8"/>
        <v>25</v>
      </c>
      <c r="Z18" s="163">
        <f t="shared" si="13"/>
        <v>83.94</v>
      </c>
      <c r="AA18" s="168">
        <f t="shared" si="14"/>
        <v>85</v>
      </c>
      <c r="AB18" s="158" t="str">
        <f t="shared" si="9"/>
        <v>Benchmarking</v>
      </c>
      <c r="AD18" s="49" t="s">
        <v>32</v>
      </c>
      <c r="AE18" s="187">
        <f>COUNTIF(AV12:AV112,"&gt;=75")</f>
        <v>25</v>
      </c>
      <c r="AF18" s="187">
        <f>COUNTIF(AW12:AW112,"&gt;=75")</f>
        <v>30</v>
      </c>
      <c r="AG18" s="187">
        <f>COUNTIF(AX12:AX112,"&gt;=75")</f>
        <v>23</v>
      </c>
      <c r="AH18" s="6"/>
      <c r="AI18" s="6"/>
      <c r="AJ18" s="6"/>
      <c r="AK18" s="6"/>
      <c r="AL18" s="6"/>
      <c r="AM18" s="6"/>
      <c r="AN18" s="6"/>
      <c r="AO18" s="6"/>
      <c r="AP18" s="6"/>
      <c r="AQ18" s="6"/>
      <c r="AR18" s="6"/>
      <c r="AS18" s="6"/>
      <c r="AT18" s="6"/>
      <c r="AU18" s="44"/>
      <c r="AV18" s="44">
        <f t="shared" si="10"/>
        <v>82.5</v>
      </c>
      <c r="AW18" s="44">
        <f t="shared" si="11"/>
        <v>82.5</v>
      </c>
      <c r="AX18" s="44">
        <f t="shared" si="12"/>
        <v>85</v>
      </c>
    </row>
    <row r="19" spans="1:50" ht="18" customHeight="1">
      <c r="A19" s="146">
        <v>8</v>
      </c>
      <c r="B19" s="190" t="str">
        <f>INPUT!B19</f>
        <v>Ignacio, Jerome</v>
      </c>
      <c r="C19" s="57"/>
      <c r="D19" s="57"/>
      <c r="E19" s="83"/>
      <c r="F19" s="98">
        <v>20</v>
      </c>
      <c r="G19" s="53">
        <v>18</v>
      </c>
      <c r="H19" s="53">
        <v>18</v>
      </c>
      <c r="I19" s="53">
        <v>18</v>
      </c>
      <c r="J19" s="53">
        <v>18</v>
      </c>
      <c r="K19" s="109">
        <f t="shared" si="0"/>
        <v>92</v>
      </c>
      <c r="L19" s="110">
        <f t="shared" si="1"/>
        <v>92</v>
      </c>
      <c r="M19" s="111">
        <f t="shared" si="2"/>
        <v>18.399999999999999</v>
      </c>
      <c r="N19" s="98">
        <v>50</v>
      </c>
      <c r="O19" s="53">
        <v>50</v>
      </c>
      <c r="P19" s="53">
        <v>45</v>
      </c>
      <c r="Q19" s="109">
        <f t="shared" si="3"/>
        <v>145</v>
      </c>
      <c r="R19" s="110">
        <f t="shared" si="4"/>
        <v>96.67</v>
      </c>
      <c r="S19" s="111">
        <f t="shared" si="5"/>
        <v>48.34</v>
      </c>
      <c r="T19" s="98">
        <v>36</v>
      </c>
      <c r="U19" s="53">
        <v>38</v>
      </c>
      <c r="V19" s="53">
        <v>34</v>
      </c>
      <c r="W19" s="109">
        <f t="shared" si="6"/>
        <v>108</v>
      </c>
      <c r="X19" s="110">
        <f t="shared" si="7"/>
        <v>90</v>
      </c>
      <c r="Y19" s="111">
        <f t="shared" si="8"/>
        <v>27</v>
      </c>
      <c r="Z19" s="163">
        <f t="shared" si="13"/>
        <v>93.74</v>
      </c>
      <c r="AA19" s="168">
        <f t="shared" si="14"/>
        <v>95</v>
      </c>
      <c r="AB19" s="158" t="str">
        <f t="shared" si="9"/>
        <v>Advancing</v>
      </c>
      <c r="AD19" s="49" t="s">
        <v>33</v>
      </c>
      <c r="AE19" s="183">
        <f>IFERROR(AE18/AE14,"")</f>
        <v>0.625</v>
      </c>
      <c r="AF19" s="183">
        <f>IFERROR(AF18/AF14,"")</f>
        <v>0.75</v>
      </c>
      <c r="AG19" s="183">
        <f>IFERROR(AG18/AG14,"")</f>
        <v>0.57499999999999996</v>
      </c>
      <c r="AH19" s="6"/>
      <c r="AI19" s="6"/>
      <c r="AJ19" s="6"/>
      <c r="AK19" s="6"/>
      <c r="AL19" s="6"/>
      <c r="AM19" s="6"/>
      <c r="AN19" s="6"/>
      <c r="AO19" s="6"/>
      <c r="AP19" s="6"/>
      <c r="AQ19" s="6"/>
      <c r="AR19" s="6"/>
      <c r="AS19" s="6"/>
      <c r="AT19" s="6"/>
      <c r="AU19" s="44"/>
      <c r="AV19" s="44">
        <f t="shared" si="10"/>
        <v>90</v>
      </c>
      <c r="AW19" s="44">
        <f t="shared" si="11"/>
        <v>95</v>
      </c>
      <c r="AX19" s="44">
        <f t="shared" si="12"/>
        <v>85</v>
      </c>
    </row>
    <row r="20" spans="1:50" ht="18" customHeight="1">
      <c r="A20" s="146">
        <v>9</v>
      </c>
      <c r="B20" s="190" t="str">
        <f>INPUT!B20</f>
        <v>Javier, Kurt</v>
      </c>
      <c r="C20" s="57"/>
      <c r="D20" s="57"/>
      <c r="E20" s="83"/>
      <c r="F20" s="98">
        <v>17</v>
      </c>
      <c r="G20" s="53">
        <v>17</v>
      </c>
      <c r="H20" s="53">
        <v>15</v>
      </c>
      <c r="I20" s="53">
        <v>17</v>
      </c>
      <c r="J20" s="53">
        <v>17</v>
      </c>
      <c r="K20" s="109">
        <f t="shared" si="0"/>
        <v>83</v>
      </c>
      <c r="L20" s="110">
        <f t="shared" si="1"/>
        <v>83</v>
      </c>
      <c r="M20" s="111">
        <f t="shared" si="2"/>
        <v>16.600000000000001</v>
      </c>
      <c r="N20" s="98">
        <v>45</v>
      </c>
      <c r="O20" s="53">
        <v>44</v>
      </c>
      <c r="P20" s="53">
        <v>45</v>
      </c>
      <c r="Q20" s="109">
        <f t="shared" si="3"/>
        <v>134</v>
      </c>
      <c r="R20" s="110">
        <f t="shared" si="4"/>
        <v>89.33</v>
      </c>
      <c r="S20" s="111">
        <f t="shared" si="5"/>
        <v>44.67</v>
      </c>
      <c r="T20" s="98">
        <v>28</v>
      </c>
      <c r="U20" s="53">
        <v>33</v>
      </c>
      <c r="V20" s="53">
        <v>29</v>
      </c>
      <c r="W20" s="109">
        <f t="shared" si="6"/>
        <v>90</v>
      </c>
      <c r="X20" s="110">
        <f t="shared" si="7"/>
        <v>75</v>
      </c>
      <c r="Y20" s="111">
        <f t="shared" si="8"/>
        <v>22.5</v>
      </c>
      <c r="Z20" s="163">
        <f t="shared" si="13"/>
        <v>83.77</v>
      </c>
      <c r="AA20" s="168">
        <f t="shared" si="14"/>
        <v>85</v>
      </c>
      <c r="AB20" s="158" t="str">
        <f t="shared" si="9"/>
        <v>Benchmarking</v>
      </c>
      <c r="AD20" s="49" t="s">
        <v>34</v>
      </c>
      <c r="AE20" s="187">
        <f>AE14-AE18</f>
        <v>15</v>
      </c>
      <c r="AF20" s="187">
        <f>AF14-AF18</f>
        <v>10</v>
      </c>
      <c r="AG20" s="187">
        <f>AG14-AG18</f>
        <v>17</v>
      </c>
      <c r="AH20" s="6"/>
      <c r="AI20" s="6"/>
      <c r="AJ20" s="6"/>
      <c r="AK20" s="6"/>
      <c r="AL20" s="6"/>
      <c r="AM20" s="6"/>
      <c r="AN20" s="6"/>
      <c r="AO20" s="6"/>
      <c r="AP20" s="6"/>
      <c r="AQ20" s="6"/>
      <c r="AR20" s="6"/>
      <c r="AS20" s="6"/>
      <c r="AT20" s="6"/>
      <c r="AU20" s="44"/>
      <c r="AV20" s="44">
        <f t="shared" si="10"/>
        <v>70</v>
      </c>
      <c r="AW20" s="44">
        <f t="shared" si="11"/>
        <v>82.5</v>
      </c>
      <c r="AX20" s="44">
        <f t="shared" si="12"/>
        <v>72.5</v>
      </c>
    </row>
    <row r="21" spans="1:50" ht="18" customHeight="1">
      <c r="A21" s="146">
        <v>10</v>
      </c>
      <c r="B21" s="190" t="str">
        <f>INPUT!B21</f>
        <v>Lacson, Lorenzo</v>
      </c>
      <c r="C21" s="57"/>
      <c r="D21" s="57"/>
      <c r="E21" s="83"/>
      <c r="F21" s="98">
        <v>16</v>
      </c>
      <c r="G21" s="53">
        <v>15</v>
      </c>
      <c r="H21" s="53">
        <v>14</v>
      </c>
      <c r="I21" s="53">
        <v>15</v>
      </c>
      <c r="J21" s="53">
        <v>15</v>
      </c>
      <c r="K21" s="109">
        <f t="shared" si="0"/>
        <v>75</v>
      </c>
      <c r="L21" s="110">
        <f t="shared" si="1"/>
        <v>75</v>
      </c>
      <c r="M21" s="111">
        <f t="shared" si="2"/>
        <v>15</v>
      </c>
      <c r="N21" s="98">
        <v>40</v>
      </c>
      <c r="O21" s="53">
        <v>41</v>
      </c>
      <c r="P21" s="53">
        <v>41</v>
      </c>
      <c r="Q21" s="109">
        <f t="shared" si="3"/>
        <v>122</v>
      </c>
      <c r="R21" s="110">
        <f t="shared" si="4"/>
        <v>81.33</v>
      </c>
      <c r="S21" s="111">
        <f t="shared" si="5"/>
        <v>40.67</v>
      </c>
      <c r="T21" s="98">
        <v>27</v>
      </c>
      <c r="U21" s="53">
        <v>27</v>
      </c>
      <c r="V21" s="53">
        <v>27</v>
      </c>
      <c r="W21" s="109">
        <f t="shared" si="6"/>
        <v>81</v>
      </c>
      <c r="X21" s="110">
        <f t="shared" si="7"/>
        <v>67.5</v>
      </c>
      <c r="Y21" s="111">
        <f t="shared" si="8"/>
        <v>20.25</v>
      </c>
      <c r="Z21" s="163">
        <f t="shared" si="13"/>
        <v>75.92</v>
      </c>
      <c r="AA21" s="168">
        <f t="shared" si="14"/>
        <v>77</v>
      </c>
      <c r="AB21" s="158" t="str">
        <f t="shared" si="9"/>
        <v>Connecting</v>
      </c>
      <c r="AD21" s="49" t="s">
        <v>33</v>
      </c>
      <c r="AE21" s="183">
        <f>IFERROR(1-AE19,"")</f>
        <v>0.375</v>
      </c>
      <c r="AF21" s="183">
        <f>IFERROR(1-AF19,"")</f>
        <v>0.25</v>
      </c>
      <c r="AG21" s="183">
        <f>IFERROR(1-AG19,"")</f>
        <v>0.42500000000000004</v>
      </c>
      <c r="AH21" s="6"/>
      <c r="AI21" s="6"/>
      <c r="AJ21" s="6"/>
      <c r="AK21" s="6"/>
      <c r="AL21" s="6"/>
      <c r="AM21" s="6"/>
      <c r="AN21" s="6"/>
      <c r="AO21" s="6"/>
      <c r="AP21" s="6"/>
      <c r="AQ21" s="6"/>
      <c r="AR21" s="6"/>
      <c r="AS21" s="6"/>
      <c r="AT21" s="6"/>
      <c r="AU21" s="44"/>
      <c r="AV21" s="44">
        <f t="shared" si="10"/>
        <v>67.5</v>
      </c>
      <c r="AW21" s="44">
        <f t="shared" si="11"/>
        <v>67.5</v>
      </c>
      <c r="AX21" s="44">
        <f t="shared" si="12"/>
        <v>67.5</v>
      </c>
    </row>
    <row r="22" spans="1:50" ht="18" customHeight="1">
      <c r="A22" s="146">
        <v>11</v>
      </c>
      <c r="B22" s="190" t="str">
        <f>INPUT!B22</f>
        <v>Magbanua, Marco</v>
      </c>
      <c r="C22" s="57"/>
      <c r="D22" s="57"/>
      <c r="E22" s="83"/>
      <c r="F22" s="98">
        <v>12</v>
      </c>
      <c r="G22" s="53">
        <v>15</v>
      </c>
      <c r="H22" s="53">
        <v>12</v>
      </c>
      <c r="I22" s="53">
        <v>13</v>
      </c>
      <c r="J22" s="53">
        <v>14</v>
      </c>
      <c r="K22" s="109">
        <f t="shared" si="0"/>
        <v>66</v>
      </c>
      <c r="L22" s="110">
        <f t="shared" si="1"/>
        <v>66</v>
      </c>
      <c r="M22" s="111">
        <f t="shared" si="2"/>
        <v>13.2</v>
      </c>
      <c r="N22" s="98">
        <v>32</v>
      </c>
      <c r="O22" s="53">
        <v>35</v>
      </c>
      <c r="P22" s="53">
        <v>36</v>
      </c>
      <c r="Q22" s="109">
        <f t="shared" si="3"/>
        <v>103</v>
      </c>
      <c r="R22" s="110">
        <f t="shared" si="4"/>
        <v>68.67</v>
      </c>
      <c r="S22" s="111">
        <f t="shared" si="5"/>
        <v>34.340000000000003</v>
      </c>
      <c r="T22" s="98">
        <v>24</v>
      </c>
      <c r="U22" s="53">
        <v>23</v>
      </c>
      <c r="V22" s="53">
        <v>26</v>
      </c>
      <c r="W22" s="109">
        <f t="shared" si="6"/>
        <v>73</v>
      </c>
      <c r="X22" s="110">
        <f t="shared" si="7"/>
        <v>60.83</v>
      </c>
      <c r="Y22" s="111">
        <f t="shared" si="8"/>
        <v>18.25</v>
      </c>
      <c r="Z22" s="163">
        <f t="shared" si="13"/>
        <v>65.790000000000006</v>
      </c>
      <c r="AA22" s="168">
        <f t="shared" si="14"/>
        <v>72</v>
      </c>
      <c r="AB22" s="158" t="str">
        <f t="shared" si="9"/>
        <v xml:space="preserve">Developing </v>
      </c>
      <c r="AD22" s="181"/>
      <c r="AE22" s="181"/>
      <c r="AF22" s="181"/>
      <c r="AG22" s="181"/>
      <c r="AV22" s="44">
        <f t="shared" si="10"/>
        <v>60</v>
      </c>
      <c r="AW22" s="44">
        <f t="shared" si="11"/>
        <v>57.499999999999993</v>
      </c>
      <c r="AX22" s="44">
        <f t="shared" si="12"/>
        <v>65</v>
      </c>
    </row>
    <row r="23" spans="1:50" ht="18" customHeight="1">
      <c r="A23" s="146">
        <v>12</v>
      </c>
      <c r="B23" s="190" t="str">
        <f>INPUT!B23</f>
        <v>Natividad, Nathan</v>
      </c>
      <c r="C23" s="57"/>
      <c r="D23" s="57"/>
      <c r="E23" s="83"/>
      <c r="F23" s="98">
        <v>15</v>
      </c>
      <c r="G23" s="53">
        <v>14</v>
      </c>
      <c r="H23" s="53">
        <v>13</v>
      </c>
      <c r="I23" s="53">
        <v>13</v>
      </c>
      <c r="J23" s="53">
        <v>15</v>
      </c>
      <c r="K23" s="109">
        <f t="shared" si="0"/>
        <v>70</v>
      </c>
      <c r="L23" s="110">
        <f t="shared" si="1"/>
        <v>70</v>
      </c>
      <c r="M23" s="111">
        <f t="shared" si="2"/>
        <v>14</v>
      </c>
      <c r="N23" s="98">
        <v>36</v>
      </c>
      <c r="O23" s="53">
        <v>39</v>
      </c>
      <c r="P23" s="53">
        <v>38</v>
      </c>
      <c r="Q23" s="109">
        <f t="shared" si="3"/>
        <v>113</v>
      </c>
      <c r="R23" s="110">
        <f t="shared" si="4"/>
        <v>75.33</v>
      </c>
      <c r="S23" s="111">
        <f t="shared" si="5"/>
        <v>37.67</v>
      </c>
      <c r="T23" s="98">
        <v>28</v>
      </c>
      <c r="U23" s="53">
        <v>24</v>
      </c>
      <c r="V23" s="53">
        <v>23</v>
      </c>
      <c r="W23" s="109">
        <f t="shared" si="6"/>
        <v>75</v>
      </c>
      <c r="X23" s="110">
        <f t="shared" si="7"/>
        <v>62.5</v>
      </c>
      <c r="Y23" s="111">
        <f t="shared" si="8"/>
        <v>18.75</v>
      </c>
      <c r="Z23" s="163">
        <f t="shared" si="13"/>
        <v>70.42</v>
      </c>
      <c r="AA23" s="168">
        <f t="shared" si="14"/>
        <v>75</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70</v>
      </c>
      <c r="AW23" s="44">
        <f t="shared" si="11"/>
        <v>60</v>
      </c>
      <c r="AX23" s="44">
        <f t="shared" si="12"/>
        <v>57.499999999999993</v>
      </c>
    </row>
    <row r="24" spans="1:50" ht="18" customHeight="1">
      <c r="A24" s="146">
        <v>13</v>
      </c>
      <c r="B24" s="190" t="str">
        <f>INPUT!B24</f>
        <v>Ocampo, Oliver</v>
      </c>
      <c r="C24" s="57"/>
      <c r="D24" s="57"/>
      <c r="E24" s="83"/>
      <c r="F24" s="98">
        <v>19</v>
      </c>
      <c r="G24" s="53">
        <v>19</v>
      </c>
      <c r="H24" s="53">
        <v>19</v>
      </c>
      <c r="I24" s="53">
        <v>19</v>
      </c>
      <c r="J24" s="53">
        <v>17</v>
      </c>
      <c r="K24" s="109">
        <f t="shared" si="0"/>
        <v>93</v>
      </c>
      <c r="L24" s="110">
        <f t="shared" si="1"/>
        <v>93</v>
      </c>
      <c r="M24" s="111">
        <f t="shared" si="2"/>
        <v>18.600000000000001</v>
      </c>
      <c r="N24" s="98">
        <v>50</v>
      </c>
      <c r="O24" s="53">
        <v>44</v>
      </c>
      <c r="P24" s="53">
        <v>49</v>
      </c>
      <c r="Q24" s="109">
        <f t="shared" si="3"/>
        <v>143</v>
      </c>
      <c r="R24" s="110">
        <f t="shared" si="4"/>
        <v>95.33</v>
      </c>
      <c r="S24" s="111">
        <f t="shared" si="5"/>
        <v>47.67</v>
      </c>
      <c r="T24" s="98">
        <v>36</v>
      </c>
      <c r="U24" s="53">
        <v>35</v>
      </c>
      <c r="V24" s="53">
        <v>33</v>
      </c>
      <c r="W24" s="109">
        <f t="shared" si="6"/>
        <v>104</v>
      </c>
      <c r="X24" s="110">
        <f t="shared" si="7"/>
        <v>86.67</v>
      </c>
      <c r="Y24" s="111">
        <f t="shared" si="8"/>
        <v>26</v>
      </c>
      <c r="Z24" s="163">
        <f t="shared" si="13"/>
        <v>92.27</v>
      </c>
      <c r="AA24" s="168">
        <f t="shared" si="14"/>
        <v>94</v>
      </c>
      <c r="AB24" s="158" t="str">
        <f t="shared" si="9"/>
        <v>Advancing</v>
      </c>
      <c r="AD24" s="49" t="s">
        <v>36</v>
      </c>
      <c r="AE24" s="184">
        <f>IFERROR(AVERAGE(T12:T112),"")</f>
        <v>30.675000000000001</v>
      </c>
      <c r="AF24" s="184">
        <f>IFERROR(AVERAGE(U12:U112),"")</f>
        <v>30.625</v>
      </c>
      <c r="AG24" s="184">
        <f>IFERROR(AVERAGE(V12:V112),"")</f>
        <v>29.95</v>
      </c>
      <c r="AH24" s="40"/>
      <c r="AI24" s="40"/>
      <c r="AJ24" s="40"/>
      <c r="AK24" s="40"/>
      <c r="AL24" s="40"/>
      <c r="AM24" s="40"/>
      <c r="AN24" s="40"/>
      <c r="AO24" s="40"/>
      <c r="AP24" s="40"/>
      <c r="AQ24" s="40"/>
      <c r="AR24" s="40"/>
      <c r="AS24" s="40"/>
      <c r="AT24" s="40"/>
      <c r="AU24" s="48"/>
      <c r="AV24" s="44">
        <f t="shared" si="10"/>
        <v>90</v>
      </c>
      <c r="AW24" s="44">
        <f t="shared" si="11"/>
        <v>87.5</v>
      </c>
      <c r="AX24" s="44">
        <f t="shared" si="12"/>
        <v>82.5</v>
      </c>
    </row>
    <row r="25" spans="1:50" ht="18" customHeight="1">
      <c r="A25" s="146">
        <v>14</v>
      </c>
      <c r="B25" s="190" t="str">
        <f>INPUT!B25</f>
        <v>Pascual, Paolo</v>
      </c>
      <c r="C25" s="57"/>
      <c r="D25" s="57"/>
      <c r="E25" s="83"/>
      <c r="F25" s="98">
        <v>17</v>
      </c>
      <c r="G25" s="53">
        <v>16</v>
      </c>
      <c r="H25" s="53">
        <v>15</v>
      </c>
      <c r="I25" s="53">
        <v>15</v>
      </c>
      <c r="J25" s="53">
        <v>17</v>
      </c>
      <c r="K25" s="109">
        <f t="shared" si="0"/>
        <v>80</v>
      </c>
      <c r="L25" s="110">
        <f t="shared" si="1"/>
        <v>80</v>
      </c>
      <c r="M25" s="111">
        <f t="shared" si="2"/>
        <v>16</v>
      </c>
      <c r="N25" s="98">
        <v>41</v>
      </c>
      <c r="O25" s="53">
        <v>43</v>
      </c>
      <c r="P25" s="53">
        <v>41</v>
      </c>
      <c r="Q25" s="109">
        <f t="shared" si="3"/>
        <v>125</v>
      </c>
      <c r="R25" s="110">
        <f t="shared" si="4"/>
        <v>83.33</v>
      </c>
      <c r="S25" s="111">
        <f t="shared" si="5"/>
        <v>41.67</v>
      </c>
      <c r="T25" s="98">
        <v>32</v>
      </c>
      <c r="U25" s="53">
        <v>31</v>
      </c>
      <c r="V25" s="53">
        <v>30</v>
      </c>
      <c r="W25" s="109">
        <f t="shared" si="6"/>
        <v>93</v>
      </c>
      <c r="X25" s="110">
        <f t="shared" si="7"/>
        <v>77.5</v>
      </c>
      <c r="Y25" s="111">
        <f t="shared" si="8"/>
        <v>23.25</v>
      </c>
      <c r="Z25" s="163">
        <f t="shared" si="13"/>
        <v>80.92</v>
      </c>
      <c r="AA25" s="168">
        <f t="shared" si="14"/>
        <v>82</v>
      </c>
      <c r="AB25" s="158" t="str">
        <f t="shared" si="9"/>
        <v>Benchmarking</v>
      </c>
      <c r="AD25" s="49" t="s">
        <v>37</v>
      </c>
      <c r="AE25" s="184">
        <f>IFERROR(MEDIAN(T12:T112),"")</f>
        <v>32</v>
      </c>
      <c r="AF25" s="184">
        <f>IFERROR(MEDIAN(U12:U112),"")</f>
        <v>31</v>
      </c>
      <c r="AG25" s="184">
        <f>IFERROR(MEDIAN(V12:V112),"")</f>
        <v>30.5</v>
      </c>
      <c r="AH25" s="40"/>
      <c r="AI25" s="40"/>
      <c r="AJ25" s="40"/>
      <c r="AK25" s="40"/>
      <c r="AL25" s="40"/>
      <c r="AM25" s="40"/>
      <c r="AN25" s="40"/>
      <c r="AO25" s="40"/>
      <c r="AP25" s="40"/>
      <c r="AQ25" s="40"/>
      <c r="AR25" s="40"/>
      <c r="AS25" s="40"/>
      <c r="AT25" s="40"/>
      <c r="AU25" s="48"/>
      <c r="AV25" s="44">
        <f t="shared" si="10"/>
        <v>80</v>
      </c>
      <c r="AW25" s="44">
        <f t="shared" si="11"/>
        <v>77.5</v>
      </c>
      <c r="AX25" s="44">
        <f t="shared" si="12"/>
        <v>75</v>
      </c>
    </row>
    <row r="26" spans="1:50" ht="18" customHeight="1">
      <c r="A26" s="146">
        <v>15</v>
      </c>
      <c r="B26" s="190" t="str">
        <f>INPUT!B26</f>
        <v>Quiambao, Rafael</v>
      </c>
      <c r="C26" s="57"/>
      <c r="D26" s="57"/>
      <c r="E26" s="83"/>
      <c r="F26" s="98">
        <v>8</v>
      </c>
      <c r="G26" s="53">
        <v>7</v>
      </c>
      <c r="H26" s="53">
        <v>9</v>
      </c>
      <c r="I26" s="53">
        <v>7</v>
      </c>
      <c r="J26" s="53">
        <v>8</v>
      </c>
      <c r="K26" s="109">
        <f t="shared" si="0"/>
        <v>39</v>
      </c>
      <c r="L26" s="110">
        <f t="shared" si="1"/>
        <v>39</v>
      </c>
      <c r="M26" s="111">
        <f t="shared" si="2"/>
        <v>7.8</v>
      </c>
      <c r="N26" s="98">
        <v>24</v>
      </c>
      <c r="O26" s="53">
        <v>21</v>
      </c>
      <c r="P26" s="53">
        <v>23</v>
      </c>
      <c r="Q26" s="109">
        <f t="shared" si="3"/>
        <v>68</v>
      </c>
      <c r="R26" s="110">
        <f t="shared" si="4"/>
        <v>45.33</v>
      </c>
      <c r="S26" s="111">
        <f t="shared" si="5"/>
        <v>22.67</v>
      </c>
      <c r="T26" s="98">
        <v>13</v>
      </c>
      <c r="U26" s="53">
        <v>12</v>
      </c>
      <c r="V26" s="53">
        <v>17</v>
      </c>
      <c r="W26" s="109">
        <f t="shared" si="6"/>
        <v>42</v>
      </c>
      <c r="X26" s="110">
        <f t="shared" si="7"/>
        <v>35</v>
      </c>
      <c r="Y26" s="111">
        <f t="shared" si="8"/>
        <v>10.5</v>
      </c>
      <c r="Z26" s="163">
        <f t="shared" si="13"/>
        <v>40.97</v>
      </c>
      <c r="AA26" s="168">
        <f t="shared" si="14"/>
        <v>61</v>
      </c>
      <c r="AB26" s="158" t="str">
        <f t="shared" si="9"/>
        <v>Emerging</v>
      </c>
      <c r="AD26" s="49" t="s">
        <v>38</v>
      </c>
      <c r="AE26" s="184">
        <f>IFERROR(_xlfn.STDEV.S(T12:T112),"")</f>
        <v>4.6430952319905492</v>
      </c>
      <c r="AF26" s="184">
        <f>_xlfn.STDEV.S(U12:U112)</f>
        <v>4.4932285234675708</v>
      </c>
      <c r="AG26" s="184">
        <f>_xlfn.STDEV.S(V12:V112)</f>
        <v>4.2904186634514287</v>
      </c>
      <c r="AV26" s="44">
        <f t="shared" si="10"/>
        <v>32.5</v>
      </c>
      <c r="AW26" s="44">
        <f t="shared" si="11"/>
        <v>30</v>
      </c>
      <c r="AX26" s="44">
        <f t="shared" si="12"/>
        <v>42.5</v>
      </c>
    </row>
    <row r="27" spans="1:50" ht="18" customHeight="1">
      <c r="A27" s="146">
        <v>16</v>
      </c>
      <c r="B27" s="190" t="str">
        <f>INPUT!B27</f>
        <v>Robles, Samuel</v>
      </c>
      <c r="C27" s="57"/>
      <c r="D27" s="57"/>
      <c r="E27" s="83"/>
      <c r="F27" s="98">
        <v>17</v>
      </c>
      <c r="G27" s="53">
        <v>17</v>
      </c>
      <c r="H27" s="53">
        <v>16</v>
      </c>
      <c r="I27" s="53">
        <v>18</v>
      </c>
      <c r="J27" s="53">
        <v>15</v>
      </c>
      <c r="K27" s="109">
        <f t="shared" si="0"/>
        <v>83</v>
      </c>
      <c r="L27" s="110">
        <f t="shared" si="1"/>
        <v>83</v>
      </c>
      <c r="M27" s="111">
        <f t="shared" si="2"/>
        <v>16.600000000000001</v>
      </c>
      <c r="N27" s="98">
        <v>40</v>
      </c>
      <c r="O27" s="53">
        <v>42</v>
      </c>
      <c r="P27" s="53">
        <v>41</v>
      </c>
      <c r="Q27" s="109">
        <f t="shared" si="3"/>
        <v>123</v>
      </c>
      <c r="R27" s="110">
        <f t="shared" si="4"/>
        <v>82</v>
      </c>
      <c r="S27" s="111">
        <f t="shared" si="5"/>
        <v>41</v>
      </c>
      <c r="T27" s="98">
        <v>32</v>
      </c>
      <c r="U27" s="53">
        <v>33</v>
      </c>
      <c r="V27" s="53">
        <v>29</v>
      </c>
      <c r="W27" s="109">
        <f t="shared" si="6"/>
        <v>94</v>
      </c>
      <c r="X27" s="110">
        <f t="shared" si="7"/>
        <v>78.33</v>
      </c>
      <c r="Y27" s="111">
        <f t="shared" si="8"/>
        <v>23.5</v>
      </c>
      <c r="Z27" s="163">
        <f t="shared" si="13"/>
        <v>81.099999999999994</v>
      </c>
      <c r="AA27" s="168">
        <f t="shared" si="14"/>
        <v>83</v>
      </c>
      <c r="AB27" s="158" t="str">
        <f t="shared" si="9"/>
        <v>Benchmarking</v>
      </c>
      <c r="AD27" s="49" t="s">
        <v>39</v>
      </c>
      <c r="AE27" s="185">
        <f>IFERROR(AE24/AE15,"")</f>
        <v>0.76687499999999997</v>
      </c>
      <c r="AF27" s="185">
        <f>IFERROR(AF24/AF15,"")</f>
        <v>0.765625</v>
      </c>
      <c r="AG27" s="185">
        <f>IFERROR(AG24/AG15,"")</f>
        <v>0.74875000000000003</v>
      </c>
      <c r="AV27" s="44">
        <f t="shared" si="10"/>
        <v>80</v>
      </c>
      <c r="AW27" s="44">
        <f t="shared" si="11"/>
        <v>82.5</v>
      </c>
      <c r="AX27" s="44">
        <f t="shared" si="12"/>
        <v>72.5</v>
      </c>
    </row>
    <row r="28" spans="1:50" ht="18" customHeight="1">
      <c r="A28" s="146">
        <v>17</v>
      </c>
      <c r="B28" s="190" t="str">
        <f>INPUT!B28</f>
        <v>Santiago, Timothy</v>
      </c>
      <c r="C28" s="57"/>
      <c r="D28" s="57"/>
      <c r="E28" s="83"/>
      <c r="F28" s="98">
        <v>16</v>
      </c>
      <c r="G28" s="53">
        <v>17</v>
      </c>
      <c r="H28" s="53">
        <v>17</v>
      </c>
      <c r="I28" s="53">
        <v>17</v>
      </c>
      <c r="J28" s="53">
        <v>18</v>
      </c>
      <c r="K28" s="109">
        <f t="shared" si="0"/>
        <v>85</v>
      </c>
      <c r="L28" s="110">
        <f t="shared" si="1"/>
        <v>85</v>
      </c>
      <c r="M28" s="111">
        <f t="shared" si="2"/>
        <v>17</v>
      </c>
      <c r="N28" s="98">
        <v>42</v>
      </c>
      <c r="O28" s="53">
        <v>45</v>
      </c>
      <c r="P28" s="53">
        <v>45</v>
      </c>
      <c r="Q28" s="109">
        <f t="shared" si="3"/>
        <v>132</v>
      </c>
      <c r="R28" s="110">
        <f t="shared" si="4"/>
        <v>88</v>
      </c>
      <c r="S28" s="111">
        <f t="shared" si="5"/>
        <v>44</v>
      </c>
      <c r="T28" s="98">
        <v>29</v>
      </c>
      <c r="U28" s="53">
        <v>30</v>
      </c>
      <c r="V28" s="53">
        <v>32</v>
      </c>
      <c r="W28" s="109">
        <f t="shared" si="6"/>
        <v>91</v>
      </c>
      <c r="X28" s="110">
        <f t="shared" si="7"/>
        <v>75.83</v>
      </c>
      <c r="Y28" s="111">
        <f t="shared" si="8"/>
        <v>22.75</v>
      </c>
      <c r="Z28" s="163">
        <f t="shared" si="13"/>
        <v>83.75</v>
      </c>
      <c r="AA28" s="168">
        <f t="shared" si="14"/>
        <v>85</v>
      </c>
      <c r="AB28" s="158" t="str">
        <f t="shared" si="9"/>
        <v>Benchmarking</v>
      </c>
      <c r="AD28" s="45"/>
      <c r="AE28" s="45"/>
      <c r="AF28" s="45"/>
      <c r="AG28" s="45"/>
      <c r="AV28" s="44">
        <f t="shared" si="10"/>
        <v>72.5</v>
      </c>
      <c r="AW28" s="44">
        <f t="shared" si="11"/>
        <v>75</v>
      </c>
      <c r="AX28" s="44">
        <f t="shared" si="12"/>
        <v>80</v>
      </c>
    </row>
    <row r="29" spans="1:50" ht="18" customHeight="1">
      <c r="A29" s="146">
        <v>18</v>
      </c>
      <c r="B29" s="190" t="str">
        <f>INPUT!B29</f>
        <v>Tolentino, Vince</v>
      </c>
      <c r="C29" s="57"/>
      <c r="D29" s="57"/>
      <c r="E29" s="83"/>
      <c r="F29" s="98">
        <v>18</v>
      </c>
      <c r="G29" s="53">
        <v>19</v>
      </c>
      <c r="H29" s="53">
        <v>17</v>
      </c>
      <c r="I29" s="53">
        <v>18</v>
      </c>
      <c r="J29" s="53">
        <v>16</v>
      </c>
      <c r="K29" s="109">
        <f t="shared" si="0"/>
        <v>88</v>
      </c>
      <c r="L29" s="110">
        <f t="shared" si="1"/>
        <v>88</v>
      </c>
      <c r="M29" s="111">
        <f t="shared" si="2"/>
        <v>17.600000000000001</v>
      </c>
      <c r="N29" s="98">
        <v>48</v>
      </c>
      <c r="O29" s="53">
        <v>43</v>
      </c>
      <c r="P29" s="53">
        <v>41</v>
      </c>
      <c r="Q29" s="109">
        <f t="shared" si="3"/>
        <v>132</v>
      </c>
      <c r="R29" s="110">
        <f t="shared" si="4"/>
        <v>88</v>
      </c>
      <c r="S29" s="111">
        <f t="shared" si="5"/>
        <v>44</v>
      </c>
      <c r="T29" s="98">
        <v>35</v>
      </c>
      <c r="U29" s="53">
        <v>33</v>
      </c>
      <c r="V29" s="53">
        <v>32</v>
      </c>
      <c r="W29" s="109">
        <f t="shared" si="6"/>
        <v>100</v>
      </c>
      <c r="X29" s="110">
        <f t="shared" si="7"/>
        <v>83.33</v>
      </c>
      <c r="Y29" s="111">
        <f t="shared" si="8"/>
        <v>25</v>
      </c>
      <c r="Z29" s="163">
        <f t="shared" si="13"/>
        <v>86.6</v>
      </c>
      <c r="AA29" s="168">
        <f t="shared" si="14"/>
        <v>88</v>
      </c>
      <c r="AB29" s="158" t="str">
        <f t="shared" si="9"/>
        <v>Benchmarking</v>
      </c>
      <c r="AD29" s="182" t="s">
        <v>40</v>
      </c>
      <c r="AE29" s="133" t="s">
        <v>25</v>
      </c>
      <c r="AF29" s="133" t="s">
        <v>26</v>
      </c>
      <c r="AG29" s="133" t="s">
        <v>27</v>
      </c>
      <c r="AV29" s="44">
        <f t="shared" si="10"/>
        <v>87.5</v>
      </c>
      <c r="AW29" s="44">
        <f t="shared" si="11"/>
        <v>82.5</v>
      </c>
      <c r="AX29" s="44">
        <f t="shared" si="12"/>
        <v>80</v>
      </c>
    </row>
    <row r="30" spans="1:50" ht="18" customHeight="1">
      <c r="A30" s="146">
        <v>19</v>
      </c>
      <c r="B30" s="190" t="str">
        <f>INPUT!B30</f>
        <v>Umali, Warren</v>
      </c>
      <c r="C30" s="57"/>
      <c r="D30" s="57"/>
      <c r="E30" s="83"/>
      <c r="F30" s="98">
        <v>17</v>
      </c>
      <c r="G30" s="53">
        <v>15</v>
      </c>
      <c r="H30" s="53">
        <v>17</v>
      </c>
      <c r="I30" s="53">
        <v>17</v>
      </c>
      <c r="J30" s="53">
        <v>17</v>
      </c>
      <c r="K30" s="109">
        <f t="shared" si="0"/>
        <v>83</v>
      </c>
      <c r="L30" s="110">
        <f t="shared" si="1"/>
        <v>83</v>
      </c>
      <c r="M30" s="111">
        <f t="shared" si="2"/>
        <v>16.600000000000001</v>
      </c>
      <c r="N30" s="98">
        <v>43</v>
      </c>
      <c r="O30" s="53">
        <v>43</v>
      </c>
      <c r="P30" s="53">
        <v>45</v>
      </c>
      <c r="Q30" s="109">
        <f t="shared" si="3"/>
        <v>131</v>
      </c>
      <c r="R30" s="110">
        <f t="shared" si="4"/>
        <v>87.33</v>
      </c>
      <c r="S30" s="111">
        <f t="shared" si="5"/>
        <v>43.67</v>
      </c>
      <c r="T30" s="98">
        <v>33</v>
      </c>
      <c r="U30" s="53">
        <v>31</v>
      </c>
      <c r="V30" s="53">
        <v>32</v>
      </c>
      <c r="W30" s="109">
        <f t="shared" si="6"/>
        <v>96</v>
      </c>
      <c r="X30" s="110">
        <f t="shared" si="7"/>
        <v>80</v>
      </c>
      <c r="Y30" s="111">
        <f t="shared" si="8"/>
        <v>24</v>
      </c>
      <c r="Z30" s="163">
        <f t="shared" si="13"/>
        <v>84.27</v>
      </c>
      <c r="AA30" s="168">
        <f t="shared" si="14"/>
        <v>86</v>
      </c>
      <c r="AB30" s="158" t="str">
        <f t="shared" si="9"/>
        <v>Benchmarking</v>
      </c>
      <c r="AD30" s="49" t="s">
        <v>41</v>
      </c>
      <c r="AE30" s="147">
        <f>IF(COUNTA(T12:T112)=0,"",MAX(T12:T112))</f>
        <v>37</v>
      </c>
      <c r="AF30" s="147">
        <f>IF(COUNTA(U12:U112)=0,"",MAX(U12:U112))</f>
        <v>38</v>
      </c>
      <c r="AG30" s="147">
        <f>IF(COUNTA(V12:V112)=0,"",MAX(V12:V112))</f>
        <v>37</v>
      </c>
      <c r="AV30" s="44">
        <f t="shared" si="10"/>
        <v>82.5</v>
      </c>
      <c r="AW30" s="44">
        <f t="shared" si="11"/>
        <v>77.5</v>
      </c>
      <c r="AX30" s="44">
        <f t="shared" si="12"/>
        <v>80</v>
      </c>
    </row>
    <row r="31" spans="1:50" ht="18" customHeight="1">
      <c r="A31" s="146">
        <v>20</v>
      </c>
      <c r="B31" s="190" t="str">
        <f>INPUT!B31</f>
        <v>Valdez, Zachary</v>
      </c>
      <c r="C31" s="57"/>
      <c r="D31" s="57"/>
      <c r="E31" s="83"/>
      <c r="F31" s="98">
        <v>17</v>
      </c>
      <c r="G31" s="53">
        <v>17</v>
      </c>
      <c r="H31" s="53">
        <v>15</v>
      </c>
      <c r="I31" s="53">
        <v>17</v>
      </c>
      <c r="J31" s="53">
        <v>17</v>
      </c>
      <c r="K31" s="109">
        <f t="shared" si="0"/>
        <v>83</v>
      </c>
      <c r="L31" s="110">
        <f t="shared" si="1"/>
        <v>83</v>
      </c>
      <c r="M31" s="111">
        <f t="shared" si="2"/>
        <v>16.600000000000001</v>
      </c>
      <c r="N31" s="98">
        <v>39</v>
      </c>
      <c r="O31" s="53">
        <v>40</v>
      </c>
      <c r="P31" s="53">
        <v>41</v>
      </c>
      <c r="Q31" s="109">
        <f t="shared" si="3"/>
        <v>120</v>
      </c>
      <c r="R31" s="110">
        <f t="shared" si="4"/>
        <v>80</v>
      </c>
      <c r="S31" s="111">
        <f t="shared" si="5"/>
        <v>40</v>
      </c>
      <c r="T31" s="98">
        <v>29</v>
      </c>
      <c r="U31" s="53">
        <v>32</v>
      </c>
      <c r="V31" s="53">
        <v>31</v>
      </c>
      <c r="W31" s="109">
        <f t="shared" si="6"/>
        <v>92</v>
      </c>
      <c r="X31" s="110">
        <f t="shared" si="7"/>
        <v>76.67</v>
      </c>
      <c r="Y31" s="111">
        <f t="shared" si="8"/>
        <v>23</v>
      </c>
      <c r="Z31" s="163">
        <f t="shared" si="13"/>
        <v>79.599999999999994</v>
      </c>
      <c r="AA31" s="168">
        <f t="shared" si="14"/>
        <v>81</v>
      </c>
      <c r="AB31" s="158" t="str">
        <f t="shared" si="9"/>
        <v>Benchmarking</v>
      </c>
      <c r="AD31" s="49" t="s">
        <v>42</v>
      </c>
      <c r="AE31" s="147">
        <f>IF(COUNTA(T12:T112)=0,"",MIN(T12:T112))</f>
        <v>13</v>
      </c>
      <c r="AF31" s="147">
        <f>IF(COUNTA(U12:U112)=0,"",MIN(U12:U112))</f>
        <v>12</v>
      </c>
      <c r="AG31" s="147">
        <f>IF(COUNTA(V12:V112)=0,"",MIN(V12:V112))</f>
        <v>17</v>
      </c>
      <c r="AV31" s="44">
        <f t="shared" si="10"/>
        <v>72.5</v>
      </c>
      <c r="AW31" s="44">
        <f t="shared" si="11"/>
        <v>80</v>
      </c>
      <c r="AX31" s="44">
        <f t="shared" si="12"/>
        <v>77.5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1227</v>
      </c>
      <c r="AF32" s="147">
        <f>IF(COUNTA(U12:U112)=0,"",SUM(U12:U112))</f>
        <v>1225</v>
      </c>
      <c r="AG32" s="147">
        <f>IF(COUNTA(V12:V112)=0,"",SUM(V12:V112))</f>
        <v>1198</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19</v>
      </c>
      <c r="G63" s="53">
        <v>18</v>
      </c>
      <c r="H63" s="53">
        <v>18</v>
      </c>
      <c r="I63" s="53">
        <v>19</v>
      </c>
      <c r="J63" s="53">
        <v>19</v>
      </c>
      <c r="K63" s="106">
        <f t="shared" ref="K63:K94" si="30">IF(COUNT($F63:$J63)=0,"",SUM($F63:$J63))</f>
        <v>93</v>
      </c>
      <c r="L63" s="107">
        <f t="shared" ref="L63:L94" si="31">IF(ISERROR(IF($K63="","",ROUND(($K63/$K$10)*$L$10,2))),"",IF($K63="","",ROUND(($K63/$K$10)*$L$10,2)))</f>
        <v>93</v>
      </c>
      <c r="M63" s="108">
        <f t="shared" ref="M63:M94" si="32">IF($L63="","",ROUND($L63*$M$10,2))</f>
        <v>18.600000000000001</v>
      </c>
      <c r="N63" s="98">
        <v>47</v>
      </c>
      <c r="O63" s="53">
        <v>47</v>
      </c>
      <c r="P63" s="53">
        <v>47</v>
      </c>
      <c r="Q63" s="106">
        <f t="shared" ref="Q63:Q94" si="33">IF(COUNT($N63:$P63)=0,"",SUM($N63:$P63))</f>
        <v>141</v>
      </c>
      <c r="R63" s="107">
        <f t="shared" ref="R63:R94" si="34">IF(ISERROR(IF($Q63="","",ROUND(($Q63/$Q$10)*$R$10,2))),"",IF($Q63="","",ROUND(($Q63/$Q$10)*$R$10,2)))</f>
        <v>94</v>
      </c>
      <c r="S63" s="108">
        <f t="shared" ref="S63:S94" si="35">IF($R63="","",ROUND($R63*$S$10,2))</f>
        <v>47</v>
      </c>
      <c r="T63" s="98">
        <v>37</v>
      </c>
      <c r="U63" s="53">
        <v>34</v>
      </c>
      <c r="V63" s="53">
        <v>36</v>
      </c>
      <c r="W63" s="106">
        <f t="shared" ref="W63:W94" si="36">IF(COUNT($T63:$V63)=0,"",SUM($T63:$V63))</f>
        <v>107</v>
      </c>
      <c r="X63" s="107">
        <f t="shared" ref="X63:X94" si="37">IF(ISERROR(IF($W63="","",ROUND(($W63/$W$10)*$X$10,2))),"",IF($W63="","",ROUND(($W63/$W$10)*$X$10,2)))</f>
        <v>89.17</v>
      </c>
      <c r="Y63" s="108">
        <f t="shared" ref="Y63:Y94" si="38">IF($X63="","",ROUND($X63*$Y$10,2))</f>
        <v>26.75</v>
      </c>
      <c r="Z63" s="162">
        <f t="shared" ref="Z63:Z94" si="39">IF(ISERROR(IF($V63="","",ROUND(SUM($M63,$S63,$Y63),2))),"",IF($V63="","",ROUND(SUM($M63,$S63,$Y63),2)))</f>
        <v>92.35</v>
      </c>
      <c r="AA63" s="167">
        <f t="shared" ref="AA63:AA94" si="40">IF(ISERROR(IF($V63="","",VLOOKUP(Z63,NewTransmu,4,TRUE))),"",IF($V63="","",VLOOKUP(Z63,NewTransmu,4,TRUE)))</f>
        <v>94</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92.5</v>
      </c>
      <c r="AW63" s="44">
        <f t="shared" si="26"/>
        <v>85</v>
      </c>
      <c r="AX63" s="44">
        <f t="shared" si="27"/>
        <v>90</v>
      </c>
    </row>
    <row r="64" spans="1:50" ht="18" customHeight="1">
      <c r="A64" s="146">
        <v>2</v>
      </c>
      <c r="B64" s="190" t="str">
        <f>INPUT!B64</f>
        <v>Bernardo, Bea</v>
      </c>
      <c r="C64" s="57"/>
      <c r="D64" s="57"/>
      <c r="E64" s="83"/>
      <c r="F64" s="98">
        <v>16</v>
      </c>
      <c r="G64" s="53">
        <v>15</v>
      </c>
      <c r="H64" s="53">
        <v>15</v>
      </c>
      <c r="I64" s="53">
        <v>16</v>
      </c>
      <c r="J64" s="53">
        <v>16</v>
      </c>
      <c r="K64" s="109">
        <f t="shared" si="30"/>
        <v>78</v>
      </c>
      <c r="L64" s="110">
        <f t="shared" si="31"/>
        <v>78</v>
      </c>
      <c r="M64" s="111">
        <f t="shared" si="32"/>
        <v>15.6</v>
      </c>
      <c r="N64" s="98">
        <v>41</v>
      </c>
      <c r="O64" s="53">
        <v>41</v>
      </c>
      <c r="P64" s="53">
        <v>39</v>
      </c>
      <c r="Q64" s="109">
        <f t="shared" si="33"/>
        <v>121</v>
      </c>
      <c r="R64" s="110">
        <f t="shared" si="34"/>
        <v>80.67</v>
      </c>
      <c r="S64" s="111">
        <f t="shared" si="35"/>
        <v>40.340000000000003</v>
      </c>
      <c r="T64" s="98">
        <v>26</v>
      </c>
      <c r="U64" s="53">
        <v>30</v>
      </c>
      <c r="V64" s="53">
        <v>27</v>
      </c>
      <c r="W64" s="109">
        <f t="shared" si="36"/>
        <v>83</v>
      </c>
      <c r="X64" s="110">
        <f t="shared" si="37"/>
        <v>69.17</v>
      </c>
      <c r="Y64" s="111">
        <f t="shared" si="38"/>
        <v>20.75</v>
      </c>
      <c r="Z64" s="163">
        <f t="shared" si="39"/>
        <v>76.69</v>
      </c>
      <c r="AA64" s="168">
        <f t="shared" si="40"/>
        <v>78</v>
      </c>
      <c r="AB64" s="158" t="str">
        <f t="shared" si="41"/>
        <v>Connecting</v>
      </c>
      <c r="AD64" s="3"/>
      <c r="AG64" s="1"/>
      <c r="AH64" s="1"/>
      <c r="AI64" s="1"/>
      <c r="AJ64" s="1"/>
      <c r="AK64" s="1"/>
      <c r="AL64" s="1"/>
      <c r="AM64" s="1"/>
      <c r="AN64" s="1"/>
      <c r="AO64" s="1"/>
      <c r="AP64" s="1"/>
      <c r="AQ64" s="1"/>
      <c r="AR64" s="1"/>
      <c r="AS64" s="1"/>
      <c r="AT64" s="1"/>
      <c r="AU64" s="45"/>
      <c r="AV64" s="44">
        <f t="shared" si="25"/>
        <v>65</v>
      </c>
      <c r="AW64" s="44">
        <f t="shared" si="26"/>
        <v>75</v>
      </c>
      <c r="AX64" s="44">
        <f t="shared" si="27"/>
        <v>67.5</v>
      </c>
    </row>
    <row r="65" spans="1:50" ht="18" customHeight="1">
      <c r="A65" s="146">
        <v>3</v>
      </c>
      <c r="B65" s="190" t="str">
        <f>INPUT!B65</f>
        <v>Cabrera, Camille</v>
      </c>
      <c r="C65" s="57"/>
      <c r="D65" s="57"/>
      <c r="E65" s="83"/>
      <c r="F65" s="98">
        <v>15</v>
      </c>
      <c r="G65" s="53">
        <v>15</v>
      </c>
      <c r="H65" s="53">
        <v>15</v>
      </c>
      <c r="I65" s="53">
        <v>14</v>
      </c>
      <c r="J65" s="53">
        <v>16</v>
      </c>
      <c r="K65" s="109">
        <f t="shared" si="30"/>
        <v>75</v>
      </c>
      <c r="L65" s="110">
        <f t="shared" si="31"/>
        <v>75</v>
      </c>
      <c r="M65" s="111">
        <f t="shared" si="32"/>
        <v>15</v>
      </c>
      <c r="N65" s="98">
        <v>40</v>
      </c>
      <c r="O65" s="53">
        <v>40</v>
      </c>
      <c r="P65" s="53">
        <v>40</v>
      </c>
      <c r="Q65" s="109">
        <f t="shared" si="33"/>
        <v>120</v>
      </c>
      <c r="R65" s="110">
        <f t="shared" si="34"/>
        <v>80</v>
      </c>
      <c r="S65" s="111">
        <f t="shared" si="35"/>
        <v>40</v>
      </c>
      <c r="T65" s="98">
        <v>27</v>
      </c>
      <c r="U65" s="53">
        <v>30</v>
      </c>
      <c r="V65" s="53">
        <v>27</v>
      </c>
      <c r="W65" s="109">
        <f t="shared" si="36"/>
        <v>84</v>
      </c>
      <c r="X65" s="110">
        <f t="shared" si="37"/>
        <v>70</v>
      </c>
      <c r="Y65" s="111">
        <f t="shared" si="38"/>
        <v>21</v>
      </c>
      <c r="Z65" s="163">
        <f t="shared" si="39"/>
        <v>76</v>
      </c>
      <c r="AA65" s="168">
        <f t="shared" si="40"/>
        <v>78</v>
      </c>
      <c r="AB65" s="158" t="str">
        <f t="shared" si="41"/>
        <v>Connecting</v>
      </c>
      <c r="AD65" s="3"/>
      <c r="AG65" s="1"/>
      <c r="AH65" s="1"/>
      <c r="AI65" s="1"/>
      <c r="AJ65" s="1"/>
      <c r="AK65" s="1"/>
      <c r="AL65" s="1"/>
      <c r="AM65" s="1"/>
      <c r="AN65" s="1"/>
      <c r="AO65" s="1"/>
      <c r="AP65" s="1"/>
      <c r="AQ65" s="1"/>
      <c r="AR65" s="1"/>
      <c r="AS65" s="1"/>
      <c r="AT65" s="1"/>
      <c r="AU65" s="45"/>
      <c r="AV65" s="44">
        <f t="shared" si="25"/>
        <v>67.5</v>
      </c>
      <c r="AW65" s="44">
        <f t="shared" si="26"/>
        <v>75</v>
      </c>
      <c r="AX65" s="44">
        <f t="shared" si="27"/>
        <v>67.5</v>
      </c>
    </row>
    <row r="66" spans="1:50" ht="18" customHeight="1">
      <c r="A66" s="146">
        <v>4</v>
      </c>
      <c r="B66" s="190" t="str">
        <f>INPUT!B66</f>
        <v>Dizon, Danica</v>
      </c>
      <c r="C66" s="57"/>
      <c r="D66" s="57"/>
      <c r="E66" s="83"/>
      <c r="F66" s="98">
        <v>16</v>
      </c>
      <c r="G66" s="53">
        <v>17</v>
      </c>
      <c r="H66" s="53">
        <v>17</v>
      </c>
      <c r="I66" s="53">
        <v>15</v>
      </c>
      <c r="J66" s="53">
        <v>17</v>
      </c>
      <c r="K66" s="109">
        <f t="shared" si="30"/>
        <v>82</v>
      </c>
      <c r="L66" s="110">
        <f t="shared" si="31"/>
        <v>82</v>
      </c>
      <c r="M66" s="111">
        <f t="shared" si="32"/>
        <v>16.399999999999999</v>
      </c>
      <c r="N66" s="98">
        <v>38</v>
      </c>
      <c r="O66" s="53">
        <v>40</v>
      </c>
      <c r="P66" s="53">
        <v>43</v>
      </c>
      <c r="Q66" s="109">
        <f t="shared" si="33"/>
        <v>121</v>
      </c>
      <c r="R66" s="110">
        <f t="shared" si="34"/>
        <v>80.67</v>
      </c>
      <c r="S66" s="111">
        <f t="shared" si="35"/>
        <v>40.340000000000003</v>
      </c>
      <c r="T66" s="98">
        <v>33</v>
      </c>
      <c r="U66" s="53">
        <v>31</v>
      </c>
      <c r="V66" s="53">
        <v>33</v>
      </c>
      <c r="W66" s="109">
        <f t="shared" si="36"/>
        <v>97</v>
      </c>
      <c r="X66" s="110">
        <f t="shared" si="37"/>
        <v>80.83</v>
      </c>
      <c r="Y66" s="111">
        <f t="shared" si="38"/>
        <v>24.25</v>
      </c>
      <c r="Z66" s="163">
        <f t="shared" si="39"/>
        <v>80.989999999999995</v>
      </c>
      <c r="AA66" s="168">
        <f t="shared" si="40"/>
        <v>82</v>
      </c>
      <c r="AB66" s="158" t="str">
        <f t="shared" si="41"/>
        <v>Benchmarking</v>
      </c>
      <c r="AD66" s="3"/>
      <c r="AG66" s="1"/>
      <c r="AH66" s="1"/>
      <c r="AI66" s="1"/>
      <c r="AJ66" s="1"/>
      <c r="AK66" s="1"/>
      <c r="AL66" s="1"/>
      <c r="AM66" s="1"/>
      <c r="AN66" s="1"/>
      <c r="AO66" s="1"/>
      <c r="AP66" s="1"/>
      <c r="AQ66" s="1"/>
      <c r="AR66" s="1"/>
      <c r="AS66" s="1"/>
      <c r="AT66" s="1"/>
      <c r="AU66" s="45"/>
      <c r="AV66" s="44">
        <f t="shared" si="25"/>
        <v>82.5</v>
      </c>
      <c r="AW66" s="44">
        <f t="shared" si="26"/>
        <v>77.5</v>
      </c>
      <c r="AX66" s="44">
        <f t="shared" si="27"/>
        <v>82.5</v>
      </c>
    </row>
    <row r="67" spans="1:50" ht="18" customHeight="1">
      <c r="A67" s="146">
        <v>5</v>
      </c>
      <c r="B67" s="190" t="str">
        <f>INPUT!B67</f>
        <v>Estrada, Elaine</v>
      </c>
      <c r="C67" s="57"/>
      <c r="D67" s="57"/>
      <c r="E67" s="83"/>
      <c r="F67" s="98">
        <v>20</v>
      </c>
      <c r="G67" s="53">
        <v>18</v>
      </c>
      <c r="H67" s="53">
        <v>20</v>
      </c>
      <c r="I67" s="53">
        <v>18</v>
      </c>
      <c r="J67" s="53">
        <v>18</v>
      </c>
      <c r="K67" s="109">
        <f t="shared" si="30"/>
        <v>94</v>
      </c>
      <c r="L67" s="110">
        <f t="shared" si="31"/>
        <v>94</v>
      </c>
      <c r="M67" s="111">
        <f t="shared" si="32"/>
        <v>18.8</v>
      </c>
      <c r="N67" s="98">
        <v>47</v>
      </c>
      <c r="O67" s="53">
        <v>47</v>
      </c>
      <c r="P67" s="53">
        <v>46</v>
      </c>
      <c r="Q67" s="109">
        <f t="shared" si="33"/>
        <v>140</v>
      </c>
      <c r="R67" s="110">
        <f t="shared" si="34"/>
        <v>93.33</v>
      </c>
      <c r="S67" s="111">
        <f t="shared" si="35"/>
        <v>46.67</v>
      </c>
      <c r="T67" s="98">
        <v>35</v>
      </c>
      <c r="U67" s="53">
        <v>35</v>
      </c>
      <c r="V67" s="53">
        <v>37</v>
      </c>
      <c r="W67" s="109">
        <f t="shared" si="36"/>
        <v>107</v>
      </c>
      <c r="X67" s="110">
        <f t="shared" si="37"/>
        <v>89.17</v>
      </c>
      <c r="Y67" s="111">
        <f t="shared" si="38"/>
        <v>26.75</v>
      </c>
      <c r="Z67" s="163">
        <f t="shared" si="39"/>
        <v>92.22</v>
      </c>
      <c r="AA67" s="168">
        <f t="shared" si="40"/>
        <v>94</v>
      </c>
      <c r="AB67" s="158" t="str">
        <f t="shared" si="41"/>
        <v>Advancing</v>
      </c>
      <c r="AD67" s="3"/>
      <c r="AG67" s="1"/>
      <c r="AH67" s="1"/>
      <c r="AI67" s="1"/>
      <c r="AJ67" s="1"/>
      <c r="AK67" s="1"/>
      <c r="AL67" s="1"/>
      <c r="AM67" s="1"/>
      <c r="AN67" s="1"/>
      <c r="AO67" s="1"/>
      <c r="AP67" s="1"/>
      <c r="AQ67" s="1"/>
      <c r="AR67" s="1"/>
      <c r="AS67" s="1"/>
      <c r="AT67" s="1"/>
      <c r="AU67" s="45"/>
      <c r="AV67" s="44">
        <f t="shared" si="25"/>
        <v>87.5</v>
      </c>
      <c r="AW67" s="44">
        <f t="shared" si="26"/>
        <v>87.5</v>
      </c>
      <c r="AX67" s="44">
        <f t="shared" si="27"/>
        <v>92.5</v>
      </c>
    </row>
    <row r="68" spans="1:50" ht="18" customHeight="1">
      <c r="A68" s="146">
        <v>6</v>
      </c>
      <c r="B68" s="190" t="str">
        <f>INPUT!B68</f>
        <v>Flores, Faith</v>
      </c>
      <c r="C68" s="57"/>
      <c r="D68" s="57"/>
      <c r="E68" s="83"/>
      <c r="F68" s="98">
        <v>18</v>
      </c>
      <c r="G68" s="53">
        <v>17</v>
      </c>
      <c r="H68" s="53">
        <v>18</v>
      </c>
      <c r="I68" s="53">
        <v>19</v>
      </c>
      <c r="J68" s="53">
        <v>18</v>
      </c>
      <c r="K68" s="109">
        <f t="shared" si="30"/>
        <v>90</v>
      </c>
      <c r="L68" s="110">
        <f t="shared" si="31"/>
        <v>90</v>
      </c>
      <c r="M68" s="111">
        <f t="shared" si="32"/>
        <v>18</v>
      </c>
      <c r="N68" s="98">
        <v>48</v>
      </c>
      <c r="O68" s="53">
        <v>42</v>
      </c>
      <c r="P68" s="53">
        <v>48</v>
      </c>
      <c r="Q68" s="109">
        <f t="shared" si="33"/>
        <v>138</v>
      </c>
      <c r="R68" s="110">
        <f t="shared" si="34"/>
        <v>92</v>
      </c>
      <c r="S68" s="111">
        <f t="shared" si="35"/>
        <v>46</v>
      </c>
      <c r="T68" s="98">
        <v>35</v>
      </c>
      <c r="U68" s="53">
        <v>34</v>
      </c>
      <c r="V68" s="53">
        <v>33</v>
      </c>
      <c r="W68" s="109">
        <f t="shared" si="36"/>
        <v>102</v>
      </c>
      <c r="X68" s="110">
        <f t="shared" si="37"/>
        <v>85</v>
      </c>
      <c r="Y68" s="111">
        <f t="shared" si="38"/>
        <v>25.5</v>
      </c>
      <c r="Z68" s="163">
        <f t="shared" si="39"/>
        <v>89.5</v>
      </c>
      <c r="AA68" s="168">
        <f t="shared" si="40"/>
        <v>91</v>
      </c>
      <c r="AB68" s="158" t="str">
        <f t="shared" si="41"/>
        <v>Advancing</v>
      </c>
      <c r="AD68" s="3"/>
      <c r="AG68" s="1"/>
      <c r="AH68" s="1"/>
      <c r="AI68" s="1"/>
      <c r="AJ68" s="1"/>
      <c r="AK68" s="1"/>
      <c r="AL68" s="1"/>
      <c r="AM68" s="1"/>
      <c r="AN68" s="1"/>
      <c r="AO68" s="1"/>
      <c r="AP68" s="1"/>
      <c r="AQ68" s="1"/>
      <c r="AR68" s="1"/>
      <c r="AS68" s="1"/>
      <c r="AT68" s="1"/>
      <c r="AU68" s="45"/>
      <c r="AV68" s="44">
        <f t="shared" si="25"/>
        <v>87.5</v>
      </c>
      <c r="AW68" s="44">
        <f t="shared" si="26"/>
        <v>85</v>
      </c>
      <c r="AX68" s="44">
        <f t="shared" si="27"/>
        <v>82.5</v>
      </c>
    </row>
    <row r="69" spans="1:50" ht="18" customHeight="1">
      <c r="A69" s="146">
        <v>7</v>
      </c>
      <c r="B69" s="190" t="str">
        <f>INPUT!B69</f>
        <v>Galang, Grace</v>
      </c>
      <c r="C69" s="57"/>
      <c r="D69" s="57"/>
      <c r="E69" s="83"/>
      <c r="F69" s="98">
        <v>15</v>
      </c>
      <c r="G69" s="53">
        <v>15</v>
      </c>
      <c r="H69" s="53">
        <v>14</v>
      </c>
      <c r="I69" s="53">
        <v>16</v>
      </c>
      <c r="J69" s="53">
        <v>15</v>
      </c>
      <c r="K69" s="109">
        <f t="shared" si="30"/>
        <v>75</v>
      </c>
      <c r="L69" s="110">
        <f t="shared" si="31"/>
        <v>75</v>
      </c>
      <c r="M69" s="111">
        <f t="shared" si="32"/>
        <v>15</v>
      </c>
      <c r="N69" s="98">
        <v>40</v>
      </c>
      <c r="O69" s="53">
        <v>41</v>
      </c>
      <c r="P69" s="53">
        <v>41</v>
      </c>
      <c r="Q69" s="109">
        <f t="shared" si="33"/>
        <v>122</v>
      </c>
      <c r="R69" s="110">
        <f t="shared" si="34"/>
        <v>81.33</v>
      </c>
      <c r="S69" s="111">
        <f t="shared" si="35"/>
        <v>40.67</v>
      </c>
      <c r="T69" s="98">
        <v>30</v>
      </c>
      <c r="U69" s="53">
        <v>27</v>
      </c>
      <c r="V69" s="53">
        <v>31</v>
      </c>
      <c r="W69" s="109">
        <f t="shared" si="36"/>
        <v>88</v>
      </c>
      <c r="X69" s="110">
        <f t="shared" si="37"/>
        <v>73.33</v>
      </c>
      <c r="Y69" s="111">
        <f t="shared" si="38"/>
        <v>22</v>
      </c>
      <c r="Z69" s="163">
        <f t="shared" si="39"/>
        <v>77.67</v>
      </c>
      <c r="AA69" s="168">
        <f t="shared" si="40"/>
        <v>79</v>
      </c>
      <c r="AB69" s="158" t="str">
        <f t="shared" si="41"/>
        <v>Connecting</v>
      </c>
      <c r="AD69" s="3"/>
      <c r="AG69" s="1"/>
      <c r="AH69" s="1"/>
      <c r="AI69" s="1"/>
      <c r="AJ69" s="1"/>
      <c r="AK69" s="1"/>
      <c r="AL69" s="1"/>
      <c r="AM69" s="1"/>
      <c r="AN69" s="1"/>
      <c r="AO69" s="1"/>
      <c r="AP69" s="1"/>
      <c r="AQ69" s="1"/>
      <c r="AR69" s="1"/>
      <c r="AS69" s="1"/>
      <c r="AT69" s="1"/>
      <c r="AU69" s="45"/>
      <c r="AV69" s="44">
        <f t="shared" si="25"/>
        <v>75</v>
      </c>
      <c r="AW69" s="44">
        <f t="shared" si="26"/>
        <v>67.5</v>
      </c>
      <c r="AX69" s="44">
        <f t="shared" si="27"/>
        <v>77.5</v>
      </c>
    </row>
    <row r="70" spans="1:50" ht="18" customHeight="1">
      <c r="A70" s="146">
        <v>8</v>
      </c>
      <c r="B70" s="190" t="str">
        <f>INPUT!B70</f>
        <v>Hernandez, Hannah</v>
      </c>
      <c r="C70" s="57"/>
      <c r="D70" s="57"/>
      <c r="E70" s="83"/>
      <c r="F70" s="98">
        <v>17</v>
      </c>
      <c r="G70" s="53">
        <v>16</v>
      </c>
      <c r="H70" s="53">
        <v>17</v>
      </c>
      <c r="I70" s="53">
        <v>18</v>
      </c>
      <c r="J70" s="53">
        <v>17</v>
      </c>
      <c r="K70" s="109">
        <f t="shared" si="30"/>
        <v>85</v>
      </c>
      <c r="L70" s="110">
        <f t="shared" si="31"/>
        <v>85</v>
      </c>
      <c r="M70" s="111">
        <f t="shared" si="32"/>
        <v>17</v>
      </c>
      <c r="N70" s="98">
        <v>45</v>
      </c>
      <c r="O70" s="53">
        <v>48</v>
      </c>
      <c r="P70" s="53">
        <v>46</v>
      </c>
      <c r="Q70" s="109">
        <f t="shared" si="33"/>
        <v>139</v>
      </c>
      <c r="R70" s="110">
        <f t="shared" si="34"/>
        <v>92.67</v>
      </c>
      <c r="S70" s="111">
        <f t="shared" si="35"/>
        <v>46.34</v>
      </c>
      <c r="T70" s="98">
        <v>36</v>
      </c>
      <c r="U70" s="53">
        <v>35</v>
      </c>
      <c r="V70" s="53">
        <v>31</v>
      </c>
      <c r="W70" s="109">
        <f t="shared" si="36"/>
        <v>102</v>
      </c>
      <c r="X70" s="110">
        <f t="shared" si="37"/>
        <v>85</v>
      </c>
      <c r="Y70" s="111">
        <f t="shared" si="38"/>
        <v>25.5</v>
      </c>
      <c r="Z70" s="163">
        <f t="shared" si="39"/>
        <v>88.84</v>
      </c>
      <c r="AA70" s="168">
        <f t="shared" si="40"/>
        <v>90</v>
      </c>
      <c r="AB70" s="158" t="str">
        <f t="shared" si="41"/>
        <v>Advancing</v>
      </c>
      <c r="AD70" s="3"/>
      <c r="AG70" s="1"/>
      <c r="AH70" s="1"/>
      <c r="AI70" s="1"/>
      <c r="AJ70" s="1"/>
      <c r="AK70" s="1"/>
      <c r="AL70" s="1"/>
      <c r="AM70" s="1"/>
      <c r="AN70" s="1"/>
      <c r="AO70" s="1"/>
      <c r="AP70" s="1"/>
      <c r="AQ70" s="1"/>
      <c r="AR70" s="1"/>
      <c r="AS70" s="1"/>
      <c r="AT70" s="1"/>
      <c r="AU70" s="45"/>
      <c r="AV70" s="44">
        <f t="shared" si="25"/>
        <v>90</v>
      </c>
      <c r="AW70" s="44">
        <f t="shared" si="26"/>
        <v>87.5</v>
      </c>
      <c r="AX70" s="44">
        <f t="shared" si="27"/>
        <v>77.5</v>
      </c>
    </row>
    <row r="71" spans="1:50" ht="18" customHeight="1">
      <c r="A71" s="146">
        <v>9</v>
      </c>
      <c r="B71" s="190" t="str">
        <f>INPUT!B71</f>
        <v>Ilagan, Isabel</v>
      </c>
      <c r="C71" s="57"/>
      <c r="D71" s="57"/>
      <c r="E71" s="83"/>
      <c r="F71" s="98">
        <v>13</v>
      </c>
      <c r="G71" s="53">
        <v>12</v>
      </c>
      <c r="H71" s="53">
        <v>13</v>
      </c>
      <c r="I71" s="53">
        <v>14</v>
      </c>
      <c r="J71" s="53">
        <v>13</v>
      </c>
      <c r="K71" s="109">
        <f t="shared" si="30"/>
        <v>65</v>
      </c>
      <c r="L71" s="110">
        <f t="shared" si="31"/>
        <v>65</v>
      </c>
      <c r="M71" s="111">
        <f t="shared" si="32"/>
        <v>13</v>
      </c>
      <c r="N71" s="98">
        <v>32</v>
      </c>
      <c r="O71" s="53">
        <v>32</v>
      </c>
      <c r="P71" s="53">
        <v>31</v>
      </c>
      <c r="Q71" s="109">
        <f t="shared" si="33"/>
        <v>95</v>
      </c>
      <c r="R71" s="110">
        <f t="shared" si="34"/>
        <v>63.33</v>
      </c>
      <c r="S71" s="111">
        <f t="shared" si="35"/>
        <v>31.67</v>
      </c>
      <c r="T71" s="98">
        <v>23</v>
      </c>
      <c r="U71" s="53">
        <v>26</v>
      </c>
      <c r="V71" s="53">
        <v>24</v>
      </c>
      <c r="W71" s="109">
        <f t="shared" si="36"/>
        <v>73</v>
      </c>
      <c r="X71" s="110">
        <f t="shared" si="37"/>
        <v>60.83</v>
      </c>
      <c r="Y71" s="111">
        <f t="shared" si="38"/>
        <v>18.25</v>
      </c>
      <c r="Z71" s="163">
        <f t="shared" si="39"/>
        <v>62.92</v>
      </c>
      <c r="AA71" s="168">
        <f t="shared" si="40"/>
        <v>71</v>
      </c>
      <c r="AB71" s="158" t="str">
        <f t="shared" si="41"/>
        <v xml:space="preserve">Developing </v>
      </c>
      <c r="AD71" s="3"/>
      <c r="AG71" s="1"/>
      <c r="AH71" s="1"/>
      <c r="AI71" s="1"/>
      <c r="AJ71" s="1"/>
      <c r="AK71" s="1"/>
      <c r="AL71" s="1"/>
      <c r="AM71" s="1"/>
      <c r="AN71" s="1"/>
      <c r="AO71" s="1"/>
      <c r="AP71" s="1"/>
      <c r="AQ71" s="1"/>
      <c r="AR71" s="1"/>
      <c r="AS71" s="1"/>
      <c r="AT71" s="1"/>
      <c r="AU71" s="45"/>
      <c r="AV71" s="44">
        <f t="shared" si="25"/>
        <v>57.499999999999993</v>
      </c>
      <c r="AW71" s="44">
        <f t="shared" si="26"/>
        <v>65</v>
      </c>
      <c r="AX71" s="44">
        <f t="shared" si="27"/>
        <v>60</v>
      </c>
    </row>
    <row r="72" spans="1:50" ht="18" customHeight="1">
      <c r="A72" s="146">
        <v>10</v>
      </c>
      <c r="B72" s="190" t="str">
        <f>INPUT!B72</f>
        <v>Jimenez, Janine</v>
      </c>
      <c r="C72" s="57"/>
      <c r="D72" s="57"/>
      <c r="E72" s="83"/>
      <c r="F72" s="98">
        <v>17</v>
      </c>
      <c r="G72" s="53">
        <v>17</v>
      </c>
      <c r="H72" s="53">
        <v>17</v>
      </c>
      <c r="I72" s="53">
        <v>15</v>
      </c>
      <c r="J72" s="53">
        <v>16</v>
      </c>
      <c r="K72" s="109">
        <f t="shared" si="30"/>
        <v>82</v>
      </c>
      <c r="L72" s="110">
        <f t="shared" si="31"/>
        <v>82</v>
      </c>
      <c r="M72" s="111">
        <f t="shared" si="32"/>
        <v>16.399999999999999</v>
      </c>
      <c r="N72" s="98">
        <v>41</v>
      </c>
      <c r="O72" s="53">
        <v>44</v>
      </c>
      <c r="P72" s="53">
        <v>40</v>
      </c>
      <c r="Q72" s="109">
        <f t="shared" si="33"/>
        <v>125</v>
      </c>
      <c r="R72" s="110">
        <f t="shared" si="34"/>
        <v>83.33</v>
      </c>
      <c r="S72" s="111">
        <f t="shared" si="35"/>
        <v>41.67</v>
      </c>
      <c r="T72" s="98">
        <v>28</v>
      </c>
      <c r="U72" s="53">
        <v>31</v>
      </c>
      <c r="V72" s="53">
        <v>29</v>
      </c>
      <c r="W72" s="109">
        <f t="shared" si="36"/>
        <v>88</v>
      </c>
      <c r="X72" s="110">
        <f t="shared" si="37"/>
        <v>73.33</v>
      </c>
      <c r="Y72" s="111">
        <f t="shared" si="38"/>
        <v>22</v>
      </c>
      <c r="Z72" s="163">
        <f t="shared" si="39"/>
        <v>80.069999999999993</v>
      </c>
      <c r="AA72" s="168">
        <f t="shared" si="40"/>
        <v>82</v>
      </c>
      <c r="AB72" s="158" t="str">
        <f t="shared" si="41"/>
        <v>Benchmarking</v>
      </c>
      <c r="AD72" s="3"/>
      <c r="AG72" s="1"/>
      <c r="AH72" s="1"/>
      <c r="AI72" s="1"/>
      <c r="AJ72" s="1"/>
      <c r="AK72" s="1"/>
      <c r="AL72" s="1"/>
      <c r="AM72" s="1"/>
      <c r="AN72" s="1"/>
      <c r="AO72" s="1"/>
      <c r="AP72" s="1"/>
      <c r="AQ72" s="1"/>
      <c r="AR72" s="1"/>
      <c r="AS72" s="1"/>
      <c r="AT72" s="1"/>
      <c r="AU72" s="45"/>
      <c r="AV72" s="44">
        <f t="shared" si="25"/>
        <v>70</v>
      </c>
      <c r="AW72" s="44">
        <f t="shared" si="26"/>
        <v>77.5</v>
      </c>
      <c r="AX72" s="44">
        <f t="shared" si="27"/>
        <v>72.5</v>
      </c>
    </row>
    <row r="73" spans="1:50" ht="18" customHeight="1">
      <c r="A73" s="146">
        <v>11</v>
      </c>
      <c r="B73" s="190" t="str">
        <f>INPUT!B73</f>
        <v>Lim, Kristine</v>
      </c>
      <c r="C73" s="57"/>
      <c r="D73" s="57"/>
      <c r="E73" s="83"/>
      <c r="F73" s="98">
        <v>16</v>
      </c>
      <c r="G73" s="53">
        <v>16</v>
      </c>
      <c r="H73" s="53">
        <v>17</v>
      </c>
      <c r="I73" s="53">
        <v>15</v>
      </c>
      <c r="J73" s="53">
        <v>17</v>
      </c>
      <c r="K73" s="109">
        <f t="shared" si="30"/>
        <v>81</v>
      </c>
      <c r="L73" s="110">
        <f t="shared" si="31"/>
        <v>81</v>
      </c>
      <c r="M73" s="111">
        <f t="shared" si="32"/>
        <v>16.2</v>
      </c>
      <c r="N73" s="98">
        <v>42</v>
      </c>
      <c r="O73" s="53">
        <v>43</v>
      </c>
      <c r="P73" s="53">
        <v>46</v>
      </c>
      <c r="Q73" s="109">
        <f t="shared" si="33"/>
        <v>131</v>
      </c>
      <c r="R73" s="110">
        <f t="shared" si="34"/>
        <v>87.33</v>
      </c>
      <c r="S73" s="111">
        <f t="shared" si="35"/>
        <v>43.67</v>
      </c>
      <c r="T73" s="98">
        <v>33</v>
      </c>
      <c r="U73" s="53">
        <v>34</v>
      </c>
      <c r="V73" s="53">
        <v>34</v>
      </c>
      <c r="W73" s="109">
        <f t="shared" si="36"/>
        <v>101</v>
      </c>
      <c r="X73" s="110">
        <f t="shared" si="37"/>
        <v>84.17</v>
      </c>
      <c r="Y73" s="111">
        <f t="shared" si="38"/>
        <v>25.25</v>
      </c>
      <c r="Z73" s="163">
        <f t="shared" si="39"/>
        <v>85.12</v>
      </c>
      <c r="AA73" s="168">
        <f t="shared" si="40"/>
        <v>87</v>
      </c>
      <c r="AB73" s="158" t="str">
        <f t="shared" si="41"/>
        <v>Benchmarking</v>
      </c>
      <c r="AD73" s="3"/>
      <c r="AG73" s="1"/>
      <c r="AH73" s="1"/>
      <c r="AI73" s="1"/>
      <c r="AJ73" s="1"/>
      <c r="AK73" s="1"/>
      <c r="AL73" s="1"/>
      <c r="AM73" s="1"/>
      <c r="AN73" s="1"/>
      <c r="AO73" s="1"/>
      <c r="AP73" s="1"/>
      <c r="AQ73" s="1"/>
      <c r="AR73" s="1"/>
      <c r="AS73" s="1"/>
      <c r="AT73" s="1"/>
      <c r="AU73" s="45"/>
      <c r="AV73" s="44">
        <f t="shared" si="25"/>
        <v>82.5</v>
      </c>
      <c r="AW73" s="44">
        <f t="shared" si="26"/>
        <v>85</v>
      </c>
      <c r="AX73" s="44">
        <f t="shared" si="27"/>
        <v>85</v>
      </c>
    </row>
    <row r="74" spans="1:50" ht="18" customHeight="1">
      <c r="A74" s="146">
        <v>12</v>
      </c>
      <c r="B74" s="190" t="str">
        <f>INPUT!B74</f>
        <v>Manalo, Lea</v>
      </c>
      <c r="C74" s="57"/>
      <c r="D74" s="57"/>
      <c r="E74" s="83"/>
      <c r="F74" s="98">
        <v>17</v>
      </c>
      <c r="G74" s="53">
        <v>17</v>
      </c>
      <c r="H74" s="53">
        <v>17</v>
      </c>
      <c r="I74" s="53">
        <v>16</v>
      </c>
      <c r="J74" s="53">
        <v>17</v>
      </c>
      <c r="K74" s="109">
        <f t="shared" si="30"/>
        <v>84</v>
      </c>
      <c r="L74" s="110">
        <f t="shared" si="31"/>
        <v>84</v>
      </c>
      <c r="M74" s="111">
        <f t="shared" si="32"/>
        <v>16.8</v>
      </c>
      <c r="N74" s="98">
        <v>39</v>
      </c>
      <c r="O74" s="53">
        <v>42</v>
      </c>
      <c r="P74" s="53">
        <v>44</v>
      </c>
      <c r="Q74" s="109">
        <f t="shared" si="33"/>
        <v>125</v>
      </c>
      <c r="R74" s="110">
        <f t="shared" si="34"/>
        <v>83.33</v>
      </c>
      <c r="S74" s="111">
        <f t="shared" si="35"/>
        <v>41.67</v>
      </c>
      <c r="T74" s="98">
        <v>33</v>
      </c>
      <c r="U74" s="53">
        <v>31</v>
      </c>
      <c r="V74" s="53">
        <v>33</v>
      </c>
      <c r="W74" s="109">
        <f t="shared" si="36"/>
        <v>97</v>
      </c>
      <c r="X74" s="110">
        <f t="shared" si="37"/>
        <v>80.83</v>
      </c>
      <c r="Y74" s="111">
        <f t="shared" si="38"/>
        <v>24.25</v>
      </c>
      <c r="Z74" s="163">
        <f t="shared" si="39"/>
        <v>82.72</v>
      </c>
      <c r="AA74" s="168">
        <f t="shared" si="40"/>
        <v>84</v>
      </c>
      <c r="AB74" s="158" t="str">
        <f t="shared" si="41"/>
        <v>Benchmarking</v>
      </c>
      <c r="AD74" s="3"/>
      <c r="AG74" s="1"/>
      <c r="AH74" s="1"/>
      <c r="AI74" s="1"/>
      <c r="AJ74" s="1"/>
      <c r="AK74" s="1"/>
      <c r="AL74" s="1"/>
      <c r="AM74" s="1"/>
      <c r="AN74" s="1"/>
      <c r="AO74" s="1"/>
      <c r="AP74" s="1"/>
      <c r="AQ74" s="1"/>
      <c r="AR74" s="1"/>
      <c r="AS74" s="1"/>
      <c r="AT74" s="1"/>
      <c r="AU74" s="45"/>
      <c r="AV74" s="44">
        <f t="shared" si="25"/>
        <v>82.5</v>
      </c>
      <c r="AW74" s="44">
        <f t="shared" si="26"/>
        <v>77.5</v>
      </c>
      <c r="AX74" s="44">
        <f t="shared" si="27"/>
        <v>82.5</v>
      </c>
    </row>
    <row r="75" spans="1:50" ht="18" customHeight="1">
      <c r="A75" s="146">
        <v>13</v>
      </c>
      <c r="B75" s="190" t="str">
        <f>INPUT!B75</f>
        <v>Navarro, Mae</v>
      </c>
      <c r="C75" s="57"/>
      <c r="D75" s="57"/>
      <c r="E75" s="83"/>
      <c r="F75" s="98">
        <v>16</v>
      </c>
      <c r="G75" s="53">
        <v>15</v>
      </c>
      <c r="H75" s="53">
        <v>16</v>
      </c>
      <c r="I75" s="53">
        <v>15</v>
      </c>
      <c r="J75" s="53">
        <v>15</v>
      </c>
      <c r="K75" s="109">
        <f t="shared" si="30"/>
        <v>77</v>
      </c>
      <c r="L75" s="110">
        <f t="shared" si="31"/>
        <v>77</v>
      </c>
      <c r="M75" s="111">
        <f t="shared" si="32"/>
        <v>15.4</v>
      </c>
      <c r="N75" s="98">
        <v>38</v>
      </c>
      <c r="O75" s="53">
        <v>38</v>
      </c>
      <c r="P75" s="53">
        <v>39</v>
      </c>
      <c r="Q75" s="109">
        <f t="shared" si="33"/>
        <v>115</v>
      </c>
      <c r="R75" s="110">
        <f t="shared" si="34"/>
        <v>76.67</v>
      </c>
      <c r="S75" s="111">
        <f t="shared" si="35"/>
        <v>38.340000000000003</v>
      </c>
      <c r="T75" s="98">
        <v>29</v>
      </c>
      <c r="U75" s="53">
        <v>31</v>
      </c>
      <c r="V75" s="53">
        <v>29</v>
      </c>
      <c r="W75" s="109">
        <f t="shared" si="36"/>
        <v>89</v>
      </c>
      <c r="X75" s="110">
        <f t="shared" si="37"/>
        <v>74.17</v>
      </c>
      <c r="Y75" s="111">
        <f t="shared" si="38"/>
        <v>22.25</v>
      </c>
      <c r="Z75" s="163">
        <f t="shared" si="39"/>
        <v>75.989999999999995</v>
      </c>
      <c r="AA75" s="168">
        <f t="shared" si="40"/>
        <v>77</v>
      </c>
      <c r="AB75" s="158" t="str">
        <f t="shared" si="41"/>
        <v>Connecting</v>
      </c>
      <c r="AD75" s="3"/>
      <c r="AG75" s="1"/>
      <c r="AH75" s="1"/>
      <c r="AI75" s="1"/>
      <c r="AJ75" s="1"/>
      <c r="AK75" s="1"/>
      <c r="AL75" s="1"/>
      <c r="AM75" s="1"/>
      <c r="AN75" s="1"/>
      <c r="AO75" s="1"/>
      <c r="AP75" s="1"/>
      <c r="AQ75" s="1"/>
      <c r="AR75" s="1"/>
      <c r="AS75" s="1"/>
      <c r="AT75" s="1"/>
      <c r="AU75" s="45"/>
      <c r="AV75" s="44">
        <f t="shared" si="25"/>
        <v>72.5</v>
      </c>
      <c r="AW75" s="44">
        <f t="shared" si="26"/>
        <v>77.5</v>
      </c>
      <c r="AX75" s="44">
        <f t="shared" si="27"/>
        <v>72.5</v>
      </c>
    </row>
    <row r="76" spans="1:50" ht="18" customHeight="1">
      <c r="A76" s="146">
        <v>14</v>
      </c>
      <c r="B76" s="190" t="str">
        <f>INPUT!B76</f>
        <v>Ortega, Nicole</v>
      </c>
      <c r="C76" s="57"/>
      <c r="D76" s="57"/>
      <c r="E76" s="83"/>
      <c r="F76" s="98">
        <v>17</v>
      </c>
      <c r="G76" s="53">
        <v>15</v>
      </c>
      <c r="H76" s="53">
        <v>17</v>
      </c>
      <c r="I76" s="53">
        <v>16</v>
      </c>
      <c r="J76" s="53">
        <v>15</v>
      </c>
      <c r="K76" s="109">
        <f t="shared" si="30"/>
        <v>80</v>
      </c>
      <c r="L76" s="110">
        <f t="shared" si="31"/>
        <v>80</v>
      </c>
      <c r="M76" s="111">
        <f t="shared" si="32"/>
        <v>16</v>
      </c>
      <c r="N76" s="98">
        <v>44</v>
      </c>
      <c r="O76" s="53">
        <v>43</v>
      </c>
      <c r="P76" s="53">
        <v>41</v>
      </c>
      <c r="Q76" s="109">
        <f t="shared" si="33"/>
        <v>128</v>
      </c>
      <c r="R76" s="110">
        <f t="shared" si="34"/>
        <v>85.33</v>
      </c>
      <c r="S76" s="111">
        <f t="shared" si="35"/>
        <v>42.67</v>
      </c>
      <c r="T76" s="98">
        <v>31</v>
      </c>
      <c r="U76" s="53">
        <v>31</v>
      </c>
      <c r="V76" s="53">
        <v>30</v>
      </c>
      <c r="W76" s="109">
        <f t="shared" si="36"/>
        <v>92</v>
      </c>
      <c r="X76" s="110">
        <f t="shared" si="37"/>
        <v>76.67</v>
      </c>
      <c r="Y76" s="111">
        <f t="shared" si="38"/>
        <v>23</v>
      </c>
      <c r="Z76" s="163">
        <f t="shared" si="39"/>
        <v>81.67</v>
      </c>
      <c r="AA76" s="168">
        <f t="shared" si="40"/>
        <v>83</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77.5</v>
      </c>
      <c r="AW76" s="44">
        <f t="shared" ref="AW76:AW112" si="43">(U76/$U$10)*100</f>
        <v>77.5</v>
      </c>
      <c r="AX76" s="44">
        <f t="shared" ref="AX76:AX112" si="44">(V76/$V$10)*100</f>
        <v>75</v>
      </c>
    </row>
    <row r="77" spans="1:50" ht="18" customHeight="1">
      <c r="A77" s="146">
        <v>15</v>
      </c>
      <c r="B77" s="190" t="str">
        <f>INPUT!B77</f>
        <v>Perez, Patricia</v>
      </c>
      <c r="C77" s="57"/>
      <c r="D77" s="57"/>
      <c r="E77" s="83"/>
      <c r="F77" s="98">
        <v>17</v>
      </c>
      <c r="G77" s="53">
        <v>18</v>
      </c>
      <c r="H77" s="53">
        <v>16</v>
      </c>
      <c r="I77" s="53">
        <v>17</v>
      </c>
      <c r="J77" s="53">
        <v>17</v>
      </c>
      <c r="K77" s="109">
        <f t="shared" si="30"/>
        <v>85</v>
      </c>
      <c r="L77" s="110">
        <f t="shared" si="31"/>
        <v>85</v>
      </c>
      <c r="M77" s="111">
        <f t="shared" si="32"/>
        <v>17</v>
      </c>
      <c r="N77" s="98">
        <v>42</v>
      </c>
      <c r="O77" s="53">
        <v>40</v>
      </c>
      <c r="P77" s="53">
        <v>41</v>
      </c>
      <c r="Q77" s="109">
        <f t="shared" si="33"/>
        <v>123</v>
      </c>
      <c r="R77" s="110">
        <f t="shared" si="34"/>
        <v>82</v>
      </c>
      <c r="S77" s="111">
        <f t="shared" si="35"/>
        <v>41</v>
      </c>
      <c r="T77" s="98">
        <v>33</v>
      </c>
      <c r="U77" s="53">
        <v>33</v>
      </c>
      <c r="V77" s="53">
        <v>30</v>
      </c>
      <c r="W77" s="109">
        <f t="shared" si="36"/>
        <v>96</v>
      </c>
      <c r="X77" s="110">
        <f t="shared" si="37"/>
        <v>80</v>
      </c>
      <c r="Y77" s="111">
        <f t="shared" si="38"/>
        <v>24</v>
      </c>
      <c r="Z77" s="163">
        <f t="shared" si="39"/>
        <v>82</v>
      </c>
      <c r="AA77" s="168">
        <f t="shared" si="40"/>
        <v>84</v>
      </c>
      <c r="AB77" s="158" t="str">
        <f t="shared" si="41"/>
        <v>Benchmarking</v>
      </c>
      <c r="AD77" s="3"/>
      <c r="AG77" s="1"/>
      <c r="AH77" s="1"/>
      <c r="AI77" s="1"/>
      <c r="AJ77" s="1"/>
      <c r="AK77" s="1"/>
      <c r="AL77" s="1"/>
      <c r="AM77" s="1"/>
      <c r="AN77" s="1"/>
      <c r="AO77" s="1"/>
      <c r="AP77" s="1"/>
      <c r="AQ77" s="1"/>
      <c r="AR77" s="1"/>
      <c r="AS77" s="1"/>
      <c r="AT77" s="1"/>
      <c r="AU77" s="45"/>
      <c r="AV77" s="44">
        <f t="shared" si="42"/>
        <v>82.5</v>
      </c>
      <c r="AW77" s="44">
        <f t="shared" si="43"/>
        <v>82.5</v>
      </c>
      <c r="AX77" s="44">
        <f t="shared" si="44"/>
        <v>75</v>
      </c>
    </row>
    <row r="78" spans="1:50" ht="18" customHeight="1">
      <c r="A78" s="146">
        <v>16</v>
      </c>
      <c r="B78" s="190" t="str">
        <f>INPUT!B78</f>
        <v>Quintos, Queenie</v>
      </c>
      <c r="C78" s="57"/>
      <c r="D78" s="57"/>
      <c r="E78" s="83"/>
      <c r="F78" s="98">
        <v>15</v>
      </c>
      <c r="G78" s="53">
        <v>16</v>
      </c>
      <c r="H78" s="53">
        <v>17</v>
      </c>
      <c r="I78" s="53">
        <v>17</v>
      </c>
      <c r="J78" s="53">
        <v>17</v>
      </c>
      <c r="K78" s="109">
        <f t="shared" si="30"/>
        <v>82</v>
      </c>
      <c r="L78" s="110">
        <f t="shared" si="31"/>
        <v>82</v>
      </c>
      <c r="M78" s="111">
        <f t="shared" si="32"/>
        <v>16.399999999999999</v>
      </c>
      <c r="N78" s="98">
        <v>40</v>
      </c>
      <c r="O78" s="53">
        <v>44</v>
      </c>
      <c r="P78" s="53">
        <v>38</v>
      </c>
      <c r="Q78" s="109">
        <f t="shared" si="33"/>
        <v>122</v>
      </c>
      <c r="R78" s="110">
        <f t="shared" si="34"/>
        <v>81.33</v>
      </c>
      <c r="S78" s="111">
        <f t="shared" si="35"/>
        <v>40.67</v>
      </c>
      <c r="T78" s="98">
        <v>32</v>
      </c>
      <c r="U78" s="53">
        <v>31</v>
      </c>
      <c r="V78" s="53">
        <v>28</v>
      </c>
      <c r="W78" s="109">
        <f t="shared" si="36"/>
        <v>91</v>
      </c>
      <c r="X78" s="110">
        <f t="shared" si="37"/>
        <v>75.83</v>
      </c>
      <c r="Y78" s="111">
        <f t="shared" si="38"/>
        <v>22.75</v>
      </c>
      <c r="Z78" s="163">
        <f t="shared" si="39"/>
        <v>79.819999999999993</v>
      </c>
      <c r="AA78" s="168">
        <f t="shared" si="40"/>
        <v>81</v>
      </c>
      <c r="AB78" s="158" t="str">
        <f t="shared" si="41"/>
        <v>Benchmarking</v>
      </c>
      <c r="AD78" s="3"/>
      <c r="AG78" s="1"/>
      <c r="AH78" s="1"/>
      <c r="AI78" s="1"/>
      <c r="AJ78" s="1"/>
      <c r="AK78" s="1"/>
      <c r="AL78" s="1"/>
      <c r="AM78" s="1"/>
      <c r="AN78" s="1"/>
      <c r="AO78" s="1"/>
      <c r="AP78" s="1"/>
      <c r="AQ78" s="1"/>
      <c r="AR78" s="1"/>
      <c r="AS78" s="1"/>
      <c r="AT78" s="1"/>
      <c r="AU78" s="45"/>
      <c r="AV78" s="44">
        <f t="shared" si="42"/>
        <v>80</v>
      </c>
      <c r="AW78" s="44">
        <f t="shared" si="43"/>
        <v>77.5</v>
      </c>
      <c r="AX78" s="44">
        <f t="shared" si="44"/>
        <v>70</v>
      </c>
    </row>
    <row r="79" spans="1:50" ht="18" customHeight="1">
      <c r="A79" s="146">
        <v>17</v>
      </c>
      <c r="B79" s="190" t="str">
        <f>INPUT!B79</f>
        <v>Ramos, Rica</v>
      </c>
      <c r="C79" s="57"/>
      <c r="D79" s="57"/>
      <c r="E79" s="83"/>
      <c r="F79" s="98">
        <v>15</v>
      </c>
      <c r="G79" s="53">
        <v>13</v>
      </c>
      <c r="H79" s="53">
        <v>14</v>
      </c>
      <c r="I79" s="53">
        <v>15</v>
      </c>
      <c r="J79" s="53">
        <v>14</v>
      </c>
      <c r="K79" s="109">
        <f t="shared" si="30"/>
        <v>71</v>
      </c>
      <c r="L79" s="110">
        <f t="shared" si="31"/>
        <v>71</v>
      </c>
      <c r="M79" s="111">
        <f t="shared" si="32"/>
        <v>14.2</v>
      </c>
      <c r="N79" s="98">
        <v>35</v>
      </c>
      <c r="O79" s="53">
        <v>36</v>
      </c>
      <c r="P79" s="53">
        <v>38</v>
      </c>
      <c r="Q79" s="109">
        <f t="shared" si="33"/>
        <v>109</v>
      </c>
      <c r="R79" s="110">
        <f t="shared" si="34"/>
        <v>72.67</v>
      </c>
      <c r="S79" s="111">
        <f t="shared" si="35"/>
        <v>36.340000000000003</v>
      </c>
      <c r="T79" s="98">
        <v>25</v>
      </c>
      <c r="U79" s="53">
        <v>25</v>
      </c>
      <c r="V79" s="53">
        <v>24</v>
      </c>
      <c r="W79" s="109">
        <f t="shared" si="36"/>
        <v>74</v>
      </c>
      <c r="X79" s="110">
        <f t="shared" si="37"/>
        <v>61.67</v>
      </c>
      <c r="Y79" s="111">
        <f t="shared" si="38"/>
        <v>18.5</v>
      </c>
      <c r="Z79" s="163">
        <f t="shared" si="39"/>
        <v>69.040000000000006</v>
      </c>
      <c r="AA79" s="168">
        <f t="shared" si="40"/>
        <v>74</v>
      </c>
      <c r="AB79" s="158" t="str">
        <f t="shared" si="41"/>
        <v xml:space="preserve">Developing </v>
      </c>
      <c r="AD79" s="3"/>
      <c r="AG79" s="1"/>
      <c r="AH79" s="1"/>
      <c r="AI79" s="1"/>
      <c r="AJ79" s="1"/>
      <c r="AK79" s="1"/>
      <c r="AL79" s="1"/>
      <c r="AM79" s="1"/>
      <c r="AN79" s="1"/>
      <c r="AO79" s="1"/>
      <c r="AP79" s="1"/>
      <c r="AQ79" s="1"/>
      <c r="AR79" s="1"/>
      <c r="AS79" s="1"/>
      <c r="AT79" s="1"/>
      <c r="AU79" s="45"/>
      <c r="AV79" s="44">
        <f t="shared" si="42"/>
        <v>62.5</v>
      </c>
      <c r="AW79" s="44">
        <f t="shared" si="43"/>
        <v>62.5</v>
      </c>
      <c r="AX79" s="44">
        <f t="shared" si="44"/>
        <v>60</v>
      </c>
    </row>
    <row r="80" spans="1:50" ht="18" customHeight="1">
      <c r="A80" s="146">
        <v>18</v>
      </c>
      <c r="B80" s="190" t="str">
        <f>INPUT!B80</f>
        <v>Salazar, Sofia</v>
      </c>
      <c r="C80" s="57"/>
      <c r="D80" s="57"/>
      <c r="E80" s="83"/>
      <c r="F80" s="98">
        <v>17</v>
      </c>
      <c r="G80" s="53">
        <v>17</v>
      </c>
      <c r="H80" s="53">
        <v>16</v>
      </c>
      <c r="I80" s="53">
        <v>18</v>
      </c>
      <c r="J80" s="53">
        <v>17</v>
      </c>
      <c r="K80" s="109">
        <f t="shared" si="30"/>
        <v>85</v>
      </c>
      <c r="L80" s="110">
        <f t="shared" si="31"/>
        <v>85</v>
      </c>
      <c r="M80" s="111">
        <f t="shared" si="32"/>
        <v>17</v>
      </c>
      <c r="N80" s="98">
        <v>45</v>
      </c>
      <c r="O80" s="53">
        <v>43</v>
      </c>
      <c r="P80" s="53">
        <v>46</v>
      </c>
      <c r="Q80" s="109">
        <f t="shared" si="33"/>
        <v>134</v>
      </c>
      <c r="R80" s="110">
        <f t="shared" si="34"/>
        <v>89.33</v>
      </c>
      <c r="S80" s="111">
        <f t="shared" si="35"/>
        <v>44.67</v>
      </c>
      <c r="T80" s="98">
        <v>34</v>
      </c>
      <c r="U80" s="53">
        <v>30</v>
      </c>
      <c r="V80" s="53">
        <v>34</v>
      </c>
      <c r="W80" s="109">
        <f t="shared" si="36"/>
        <v>98</v>
      </c>
      <c r="X80" s="110">
        <f t="shared" si="37"/>
        <v>81.67</v>
      </c>
      <c r="Y80" s="111">
        <f t="shared" si="38"/>
        <v>24.5</v>
      </c>
      <c r="Z80" s="163">
        <f t="shared" si="39"/>
        <v>86.17</v>
      </c>
      <c r="AA80" s="168">
        <f t="shared" si="40"/>
        <v>88</v>
      </c>
      <c r="AB80" s="158" t="str">
        <f t="shared" si="41"/>
        <v>Benchmarking</v>
      </c>
      <c r="AD80" s="3"/>
      <c r="AG80" s="1"/>
      <c r="AH80" s="1"/>
      <c r="AI80" s="1"/>
      <c r="AJ80" s="1"/>
      <c r="AK80" s="1"/>
      <c r="AL80" s="1"/>
      <c r="AM80" s="1"/>
      <c r="AN80" s="1"/>
      <c r="AO80" s="1"/>
      <c r="AP80" s="1"/>
      <c r="AQ80" s="1"/>
      <c r="AR80" s="1"/>
      <c r="AS80" s="1"/>
      <c r="AT80" s="1"/>
      <c r="AU80" s="45"/>
      <c r="AV80" s="44">
        <f t="shared" si="42"/>
        <v>85</v>
      </c>
      <c r="AW80" s="44">
        <f t="shared" si="43"/>
        <v>75</v>
      </c>
      <c r="AX80" s="44">
        <f t="shared" si="44"/>
        <v>85</v>
      </c>
    </row>
    <row r="81" spans="1:50" ht="18" customHeight="1">
      <c r="A81" s="146">
        <v>19</v>
      </c>
      <c r="B81" s="190" t="str">
        <f>INPUT!B81</f>
        <v>Torres, Trisha</v>
      </c>
      <c r="C81" s="57"/>
      <c r="D81" s="57"/>
      <c r="E81" s="83"/>
      <c r="F81" s="98">
        <v>14</v>
      </c>
      <c r="G81" s="53">
        <v>13</v>
      </c>
      <c r="H81" s="53">
        <v>13</v>
      </c>
      <c r="I81" s="53">
        <v>14</v>
      </c>
      <c r="J81" s="53">
        <v>15</v>
      </c>
      <c r="K81" s="109">
        <f t="shared" si="30"/>
        <v>69</v>
      </c>
      <c r="L81" s="110">
        <f t="shared" si="31"/>
        <v>69</v>
      </c>
      <c r="M81" s="111">
        <f t="shared" si="32"/>
        <v>13.8</v>
      </c>
      <c r="N81" s="98">
        <v>38</v>
      </c>
      <c r="O81" s="53">
        <v>38</v>
      </c>
      <c r="P81" s="53">
        <v>36</v>
      </c>
      <c r="Q81" s="109">
        <f t="shared" si="33"/>
        <v>112</v>
      </c>
      <c r="R81" s="110">
        <f t="shared" si="34"/>
        <v>74.67</v>
      </c>
      <c r="S81" s="111">
        <f t="shared" si="35"/>
        <v>37.340000000000003</v>
      </c>
      <c r="T81" s="98">
        <v>27</v>
      </c>
      <c r="U81" s="53">
        <v>28</v>
      </c>
      <c r="V81" s="53">
        <v>25</v>
      </c>
      <c r="W81" s="109">
        <f t="shared" si="36"/>
        <v>80</v>
      </c>
      <c r="X81" s="110">
        <f t="shared" si="37"/>
        <v>66.67</v>
      </c>
      <c r="Y81" s="111">
        <f t="shared" si="38"/>
        <v>20</v>
      </c>
      <c r="Z81" s="163">
        <f t="shared" si="39"/>
        <v>71.14</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67.5</v>
      </c>
      <c r="AW81" s="44">
        <f t="shared" si="43"/>
        <v>70</v>
      </c>
      <c r="AX81" s="44">
        <f t="shared" si="44"/>
        <v>62.5</v>
      </c>
    </row>
    <row r="82" spans="1:50" ht="18" customHeight="1">
      <c r="A82" s="146">
        <v>20</v>
      </c>
      <c r="B82" s="190" t="str">
        <f>INPUT!B82</f>
        <v>Villanueva, Yvonne</v>
      </c>
      <c r="C82" s="57"/>
      <c r="D82" s="57"/>
      <c r="E82" s="83"/>
      <c r="F82" s="98">
        <v>17</v>
      </c>
      <c r="G82" s="53">
        <v>14</v>
      </c>
      <c r="H82" s="53">
        <v>14</v>
      </c>
      <c r="I82" s="53">
        <v>16</v>
      </c>
      <c r="J82" s="53">
        <v>16</v>
      </c>
      <c r="K82" s="109">
        <f t="shared" si="30"/>
        <v>77</v>
      </c>
      <c r="L82" s="110">
        <f t="shared" si="31"/>
        <v>77</v>
      </c>
      <c r="M82" s="111">
        <f t="shared" si="32"/>
        <v>15.4</v>
      </c>
      <c r="N82" s="98">
        <v>39</v>
      </c>
      <c r="O82" s="53">
        <v>39</v>
      </c>
      <c r="P82" s="53">
        <v>42</v>
      </c>
      <c r="Q82" s="109">
        <f t="shared" si="33"/>
        <v>120</v>
      </c>
      <c r="R82" s="110">
        <f t="shared" si="34"/>
        <v>80</v>
      </c>
      <c r="S82" s="111">
        <f t="shared" si="35"/>
        <v>40</v>
      </c>
      <c r="T82" s="98">
        <v>31</v>
      </c>
      <c r="U82" s="53">
        <v>29</v>
      </c>
      <c r="V82" s="53">
        <v>27</v>
      </c>
      <c r="W82" s="109">
        <f t="shared" si="36"/>
        <v>87</v>
      </c>
      <c r="X82" s="110">
        <f t="shared" si="37"/>
        <v>72.5</v>
      </c>
      <c r="Y82" s="111">
        <f t="shared" si="38"/>
        <v>21.75</v>
      </c>
      <c r="Z82" s="163">
        <f t="shared" si="39"/>
        <v>77.150000000000006</v>
      </c>
      <c r="AA82" s="168">
        <f t="shared" si="40"/>
        <v>79</v>
      </c>
      <c r="AB82" s="158" t="str">
        <f t="shared" si="41"/>
        <v>Connecting</v>
      </c>
      <c r="AD82" s="3"/>
      <c r="AG82" s="1"/>
      <c r="AH82" s="1"/>
      <c r="AI82" s="1"/>
      <c r="AJ82" s="1"/>
      <c r="AK82" s="1"/>
      <c r="AL82" s="1"/>
      <c r="AM82" s="1"/>
      <c r="AN82" s="1"/>
      <c r="AO82" s="1"/>
      <c r="AP82" s="1"/>
      <c r="AQ82" s="1"/>
      <c r="AR82" s="1"/>
      <c r="AS82" s="1"/>
      <c r="AT82" s="1"/>
      <c r="AU82" s="45"/>
      <c r="AV82" s="44">
        <f t="shared" si="42"/>
        <v>77.5</v>
      </c>
      <c r="AW82" s="44">
        <f t="shared" si="43"/>
        <v>72.5</v>
      </c>
      <c r="AX82" s="44">
        <f t="shared" si="44"/>
        <v>67.5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72" t="s">
        <v>3</v>
      </c>
      <c r="J4" s="273"/>
      <c r="K4" s="273"/>
      <c r="L4" s="259" t="str">
        <f>INPUT!L4</f>
        <v>Schools Division of Quezon</v>
      </c>
      <c r="M4" s="225"/>
      <c r="N4" s="225"/>
      <c r="O4" s="226"/>
      <c r="P4" s="171"/>
      <c r="Q4" s="70"/>
      <c r="R4" s="172"/>
      <c r="S4" s="173"/>
      <c r="T4" s="173"/>
      <c r="U4" s="173"/>
      <c r="V4" s="174"/>
      <c r="W4" s="174"/>
      <c r="X4" s="213"/>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52" t="s">
        <v>5</v>
      </c>
      <c r="R5" s="226"/>
      <c r="S5" s="256">
        <f>INPUT!S5</f>
        <v>108511</v>
      </c>
      <c r="T5" s="225"/>
      <c r="U5" s="226"/>
      <c r="V5" s="228" t="s">
        <v>6</v>
      </c>
      <c r="W5" s="229"/>
      <c r="X5" s="229"/>
      <c r="Y5" s="229"/>
      <c r="Z5" s="256" t="str">
        <f>INPUT!Y5</f>
        <v>2025-2026</v>
      </c>
      <c r="AA5" s="226"/>
      <c r="AB5" s="10"/>
      <c r="AC5" s="33"/>
      <c r="AD5" s="33"/>
      <c r="AE5" s="33"/>
      <c r="AF5" s="33"/>
    </row>
    <row r="6" spans="1:52" ht="14.55" customHeight="1" thickBot="1"/>
    <row r="7" spans="1:52" ht="23.25" customHeight="1" thickBot="1">
      <c r="A7" s="263" t="s">
        <v>44</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Mathematics</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18</v>
      </c>
      <c r="G12" s="104">
        <v>17</v>
      </c>
      <c r="H12" s="104">
        <v>17</v>
      </c>
      <c r="I12" s="104">
        <v>17</v>
      </c>
      <c r="J12" s="104">
        <v>17</v>
      </c>
      <c r="K12" s="106">
        <f t="shared" ref="K12:K43" si="0">IF(COUNT($F12:$J12)=0,"",SUM($F12:$J12))</f>
        <v>86</v>
      </c>
      <c r="L12" s="107">
        <f t="shared" ref="L12:L43" si="1">IF(ISERROR(IF($K12="","",ROUND(($K12/$K$10)*$L$10,2))),"",IF($K12="","",ROUND(($K12/$K$10)*$L$10,2)))</f>
        <v>86</v>
      </c>
      <c r="M12" s="108">
        <f t="shared" ref="M12:M43" si="2">IF($L12="","",ROUND($L12*$M$10,2))</f>
        <v>17.2</v>
      </c>
      <c r="N12" s="103">
        <v>44</v>
      </c>
      <c r="O12" s="104">
        <v>44</v>
      </c>
      <c r="P12" s="104">
        <v>41</v>
      </c>
      <c r="Q12" s="106">
        <f t="shared" ref="Q12:Q43" si="3">IF(COUNT($N12:$P12)=0,"",SUM($N12:$P12))</f>
        <v>129</v>
      </c>
      <c r="R12" s="107">
        <f t="shared" ref="R12:R43" si="4">IF(ISERROR(IF($Q12="","",ROUND(($Q12/$Q$10)*$R$10,2))),"",IF($Q12="","",ROUND(($Q12/$Q$10)*$R$10,2)))</f>
        <v>86</v>
      </c>
      <c r="S12" s="108">
        <f t="shared" ref="S12:S43" si="5">IF($R12="","",ROUND($R12*$S$10,2))</f>
        <v>43</v>
      </c>
      <c r="T12" s="103">
        <v>32</v>
      </c>
      <c r="U12" s="104">
        <v>33</v>
      </c>
      <c r="V12" s="104">
        <v>31</v>
      </c>
      <c r="W12" s="106">
        <f t="shared" ref="W12:W43" si="6">IF(COUNT($T12:$V12)=0,"",SUM($T12:$V12))</f>
        <v>96</v>
      </c>
      <c r="X12" s="107">
        <f t="shared" ref="X12:X43" si="7">IF(ISERROR(IF($W12="","",ROUND(($W12/$W$10)*$X$10,2))),"",IF($W12="","",ROUND(($W12/$W$10)*$X$10,2)))</f>
        <v>80</v>
      </c>
      <c r="Y12" s="108">
        <f t="shared" ref="Y12:Y43" si="8">IF($X12="","",ROUND($X12*$Y$10,2))</f>
        <v>24</v>
      </c>
      <c r="Z12" s="162">
        <f>IF(ISERROR(IF($W12="","",ROUND(SUM($M12,$S12,$Y12),2))),"",IF($W12="","",ROUND(SUM($M12,$S12,$Y12),2)))</f>
        <v>84.2</v>
      </c>
      <c r="AA12" s="167">
        <f>IF(ISERROR(IF($W12="","",VLOOKUP(Z12,NewTransmu,4,TRUE))),"",IF($W12="","",VLOOKUP(Z12,NewTransmu,4,TRUE)))</f>
        <v>86</v>
      </c>
      <c r="AB12" s="157" t="str">
        <f t="shared" ref="AB12:AB43" si="9">IF(ISERROR(IF(AA12="","",VLOOKUP(AA12,DESCRIPTORS,4,TRUE))),"",IF(AA12="","",VLOOKUP(AA12,DESCRIPTORS,4,TRUE)))</f>
        <v>Benchmarking</v>
      </c>
      <c r="AD12" s="4"/>
      <c r="AE12" s="45"/>
      <c r="AF12" s="44"/>
      <c r="AG12" s="44"/>
      <c r="AH12" s="6"/>
      <c r="AI12" s="6"/>
      <c r="AJ12" s="6"/>
      <c r="AK12" s="6"/>
      <c r="AL12" s="6"/>
      <c r="AM12" s="6"/>
      <c r="AN12" s="6"/>
      <c r="AO12" s="6"/>
      <c r="AP12" s="6"/>
      <c r="AQ12" s="6"/>
      <c r="AR12" s="6"/>
      <c r="AS12" s="6"/>
      <c r="AT12" s="6"/>
      <c r="AU12" s="44"/>
      <c r="AV12" s="44">
        <f t="shared" ref="AV12:AV43" si="10">(T12/$T$10)*100</f>
        <v>80</v>
      </c>
      <c r="AW12" s="44">
        <f t="shared" ref="AW12:AW43" si="11">(U12/$U$10)*100</f>
        <v>82.5</v>
      </c>
      <c r="AX12" s="44">
        <f t="shared" ref="AX12:AX43" si="12">(V12/$V$10)*100</f>
        <v>77.5</v>
      </c>
    </row>
    <row r="13" spans="1:52" ht="18" customHeight="1">
      <c r="A13" s="146">
        <v>2</v>
      </c>
      <c r="B13" s="190" t="str">
        <f>INPUT!B13</f>
        <v>Castillo, Daniel</v>
      </c>
      <c r="C13" s="57"/>
      <c r="D13" s="57"/>
      <c r="E13" s="83"/>
      <c r="F13" s="98">
        <v>19</v>
      </c>
      <c r="G13" s="53">
        <v>18</v>
      </c>
      <c r="H13" s="53">
        <v>19</v>
      </c>
      <c r="I13" s="53">
        <v>20</v>
      </c>
      <c r="J13" s="53">
        <v>20</v>
      </c>
      <c r="K13" s="109">
        <f t="shared" si="0"/>
        <v>96</v>
      </c>
      <c r="L13" s="110">
        <f t="shared" si="1"/>
        <v>96</v>
      </c>
      <c r="M13" s="111">
        <f t="shared" si="2"/>
        <v>19.2</v>
      </c>
      <c r="N13" s="98">
        <v>50</v>
      </c>
      <c r="O13" s="53">
        <v>46</v>
      </c>
      <c r="P13" s="53">
        <v>50</v>
      </c>
      <c r="Q13" s="109">
        <f t="shared" si="3"/>
        <v>146</v>
      </c>
      <c r="R13" s="110">
        <f t="shared" si="4"/>
        <v>97.33</v>
      </c>
      <c r="S13" s="111">
        <f t="shared" si="5"/>
        <v>48.67</v>
      </c>
      <c r="T13" s="98">
        <v>34</v>
      </c>
      <c r="U13" s="53">
        <v>37</v>
      </c>
      <c r="V13" s="53">
        <v>36</v>
      </c>
      <c r="W13" s="109">
        <f t="shared" si="6"/>
        <v>107</v>
      </c>
      <c r="X13" s="110">
        <f t="shared" si="7"/>
        <v>89.17</v>
      </c>
      <c r="Y13" s="111">
        <f t="shared" si="8"/>
        <v>26.75</v>
      </c>
      <c r="Z13" s="163">
        <f t="shared" ref="Z13:Z44" si="13">IF(ISERROR(IF($V13="","",ROUND(SUM($M13,$S13,$Y13),2))),"",IF($V13="","",ROUND(SUM($M13,$S13,$Y13),2)))</f>
        <v>94.62</v>
      </c>
      <c r="AA13" s="168">
        <f t="shared" ref="AA13:AA44" si="14">IF(ISERROR(IF($V13="","",VLOOKUP(Z13,NewTransmu,4,TRUE))),"",IF($V13="","",VLOOKUP(Z13,NewTransmu,4,TRUE)))</f>
        <v>96</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85</v>
      </c>
      <c r="AW13" s="44">
        <f t="shared" si="11"/>
        <v>92.5</v>
      </c>
      <c r="AX13" s="44">
        <f t="shared" si="12"/>
        <v>90</v>
      </c>
    </row>
    <row r="14" spans="1:52" ht="18" customHeight="1">
      <c r="A14" s="146">
        <v>3</v>
      </c>
      <c r="B14" s="190" t="str">
        <f>INPUT!B14</f>
        <v>Dela Cruz, Elijah</v>
      </c>
      <c r="C14" s="57"/>
      <c r="D14" s="57"/>
      <c r="E14" s="83"/>
      <c r="F14" s="98">
        <v>15</v>
      </c>
      <c r="G14" s="53">
        <v>15</v>
      </c>
      <c r="H14" s="53">
        <v>15</v>
      </c>
      <c r="I14" s="53">
        <v>14</v>
      </c>
      <c r="J14" s="53">
        <v>14</v>
      </c>
      <c r="K14" s="109">
        <f t="shared" si="0"/>
        <v>73</v>
      </c>
      <c r="L14" s="110">
        <f t="shared" si="1"/>
        <v>73</v>
      </c>
      <c r="M14" s="111">
        <f t="shared" si="2"/>
        <v>14.6</v>
      </c>
      <c r="N14" s="98">
        <v>39</v>
      </c>
      <c r="O14" s="53">
        <v>42</v>
      </c>
      <c r="P14" s="53">
        <v>39</v>
      </c>
      <c r="Q14" s="109">
        <f t="shared" si="3"/>
        <v>120</v>
      </c>
      <c r="R14" s="110">
        <f t="shared" si="4"/>
        <v>80</v>
      </c>
      <c r="S14" s="111">
        <f t="shared" si="5"/>
        <v>40</v>
      </c>
      <c r="T14" s="98">
        <v>26</v>
      </c>
      <c r="U14" s="98">
        <v>27</v>
      </c>
      <c r="V14" s="98">
        <v>31</v>
      </c>
      <c r="W14" s="109">
        <f t="shared" si="6"/>
        <v>84</v>
      </c>
      <c r="X14" s="110">
        <f t="shared" si="7"/>
        <v>70</v>
      </c>
      <c r="Y14" s="111">
        <f t="shared" si="8"/>
        <v>21</v>
      </c>
      <c r="Z14" s="163">
        <f t="shared" si="13"/>
        <v>75.599999999999994</v>
      </c>
      <c r="AA14" s="168">
        <f t="shared" si="14"/>
        <v>77</v>
      </c>
      <c r="AB14" s="158" t="str">
        <f t="shared" si="9"/>
        <v>Connecting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65</v>
      </c>
      <c r="AW14" s="44">
        <f t="shared" si="11"/>
        <v>67.5</v>
      </c>
      <c r="AX14" s="44">
        <f t="shared" si="12"/>
        <v>77.5</v>
      </c>
    </row>
    <row r="15" spans="1:52" ht="18" customHeight="1">
      <c r="A15" s="146">
        <v>4</v>
      </c>
      <c r="B15" s="190" t="str">
        <f>INPUT!B15</f>
        <v>Domingo, Francis</v>
      </c>
      <c r="C15" s="57"/>
      <c r="D15" s="57"/>
      <c r="E15" s="83"/>
      <c r="F15" s="98">
        <v>13</v>
      </c>
      <c r="G15" s="53">
        <v>15</v>
      </c>
      <c r="H15" s="53">
        <v>13</v>
      </c>
      <c r="I15" s="53">
        <v>15</v>
      </c>
      <c r="J15" s="53">
        <v>13</v>
      </c>
      <c r="K15" s="109">
        <f t="shared" si="0"/>
        <v>69</v>
      </c>
      <c r="L15" s="110">
        <f t="shared" si="1"/>
        <v>69</v>
      </c>
      <c r="M15" s="111">
        <f t="shared" si="2"/>
        <v>13.8</v>
      </c>
      <c r="N15" s="98">
        <v>36</v>
      </c>
      <c r="O15" s="53">
        <v>38</v>
      </c>
      <c r="P15" s="53">
        <v>34</v>
      </c>
      <c r="Q15" s="109">
        <f t="shared" si="3"/>
        <v>108</v>
      </c>
      <c r="R15" s="110">
        <f t="shared" si="4"/>
        <v>72</v>
      </c>
      <c r="S15" s="111">
        <f t="shared" si="5"/>
        <v>36</v>
      </c>
      <c r="T15" s="98">
        <v>24</v>
      </c>
      <c r="U15" s="53">
        <v>28</v>
      </c>
      <c r="V15" s="53">
        <v>27</v>
      </c>
      <c r="W15" s="109">
        <f t="shared" si="6"/>
        <v>79</v>
      </c>
      <c r="X15" s="110">
        <f t="shared" si="7"/>
        <v>65.83</v>
      </c>
      <c r="Y15" s="111">
        <f t="shared" si="8"/>
        <v>19.75</v>
      </c>
      <c r="Z15" s="163">
        <f t="shared" si="13"/>
        <v>69.55</v>
      </c>
      <c r="AA15" s="168">
        <f t="shared" si="14"/>
        <v>74</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60</v>
      </c>
      <c r="AW15" s="44">
        <f t="shared" si="11"/>
        <v>70</v>
      </c>
      <c r="AX15" s="44">
        <f t="shared" si="12"/>
        <v>67.5</v>
      </c>
    </row>
    <row r="16" spans="1:52" ht="18" customHeight="1">
      <c r="A16" s="146">
        <v>5</v>
      </c>
      <c r="B16" s="190" t="str">
        <f>INPUT!B16</f>
        <v>Espiritu, Gabriel</v>
      </c>
      <c r="C16" s="57"/>
      <c r="D16" s="57"/>
      <c r="E16" s="83"/>
      <c r="F16" s="98">
        <v>17</v>
      </c>
      <c r="G16" s="53">
        <v>18</v>
      </c>
      <c r="H16" s="53">
        <v>18</v>
      </c>
      <c r="I16" s="53">
        <v>20</v>
      </c>
      <c r="J16" s="53">
        <v>20</v>
      </c>
      <c r="K16" s="109">
        <f t="shared" si="0"/>
        <v>93</v>
      </c>
      <c r="L16" s="110">
        <f t="shared" si="1"/>
        <v>93</v>
      </c>
      <c r="M16" s="111">
        <f t="shared" si="2"/>
        <v>18.600000000000001</v>
      </c>
      <c r="N16" s="98">
        <v>46</v>
      </c>
      <c r="O16" s="53">
        <v>50</v>
      </c>
      <c r="P16" s="53">
        <v>49</v>
      </c>
      <c r="Q16" s="109">
        <f t="shared" si="3"/>
        <v>145</v>
      </c>
      <c r="R16" s="110">
        <f t="shared" si="4"/>
        <v>96.67</v>
      </c>
      <c r="S16" s="111">
        <f t="shared" si="5"/>
        <v>48.34</v>
      </c>
      <c r="T16" s="98">
        <v>34</v>
      </c>
      <c r="U16" s="53">
        <v>33</v>
      </c>
      <c r="V16" s="53">
        <v>34</v>
      </c>
      <c r="W16" s="109">
        <f t="shared" si="6"/>
        <v>101</v>
      </c>
      <c r="X16" s="110">
        <f t="shared" si="7"/>
        <v>84.17</v>
      </c>
      <c r="Y16" s="111">
        <f t="shared" si="8"/>
        <v>25.25</v>
      </c>
      <c r="Z16" s="163">
        <f t="shared" si="13"/>
        <v>92.19</v>
      </c>
      <c r="AA16" s="168">
        <f t="shared" si="14"/>
        <v>94</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85</v>
      </c>
      <c r="AW16" s="44">
        <f t="shared" si="11"/>
        <v>82.5</v>
      </c>
      <c r="AX16" s="44">
        <f t="shared" si="12"/>
        <v>85</v>
      </c>
    </row>
    <row r="17" spans="1:50" ht="18" customHeight="1">
      <c r="A17" s="146">
        <v>6</v>
      </c>
      <c r="B17" s="190" t="str">
        <f>INPUT!B17</f>
        <v>Ferrer, Hans</v>
      </c>
      <c r="C17" s="57"/>
      <c r="D17" s="57"/>
      <c r="E17" s="83"/>
      <c r="F17" s="98">
        <v>17</v>
      </c>
      <c r="G17" s="53">
        <v>17</v>
      </c>
      <c r="H17" s="53">
        <v>18</v>
      </c>
      <c r="I17" s="53">
        <v>16</v>
      </c>
      <c r="J17" s="53">
        <v>17</v>
      </c>
      <c r="K17" s="109">
        <f t="shared" si="0"/>
        <v>85</v>
      </c>
      <c r="L17" s="110">
        <f t="shared" si="1"/>
        <v>85</v>
      </c>
      <c r="M17" s="111">
        <f t="shared" si="2"/>
        <v>17</v>
      </c>
      <c r="N17" s="98">
        <v>47</v>
      </c>
      <c r="O17" s="53">
        <v>46</v>
      </c>
      <c r="P17" s="53">
        <v>41</v>
      </c>
      <c r="Q17" s="109">
        <f t="shared" si="3"/>
        <v>134</v>
      </c>
      <c r="R17" s="110">
        <f t="shared" si="4"/>
        <v>89.33</v>
      </c>
      <c r="S17" s="111">
        <f t="shared" si="5"/>
        <v>44.67</v>
      </c>
      <c r="T17" s="98">
        <v>34</v>
      </c>
      <c r="U17" s="53">
        <v>32</v>
      </c>
      <c r="V17" s="53">
        <v>34</v>
      </c>
      <c r="W17" s="109">
        <f t="shared" si="6"/>
        <v>100</v>
      </c>
      <c r="X17" s="110">
        <f t="shared" si="7"/>
        <v>83.33</v>
      </c>
      <c r="Y17" s="111">
        <f t="shared" si="8"/>
        <v>25</v>
      </c>
      <c r="Z17" s="163">
        <f t="shared" si="13"/>
        <v>86.67</v>
      </c>
      <c r="AA17" s="168">
        <f t="shared" si="14"/>
        <v>88</v>
      </c>
      <c r="AB17" s="158" t="str">
        <f t="shared" si="9"/>
        <v>Benchmarking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80</v>
      </c>
      <c r="AX17" s="44">
        <f t="shared" si="12"/>
        <v>85</v>
      </c>
    </row>
    <row r="18" spans="1:50" ht="18" customHeight="1">
      <c r="A18" s="146">
        <v>7</v>
      </c>
      <c r="B18" s="190" t="str">
        <f>INPUT!B18</f>
        <v>Gatchalian, Ivan</v>
      </c>
      <c r="C18" s="57"/>
      <c r="D18" s="57"/>
      <c r="E18" s="83"/>
      <c r="F18" s="98">
        <v>16</v>
      </c>
      <c r="G18" s="53">
        <v>18</v>
      </c>
      <c r="H18" s="53">
        <v>18</v>
      </c>
      <c r="I18" s="53">
        <v>16</v>
      </c>
      <c r="J18" s="53">
        <v>18</v>
      </c>
      <c r="K18" s="109">
        <f t="shared" si="0"/>
        <v>86</v>
      </c>
      <c r="L18" s="110">
        <f t="shared" si="1"/>
        <v>86</v>
      </c>
      <c r="M18" s="111">
        <f t="shared" si="2"/>
        <v>17.2</v>
      </c>
      <c r="N18" s="98">
        <v>41</v>
      </c>
      <c r="O18" s="53">
        <v>42</v>
      </c>
      <c r="P18" s="53">
        <v>45</v>
      </c>
      <c r="Q18" s="109">
        <f t="shared" si="3"/>
        <v>128</v>
      </c>
      <c r="R18" s="110">
        <f t="shared" si="4"/>
        <v>85.33</v>
      </c>
      <c r="S18" s="111">
        <f t="shared" si="5"/>
        <v>42.67</v>
      </c>
      <c r="T18" s="98">
        <v>35</v>
      </c>
      <c r="U18" s="53">
        <v>34</v>
      </c>
      <c r="V18" s="53">
        <v>35</v>
      </c>
      <c r="W18" s="109">
        <f t="shared" si="6"/>
        <v>104</v>
      </c>
      <c r="X18" s="110">
        <f t="shared" si="7"/>
        <v>86.67</v>
      </c>
      <c r="Y18" s="111">
        <f t="shared" si="8"/>
        <v>26</v>
      </c>
      <c r="Z18" s="163">
        <f t="shared" si="13"/>
        <v>85.87</v>
      </c>
      <c r="AA18" s="168">
        <f t="shared" si="14"/>
        <v>87</v>
      </c>
      <c r="AB18" s="158" t="str">
        <f t="shared" si="9"/>
        <v>Benchmarking</v>
      </c>
      <c r="AD18" s="49" t="s">
        <v>32</v>
      </c>
      <c r="AE18" s="187">
        <f>COUNTIF(AV12:AV112,"&gt;=75")</f>
        <v>27</v>
      </c>
      <c r="AF18" s="187">
        <f>COUNTIF(AW12:AW112,"&gt;=75")</f>
        <v>25</v>
      </c>
      <c r="AG18" s="187">
        <f>COUNTIF(AX12:AX112,"&gt;=75")</f>
        <v>25</v>
      </c>
      <c r="AH18" s="6"/>
      <c r="AI18" s="6"/>
      <c r="AJ18" s="6"/>
      <c r="AK18" s="6"/>
      <c r="AL18" s="6"/>
      <c r="AM18" s="6"/>
      <c r="AN18" s="6"/>
      <c r="AO18" s="6"/>
      <c r="AP18" s="6"/>
      <c r="AQ18" s="6"/>
      <c r="AR18" s="6"/>
      <c r="AS18" s="6"/>
      <c r="AT18" s="6"/>
      <c r="AU18" s="44"/>
      <c r="AV18" s="44">
        <f t="shared" si="10"/>
        <v>87.5</v>
      </c>
      <c r="AW18" s="44">
        <f t="shared" si="11"/>
        <v>85</v>
      </c>
      <c r="AX18" s="44">
        <f t="shared" si="12"/>
        <v>87.5</v>
      </c>
    </row>
    <row r="19" spans="1:50" ht="18" customHeight="1">
      <c r="A19" s="146">
        <v>8</v>
      </c>
      <c r="B19" s="190" t="str">
        <f>INPUT!B19</f>
        <v>Ignacio, Jerome</v>
      </c>
      <c r="C19" s="57"/>
      <c r="D19" s="57"/>
      <c r="E19" s="83"/>
      <c r="F19" s="98">
        <v>17</v>
      </c>
      <c r="G19" s="53">
        <v>16</v>
      </c>
      <c r="H19" s="53">
        <v>17</v>
      </c>
      <c r="I19" s="53">
        <v>18</v>
      </c>
      <c r="J19" s="53">
        <v>17</v>
      </c>
      <c r="K19" s="109">
        <f t="shared" si="0"/>
        <v>85</v>
      </c>
      <c r="L19" s="110">
        <f t="shared" si="1"/>
        <v>85</v>
      </c>
      <c r="M19" s="111">
        <f t="shared" si="2"/>
        <v>17</v>
      </c>
      <c r="N19" s="98">
        <v>43</v>
      </c>
      <c r="O19" s="53">
        <v>47</v>
      </c>
      <c r="P19" s="53">
        <v>48</v>
      </c>
      <c r="Q19" s="109">
        <f t="shared" si="3"/>
        <v>138</v>
      </c>
      <c r="R19" s="110">
        <f t="shared" si="4"/>
        <v>92</v>
      </c>
      <c r="S19" s="111">
        <f t="shared" si="5"/>
        <v>46</v>
      </c>
      <c r="T19" s="98">
        <v>31</v>
      </c>
      <c r="U19" s="53">
        <v>35</v>
      </c>
      <c r="V19" s="53">
        <v>33</v>
      </c>
      <c r="W19" s="109">
        <f t="shared" si="6"/>
        <v>99</v>
      </c>
      <c r="X19" s="110">
        <f t="shared" si="7"/>
        <v>82.5</v>
      </c>
      <c r="Y19" s="111">
        <f t="shared" si="8"/>
        <v>24.75</v>
      </c>
      <c r="Z19" s="163">
        <f t="shared" si="13"/>
        <v>87.75</v>
      </c>
      <c r="AA19" s="168">
        <f t="shared" si="14"/>
        <v>89</v>
      </c>
      <c r="AB19" s="158" t="str">
        <f t="shared" si="9"/>
        <v>Benchmarking</v>
      </c>
      <c r="AD19" s="49" t="s">
        <v>33</v>
      </c>
      <c r="AE19" s="183">
        <f>IFERROR(AE18/AE14,"")</f>
        <v>0.67500000000000004</v>
      </c>
      <c r="AF19" s="183">
        <f>IFERROR(AF18/AF14,"")</f>
        <v>0.625</v>
      </c>
      <c r="AG19" s="183">
        <f>IFERROR(AG18/AG14,"")</f>
        <v>0.625</v>
      </c>
      <c r="AH19" s="6"/>
      <c r="AI19" s="6"/>
      <c r="AJ19" s="6"/>
      <c r="AK19" s="6"/>
      <c r="AL19" s="6"/>
      <c r="AM19" s="6"/>
      <c r="AN19" s="6"/>
      <c r="AO19" s="6"/>
      <c r="AP19" s="6"/>
      <c r="AQ19" s="6"/>
      <c r="AR19" s="6"/>
      <c r="AS19" s="6"/>
      <c r="AT19" s="6"/>
      <c r="AU19" s="44"/>
      <c r="AV19" s="44">
        <f t="shared" si="10"/>
        <v>77.5</v>
      </c>
      <c r="AW19" s="44">
        <f t="shared" si="11"/>
        <v>87.5</v>
      </c>
      <c r="AX19" s="44">
        <f t="shared" si="12"/>
        <v>82.5</v>
      </c>
    </row>
    <row r="20" spans="1:50" ht="18" customHeight="1">
      <c r="A20" s="146">
        <v>9</v>
      </c>
      <c r="B20" s="190" t="str">
        <f>INPUT!B20</f>
        <v>Javier, Kurt</v>
      </c>
      <c r="C20" s="57"/>
      <c r="D20" s="57"/>
      <c r="E20" s="83"/>
      <c r="F20" s="98">
        <v>17</v>
      </c>
      <c r="G20" s="53">
        <v>19</v>
      </c>
      <c r="H20" s="53">
        <v>17</v>
      </c>
      <c r="I20" s="53">
        <v>17</v>
      </c>
      <c r="J20" s="53">
        <v>17</v>
      </c>
      <c r="K20" s="109">
        <f t="shared" si="0"/>
        <v>87</v>
      </c>
      <c r="L20" s="110">
        <f t="shared" si="1"/>
        <v>87</v>
      </c>
      <c r="M20" s="111">
        <f t="shared" si="2"/>
        <v>17.399999999999999</v>
      </c>
      <c r="N20" s="98">
        <v>45</v>
      </c>
      <c r="O20" s="53">
        <v>43</v>
      </c>
      <c r="P20" s="53">
        <v>47</v>
      </c>
      <c r="Q20" s="109">
        <f t="shared" si="3"/>
        <v>135</v>
      </c>
      <c r="R20" s="110">
        <f t="shared" si="4"/>
        <v>90</v>
      </c>
      <c r="S20" s="111">
        <f t="shared" si="5"/>
        <v>45</v>
      </c>
      <c r="T20" s="98">
        <v>31</v>
      </c>
      <c r="U20" s="53">
        <v>34</v>
      </c>
      <c r="V20" s="53">
        <v>32</v>
      </c>
      <c r="W20" s="109">
        <f t="shared" si="6"/>
        <v>97</v>
      </c>
      <c r="X20" s="110">
        <f t="shared" si="7"/>
        <v>80.83</v>
      </c>
      <c r="Y20" s="111">
        <f t="shared" si="8"/>
        <v>24.25</v>
      </c>
      <c r="Z20" s="163">
        <f t="shared" si="13"/>
        <v>86.65</v>
      </c>
      <c r="AA20" s="168">
        <f t="shared" si="14"/>
        <v>88</v>
      </c>
      <c r="AB20" s="158" t="str">
        <f t="shared" si="9"/>
        <v>Benchmarking</v>
      </c>
      <c r="AD20" s="49" t="s">
        <v>34</v>
      </c>
      <c r="AE20" s="187">
        <f>AE14-AE18</f>
        <v>13</v>
      </c>
      <c r="AF20" s="187">
        <f>AF14-AF18</f>
        <v>15</v>
      </c>
      <c r="AG20" s="187">
        <f>AG14-AG18</f>
        <v>15</v>
      </c>
      <c r="AH20" s="6"/>
      <c r="AI20" s="6"/>
      <c r="AJ20" s="6"/>
      <c r="AK20" s="6"/>
      <c r="AL20" s="6"/>
      <c r="AM20" s="6"/>
      <c r="AN20" s="6"/>
      <c r="AO20" s="6"/>
      <c r="AP20" s="6"/>
      <c r="AQ20" s="6"/>
      <c r="AR20" s="6"/>
      <c r="AS20" s="6"/>
      <c r="AT20" s="6"/>
      <c r="AU20" s="44"/>
      <c r="AV20" s="44">
        <f t="shared" si="10"/>
        <v>77.5</v>
      </c>
      <c r="AW20" s="44">
        <f t="shared" si="11"/>
        <v>85</v>
      </c>
      <c r="AX20" s="44">
        <f t="shared" si="12"/>
        <v>80</v>
      </c>
    </row>
    <row r="21" spans="1:50" ht="18" customHeight="1">
      <c r="A21" s="146">
        <v>10</v>
      </c>
      <c r="B21" s="190" t="str">
        <f>INPUT!B21</f>
        <v>Lacson, Lorenzo</v>
      </c>
      <c r="C21" s="57"/>
      <c r="D21" s="57"/>
      <c r="E21" s="83"/>
      <c r="F21" s="98">
        <v>15</v>
      </c>
      <c r="G21" s="53">
        <v>17</v>
      </c>
      <c r="H21" s="53">
        <v>16</v>
      </c>
      <c r="I21" s="53">
        <v>16</v>
      </c>
      <c r="J21" s="53">
        <v>17</v>
      </c>
      <c r="K21" s="109">
        <f t="shared" si="0"/>
        <v>81</v>
      </c>
      <c r="L21" s="110">
        <f t="shared" si="1"/>
        <v>81</v>
      </c>
      <c r="M21" s="111">
        <f t="shared" si="2"/>
        <v>16.2</v>
      </c>
      <c r="N21" s="98">
        <v>39</v>
      </c>
      <c r="O21" s="53">
        <v>38</v>
      </c>
      <c r="P21" s="53">
        <v>43</v>
      </c>
      <c r="Q21" s="109">
        <f t="shared" si="3"/>
        <v>120</v>
      </c>
      <c r="R21" s="110">
        <f t="shared" si="4"/>
        <v>80</v>
      </c>
      <c r="S21" s="111">
        <f t="shared" si="5"/>
        <v>40</v>
      </c>
      <c r="T21" s="98">
        <v>32</v>
      </c>
      <c r="U21" s="53">
        <v>28</v>
      </c>
      <c r="V21" s="53">
        <v>29</v>
      </c>
      <c r="W21" s="109">
        <f t="shared" si="6"/>
        <v>89</v>
      </c>
      <c r="X21" s="110">
        <f t="shared" si="7"/>
        <v>74.17</v>
      </c>
      <c r="Y21" s="111">
        <f t="shared" si="8"/>
        <v>22.25</v>
      </c>
      <c r="Z21" s="163">
        <f t="shared" si="13"/>
        <v>78.45</v>
      </c>
      <c r="AA21" s="168">
        <f t="shared" si="14"/>
        <v>80</v>
      </c>
      <c r="AB21" s="158" t="str">
        <f t="shared" si="9"/>
        <v>Benchmarking</v>
      </c>
      <c r="AD21" s="49" t="s">
        <v>33</v>
      </c>
      <c r="AE21" s="183">
        <f>IFERROR(1-AE19,"")</f>
        <v>0.32499999999999996</v>
      </c>
      <c r="AF21" s="183">
        <f>IFERROR(1-AF19,"")</f>
        <v>0.375</v>
      </c>
      <c r="AG21" s="183">
        <f>IFERROR(1-AG19,"")</f>
        <v>0.375</v>
      </c>
      <c r="AH21" s="6"/>
      <c r="AI21" s="6"/>
      <c r="AJ21" s="6"/>
      <c r="AK21" s="6"/>
      <c r="AL21" s="6"/>
      <c r="AM21" s="6"/>
      <c r="AN21" s="6"/>
      <c r="AO21" s="6"/>
      <c r="AP21" s="6"/>
      <c r="AQ21" s="6"/>
      <c r="AR21" s="6"/>
      <c r="AS21" s="6"/>
      <c r="AT21" s="6"/>
      <c r="AU21" s="44"/>
      <c r="AV21" s="44">
        <f t="shared" si="10"/>
        <v>80</v>
      </c>
      <c r="AW21" s="44">
        <f t="shared" si="11"/>
        <v>70</v>
      </c>
      <c r="AX21" s="44">
        <f t="shared" si="12"/>
        <v>72.5</v>
      </c>
    </row>
    <row r="22" spans="1:50" ht="18" customHeight="1">
      <c r="A22" s="146">
        <v>11</v>
      </c>
      <c r="B22" s="190" t="str">
        <f>INPUT!B22</f>
        <v>Magbanua, Marco</v>
      </c>
      <c r="C22" s="57"/>
      <c r="D22" s="57"/>
      <c r="E22" s="83"/>
      <c r="F22" s="98">
        <v>14</v>
      </c>
      <c r="G22" s="53">
        <v>14</v>
      </c>
      <c r="H22" s="53">
        <v>13</v>
      </c>
      <c r="I22" s="53">
        <v>12</v>
      </c>
      <c r="J22" s="53">
        <v>14</v>
      </c>
      <c r="K22" s="109">
        <f t="shared" si="0"/>
        <v>67</v>
      </c>
      <c r="L22" s="110">
        <f t="shared" si="1"/>
        <v>67</v>
      </c>
      <c r="M22" s="111">
        <f t="shared" si="2"/>
        <v>13.4</v>
      </c>
      <c r="N22" s="98">
        <v>30</v>
      </c>
      <c r="O22" s="53">
        <v>31</v>
      </c>
      <c r="P22" s="53">
        <v>32</v>
      </c>
      <c r="Q22" s="109">
        <f t="shared" si="3"/>
        <v>93</v>
      </c>
      <c r="R22" s="110">
        <f t="shared" si="4"/>
        <v>62</v>
      </c>
      <c r="S22" s="111">
        <f t="shared" si="5"/>
        <v>31</v>
      </c>
      <c r="T22" s="98">
        <v>24</v>
      </c>
      <c r="U22" s="53">
        <v>22</v>
      </c>
      <c r="V22" s="53">
        <v>26</v>
      </c>
      <c r="W22" s="109">
        <f t="shared" si="6"/>
        <v>72</v>
      </c>
      <c r="X22" s="110">
        <f t="shared" si="7"/>
        <v>60</v>
      </c>
      <c r="Y22" s="111">
        <f t="shared" si="8"/>
        <v>18</v>
      </c>
      <c r="Z22" s="163">
        <f t="shared" si="13"/>
        <v>62.4</v>
      </c>
      <c r="AA22" s="168">
        <f t="shared" si="14"/>
        <v>71</v>
      </c>
      <c r="AB22" s="158" t="str">
        <f t="shared" si="9"/>
        <v xml:space="preserve">Developing </v>
      </c>
      <c r="AD22" s="181"/>
      <c r="AE22" s="181"/>
      <c r="AF22" s="181"/>
      <c r="AG22" s="181"/>
      <c r="AV22" s="44">
        <f t="shared" si="10"/>
        <v>60</v>
      </c>
      <c r="AW22" s="44">
        <f t="shared" si="11"/>
        <v>55.000000000000007</v>
      </c>
      <c r="AX22" s="44">
        <f t="shared" si="12"/>
        <v>65</v>
      </c>
    </row>
    <row r="23" spans="1:50" ht="18" customHeight="1">
      <c r="A23" s="146">
        <v>12</v>
      </c>
      <c r="B23" s="190" t="str">
        <f>INPUT!B23</f>
        <v>Natividad, Nathan</v>
      </c>
      <c r="C23" s="57"/>
      <c r="D23" s="57"/>
      <c r="E23" s="83"/>
      <c r="F23" s="98">
        <v>13</v>
      </c>
      <c r="G23" s="53">
        <v>14</v>
      </c>
      <c r="H23" s="53">
        <v>15</v>
      </c>
      <c r="I23" s="53">
        <v>13</v>
      </c>
      <c r="J23" s="53">
        <v>15</v>
      </c>
      <c r="K23" s="109">
        <f t="shared" si="0"/>
        <v>70</v>
      </c>
      <c r="L23" s="110">
        <f t="shared" si="1"/>
        <v>70</v>
      </c>
      <c r="M23" s="111">
        <f t="shared" si="2"/>
        <v>14</v>
      </c>
      <c r="N23" s="98">
        <v>38</v>
      </c>
      <c r="O23" s="53">
        <v>39</v>
      </c>
      <c r="P23" s="53">
        <v>39</v>
      </c>
      <c r="Q23" s="109">
        <f t="shared" si="3"/>
        <v>116</v>
      </c>
      <c r="R23" s="110">
        <f t="shared" si="4"/>
        <v>77.33</v>
      </c>
      <c r="S23" s="111">
        <f t="shared" si="5"/>
        <v>38.67</v>
      </c>
      <c r="T23" s="98">
        <v>25</v>
      </c>
      <c r="U23" s="53">
        <v>24</v>
      </c>
      <c r="V23" s="53">
        <v>28</v>
      </c>
      <c r="W23" s="109">
        <f t="shared" si="6"/>
        <v>77</v>
      </c>
      <c r="X23" s="110">
        <f t="shared" si="7"/>
        <v>64.17</v>
      </c>
      <c r="Y23" s="111">
        <f t="shared" si="8"/>
        <v>19.25</v>
      </c>
      <c r="Z23" s="163">
        <f t="shared" si="13"/>
        <v>71.92</v>
      </c>
      <c r="AA23" s="168">
        <f t="shared" si="14"/>
        <v>75</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62.5</v>
      </c>
      <c r="AW23" s="44">
        <f t="shared" si="11"/>
        <v>60</v>
      </c>
      <c r="AX23" s="44">
        <f t="shared" si="12"/>
        <v>70</v>
      </c>
    </row>
    <row r="24" spans="1:50" ht="18" customHeight="1">
      <c r="A24" s="146">
        <v>13</v>
      </c>
      <c r="B24" s="190" t="str">
        <f>INPUT!B24</f>
        <v>Ocampo, Oliver</v>
      </c>
      <c r="C24" s="57"/>
      <c r="D24" s="57"/>
      <c r="E24" s="83"/>
      <c r="F24" s="98">
        <v>19</v>
      </c>
      <c r="G24" s="53">
        <v>18</v>
      </c>
      <c r="H24" s="53">
        <v>16</v>
      </c>
      <c r="I24" s="53">
        <v>18</v>
      </c>
      <c r="J24" s="53">
        <v>17</v>
      </c>
      <c r="K24" s="109">
        <f t="shared" si="0"/>
        <v>88</v>
      </c>
      <c r="L24" s="110">
        <f t="shared" si="1"/>
        <v>88</v>
      </c>
      <c r="M24" s="111">
        <f t="shared" si="2"/>
        <v>17.600000000000001</v>
      </c>
      <c r="N24" s="98">
        <v>47</v>
      </c>
      <c r="O24" s="53">
        <v>48</v>
      </c>
      <c r="P24" s="53">
        <v>43</v>
      </c>
      <c r="Q24" s="109">
        <f t="shared" si="3"/>
        <v>138</v>
      </c>
      <c r="R24" s="110">
        <f t="shared" si="4"/>
        <v>92</v>
      </c>
      <c r="S24" s="111">
        <f t="shared" si="5"/>
        <v>46</v>
      </c>
      <c r="T24" s="98">
        <v>34</v>
      </c>
      <c r="U24" s="53">
        <v>34</v>
      </c>
      <c r="V24" s="53">
        <v>34</v>
      </c>
      <c r="W24" s="109">
        <f t="shared" si="6"/>
        <v>102</v>
      </c>
      <c r="X24" s="110">
        <f t="shared" si="7"/>
        <v>85</v>
      </c>
      <c r="Y24" s="111">
        <f t="shared" si="8"/>
        <v>25.5</v>
      </c>
      <c r="Z24" s="163">
        <f t="shared" si="13"/>
        <v>89.1</v>
      </c>
      <c r="AA24" s="168">
        <f t="shared" si="14"/>
        <v>91</v>
      </c>
      <c r="AB24" s="158" t="str">
        <f t="shared" si="9"/>
        <v>Advancing</v>
      </c>
      <c r="AD24" s="49" t="s">
        <v>36</v>
      </c>
      <c r="AE24" s="184">
        <f>IFERROR(AVERAGE(T12:T112),"")</f>
        <v>29.925000000000001</v>
      </c>
      <c r="AF24" s="184">
        <f>IFERROR(AVERAGE(U12:U112),"")</f>
        <v>30.05</v>
      </c>
      <c r="AG24" s="184">
        <f>IFERROR(AVERAGE(V12:V112),"")</f>
        <v>30.55</v>
      </c>
      <c r="AH24" s="40"/>
      <c r="AI24" s="40"/>
      <c r="AJ24" s="40"/>
      <c r="AK24" s="40"/>
      <c r="AL24" s="40"/>
      <c r="AM24" s="40"/>
      <c r="AN24" s="40"/>
      <c r="AO24" s="40"/>
      <c r="AP24" s="40"/>
      <c r="AQ24" s="40"/>
      <c r="AR24" s="40"/>
      <c r="AS24" s="40"/>
      <c r="AT24" s="40"/>
      <c r="AU24" s="48"/>
      <c r="AV24" s="44">
        <f t="shared" si="10"/>
        <v>85</v>
      </c>
      <c r="AW24" s="44">
        <f t="shared" si="11"/>
        <v>85</v>
      </c>
      <c r="AX24" s="44">
        <f t="shared" si="12"/>
        <v>85</v>
      </c>
    </row>
    <row r="25" spans="1:50" ht="18" customHeight="1">
      <c r="A25" s="146">
        <v>14</v>
      </c>
      <c r="B25" s="190" t="str">
        <f>INPUT!B25</f>
        <v>Pascual, Paolo</v>
      </c>
      <c r="C25" s="57"/>
      <c r="D25" s="57"/>
      <c r="E25" s="83"/>
      <c r="F25" s="98">
        <v>17</v>
      </c>
      <c r="G25" s="53">
        <v>15</v>
      </c>
      <c r="H25" s="53">
        <v>17</v>
      </c>
      <c r="I25" s="53">
        <v>16</v>
      </c>
      <c r="J25" s="53">
        <v>17</v>
      </c>
      <c r="K25" s="109">
        <f t="shared" si="0"/>
        <v>82</v>
      </c>
      <c r="L25" s="110">
        <f t="shared" si="1"/>
        <v>82</v>
      </c>
      <c r="M25" s="111">
        <f t="shared" si="2"/>
        <v>16.399999999999999</v>
      </c>
      <c r="N25" s="98">
        <v>41</v>
      </c>
      <c r="O25" s="53">
        <v>44</v>
      </c>
      <c r="P25" s="53">
        <v>43</v>
      </c>
      <c r="Q25" s="109">
        <f t="shared" si="3"/>
        <v>128</v>
      </c>
      <c r="R25" s="110">
        <f t="shared" si="4"/>
        <v>85.33</v>
      </c>
      <c r="S25" s="111">
        <f t="shared" si="5"/>
        <v>42.67</v>
      </c>
      <c r="T25" s="98">
        <v>30</v>
      </c>
      <c r="U25" s="53">
        <v>28</v>
      </c>
      <c r="V25" s="53">
        <v>29</v>
      </c>
      <c r="W25" s="109">
        <f t="shared" si="6"/>
        <v>87</v>
      </c>
      <c r="X25" s="110">
        <f t="shared" si="7"/>
        <v>72.5</v>
      </c>
      <c r="Y25" s="111">
        <f t="shared" si="8"/>
        <v>21.75</v>
      </c>
      <c r="Z25" s="163">
        <f t="shared" si="13"/>
        <v>80.819999999999993</v>
      </c>
      <c r="AA25" s="168">
        <f t="shared" si="14"/>
        <v>82</v>
      </c>
      <c r="AB25" s="158" t="str">
        <f t="shared" si="9"/>
        <v>Benchmarking</v>
      </c>
      <c r="AD25" s="49" t="s">
        <v>37</v>
      </c>
      <c r="AE25" s="184">
        <f>IFERROR(MEDIAN(T12:T112),"")</f>
        <v>31</v>
      </c>
      <c r="AF25" s="184">
        <f>IFERROR(MEDIAN(U12:U112),"")</f>
        <v>31</v>
      </c>
      <c r="AG25" s="184">
        <f>IFERROR(MEDIAN(V12:V112),"")</f>
        <v>31</v>
      </c>
      <c r="AH25" s="40"/>
      <c r="AI25" s="40"/>
      <c r="AJ25" s="40"/>
      <c r="AK25" s="40"/>
      <c r="AL25" s="40"/>
      <c r="AM25" s="40"/>
      <c r="AN25" s="40"/>
      <c r="AO25" s="40"/>
      <c r="AP25" s="40"/>
      <c r="AQ25" s="40"/>
      <c r="AR25" s="40"/>
      <c r="AS25" s="40"/>
      <c r="AT25" s="40"/>
      <c r="AU25" s="48"/>
      <c r="AV25" s="44">
        <f t="shared" si="10"/>
        <v>75</v>
      </c>
      <c r="AW25" s="44">
        <f t="shared" si="11"/>
        <v>70</v>
      </c>
      <c r="AX25" s="44">
        <f t="shared" si="12"/>
        <v>72.5</v>
      </c>
    </row>
    <row r="26" spans="1:50" ht="18" customHeight="1">
      <c r="A26" s="146">
        <v>15</v>
      </c>
      <c r="B26" s="190" t="str">
        <f>INPUT!B26</f>
        <v>Quiambao, Rafael</v>
      </c>
      <c r="C26" s="57"/>
      <c r="D26" s="57"/>
      <c r="E26" s="83"/>
      <c r="F26" s="98">
        <v>7</v>
      </c>
      <c r="G26" s="53">
        <v>9</v>
      </c>
      <c r="H26" s="53">
        <v>9</v>
      </c>
      <c r="I26" s="53">
        <v>10</v>
      </c>
      <c r="J26" s="53">
        <v>7</v>
      </c>
      <c r="K26" s="109">
        <f t="shared" si="0"/>
        <v>42</v>
      </c>
      <c r="L26" s="110">
        <f t="shared" si="1"/>
        <v>42</v>
      </c>
      <c r="M26" s="111">
        <f t="shared" si="2"/>
        <v>8.4</v>
      </c>
      <c r="N26" s="98">
        <v>22</v>
      </c>
      <c r="O26" s="53">
        <v>19</v>
      </c>
      <c r="P26" s="53">
        <v>20</v>
      </c>
      <c r="Q26" s="109">
        <f t="shared" si="3"/>
        <v>61</v>
      </c>
      <c r="R26" s="110">
        <f t="shared" si="4"/>
        <v>40.67</v>
      </c>
      <c r="S26" s="111">
        <f t="shared" si="5"/>
        <v>20.34</v>
      </c>
      <c r="T26" s="98">
        <v>17</v>
      </c>
      <c r="U26" s="53">
        <v>16</v>
      </c>
      <c r="V26" s="53">
        <v>14</v>
      </c>
      <c r="W26" s="109">
        <f t="shared" si="6"/>
        <v>47</v>
      </c>
      <c r="X26" s="110">
        <f t="shared" si="7"/>
        <v>39.17</v>
      </c>
      <c r="Y26" s="111">
        <f t="shared" si="8"/>
        <v>11.75</v>
      </c>
      <c r="Z26" s="163">
        <f t="shared" si="13"/>
        <v>40.49</v>
      </c>
      <c r="AA26" s="168">
        <f t="shared" si="14"/>
        <v>61</v>
      </c>
      <c r="AB26" s="158" t="str">
        <f t="shared" si="9"/>
        <v>Emerging</v>
      </c>
      <c r="AD26" s="49" t="s">
        <v>38</v>
      </c>
      <c r="AE26" s="184">
        <f>IFERROR(_xlfn.STDEV.S(T12:T112),"")</f>
        <v>4.0216561201472691</v>
      </c>
      <c r="AF26" s="184">
        <f>_xlfn.STDEV.S(U12:U112)</f>
        <v>4.6901424176069471</v>
      </c>
      <c r="AG26" s="184">
        <f>_xlfn.STDEV.S(V12:V112)</f>
        <v>4.0758827893869265</v>
      </c>
      <c r="AV26" s="44">
        <f t="shared" si="10"/>
        <v>42.5</v>
      </c>
      <c r="AW26" s="44">
        <f t="shared" si="11"/>
        <v>40</v>
      </c>
      <c r="AX26" s="44">
        <f t="shared" si="12"/>
        <v>35</v>
      </c>
    </row>
    <row r="27" spans="1:50" ht="18" customHeight="1">
      <c r="A27" s="146">
        <v>16</v>
      </c>
      <c r="B27" s="190" t="str">
        <f>INPUT!B27</f>
        <v>Robles, Samuel</v>
      </c>
      <c r="C27" s="57"/>
      <c r="D27" s="57"/>
      <c r="E27" s="83"/>
      <c r="F27" s="98">
        <v>15</v>
      </c>
      <c r="G27" s="53">
        <v>15</v>
      </c>
      <c r="H27" s="53">
        <v>15</v>
      </c>
      <c r="I27" s="53">
        <v>15</v>
      </c>
      <c r="J27" s="53">
        <v>16</v>
      </c>
      <c r="K27" s="109">
        <f t="shared" si="0"/>
        <v>76</v>
      </c>
      <c r="L27" s="110">
        <f t="shared" si="1"/>
        <v>76</v>
      </c>
      <c r="M27" s="111">
        <f t="shared" si="2"/>
        <v>15.2</v>
      </c>
      <c r="N27" s="98">
        <v>42</v>
      </c>
      <c r="O27" s="53">
        <v>40</v>
      </c>
      <c r="P27" s="53">
        <v>44</v>
      </c>
      <c r="Q27" s="109">
        <f t="shared" si="3"/>
        <v>126</v>
      </c>
      <c r="R27" s="110">
        <f t="shared" si="4"/>
        <v>84</v>
      </c>
      <c r="S27" s="111">
        <f t="shared" si="5"/>
        <v>42</v>
      </c>
      <c r="T27" s="98">
        <v>30</v>
      </c>
      <c r="U27" s="53">
        <v>33</v>
      </c>
      <c r="V27" s="53">
        <v>29</v>
      </c>
      <c r="W27" s="109">
        <f t="shared" si="6"/>
        <v>92</v>
      </c>
      <c r="X27" s="110">
        <f t="shared" si="7"/>
        <v>76.67</v>
      </c>
      <c r="Y27" s="111">
        <f t="shared" si="8"/>
        <v>23</v>
      </c>
      <c r="Z27" s="163">
        <f t="shared" si="13"/>
        <v>80.2</v>
      </c>
      <c r="AA27" s="168">
        <f t="shared" si="14"/>
        <v>82</v>
      </c>
      <c r="AB27" s="158" t="str">
        <f t="shared" si="9"/>
        <v>Benchmarking</v>
      </c>
      <c r="AD27" s="49" t="s">
        <v>39</v>
      </c>
      <c r="AE27" s="185">
        <f>IFERROR(AE24/AE15,"")</f>
        <v>0.74812500000000004</v>
      </c>
      <c r="AF27" s="185">
        <f>IFERROR(AF24/AF15,"")</f>
        <v>0.75124999999999997</v>
      </c>
      <c r="AG27" s="185">
        <f>IFERROR(AG24/AG15,"")</f>
        <v>0.76375000000000004</v>
      </c>
      <c r="AV27" s="44">
        <f t="shared" si="10"/>
        <v>75</v>
      </c>
      <c r="AW27" s="44">
        <f t="shared" si="11"/>
        <v>82.5</v>
      </c>
      <c r="AX27" s="44">
        <f t="shared" si="12"/>
        <v>72.5</v>
      </c>
    </row>
    <row r="28" spans="1:50" ht="18" customHeight="1">
      <c r="A28" s="146">
        <v>17</v>
      </c>
      <c r="B28" s="190" t="str">
        <f>INPUT!B28</f>
        <v>Santiago, Timothy</v>
      </c>
      <c r="C28" s="57"/>
      <c r="D28" s="57"/>
      <c r="E28" s="83"/>
      <c r="F28" s="98">
        <v>17</v>
      </c>
      <c r="G28" s="53">
        <v>17</v>
      </c>
      <c r="H28" s="53">
        <v>17</v>
      </c>
      <c r="I28" s="53">
        <v>17</v>
      </c>
      <c r="J28" s="53">
        <v>17</v>
      </c>
      <c r="K28" s="109">
        <f t="shared" si="0"/>
        <v>85</v>
      </c>
      <c r="L28" s="110">
        <f t="shared" si="1"/>
        <v>85</v>
      </c>
      <c r="M28" s="111">
        <f t="shared" si="2"/>
        <v>17</v>
      </c>
      <c r="N28" s="98">
        <v>43</v>
      </c>
      <c r="O28" s="53">
        <v>42</v>
      </c>
      <c r="P28" s="53">
        <v>47</v>
      </c>
      <c r="Q28" s="109">
        <f t="shared" si="3"/>
        <v>132</v>
      </c>
      <c r="R28" s="110">
        <f t="shared" si="4"/>
        <v>88</v>
      </c>
      <c r="S28" s="111">
        <f t="shared" si="5"/>
        <v>44</v>
      </c>
      <c r="T28" s="98">
        <v>32</v>
      </c>
      <c r="U28" s="53">
        <v>32</v>
      </c>
      <c r="V28" s="53">
        <v>33</v>
      </c>
      <c r="W28" s="109">
        <f t="shared" si="6"/>
        <v>97</v>
      </c>
      <c r="X28" s="110">
        <f t="shared" si="7"/>
        <v>80.83</v>
      </c>
      <c r="Y28" s="111">
        <f t="shared" si="8"/>
        <v>24.25</v>
      </c>
      <c r="Z28" s="163">
        <f t="shared" si="13"/>
        <v>85.25</v>
      </c>
      <c r="AA28" s="168">
        <f t="shared" si="14"/>
        <v>87</v>
      </c>
      <c r="AB28" s="158" t="str">
        <f t="shared" si="9"/>
        <v>Benchmarking</v>
      </c>
      <c r="AD28" s="45"/>
      <c r="AE28" s="45"/>
      <c r="AF28" s="45"/>
      <c r="AG28" s="45"/>
      <c r="AV28" s="44">
        <f t="shared" si="10"/>
        <v>80</v>
      </c>
      <c r="AW28" s="44">
        <f t="shared" si="11"/>
        <v>80</v>
      </c>
      <c r="AX28" s="44">
        <f t="shared" si="12"/>
        <v>82.5</v>
      </c>
    </row>
    <row r="29" spans="1:50" ht="18" customHeight="1">
      <c r="A29" s="146">
        <v>18</v>
      </c>
      <c r="B29" s="190" t="str">
        <f>INPUT!B29</f>
        <v>Tolentino, Vince</v>
      </c>
      <c r="C29" s="57"/>
      <c r="D29" s="57"/>
      <c r="E29" s="83"/>
      <c r="F29" s="98">
        <v>17</v>
      </c>
      <c r="G29" s="53">
        <v>19</v>
      </c>
      <c r="H29" s="53">
        <v>16</v>
      </c>
      <c r="I29" s="53">
        <v>18</v>
      </c>
      <c r="J29" s="53">
        <v>17</v>
      </c>
      <c r="K29" s="109">
        <f t="shared" si="0"/>
        <v>87</v>
      </c>
      <c r="L29" s="110">
        <f t="shared" si="1"/>
        <v>87</v>
      </c>
      <c r="M29" s="111">
        <f t="shared" si="2"/>
        <v>17.399999999999999</v>
      </c>
      <c r="N29" s="98">
        <v>48</v>
      </c>
      <c r="O29" s="53">
        <v>48</v>
      </c>
      <c r="P29" s="53">
        <v>45</v>
      </c>
      <c r="Q29" s="109">
        <f t="shared" si="3"/>
        <v>141</v>
      </c>
      <c r="R29" s="110">
        <f t="shared" si="4"/>
        <v>94</v>
      </c>
      <c r="S29" s="111">
        <f t="shared" si="5"/>
        <v>47</v>
      </c>
      <c r="T29" s="98">
        <v>35</v>
      </c>
      <c r="U29" s="53">
        <v>35</v>
      </c>
      <c r="V29" s="53">
        <v>36</v>
      </c>
      <c r="W29" s="109">
        <f t="shared" si="6"/>
        <v>106</v>
      </c>
      <c r="X29" s="110">
        <f t="shared" si="7"/>
        <v>88.33</v>
      </c>
      <c r="Y29" s="111">
        <f t="shared" si="8"/>
        <v>26.5</v>
      </c>
      <c r="Z29" s="163">
        <f t="shared" si="13"/>
        <v>90.9</v>
      </c>
      <c r="AA29" s="168">
        <f t="shared" si="14"/>
        <v>92</v>
      </c>
      <c r="AB29" s="158" t="str">
        <f t="shared" si="9"/>
        <v>Advancing</v>
      </c>
      <c r="AD29" s="182" t="s">
        <v>40</v>
      </c>
      <c r="AE29" s="133" t="s">
        <v>25</v>
      </c>
      <c r="AF29" s="133" t="s">
        <v>26</v>
      </c>
      <c r="AG29" s="133" t="s">
        <v>27</v>
      </c>
      <c r="AV29" s="44">
        <f t="shared" si="10"/>
        <v>87.5</v>
      </c>
      <c r="AW29" s="44">
        <f t="shared" si="11"/>
        <v>87.5</v>
      </c>
      <c r="AX29" s="44">
        <f t="shared" si="12"/>
        <v>90</v>
      </c>
    </row>
    <row r="30" spans="1:50" ht="18" customHeight="1">
      <c r="A30" s="146">
        <v>19</v>
      </c>
      <c r="B30" s="190" t="str">
        <f>INPUT!B30</f>
        <v>Umali, Warren</v>
      </c>
      <c r="C30" s="57"/>
      <c r="D30" s="57"/>
      <c r="E30" s="83"/>
      <c r="F30" s="98">
        <v>17</v>
      </c>
      <c r="G30" s="53">
        <v>17</v>
      </c>
      <c r="H30" s="53">
        <v>16</v>
      </c>
      <c r="I30" s="53">
        <v>17</v>
      </c>
      <c r="J30" s="53">
        <v>18</v>
      </c>
      <c r="K30" s="109">
        <f t="shared" si="0"/>
        <v>85</v>
      </c>
      <c r="L30" s="110">
        <f t="shared" si="1"/>
        <v>85</v>
      </c>
      <c r="M30" s="111">
        <f t="shared" si="2"/>
        <v>17</v>
      </c>
      <c r="N30" s="98">
        <v>44</v>
      </c>
      <c r="O30" s="53">
        <v>43</v>
      </c>
      <c r="P30" s="53">
        <v>42</v>
      </c>
      <c r="Q30" s="109">
        <f t="shared" si="3"/>
        <v>129</v>
      </c>
      <c r="R30" s="110">
        <f t="shared" si="4"/>
        <v>86</v>
      </c>
      <c r="S30" s="111">
        <f t="shared" si="5"/>
        <v>43</v>
      </c>
      <c r="T30" s="98">
        <v>33</v>
      </c>
      <c r="U30" s="53">
        <v>32</v>
      </c>
      <c r="V30" s="53">
        <v>32</v>
      </c>
      <c r="W30" s="109">
        <f t="shared" si="6"/>
        <v>97</v>
      </c>
      <c r="X30" s="110">
        <f t="shared" si="7"/>
        <v>80.83</v>
      </c>
      <c r="Y30" s="111">
        <f t="shared" si="8"/>
        <v>24.25</v>
      </c>
      <c r="Z30" s="163">
        <f t="shared" si="13"/>
        <v>84.25</v>
      </c>
      <c r="AA30" s="168">
        <f t="shared" si="14"/>
        <v>86</v>
      </c>
      <c r="AB30" s="158" t="str">
        <f t="shared" si="9"/>
        <v>Benchmarking</v>
      </c>
      <c r="AD30" s="49" t="s">
        <v>41</v>
      </c>
      <c r="AE30" s="147">
        <f>IF(COUNTA(T12:T112)=0,"",MAX(T12:T112))</f>
        <v>36</v>
      </c>
      <c r="AF30" s="147">
        <f>IF(COUNTA(U12:U112)=0,"",MAX(U12:U112))</f>
        <v>38</v>
      </c>
      <c r="AG30" s="147">
        <f>IF(COUNTA(V12:V112)=0,"",MAX(V12:V112))</f>
        <v>37</v>
      </c>
      <c r="AV30" s="44">
        <f t="shared" si="10"/>
        <v>82.5</v>
      </c>
      <c r="AW30" s="44">
        <f t="shared" si="11"/>
        <v>80</v>
      </c>
      <c r="AX30" s="44">
        <f t="shared" si="12"/>
        <v>80</v>
      </c>
    </row>
    <row r="31" spans="1:50" ht="18" customHeight="1">
      <c r="A31" s="146">
        <v>20</v>
      </c>
      <c r="B31" s="190" t="str">
        <f>INPUT!B31</f>
        <v>Valdez, Zachary</v>
      </c>
      <c r="C31" s="57"/>
      <c r="D31" s="57"/>
      <c r="E31" s="83"/>
      <c r="F31" s="98">
        <v>17</v>
      </c>
      <c r="G31" s="53">
        <v>15</v>
      </c>
      <c r="H31" s="53">
        <v>17</v>
      </c>
      <c r="I31" s="53">
        <v>17</v>
      </c>
      <c r="J31" s="53">
        <v>17</v>
      </c>
      <c r="K31" s="109">
        <f t="shared" si="0"/>
        <v>83</v>
      </c>
      <c r="L31" s="110">
        <f t="shared" si="1"/>
        <v>83</v>
      </c>
      <c r="M31" s="111">
        <f t="shared" si="2"/>
        <v>16.600000000000001</v>
      </c>
      <c r="N31" s="98">
        <v>43</v>
      </c>
      <c r="O31" s="53">
        <v>41</v>
      </c>
      <c r="P31" s="53">
        <v>44</v>
      </c>
      <c r="Q31" s="109">
        <f t="shared" si="3"/>
        <v>128</v>
      </c>
      <c r="R31" s="110">
        <f t="shared" si="4"/>
        <v>85.33</v>
      </c>
      <c r="S31" s="111">
        <f t="shared" si="5"/>
        <v>42.67</v>
      </c>
      <c r="T31" s="98">
        <v>31</v>
      </c>
      <c r="U31" s="53">
        <v>30</v>
      </c>
      <c r="V31" s="53">
        <v>33</v>
      </c>
      <c r="W31" s="109">
        <f t="shared" si="6"/>
        <v>94</v>
      </c>
      <c r="X31" s="110">
        <f t="shared" si="7"/>
        <v>78.33</v>
      </c>
      <c r="Y31" s="111">
        <f t="shared" si="8"/>
        <v>23.5</v>
      </c>
      <c r="Z31" s="163">
        <f t="shared" si="13"/>
        <v>82.77</v>
      </c>
      <c r="AA31" s="168">
        <f t="shared" si="14"/>
        <v>84</v>
      </c>
      <c r="AB31" s="158" t="str">
        <f t="shared" si="9"/>
        <v>Benchmarking</v>
      </c>
      <c r="AD31" s="49" t="s">
        <v>42</v>
      </c>
      <c r="AE31" s="147">
        <f>IF(COUNTA(T12:T112)=0,"",MIN(T12:T112))</f>
        <v>17</v>
      </c>
      <c r="AF31" s="147">
        <f>IF(COUNTA(U12:U112)=0,"",MIN(U12:U112))</f>
        <v>16</v>
      </c>
      <c r="AG31" s="147">
        <f>IF(COUNTA(V12:V112)=0,"",MIN(V12:V112))</f>
        <v>14</v>
      </c>
      <c r="AV31" s="44">
        <f t="shared" si="10"/>
        <v>77.5</v>
      </c>
      <c r="AW31" s="44">
        <f t="shared" si="11"/>
        <v>75</v>
      </c>
      <c r="AX31" s="44">
        <f t="shared" si="12"/>
        <v>82.5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1197</v>
      </c>
      <c r="AF32" s="147">
        <f>IF(COUNTA(U12:U112)=0,"",SUM(U12:U112))</f>
        <v>1202</v>
      </c>
      <c r="AG32" s="147">
        <f>IF(COUNTA(V12:V112)=0,"",SUM(V12:V112))</f>
        <v>1222</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20</v>
      </c>
      <c r="G63" s="53">
        <v>18</v>
      </c>
      <c r="H63" s="104">
        <v>20</v>
      </c>
      <c r="I63" s="104">
        <v>19</v>
      </c>
      <c r="J63" s="104">
        <v>19</v>
      </c>
      <c r="K63" s="106">
        <f t="shared" ref="K63:K94" si="30">IF(COUNT($F63:$J63)=0,"",SUM($F63:$J63))</f>
        <v>96</v>
      </c>
      <c r="L63" s="107">
        <f t="shared" ref="L63:L94" si="31">IF(ISERROR(IF($K63="","",ROUND(($K63/$K$10)*$L$10,2))),"",IF($K63="","",ROUND(($K63/$K$10)*$L$10,2)))</f>
        <v>96</v>
      </c>
      <c r="M63" s="108">
        <f t="shared" ref="M63:M94" si="32">IF($L63="","",ROUND($L63*$M$10,2))</f>
        <v>19.2</v>
      </c>
      <c r="N63" s="103">
        <v>48</v>
      </c>
      <c r="O63" s="104">
        <v>48</v>
      </c>
      <c r="P63" s="104">
        <v>50</v>
      </c>
      <c r="Q63" s="106">
        <f t="shared" ref="Q63:Q94" si="33">IF(COUNT($N63:$P63)=0,"",SUM($N63:$P63))</f>
        <v>146</v>
      </c>
      <c r="R63" s="107">
        <f t="shared" ref="R63:R94" si="34">IF(ISERROR(IF($Q63="","",ROUND(($Q63/$Q$10)*$R$10,2))),"",IF($Q63="","",ROUND(($Q63/$Q$10)*$R$10,2)))</f>
        <v>97.33</v>
      </c>
      <c r="S63" s="108">
        <f t="shared" ref="S63:S94" si="35">IF($R63="","",ROUND($R63*$S$10,2))</f>
        <v>48.67</v>
      </c>
      <c r="T63" s="103">
        <v>36</v>
      </c>
      <c r="U63" s="104">
        <v>38</v>
      </c>
      <c r="V63" s="104">
        <v>37</v>
      </c>
      <c r="W63" s="106">
        <f t="shared" ref="W63:W94" si="36">IF(COUNT($T63:$V63)=0,"",SUM($T63:$V63))</f>
        <v>111</v>
      </c>
      <c r="X63" s="107">
        <f t="shared" ref="X63:X94" si="37">IF(ISERROR(IF($W63="","",ROUND(($W63/$W$10)*$X$10,2))),"",IF($W63="","",ROUND(($W63/$W$10)*$X$10,2)))</f>
        <v>92.5</v>
      </c>
      <c r="Y63" s="108">
        <f t="shared" ref="Y63:Y94" si="38">IF($X63="","",ROUND($X63*$Y$10,2))</f>
        <v>27.75</v>
      </c>
      <c r="Z63" s="162">
        <f t="shared" ref="Z63:Z94" si="39">IF(ISERROR(IF($V63="","",ROUND(SUM($M63,$S63,$Y63),2))),"",IF($V63="","",ROUND(SUM($M63,$S63,$Y63),2)))</f>
        <v>95.62</v>
      </c>
      <c r="AA63" s="167">
        <f t="shared" ref="AA63:AA94" si="40">IF(ISERROR(IF($V63="","",VLOOKUP(Z63,NewTransmu,4,TRUE))),"",IF($V63="","",VLOOKUP(Z63,NewTransmu,4,TRUE)))</f>
        <v>97</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90</v>
      </c>
      <c r="AW63" s="44">
        <f t="shared" si="26"/>
        <v>95</v>
      </c>
      <c r="AX63" s="44">
        <f t="shared" si="27"/>
        <v>92.5</v>
      </c>
    </row>
    <row r="64" spans="1:50" ht="18" customHeight="1">
      <c r="A64" s="146">
        <v>2</v>
      </c>
      <c r="B64" s="190" t="str">
        <f>INPUT!B64</f>
        <v>Bernardo, Bea</v>
      </c>
      <c r="C64" s="57"/>
      <c r="D64" s="57"/>
      <c r="E64" s="83"/>
      <c r="F64" s="98">
        <v>16</v>
      </c>
      <c r="G64" s="53">
        <v>15</v>
      </c>
      <c r="H64" s="53">
        <v>16</v>
      </c>
      <c r="I64" s="53">
        <v>16</v>
      </c>
      <c r="J64" s="53">
        <v>15</v>
      </c>
      <c r="K64" s="109">
        <f t="shared" si="30"/>
        <v>78</v>
      </c>
      <c r="L64" s="110">
        <f t="shared" si="31"/>
        <v>78</v>
      </c>
      <c r="M64" s="111">
        <f t="shared" si="32"/>
        <v>15.6</v>
      </c>
      <c r="N64" s="98">
        <v>38</v>
      </c>
      <c r="O64" s="53">
        <v>43</v>
      </c>
      <c r="P64" s="53">
        <v>43</v>
      </c>
      <c r="Q64" s="109">
        <f t="shared" si="33"/>
        <v>124</v>
      </c>
      <c r="R64" s="110">
        <f t="shared" si="34"/>
        <v>82.67</v>
      </c>
      <c r="S64" s="111">
        <f t="shared" si="35"/>
        <v>41.34</v>
      </c>
      <c r="T64" s="98">
        <v>32</v>
      </c>
      <c r="U64" s="53">
        <v>28</v>
      </c>
      <c r="V64" s="53">
        <v>32</v>
      </c>
      <c r="W64" s="109">
        <f t="shared" si="36"/>
        <v>92</v>
      </c>
      <c r="X64" s="110">
        <f t="shared" si="37"/>
        <v>76.67</v>
      </c>
      <c r="Y64" s="111">
        <f t="shared" si="38"/>
        <v>23</v>
      </c>
      <c r="Z64" s="163">
        <f t="shared" si="39"/>
        <v>79.94</v>
      </c>
      <c r="AA64" s="168">
        <f t="shared" si="40"/>
        <v>81</v>
      </c>
      <c r="AB64" s="158" t="str">
        <f t="shared" si="41"/>
        <v>Benchmarking</v>
      </c>
      <c r="AD64" s="3"/>
      <c r="AG64" s="1"/>
      <c r="AH64" s="1"/>
      <c r="AI64" s="1"/>
      <c r="AJ64" s="1"/>
      <c r="AK64" s="1"/>
      <c r="AL64" s="1"/>
      <c r="AM64" s="1"/>
      <c r="AN64" s="1"/>
      <c r="AO64" s="1"/>
      <c r="AP64" s="1"/>
      <c r="AQ64" s="1"/>
      <c r="AR64" s="1"/>
      <c r="AS64" s="1"/>
      <c r="AT64" s="1"/>
      <c r="AU64" s="45"/>
      <c r="AV64" s="44">
        <f t="shared" si="25"/>
        <v>80</v>
      </c>
      <c r="AW64" s="44">
        <f t="shared" si="26"/>
        <v>70</v>
      </c>
      <c r="AX64" s="44">
        <f t="shared" si="27"/>
        <v>80</v>
      </c>
    </row>
    <row r="65" spans="1:50" ht="18" customHeight="1">
      <c r="A65" s="146">
        <v>3</v>
      </c>
      <c r="B65" s="190" t="str">
        <f>INPUT!B65</f>
        <v>Cabrera, Camille</v>
      </c>
      <c r="C65" s="57"/>
      <c r="D65" s="57"/>
      <c r="E65" s="83"/>
      <c r="F65" s="98">
        <v>16</v>
      </c>
      <c r="G65" s="53">
        <v>15</v>
      </c>
      <c r="H65" s="53">
        <v>15</v>
      </c>
      <c r="I65" s="53">
        <v>15</v>
      </c>
      <c r="J65" s="53">
        <v>16</v>
      </c>
      <c r="K65" s="109">
        <f t="shared" si="30"/>
        <v>77</v>
      </c>
      <c r="L65" s="110">
        <f t="shared" si="31"/>
        <v>77</v>
      </c>
      <c r="M65" s="111">
        <f t="shared" si="32"/>
        <v>15.4</v>
      </c>
      <c r="N65" s="98">
        <v>38</v>
      </c>
      <c r="O65" s="53">
        <v>42</v>
      </c>
      <c r="P65" s="53">
        <v>38</v>
      </c>
      <c r="Q65" s="109">
        <f t="shared" si="33"/>
        <v>118</v>
      </c>
      <c r="R65" s="110">
        <f t="shared" si="34"/>
        <v>78.67</v>
      </c>
      <c r="S65" s="111">
        <f t="shared" si="35"/>
        <v>39.340000000000003</v>
      </c>
      <c r="T65" s="98">
        <v>31</v>
      </c>
      <c r="U65" s="98">
        <v>32</v>
      </c>
      <c r="V65" s="98">
        <v>28</v>
      </c>
      <c r="W65" s="109">
        <f t="shared" si="36"/>
        <v>91</v>
      </c>
      <c r="X65" s="110">
        <f t="shared" si="37"/>
        <v>75.83</v>
      </c>
      <c r="Y65" s="111">
        <f t="shared" si="38"/>
        <v>22.75</v>
      </c>
      <c r="Z65" s="163">
        <f t="shared" si="39"/>
        <v>77.489999999999995</v>
      </c>
      <c r="AA65" s="168">
        <f t="shared" si="40"/>
        <v>79</v>
      </c>
      <c r="AB65" s="158" t="str">
        <f t="shared" si="41"/>
        <v>Connecting</v>
      </c>
      <c r="AD65" s="3"/>
      <c r="AG65" s="1"/>
      <c r="AH65" s="1"/>
      <c r="AI65" s="1"/>
      <c r="AJ65" s="1"/>
      <c r="AK65" s="1"/>
      <c r="AL65" s="1"/>
      <c r="AM65" s="1"/>
      <c r="AN65" s="1"/>
      <c r="AO65" s="1"/>
      <c r="AP65" s="1"/>
      <c r="AQ65" s="1"/>
      <c r="AR65" s="1"/>
      <c r="AS65" s="1"/>
      <c r="AT65" s="1"/>
      <c r="AU65" s="45"/>
      <c r="AV65" s="44">
        <f t="shared" si="25"/>
        <v>77.5</v>
      </c>
      <c r="AW65" s="44">
        <f t="shared" si="26"/>
        <v>80</v>
      </c>
      <c r="AX65" s="44">
        <f t="shared" si="27"/>
        <v>70</v>
      </c>
    </row>
    <row r="66" spans="1:50" ht="18" customHeight="1">
      <c r="A66" s="146">
        <v>4</v>
      </c>
      <c r="B66" s="190" t="str">
        <f>INPUT!B66</f>
        <v>Dizon, Danica</v>
      </c>
      <c r="C66" s="57"/>
      <c r="D66" s="57"/>
      <c r="E66" s="83"/>
      <c r="F66" s="98">
        <v>15</v>
      </c>
      <c r="G66" s="53">
        <v>16</v>
      </c>
      <c r="H66" s="53">
        <v>16</v>
      </c>
      <c r="I66" s="53">
        <v>15</v>
      </c>
      <c r="J66" s="53">
        <v>17</v>
      </c>
      <c r="K66" s="109">
        <f t="shared" si="30"/>
        <v>79</v>
      </c>
      <c r="L66" s="110">
        <f t="shared" si="31"/>
        <v>79</v>
      </c>
      <c r="M66" s="111">
        <f t="shared" si="32"/>
        <v>15.8</v>
      </c>
      <c r="N66" s="98">
        <v>42</v>
      </c>
      <c r="O66" s="53">
        <v>43</v>
      </c>
      <c r="P66" s="53">
        <v>39</v>
      </c>
      <c r="Q66" s="109">
        <f t="shared" si="33"/>
        <v>124</v>
      </c>
      <c r="R66" s="110">
        <f t="shared" si="34"/>
        <v>82.67</v>
      </c>
      <c r="S66" s="111">
        <f t="shared" si="35"/>
        <v>41.34</v>
      </c>
      <c r="T66" s="98">
        <v>29</v>
      </c>
      <c r="U66" s="53">
        <v>30</v>
      </c>
      <c r="V66" s="53">
        <v>31</v>
      </c>
      <c r="W66" s="109">
        <f t="shared" si="36"/>
        <v>90</v>
      </c>
      <c r="X66" s="110">
        <f t="shared" si="37"/>
        <v>75</v>
      </c>
      <c r="Y66" s="111">
        <f t="shared" si="38"/>
        <v>22.5</v>
      </c>
      <c r="Z66" s="163">
        <f t="shared" si="39"/>
        <v>79.64</v>
      </c>
      <c r="AA66" s="168">
        <f t="shared" si="40"/>
        <v>81</v>
      </c>
      <c r="AB66" s="158" t="str">
        <f t="shared" si="41"/>
        <v>Benchmarking</v>
      </c>
      <c r="AD66" s="3"/>
      <c r="AG66" s="1"/>
      <c r="AH66" s="1"/>
      <c r="AI66" s="1"/>
      <c r="AJ66" s="1"/>
      <c r="AK66" s="1"/>
      <c r="AL66" s="1"/>
      <c r="AM66" s="1"/>
      <c r="AN66" s="1"/>
      <c r="AO66" s="1"/>
      <c r="AP66" s="1"/>
      <c r="AQ66" s="1"/>
      <c r="AR66" s="1"/>
      <c r="AS66" s="1"/>
      <c r="AT66" s="1"/>
      <c r="AU66" s="45"/>
      <c r="AV66" s="44">
        <f t="shared" si="25"/>
        <v>72.5</v>
      </c>
      <c r="AW66" s="44">
        <f t="shared" si="26"/>
        <v>75</v>
      </c>
      <c r="AX66" s="44">
        <f t="shared" si="27"/>
        <v>77.5</v>
      </c>
    </row>
    <row r="67" spans="1:50" ht="18" customHeight="1">
      <c r="A67" s="146">
        <v>5</v>
      </c>
      <c r="B67" s="190" t="str">
        <f>INPUT!B67</f>
        <v>Estrada, Elaine</v>
      </c>
      <c r="C67" s="57"/>
      <c r="D67" s="57"/>
      <c r="E67" s="83"/>
      <c r="F67" s="98">
        <v>19</v>
      </c>
      <c r="G67" s="53">
        <v>20</v>
      </c>
      <c r="H67" s="53">
        <v>18</v>
      </c>
      <c r="I67" s="53">
        <v>19</v>
      </c>
      <c r="J67" s="53">
        <v>19</v>
      </c>
      <c r="K67" s="109">
        <f t="shared" si="30"/>
        <v>95</v>
      </c>
      <c r="L67" s="110">
        <f t="shared" si="31"/>
        <v>95</v>
      </c>
      <c r="M67" s="111">
        <f t="shared" si="32"/>
        <v>19</v>
      </c>
      <c r="N67" s="98">
        <v>49</v>
      </c>
      <c r="O67" s="53">
        <v>45</v>
      </c>
      <c r="P67" s="53">
        <v>49</v>
      </c>
      <c r="Q67" s="109">
        <f t="shared" si="33"/>
        <v>143</v>
      </c>
      <c r="R67" s="110">
        <f t="shared" si="34"/>
        <v>95.33</v>
      </c>
      <c r="S67" s="111">
        <f t="shared" si="35"/>
        <v>47.67</v>
      </c>
      <c r="T67" s="98">
        <v>34</v>
      </c>
      <c r="U67" s="53">
        <v>35</v>
      </c>
      <c r="V67" s="53">
        <v>34</v>
      </c>
      <c r="W67" s="109">
        <f t="shared" si="36"/>
        <v>103</v>
      </c>
      <c r="X67" s="110">
        <f t="shared" si="37"/>
        <v>85.83</v>
      </c>
      <c r="Y67" s="111">
        <f t="shared" si="38"/>
        <v>25.75</v>
      </c>
      <c r="Z67" s="163">
        <f t="shared" si="39"/>
        <v>92.42</v>
      </c>
      <c r="AA67" s="168">
        <f t="shared" si="40"/>
        <v>94</v>
      </c>
      <c r="AB67" s="158" t="str">
        <f t="shared" si="41"/>
        <v>Advancing</v>
      </c>
      <c r="AD67" s="3"/>
      <c r="AG67" s="1"/>
      <c r="AH67" s="1"/>
      <c r="AI67" s="1"/>
      <c r="AJ67" s="1"/>
      <c r="AK67" s="1"/>
      <c r="AL67" s="1"/>
      <c r="AM67" s="1"/>
      <c r="AN67" s="1"/>
      <c r="AO67" s="1"/>
      <c r="AP67" s="1"/>
      <c r="AQ67" s="1"/>
      <c r="AR67" s="1"/>
      <c r="AS67" s="1"/>
      <c r="AT67" s="1"/>
      <c r="AU67" s="45"/>
      <c r="AV67" s="44">
        <f t="shared" si="25"/>
        <v>85</v>
      </c>
      <c r="AW67" s="44">
        <f t="shared" si="26"/>
        <v>87.5</v>
      </c>
      <c r="AX67" s="44">
        <f t="shared" si="27"/>
        <v>85</v>
      </c>
    </row>
    <row r="68" spans="1:50" ht="18" customHeight="1">
      <c r="A68" s="146">
        <v>6</v>
      </c>
      <c r="B68" s="190" t="str">
        <f>INPUT!B68</f>
        <v>Flores, Faith</v>
      </c>
      <c r="C68" s="57"/>
      <c r="D68" s="57"/>
      <c r="E68" s="83"/>
      <c r="F68" s="98">
        <v>16</v>
      </c>
      <c r="G68" s="53">
        <v>18</v>
      </c>
      <c r="H68" s="53">
        <v>18</v>
      </c>
      <c r="I68" s="53">
        <v>19</v>
      </c>
      <c r="J68" s="53">
        <v>17</v>
      </c>
      <c r="K68" s="109">
        <f t="shared" si="30"/>
        <v>88</v>
      </c>
      <c r="L68" s="110">
        <f t="shared" si="31"/>
        <v>88</v>
      </c>
      <c r="M68" s="111">
        <f t="shared" si="32"/>
        <v>17.600000000000001</v>
      </c>
      <c r="N68" s="98">
        <v>48</v>
      </c>
      <c r="O68" s="53">
        <v>46</v>
      </c>
      <c r="P68" s="53">
        <v>44</v>
      </c>
      <c r="Q68" s="109">
        <f t="shared" si="33"/>
        <v>138</v>
      </c>
      <c r="R68" s="110">
        <f t="shared" si="34"/>
        <v>92</v>
      </c>
      <c r="S68" s="111">
        <f t="shared" si="35"/>
        <v>46</v>
      </c>
      <c r="T68" s="98">
        <v>30</v>
      </c>
      <c r="U68" s="53">
        <v>32</v>
      </c>
      <c r="V68" s="53">
        <v>31</v>
      </c>
      <c r="W68" s="109">
        <f t="shared" si="36"/>
        <v>93</v>
      </c>
      <c r="X68" s="110">
        <f t="shared" si="37"/>
        <v>77.5</v>
      </c>
      <c r="Y68" s="111">
        <f t="shared" si="38"/>
        <v>23.25</v>
      </c>
      <c r="Z68" s="163">
        <f t="shared" si="39"/>
        <v>86.85</v>
      </c>
      <c r="AA68" s="168">
        <f t="shared" si="40"/>
        <v>88</v>
      </c>
      <c r="AB68" s="158" t="str">
        <f t="shared" si="41"/>
        <v>Benchmarking</v>
      </c>
      <c r="AD68" s="3"/>
      <c r="AG68" s="1"/>
      <c r="AH68" s="1"/>
      <c r="AI68" s="1"/>
      <c r="AJ68" s="1"/>
      <c r="AK68" s="1"/>
      <c r="AL68" s="1"/>
      <c r="AM68" s="1"/>
      <c r="AN68" s="1"/>
      <c r="AO68" s="1"/>
      <c r="AP68" s="1"/>
      <c r="AQ68" s="1"/>
      <c r="AR68" s="1"/>
      <c r="AS68" s="1"/>
      <c r="AT68" s="1"/>
      <c r="AU68" s="45"/>
      <c r="AV68" s="44">
        <f t="shared" si="25"/>
        <v>75</v>
      </c>
      <c r="AW68" s="44">
        <f t="shared" si="26"/>
        <v>80</v>
      </c>
      <c r="AX68" s="44">
        <f t="shared" si="27"/>
        <v>77.5</v>
      </c>
    </row>
    <row r="69" spans="1:50" ht="18" customHeight="1">
      <c r="A69" s="146">
        <v>7</v>
      </c>
      <c r="B69" s="190" t="str">
        <f>INPUT!B69</f>
        <v>Galang, Grace</v>
      </c>
      <c r="C69" s="57"/>
      <c r="D69" s="57"/>
      <c r="E69" s="83"/>
      <c r="F69" s="98">
        <v>13</v>
      </c>
      <c r="G69" s="53">
        <v>13</v>
      </c>
      <c r="H69" s="53">
        <v>14</v>
      </c>
      <c r="I69" s="53">
        <v>15</v>
      </c>
      <c r="J69" s="53">
        <v>14</v>
      </c>
      <c r="K69" s="109">
        <f t="shared" si="30"/>
        <v>69</v>
      </c>
      <c r="L69" s="110">
        <f t="shared" si="31"/>
        <v>69</v>
      </c>
      <c r="M69" s="111">
        <f t="shared" si="32"/>
        <v>13.8</v>
      </c>
      <c r="N69" s="98">
        <v>35</v>
      </c>
      <c r="O69" s="53">
        <v>36</v>
      </c>
      <c r="P69" s="53">
        <v>36</v>
      </c>
      <c r="Q69" s="109">
        <f t="shared" si="33"/>
        <v>107</v>
      </c>
      <c r="R69" s="110">
        <f t="shared" si="34"/>
        <v>71.33</v>
      </c>
      <c r="S69" s="111">
        <f t="shared" si="35"/>
        <v>35.67</v>
      </c>
      <c r="T69" s="98">
        <v>25</v>
      </c>
      <c r="U69" s="53">
        <v>24</v>
      </c>
      <c r="V69" s="53">
        <v>25</v>
      </c>
      <c r="W69" s="109">
        <f t="shared" si="36"/>
        <v>74</v>
      </c>
      <c r="X69" s="110">
        <f t="shared" si="37"/>
        <v>61.67</v>
      </c>
      <c r="Y69" s="111">
        <f t="shared" si="38"/>
        <v>18.5</v>
      </c>
      <c r="Z69" s="163">
        <f t="shared" si="39"/>
        <v>67.97</v>
      </c>
      <c r="AA69" s="168">
        <f t="shared" si="40"/>
        <v>73</v>
      </c>
      <c r="AB69" s="158" t="str">
        <f t="shared" si="41"/>
        <v xml:space="preserve">Developing </v>
      </c>
      <c r="AD69" s="3"/>
      <c r="AG69" s="1"/>
      <c r="AH69" s="1"/>
      <c r="AI69" s="1"/>
      <c r="AJ69" s="1"/>
      <c r="AK69" s="1"/>
      <c r="AL69" s="1"/>
      <c r="AM69" s="1"/>
      <c r="AN69" s="1"/>
      <c r="AO69" s="1"/>
      <c r="AP69" s="1"/>
      <c r="AQ69" s="1"/>
      <c r="AR69" s="1"/>
      <c r="AS69" s="1"/>
      <c r="AT69" s="1"/>
      <c r="AU69" s="45"/>
      <c r="AV69" s="44">
        <f t="shared" si="25"/>
        <v>62.5</v>
      </c>
      <c r="AW69" s="44">
        <f t="shared" si="26"/>
        <v>60</v>
      </c>
      <c r="AX69" s="44">
        <f t="shared" si="27"/>
        <v>62.5</v>
      </c>
    </row>
    <row r="70" spans="1:50" ht="18" customHeight="1">
      <c r="A70" s="146">
        <v>8</v>
      </c>
      <c r="B70" s="190" t="str">
        <f>INPUT!B70</f>
        <v>Hernandez, Hannah</v>
      </c>
      <c r="C70" s="57"/>
      <c r="D70" s="57"/>
      <c r="E70" s="83"/>
      <c r="F70" s="98">
        <v>18</v>
      </c>
      <c r="G70" s="53">
        <v>18</v>
      </c>
      <c r="H70" s="53">
        <v>18</v>
      </c>
      <c r="I70" s="53">
        <v>18</v>
      </c>
      <c r="J70" s="53">
        <v>16</v>
      </c>
      <c r="K70" s="109">
        <f t="shared" si="30"/>
        <v>88</v>
      </c>
      <c r="L70" s="110">
        <f t="shared" si="31"/>
        <v>88</v>
      </c>
      <c r="M70" s="111">
        <f t="shared" si="32"/>
        <v>17.600000000000001</v>
      </c>
      <c r="N70" s="98">
        <v>44</v>
      </c>
      <c r="O70" s="53">
        <v>45</v>
      </c>
      <c r="P70" s="53">
        <v>43</v>
      </c>
      <c r="Q70" s="109">
        <f t="shared" si="33"/>
        <v>132</v>
      </c>
      <c r="R70" s="110">
        <f t="shared" si="34"/>
        <v>88</v>
      </c>
      <c r="S70" s="111">
        <f t="shared" si="35"/>
        <v>44</v>
      </c>
      <c r="T70" s="98">
        <v>31</v>
      </c>
      <c r="U70" s="53">
        <v>31</v>
      </c>
      <c r="V70" s="53">
        <v>31</v>
      </c>
      <c r="W70" s="109">
        <f t="shared" si="36"/>
        <v>93</v>
      </c>
      <c r="X70" s="110">
        <f t="shared" si="37"/>
        <v>77.5</v>
      </c>
      <c r="Y70" s="111">
        <f t="shared" si="38"/>
        <v>23.25</v>
      </c>
      <c r="Z70" s="163">
        <f t="shared" si="39"/>
        <v>84.85</v>
      </c>
      <c r="AA70" s="168">
        <f t="shared" si="40"/>
        <v>86</v>
      </c>
      <c r="AB70" s="158" t="str">
        <f t="shared" si="41"/>
        <v>Benchmarking</v>
      </c>
      <c r="AD70" s="3"/>
      <c r="AG70" s="1"/>
      <c r="AH70" s="1"/>
      <c r="AI70" s="1"/>
      <c r="AJ70" s="1"/>
      <c r="AK70" s="1"/>
      <c r="AL70" s="1"/>
      <c r="AM70" s="1"/>
      <c r="AN70" s="1"/>
      <c r="AO70" s="1"/>
      <c r="AP70" s="1"/>
      <c r="AQ70" s="1"/>
      <c r="AR70" s="1"/>
      <c r="AS70" s="1"/>
      <c r="AT70" s="1"/>
      <c r="AU70" s="45"/>
      <c r="AV70" s="44">
        <f t="shared" si="25"/>
        <v>77.5</v>
      </c>
      <c r="AW70" s="44">
        <f t="shared" si="26"/>
        <v>77.5</v>
      </c>
      <c r="AX70" s="44">
        <f t="shared" si="27"/>
        <v>77.5</v>
      </c>
    </row>
    <row r="71" spans="1:50" ht="18" customHeight="1">
      <c r="A71" s="146">
        <v>9</v>
      </c>
      <c r="B71" s="190" t="str">
        <f>INPUT!B71</f>
        <v>Ilagan, Isabel</v>
      </c>
      <c r="C71" s="57"/>
      <c r="D71" s="57"/>
      <c r="E71" s="83"/>
      <c r="F71" s="98">
        <v>11</v>
      </c>
      <c r="G71" s="53">
        <v>14</v>
      </c>
      <c r="H71" s="53">
        <v>13</v>
      </c>
      <c r="I71" s="53">
        <v>13</v>
      </c>
      <c r="J71" s="53">
        <v>12</v>
      </c>
      <c r="K71" s="109">
        <f t="shared" si="30"/>
        <v>63</v>
      </c>
      <c r="L71" s="110">
        <f t="shared" si="31"/>
        <v>63</v>
      </c>
      <c r="M71" s="111">
        <f t="shared" si="32"/>
        <v>12.6</v>
      </c>
      <c r="N71" s="98">
        <v>32</v>
      </c>
      <c r="O71" s="53">
        <v>30</v>
      </c>
      <c r="P71" s="53">
        <v>32</v>
      </c>
      <c r="Q71" s="109">
        <f t="shared" si="33"/>
        <v>94</v>
      </c>
      <c r="R71" s="110">
        <f t="shared" si="34"/>
        <v>62.67</v>
      </c>
      <c r="S71" s="111">
        <f t="shared" si="35"/>
        <v>31.34</v>
      </c>
      <c r="T71" s="98">
        <v>22</v>
      </c>
      <c r="U71" s="53">
        <v>21</v>
      </c>
      <c r="V71" s="53">
        <v>25</v>
      </c>
      <c r="W71" s="109">
        <f t="shared" si="36"/>
        <v>68</v>
      </c>
      <c r="X71" s="110">
        <f t="shared" si="37"/>
        <v>56.67</v>
      </c>
      <c r="Y71" s="111">
        <f t="shared" si="38"/>
        <v>17</v>
      </c>
      <c r="Z71" s="163">
        <f t="shared" si="39"/>
        <v>60.94</v>
      </c>
      <c r="AA71" s="168">
        <f t="shared" si="40"/>
        <v>70</v>
      </c>
      <c r="AB71" s="158" t="str">
        <f t="shared" si="41"/>
        <v xml:space="preserve">Developing </v>
      </c>
      <c r="AD71" s="3"/>
      <c r="AG71" s="1"/>
      <c r="AH71" s="1"/>
      <c r="AI71" s="1"/>
      <c r="AJ71" s="1"/>
      <c r="AK71" s="1"/>
      <c r="AL71" s="1"/>
      <c r="AM71" s="1"/>
      <c r="AN71" s="1"/>
      <c r="AO71" s="1"/>
      <c r="AP71" s="1"/>
      <c r="AQ71" s="1"/>
      <c r="AR71" s="1"/>
      <c r="AS71" s="1"/>
      <c r="AT71" s="1"/>
      <c r="AU71" s="45"/>
      <c r="AV71" s="44">
        <f t="shared" si="25"/>
        <v>55.000000000000007</v>
      </c>
      <c r="AW71" s="44">
        <f t="shared" si="26"/>
        <v>52.5</v>
      </c>
      <c r="AX71" s="44">
        <f t="shared" si="27"/>
        <v>62.5</v>
      </c>
    </row>
    <row r="72" spans="1:50" ht="18" customHeight="1">
      <c r="A72" s="146">
        <v>10</v>
      </c>
      <c r="B72" s="190" t="str">
        <f>INPUT!B72</f>
        <v>Jimenez, Janine</v>
      </c>
      <c r="C72" s="57"/>
      <c r="D72" s="57"/>
      <c r="E72" s="83"/>
      <c r="F72" s="98">
        <v>16</v>
      </c>
      <c r="G72" s="53">
        <v>16</v>
      </c>
      <c r="H72" s="53">
        <v>18</v>
      </c>
      <c r="I72" s="53">
        <v>18</v>
      </c>
      <c r="J72" s="53">
        <v>18</v>
      </c>
      <c r="K72" s="109">
        <f t="shared" si="30"/>
        <v>86</v>
      </c>
      <c r="L72" s="110">
        <f t="shared" si="31"/>
        <v>86</v>
      </c>
      <c r="M72" s="111">
        <f t="shared" si="32"/>
        <v>17.2</v>
      </c>
      <c r="N72" s="98">
        <v>47</v>
      </c>
      <c r="O72" s="53">
        <v>45</v>
      </c>
      <c r="P72" s="53">
        <v>48</v>
      </c>
      <c r="Q72" s="109">
        <f t="shared" si="33"/>
        <v>140</v>
      </c>
      <c r="R72" s="110">
        <f t="shared" si="34"/>
        <v>93.33</v>
      </c>
      <c r="S72" s="111">
        <f t="shared" si="35"/>
        <v>46.67</v>
      </c>
      <c r="T72" s="98">
        <v>31</v>
      </c>
      <c r="U72" s="53">
        <v>32</v>
      </c>
      <c r="V72" s="53">
        <v>33</v>
      </c>
      <c r="W72" s="109">
        <f t="shared" si="36"/>
        <v>96</v>
      </c>
      <c r="X72" s="110">
        <f t="shared" si="37"/>
        <v>80</v>
      </c>
      <c r="Y72" s="111">
        <f t="shared" si="38"/>
        <v>24</v>
      </c>
      <c r="Z72" s="163">
        <f t="shared" si="39"/>
        <v>87.87</v>
      </c>
      <c r="AA72" s="168">
        <f t="shared" si="40"/>
        <v>89</v>
      </c>
      <c r="AB72" s="158" t="str">
        <f t="shared" si="41"/>
        <v>Benchmarking</v>
      </c>
      <c r="AD72" s="3"/>
      <c r="AG72" s="1"/>
      <c r="AH72" s="1"/>
      <c r="AI72" s="1"/>
      <c r="AJ72" s="1"/>
      <c r="AK72" s="1"/>
      <c r="AL72" s="1"/>
      <c r="AM72" s="1"/>
      <c r="AN72" s="1"/>
      <c r="AO72" s="1"/>
      <c r="AP72" s="1"/>
      <c r="AQ72" s="1"/>
      <c r="AR72" s="1"/>
      <c r="AS72" s="1"/>
      <c r="AT72" s="1"/>
      <c r="AU72" s="45"/>
      <c r="AV72" s="44">
        <f t="shared" si="25"/>
        <v>77.5</v>
      </c>
      <c r="AW72" s="44">
        <f t="shared" si="26"/>
        <v>80</v>
      </c>
      <c r="AX72" s="44">
        <f t="shared" si="27"/>
        <v>82.5</v>
      </c>
    </row>
    <row r="73" spans="1:50" ht="18" customHeight="1">
      <c r="A73" s="146">
        <v>11</v>
      </c>
      <c r="B73" s="190" t="str">
        <f>INPUT!B73</f>
        <v>Lim, Kristine</v>
      </c>
      <c r="C73" s="57"/>
      <c r="D73" s="57"/>
      <c r="E73" s="83"/>
      <c r="F73" s="98">
        <v>17</v>
      </c>
      <c r="G73" s="53">
        <v>16</v>
      </c>
      <c r="H73" s="53">
        <v>16</v>
      </c>
      <c r="I73" s="53">
        <v>18</v>
      </c>
      <c r="J73" s="53">
        <v>17</v>
      </c>
      <c r="K73" s="109">
        <f t="shared" si="30"/>
        <v>84</v>
      </c>
      <c r="L73" s="110">
        <f t="shared" si="31"/>
        <v>84</v>
      </c>
      <c r="M73" s="111">
        <f t="shared" si="32"/>
        <v>16.8</v>
      </c>
      <c r="N73" s="98">
        <v>42</v>
      </c>
      <c r="O73" s="53">
        <v>44</v>
      </c>
      <c r="P73" s="53">
        <v>42</v>
      </c>
      <c r="Q73" s="109">
        <f t="shared" si="33"/>
        <v>128</v>
      </c>
      <c r="R73" s="110">
        <f t="shared" si="34"/>
        <v>85.33</v>
      </c>
      <c r="S73" s="111">
        <f t="shared" si="35"/>
        <v>42.67</v>
      </c>
      <c r="T73" s="98">
        <v>31</v>
      </c>
      <c r="U73" s="53">
        <v>31</v>
      </c>
      <c r="V73" s="53">
        <v>33</v>
      </c>
      <c r="W73" s="109">
        <f t="shared" si="36"/>
        <v>95</v>
      </c>
      <c r="X73" s="110">
        <f t="shared" si="37"/>
        <v>79.17</v>
      </c>
      <c r="Y73" s="111">
        <f t="shared" si="38"/>
        <v>23.75</v>
      </c>
      <c r="Z73" s="163">
        <f t="shared" si="39"/>
        <v>83.22</v>
      </c>
      <c r="AA73" s="168">
        <f t="shared" si="40"/>
        <v>85</v>
      </c>
      <c r="AB73" s="158" t="str">
        <f t="shared" si="41"/>
        <v>Benchmarking</v>
      </c>
      <c r="AD73" s="3"/>
      <c r="AG73" s="1"/>
      <c r="AH73" s="1"/>
      <c r="AI73" s="1"/>
      <c r="AJ73" s="1"/>
      <c r="AK73" s="1"/>
      <c r="AL73" s="1"/>
      <c r="AM73" s="1"/>
      <c r="AN73" s="1"/>
      <c r="AO73" s="1"/>
      <c r="AP73" s="1"/>
      <c r="AQ73" s="1"/>
      <c r="AR73" s="1"/>
      <c r="AS73" s="1"/>
      <c r="AT73" s="1"/>
      <c r="AU73" s="45"/>
      <c r="AV73" s="44">
        <f t="shared" si="25"/>
        <v>77.5</v>
      </c>
      <c r="AW73" s="44">
        <f t="shared" si="26"/>
        <v>77.5</v>
      </c>
      <c r="AX73" s="44">
        <f t="shared" si="27"/>
        <v>82.5</v>
      </c>
    </row>
    <row r="74" spans="1:50" ht="18" customHeight="1">
      <c r="A74" s="146">
        <v>12</v>
      </c>
      <c r="B74" s="190" t="str">
        <f>INPUT!B74</f>
        <v>Manalo, Lea</v>
      </c>
      <c r="C74" s="57"/>
      <c r="D74" s="57"/>
      <c r="E74" s="83"/>
      <c r="F74" s="98">
        <v>15</v>
      </c>
      <c r="G74" s="53">
        <v>15</v>
      </c>
      <c r="H74" s="53">
        <v>17</v>
      </c>
      <c r="I74" s="53">
        <v>15</v>
      </c>
      <c r="J74" s="53">
        <v>17</v>
      </c>
      <c r="K74" s="109">
        <f t="shared" si="30"/>
        <v>79</v>
      </c>
      <c r="L74" s="110">
        <f t="shared" si="31"/>
        <v>79</v>
      </c>
      <c r="M74" s="111">
        <f t="shared" si="32"/>
        <v>15.8</v>
      </c>
      <c r="N74" s="98">
        <v>37</v>
      </c>
      <c r="O74" s="53">
        <v>40</v>
      </c>
      <c r="P74" s="53">
        <v>41</v>
      </c>
      <c r="Q74" s="109">
        <f t="shared" si="33"/>
        <v>118</v>
      </c>
      <c r="R74" s="110">
        <f t="shared" si="34"/>
        <v>78.67</v>
      </c>
      <c r="S74" s="111">
        <f t="shared" si="35"/>
        <v>39.340000000000003</v>
      </c>
      <c r="T74" s="98">
        <v>28</v>
      </c>
      <c r="U74" s="53">
        <v>28</v>
      </c>
      <c r="V74" s="53">
        <v>32</v>
      </c>
      <c r="W74" s="109">
        <f t="shared" si="36"/>
        <v>88</v>
      </c>
      <c r="X74" s="110">
        <f t="shared" si="37"/>
        <v>73.33</v>
      </c>
      <c r="Y74" s="111">
        <f t="shared" si="38"/>
        <v>22</v>
      </c>
      <c r="Z74" s="163">
        <f t="shared" si="39"/>
        <v>77.14</v>
      </c>
      <c r="AA74" s="168">
        <f t="shared" si="40"/>
        <v>79</v>
      </c>
      <c r="AB74" s="158" t="str">
        <f t="shared" si="41"/>
        <v>Connecting</v>
      </c>
      <c r="AD74" s="3"/>
      <c r="AG74" s="1"/>
      <c r="AH74" s="1"/>
      <c r="AI74" s="1"/>
      <c r="AJ74" s="1"/>
      <c r="AK74" s="1"/>
      <c r="AL74" s="1"/>
      <c r="AM74" s="1"/>
      <c r="AN74" s="1"/>
      <c r="AO74" s="1"/>
      <c r="AP74" s="1"/>
      <c r="AQ74" s="1"/>
      <c r="AR74" s="1"/>
      <c r="AS74" s="1"/>
      <c r="AT74" s="1"/>
      <c r="AU74" s="45"/>
      <c r="AV74" s="44">
        <f t="shared" si="25"/>
        <v>70</v>
      </c>
      <c r="AW74" s="44">
        <f t="shared" si="26"/>
        <v>70</v>
      </c>
      <c r="AX74" s="44">
        <f t="shared" si="27"/>
        <v>80</v>
      </c>
    </row>
    <row r="75" spans="1:50" ht="18" customHeight="1">
      <c r="A75" s="146">
        <v>13</v>
      </c>
      <c r="B75" s="190" t="str">
        <f>INPUT!B75</f>
        <v>Navarro, Mae</v>
      </c>
      <c r="C75" s="57"/>
      <c r="D75" s="57"/>
      <c r="E75" s="83"/>
      <c r="F75" s="98">
        <v>17</v>
      </c>
      <c r="G75" s="53">
        <v>16</v>
      </c>
      <c r="H75" s="53">
        <v>17</v>
      </c>
      <c r="I75" s="53">
        <v>17</v>
      </c>
      <c r="J75" s="53">
        <v>16</v>
      </c>
      <c r="K75" s="109">
        <f t="shared" si="30"/>
        <v>83</v>
      </c>
      <c r="L75" s="110">
        <f t="shared" si="31"/>
        <v>83</v>
      </c>
      <c r="M75" s="111">
        <f t="shared" si="32"/>
        <v>16.600000000000001</v>
      </c>
      <c r="N75" s="98">
        <v>38</v>
      </c>
      <c r="O75" s="53">
        <v>43</v>
      </c>
      <c r="P75" s="53">
        <v>42</v>
      </c>
      <c r="Q75" s="109">
        <f t="shared" si="33"/>
        <v>123</v>
      </c>
      <c r="R75" s="110">
        <f t="shared" si="34"/>
        <v>82</v>
      </c>
      <c r="S75" s="111">
        <f t="shared" si="35"/>
        <v>41</v>
      </c>
      <c r="T75" s="98">
        <v>30</v>
      </c>
      <c r="U75" s="53">
        <v>28</v>
      </c>
      <c r="V75" s="53">
        <v>29</v>
      </c>
      <c r="W75" s="109">
        <f t="shared" si="36"/>
        <v>87</v>
      </c>
      <c r="X75" s="110">
        <f t="shared" si="37"/>
        <v>72.5</v>
      </c>
      <c r="Y75" s="111">
        <f t="shared" si="38"/>
        <v>21.75</v>
      </c>
      <c r="Z75" s="163">
        <f t="shared" si="39"/>
        <v>79.349999999999994</v>
      </c>
      <c r="AA75" s="168">
        <f t="shared" si="40"/>
        <v>81</v>
      </c>
      <c r="AB75" s="158" t="str">
        <f t="shared" si="41"/>
        <v>Benchmarking</v>
      </c>
      <c r="AD75" s="3"/>
      <c r="AG75" s="1"/>
      <c r="AH75" s="1"/>
      <c r="AI75" s="1"/>
      <c r="AJ75" s="1"/>
      <c r="AK75" s="1"/>
      <c r="AL75" s="1"/>
      <c r="AM75" s="1"/>
      <c r="AN75" s="1"/>
      <c r="AO75" s="1"/>
      <c r="AP75" s="1"/>
      <c r="AQ75" s="1"/>
      <c r="AR75" s="1"/>
      <c r="AS75" s="1"/>
      <c r="AT75" s="1"/>
      <c r="AU75" s="45"/>
      <c r="AV75" s="44">
        <f t="shared" si="25"/>
        <v>75</v>
      </c>
      <c r="AW75" s="44">
        <f t="shared" si="26"/>
        <v>70</v>
      </c>
      <c r="AX75" s="44">
        <f t="shared" si="27"/>
        <v>72.5</v>
      </c>
    </row>
    <row r="76" spans="1:50" ht="18" customHeight="1">
      <c r="A76" s="146">
        <v>14</v>
      </c>
      <c r="B76" s="190" t="str">
        <f>INPUT!B76</f>
        <v>Ortega, Nicole</v>
      </c>
      <c r="C76" s="57"/>
      <c r="D76" s="57"/>
      <c r="E76" s="83"/>
      <c r="F76" s="98">
        <v>14</v>
      </c>
      <c r="G76" s="53">
        <v>16</v>
      </c>
      <c r="H76" s="53">
        <v>16</v>
      </c>
      <c r="I76" s="53">
        <v>15</v>
      </c>
      <c r="J76" s="53">
        <v>16</v>
      </c>
      <c r="K76" s="109">
        <f t="shared" si="30"/>
        <v>77</v>
      </c>
      <c r="L76" s="110">
        <f t="shared" si="31"/>
        <v>77</v>
      </c>
      <c r="M76" s="111">
        <f t="shared" si="32"/>
        <v>15.4</v>
      </c>
      <c r="N76" s="98">
        <v>43</v>
      </c>
      <c r="O76" s="53">
        <v>38</v>
      </c>
      <c r="P76" s="53">
        <v>43</v>
      </c>
      <c r="Q76" s="109">
        <f t="shared" si="33"/>
        <v>124</v>
      </c>
      <c r="R76" s="110">
        <f t="shared" si="34"/>
        <v>82.67</v>
      </c>
      <c r="S76" s="111">
        <f t="shared" si="35"/>
        <v>41.34</v>
      </c>
      <c r="T76" s="98">
        <v>29</v>
      </c>
      <c r="U76" s="53">
        <v>32</v>
      </c>
      <c r="V76" s="53">
        <v>31</v>
      </c>
      <c r="W76" s="109">
        <f t="shared" si="36"/>
        <v>92</v>
      </c>
      <c r="X76" s="110">
        <f t="shared" si="37"/>
        <v>76.67</v>
      </c>
      <c r="Y76" s="111">
        <f t="shared" si="38"/>
        <v>23</v>
      </c>
      <c r="Z76" s="163">
        <f t="shared" si="39"/>
        <v>79.739999999999995</v>
      </c>
      <c r="AA76" s="168">
        <f t="shared" si="40"/>
        <v>81</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72.5</v>
      </c>
      <c r="AW76" s="44">
        <f t="shared" ref="AW76:AW112" si="43">(U76/$U$10)*100</f>
        <v>80</v>
      </c>
      <c r="AX76" s="44">
        <f t="shared" ref="AX76:AX112" si="44">(V76/$V$10)*100</f>
        <v>77.5</v>
      </c>
    </row>
    <row r="77" spans="1:50" ht="18" customHeight="1">
      <c r="A77" s="146">
        <v>15</v>
      </c>
      <c r="B77" s="190" t="str">
        <f>INPUT!B77</f>
        <v>Perez, Patricia</v>
      </c>
      <c r="C77" s="57"/>
      <c r="D77" s="57"/>
      <c r="E77" s="83"/>
      <c r="F77" s="98">
        <v>17</v>
      </c>
      <c r="G77" s="53">
        <v>17</v>
      </c>
      <c r="H77" s="53">
        <v>18</v>
      </c>
      <c r="I77" s="53">
        <v>17</v>
      </c>
      <c r="J77" s="53">
        <v>18</v>
      </c>
      <c r="K77" s="109">
        <f t="shared" si="30"/>
        <v>87</v>
      </c>
      <c r="L77" s="110">
        <f t="shared" si="31"/>
        <v>87</v>
      </c>
      <c r="M77" s="111">
        <f t="shared" si="32"/>
        <v>17.399999999999999</v>
      </c>
      <c r="N77" s="98">
        <v>42</v>
      </c>
      <c r="O77" s="53">
        <v>44</v>
      </c>
      <c r="P77" s="53">
        <v>44</v>
      </c>
      <c r="Q77" s="109">
        <f t="shared" si="33"/>
        <v>130</v>
      </c>
      <c r="R77" s="110">
        <f t="shared" si="34"/>
        <v>86.67</v>
      </c>
      <c r="S77" s="111">
        <f t="shared" si="35"/>
        <v>43.34</v>
      </c>
      <c r="T77" s="98">
        <v>31</v>
      </c>
      <c r="U77" s="53">
        <v>31</v>
      </c>
      <c r="V77" s="53">
        <v>31</v>
      </c>
      <c r="W77" s="109">
        <f t="shared" si="36"/>
        <v>93</v>
      </c>
      <c r="X77" s="110">
        <f t="shared" si="37"/>
        <v>77.5</v>
      </c>
      <c r="Y77" s="111">
        <f t="shared" si="38"/>
        <v>23.25</v>
      </c>
      <c r="Z77" s="163">
        <f t="shared" si="39"/>
        <v>83.99</v>
      </c>
      <c r="AA77" s="168">
        <f t="shared" si="40"/>
        <v>85</v>
      </c>
      <c r="AB77" s="158" t="str">
        <f t="shared" si="41"/>
        <v>Benchmarking</v>
      </c>
      <c r="AD77" s="3"/>
      <c r="AG77" s="1"/>
      <c r="AH77" s="1"/>
      <c r="AI77" s="1"/>
      <c r="AJ77" s="1"/>
      <c r="AK77" s="1"/>
      <c r="AL77" s="1"/>
      <c r="AM77" s="1"/>
      <c r="AN77" s="1"/>
      <c r="AO77" s="1"/>
      <c r="AP77" s="1"/>
      <c r="AQ77" s="1"/>
      <c r="AR77" s="1"/>
      <c r="AS77" s="1"/>
      <c r="AT77" s="1"/>
      <c r="AU77" s="45"/>
      <c r="AV77" s="44">
        <f t="shared" si="42"/>
        <v>77.5</v>
      </c>
      <c r="AW77" s="44">
        <f t="shared" si="43"/>
        <v>77.5</v>
      </c>
      <c r="AX77" s="44">
        <f t="shared" si="44"/>
        <v>77.5</v>
      </c>
    </row>
    <row r="78" spans="1:50" ht="18" customHeight="1">
      <c r="A78" s="146">
        <v>16</v>
      </c>
      <c r="B78" s="190" t="str">
        <f>INPUT!B78</f>
        <v>Quintos, Queenie</v>
      </c>
      <c r="C78" s="57"/>
      <c r="D78" s="57"/>
      <c r="E78" s="83"/>
      <c r="F78" s="98">
        <v>16</v>
      </c>
      <c r="G78" s="53">
        <v>16</v>
      </c>
      <c r="H78" s="53">
        <v>15</v>
      </c>
      <c r="I78" s="53">
        <v>16</v>
      </c>
      <c r="J78" s="53">
        <v>16</v>
      </c>
      <c r="K78" s="109">
        <f t="shared" si="30"/>
        <v>79</v>
      </c>
      <c r="L78" s="110">
        <f t="shared" si="31"/>
        <v>79</v>
      </c>
      <c r="M78" s="111">
        <f t="shared" si="32"/>
        <v>15.8</v>
      </c>
      <c r="N78" s="98">
        <v>43</v>
      </c>
      <c r="O78" s="53">
        <v>39</v>
      </c>
      <c r="P78" s="53">
        <v>43</v>
      </c>
      <c r="Q78" s="109">
        <f t="shared" si="33"/>
        <v>125</v>
      </c>
      <c r="R78" s="110">
        <f t="shared" si="34"/>
        <v>83.33</v>
      </c>
      <c r="S78" s="111">
        <f t="shared" si="35"/>
        <v>41.67</v>
      </c>
      <c r="T78" s="98">
        <v>29</v>
      </c>
      <c r="U78" s="53">
        <v>31</v>
      </c>
      <c r="V78" s="53">
        <v>28</v>
      </c>
      <c r="W78" s="109">
        <f t="shared" si="36"/>
        <v>88</v>
      </c>
      <c r="X78" s="110">
        <f t="shared" si="37"/>
        <v>73.33</v>
      </c>
      <c r="Y78" s="111">
        <f t="shared" si="38"/>
        <v>22</v>
      </c>
      <c r="Z78" s="163">
        <f t="shared" si="39"/>
        <v>79.47</v>
      </c>
      <c r="AA78" s="168">
        <f t="shared" si="40"/>
        <v>81</v>
      </c>
      <c r="AB78" s="158" t="str">
        <f t="shared" si="41"/>
        <v>Benchmarking</v>
      </c>
      <c r="AD78" s="3"/>
      <c r="AG78" s="1"/>
      <c r="AH78" s="1"/>
      <c r="AI78" s="1"/>
      <c r="AJ78" s="1"/>
      <c r="AK78" s="1"/>
      <c r="AL78" s="1"/>
      <c r="AM78" s="1"/>
      <c r="AN78" s="1"/>
      <c r="AO78" s="1"/>
      <c r="AP78" s="1"/>
      <c r="AQ78" s="1"/>
      <c r="AR78" s="1"/>
      <c r="AS78" s="1"/>
      <c r="AT78" s="1"/>
      <c r="AU78" s="45"/>
      <c r="AV78" s="44">
        <f t="shared" si="42"/>
        <v>72.5</v>
      </c>
      <c r="AW78" s="44">
        <f t="shared" si="43"/>
        <v>77.5</v>
      </c>
      <c r="AX78" s="44">
        <f t="shared" si="44"/>
        <v>70</v>
      </c>
    </row>
    <row r="79" spans="1:50" ht="18" customHeight="1">
      <c r="A79" s="146">
        <v>17</v>
      </c>
      <c r="B79" s="190" t="str">
        <f>INPUT!B79</f>
        <v>Ramos, Rica</v>
      </c>
      <c r="C79" s="57"/>
      <c r="D79" s="57"/>
      <c r="E79" s="83"/>
      <c r="F79" s="98">
        <v>13</v>
      </c>
      <c r="G79" s="53">
        <v>14</v>
      </c>
      <c r="H79" s="53">
        <v>15</v>
      </c>
      <c r="I79" s="53">
        <v>13</v>
      </c>
      <c r="J79" s="53">
        <v>13</v>
      </c>
      <c r="K79" s="109">
        <f t="shared" si="30"/>
        <v>68</v>
      </c>
      <c r="L79" s="110">
        <f t="shared" si="31"/>
        <v>68</v>
      </c>
      <c r="M79" s="111">
        <f t="shared" si="32"/>
        <v>13.6</v>
      </c>
      <c r="N79" s="98">
        <v>39</v>
      </c>
      <c r="O79" s="53">
        <v>36</v>
      </c>
      <c r="P79" s="53">
        <v>37</v>
      </c>
      <c r="Q79" s="109">
        <f t="shared" si="33"/>
        <v>112</v>
      </c>
      <c r="R79" s="110">
        <f t="shared" si="34"/>
        <v>74.67</v>
      </c>
      <c r="S79" s="111">
        <f t="shared" si="35"/>
        <v>37.340000000000003</v>
      </c>
      <c r="T79" s="98">
        <v>30</v>
      </c>
      <c r="U79" s="53">
        <v>26</v>
      </c>
      <c r="V79" s="53">
        <v>27</v>
      </c>
      <c r="W79" s="109">
        <f t="shared" si="36"/>
        <v>83</v>
      </c>
      <c r="X79" s="110">
        <f t="shared" si="37"/>
        <v>69.17</v>
      </c>
      <c r="Y79" s="111">
        <f t="shared" si="38"/>
        <v>20.75</v>
      </c>
      <c r="Z79" s="163">
        <f t="shared" si="39"/>
        <v>71.69</v>
      </c>
      <c r="AA79" s="168">
        <f t="shared" si="40"/>
        <v>75</v>
      </c>
      <c r="AB79" s="158" t="str">
        <f t="shared" si="41"/>
        <v>Connecting</v>
      </c>
      <c r="AD79" s="3"/>
      <c r="AG79" s="1"/>
      <c r="AH79" s="1"/>
      <c r="AI79" s="1"/>
      <c r="AJ79" s="1"/>
      <c r="AK79" s="1"/>
      <c r="AL79" s="1"/>
      <c r="AM79" s="1"/>
      <c r="AN79" s="1"/>
      <c r="AO79" s="1"/>
      <c r="AP79" s="1"/>
      <c r="AQ79" s="1"/>
      <c r="AR79" s="1"/>
      <c r="AS79" s="1"/>
      <c r="AT79" s="1"/>
      <c r="AU79" s="45"/>
      <c r="AV79" s="44">
        <f t="shared" si="42"/>
        <v>75</v>
      </c>
      <c r="AW79" s="44">
        <f t="shared" si="43"/>
        <v>65</v>
      </c>
      <c r="AX79" s="44">
        <f t="shared" si="44"/>
        <v>67.5</v>
      </c>
    </row>
    <row r="80" spans="1:50" ht="18" customHeight="1">
      <c r="A80" s="146">
        <v>18</v>
      </c>
      <c r="B80" s="190" t="str">
        <f>INPUT!B80</f>
        <v>Salazar, Sofia</v>
      </c>
      <c r="C80" s="57"/>
      <c r="D80" s="57"/>
      <c r="E80" s="83"/>
      <c r="F80" s="98">
        <v>18</v>
      </c>
      <c r="G80" s="53">
        <v>16</v>
      </c>
      <c r="H80" s="53">
        <v>16</v>
      </c>
      <c r="I80" s="53">
        <v>17</v>
      </c>
      <c r="J80" s="53">
        <v>17</v>
      </c>
      <c r="K80" s="109">
        <f t="shared" si="30"/>
        <v>84</v>
      </c>
      <c r="L80" s="110">
        <f t="shared" si="31"/>
        <v>84</v>
      </c>
      <c r="M80" s="111">
        <f t="shared" si="32"/>
        <v>16.8</v>
      </c>
      <c r="N80" s="98">
        <v>44</v>
      </c>
      <c r="O80" s="53">
        <v>44</v>
      </c>
      <c r="P80" s="53">
        <v>42</v>
      </c>
      <c r="Q80" s="109">
        <f t="shared" si="33"/>
        <v>130</v>
      </c>
      <c r="R80" s="110">
        <f t="shared" si="34"/>
        <v>86.67</v>
      </c>
      <c r="S80" s="111">
        <f t="shared" si="35"/>
        <v>43.34</v>
      </c>
      <c r="T80" s="98">
        <v>33</v>
      </c>
      <c r="U80" s="53">
        <v>36</v>
      </c>
      <c r="V80" s="53">
        <v>33</v>
      </c>
      <c r="W80" s="109">
        <f t="shared" si="36"/>
        <v>102</v>
      </c>
      <c r="X80" s="110">
        <f t="shared" si="37"/>
        <v>85</v>
      </c>
      <c r="Y80" s="111">
        <f t="shared" si="38"/>
        <v>25.5</v>
      </c>
      <c r="Z80" s="163">
        <f t="shared" si="39"/>
        <v>85.64</v>
      </c>
      <c r="AA80" s="168">
        <f t="shared" si="40"/>
        <v>87</v>
      </c>
      <c r="AB80" s="158" t="str">
        <f t="shared" si="41"/>
        <v>Benchmarking</v>
      </c>
      <c r="AD80" s="3"/>
      <c r="AG80" s="1"/>
      <c r="AH80" s="1"/>
      <c r="AI80" s="1"/>
      <c r="AJ80" s="1"/>
      <c r="AK80" s="1"/>
      <c r="AL80" s="1"/>
      <c r="AM80" s="1"/>
      <c r="AN80" s="1"/>
      <c r="AO80" s="1"/>
      <c r="AP80" s="1"/>
      <c r="AQ80" s="1"/>
      <c r="AR80" s="1"/>
      <c r="AS80" s="1"/>
      <c r="AT80" s="1"/>
      <c r="AU80" s="45"/>
      <c r="AV80" s="44">
        <f t="shared" si="42"/>
        <v>82.5</v>
      </c>
      <c r="AW80" s="44">
        <f t="shared" si="43"/>
        <v>90</v>
      </c>
      <c r="AX80" s="44">
        <f t="shared" si="44"/>
        <v>82.5</v>
      </c>
    </row>
    <row r="81" spans="1:50" ht="18" customHeight="1">
      <c r="A81" s="146">
        <v>19</v>
      </c>
      <c r="B81" s="190" t="str">
        <f>INPUT!B81</f>
        <v>Torres, Trisha</v>
      </c>
      <c r="C81" s="57"/>
      <c r="D81" s="57"/>
      <c r="E81" s="83"/>
      <c r="F81" s="98">
        <v>14</v>
      </c>
      <c r="G81" s="53">
        <v>14</v>
      </c>
      <c r="H81" s="53">
        <v>12</v>
      </c>
      <c r="I81" s="53">
        <v>12</v>
      </c>
      <c r="J81" s="53">
        <v>12</v>
      </c>
      <c r="K81" s="109">
        <f t="shared" si="30"/>
        <v>64</v>
      </c>
      <c r="L81" s="110">
        <f t="shared" si="31"/>
        <v>64</v>
      </c>
      <c r="M81" s="111">
        <f t="shared" si="32"/>
        <v>12.8</v>
      </c>
      <c r="N81" s="98">
        <v>37</v>
      </c>
      <c r="O81" s="53">
        <v>36</v>
      </c>
      <c r="P81" s="53">
        <v>31</v>
      </c>
      <c r="Q81" s="109">
        <f t="shared" si="33"/>
        <v>104</v>
      </c>
      <c r="R81" s="110">
        <f t="shared" si="34"/>
        <v>69.33</v>
      </c>
      <c r="S81" s="111">
        <f t="shared" si="35"/>
        <v>34.67</v>
      </c>
      <c r="T81" s="98">
        <v>24</v>
      </c>
      <c r="U81" s="53">
        <v>23</v>
      </c>
      <c r="V81" s="53">
        <v>26</v>
      </c>
      <c r="W81" s="109">
        <f t="shared" si="36"/>
        <v>73</v>
      </c>
      <c r="X81" s="110">
        <f t="shared" si="37"/>
        <v>60.83</v>
      </c>
      <c r="Y81" s="111">
        <f t="shared" si="38"/>
        <v>18.25</v>
      </c>
      <c r="Z81" s="163">
        <f t="shared" si="39"/>
        <v>65.72</v>
      </c>
      <c r="AA81" s="168">
        <f t="shared" si="40"/>
        <v>72</v>
      </c>
      <c r="AB81" s="158" t="str">
        <f t="shared" si="41"/>
        <v xml:space="preserve">Developing </v>
      </c>
      <c r="AD81" s="3"/>
      <c r="AG81" s="1"/>
      <c r="AH81" s="1"/>
      <c r="AI81" s="1"/>
      <c r="AJ81" s="1"/>
      <c r="AK81" s="1"/>
      <c r="AL81" s="1"/>
      <c r="AM81" s="1"/>
      <c r="AN81" s="1"/>
      <c r="AO81" s="1"/>
      <c r="AP81" s="1"/>
      <c r="AQ81" s="1"/>
      <c r="AR81" s="1"/>
      <c r="AS81" s="1"/>
      <c r="AT81" s="1"/>
      <c r="AU81" s="45"/>
      <c r="AV81" s="44">
        <f t="shared" si="42"/>
        <v>60</v>
      </c>
      <c r="AW81" s="44">
        <f t="shared" si="43"/>
        <v>57.499999999999993</v>
      </c>
      <c r="AX81" s="44">
        <f t="shared" si="44"/>
        <v>65</v>
      </c>
    </row>
    <row r="82" spans="1:50" ht="18" customHeight="1">
      <c r="A82" s="146">
        <v>20</v>
      </c>
      <c r="B82" s="190" t="str">
        <f>INPUT!B82</f>
        <v>Villanueva, Yvonne</v>
      </c>
      <c r="C82" s="57"/>
      <c r="D82" s="57"/>
      <c r="E82" s="83"/>
      <c r="F82" s="98">
        <v>16</v>
      </c>
      <c r="G82" s="53">
        <v>14</v>
      </c>
      <c r="H82" s="53">
        <v>16</v>
      </c>
      <c r="I82" s="53">
        <v>14</v>
      </c>
      <c r="J82" s="53">
        <v>16</v>
      </c>
      <c r="K82" s="109">
        <f t="shared" si="30"/>
        <v>76</v>
      </c>
      <c r="L82" s="110">
        <f t="shared" si="31"/>
        <v>76</v>
      </c>
      <c r="M82" s="111">
        <f t="shared" si="32"/>
        <v>15.2</v>
      </c>
      <c r="N82" s="98">
        <v>41</v>
      </c>
      <c r="O82" s="53">
        <v>38</v>
      </c>
      <c r="P82" s="53">
        <v>38</v>
      </c>
      <c r="Q82" s="109">
        <f t="shared" si="33"/>
        <v>117</v>
      </c>
      <c r="R82" s="110">
        <f t="shared" si="34"/>
        <v>78</v>
      </c>
      <c r="S82" s="111">
        <f t="shared" si="35"/>
        <v>39</v>
      </c>
      <c r="T82" s="98">
        <v>27</v>
      </c>
      <c r="U82" s="53">
        <v>26</v>
      </c>
      <c r="V82" s="53">
        <v>29</v>
      </c>
      <c r="W82" s="109">
        <f t="shared" si="36"/>
        <v>82</v>
      </c>
      <c r="X82" s="110">
        <f t="shared" si="37"/>
        <v>68.33</v>
      </c>
      <c r="Y82" s="111">
        <f t="shared" si="38"/>
        <v>20.5</v>
      </c>
      <c r="Z82" s="163">
        <f t="shared" si="39"/>
        <v>74.7</v>
      </c>
      <c r="AA82" s="168">
        <f t="shared" si="40"/>
        <v>76</v>
      </c>
      <c r="AB82" s="158" t="str">
        <f t="shared" si="41"/>
        <v>Connecting</v>
      </c>
      <c r="AD82" s="3"/>
      <c r="AG82" s="1"/>
      <c r="AH82" s="1"/>
      <c r="AI82" s="1"/>
      <c r="AJ82" s="1"/>
      <c r="AK82" s="1"/>
      <c r="AL82" s="1"/>
      <c r="AM82" s="1"/>
      <c r="AN82" s="1"/>
      <c r="AO82" s="1"/>
      <c r="AP82" s="1"/>
      <c r="AQ82" s="1"/>
      <c r="AR82" s="1"/>
      <c r="AS82" s="1"/>
      <c r="AT82" s="1"/>
      <c r="AU82" s="45"/>
      <c r="AV82" s="44">
        <f t="shared" si="42"/>
        <v>67.5</v>
      </c>
      <c r="AW82" s="44">
        <f t="shared" si="43"/>
        <v>65</v>
      </c>
      <c r="AX82" s="44">
        <f t="shared" si="44"/>
        <v>72.5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8" t="s">
        <v>5</v>
      </c>
      <c r="R5" s="229"/>
      <c r="S5" s="256">
        <f>INPUT!S5</f>
        <v>108511</v>
      </c>
      <c r="T5" s="225"/>
      <c r="U5" s="226"/>
      <c r="V5" s="228" t="s">
        <v>6</v>
      </c>
      <c r="W5" s="229"/>
      <c r="X5" s="229"/>
      <c r="Y5" s="229"/>
      <c r="Z5" s="256" t="str">
        <f>INPUT!Y5</f>
        <v>2025-2026</v>
      </c>
      <c r="AA5" s="226"/>
      <c r="AB5" s="10"/>
      <c r="AC5" s="33"/>
      <c r="AD5" s="214"/>
      <c r="AE5" s="33"/>
      <c r="AF5" s="33"/>
    </row>
    <row r="6" spans="1:52" ht="14.55" customHeight="1" thickBot="1"/>
    <row r="7" spans="1:52" ht="23.25" customHeight="1" thickBot="1">
      <c r="A7" s="263" t="s">
        <v>47</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Mathematics</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19</v>
      </c>
      <c r="G12" s="104">
        <v>18</v>
      </c>
      <c r="H12" s="104">
        <v>17</v>
      </c>
      <c r="I12" s="104">
        <v>17</v>
      </c>
      <c r="J12" s="104">
        <v>16</v>
      </c>
      <c r="K12" s="106">
        <f t="shared" ref="K12:K43" si="0">IF(COUNT($F12:$J12)=0,"",SUM($F12:$J12))</f>
        <v>87</v>
      </c>
      <c r="L12" s="107">
        <f t="shared" ref="L12:L43" si="1">IF(ISERROR(IF($K12="","",ROUND(($K12/$K$10)*$L$10,2))),"",IF($K12="","",ROUND(($K12/$K$10)*$L$10,2)))</f>
        <v>87</v>
      </c>
      <c r="M12" s="108">
        <f t="shared" ref="M12:M43" si="2">IF($L12="","",ROUND($L12*$M$10,2))</f>
        <v>17.399999999999999</v>
      </c>
      <c r="N12" s="103">
        <v>48</v>
      </c>
      <c r="O12" s="104">
        <v>47</v>
      </c>
      <c r="P12" s="104">
        <v>46</v>
      </c>
      <c r="Q12" s="106">
        <f t="shared" ref="Q12:Q43" si="3">IF(COUNT($N12:$P12)=0,"",SUM($N12:$P12))</f>
        <v>141</v>
      </c>
      <c r="R12" s="107">
        <f t="shared" ref="R12:R43" si="4">IF(ISERROR(IF($Q12="","",ROUND(($Q12/$Q$10)*$R$10,2))),"",IF($Q12="","",ROUND(($Q12/$Q$10)*$R$10,2)))</f>
        <v>94</v>
      </c>
      <c r="S12" s="108">
        <f t="shared" ref="S12:S43" si="5">IF($R12="","",ROUND($R12*$S$10,2))</f>
        <v>47</v>
      </c>
      <c r="T12" s="103">
        <v>33</v>
      </c>
      <c r="U12" s="104">
        <v>36</v>
      </c>
      <c r="V12" s="104">
        <v>32</v>
      </c>
      <c r="W12" s="106">
        <f t="shared" ref="W12:W43" si="6">IF(COUNT($T12:$V12)=0,"",SUM($T12:$V12))</f>
        <v>101</v>
      </c>
      <c r="X12" s="107">
        <f t="shared" ref="X12:X43" si="7">IF(ISERROR(IF($W12="","",ROUND(($W12/$W$10)*$X$10,2))),"",IF($W12="","",ROUND(($W12/$W$10)*$X$10,2)))</f>
        <v>84.17</v>
      </c>
      <c r="Y12" s="108">
        <f t="shared" ref="Y12:Y43" si="8">IF($X12="","",ROUND($X12*$Y$10,2))</f>
        <v>25.25</v>
      </c>
      <c r="Z12" s="162">
        <f>IF(ISERROR(IF($W12="","",ROUND(SUM($M12,$S12,$Y12),2))),"",IF($W12="","",ROUND(SUM($M12,$S12,$Y12),2)))</f>
        <v>89.65</v>
      </c>
      <c r="AA12" s="167">
        <f>IF(ISERROR(IF($W12="","",VLOOKUP(Z12,NewTransmu,4,TRUE))),"",IF($W12="","",VLOOKUP(Z12,NewTransmu,4,TRUE)))</f>
        <v>91</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82.5</v>
      </c>
      <c r="AW12" s="44">
        <f t="shared" ref="AW12:AW43" si="11">(U12/$U$10)*100</f>
        <v>90</v>
      </c>
      <c r="AX12" s="44">
        <f t="shared" ref="AX12:AX43" si="12">(V12/$V$10)*100</f>
        <v>80</v>
      </c>
    </row>
    <row r="13" spans="1:52" ht="18" customHeight="1">
      <c r="A13" s="146">
        <v>2</v>
      </c>
      <c r="B13" s="190" t="str">
        <f>INPUT!B13</f>
        <v>Castillo, Daniel</v>
      </c>
      <c r="C13" s="57"/>
      <c r="D13" s="57"/>
      <c r="E13" s="83"/>
      <c r="F13" s="98">
        <v>19</v>
      </c>
      <c r="G13" s="53">
        <v>18</v>
      </c>
      <c r="H13" s="53">
        <v>18</v>
      </c>
      <c r="I13" s="53">
        <v>18</v>
      </c>
      <c r="J13" s="53">
        <v>19</v>
      </c>
      <c r="K13" s="109">
        <f t="shared" si="0"/>
        <v>92</v>
      </c>
      <c r="L13" s="110">
        <f t="shared" si="1"/>
        <v>92</v>
      </c>
      <c r="M13" s="111">
        <f t="shared" si="2"/>
        <v>18.399999999999999</v>
      </c>
      <c r="N13" s="98">
        <v>47</v>
      </c>
      <c r="O13" s="53">
        <v>45</v>
      </c>
      <c r="P13" s="53">
        <v>46</v>
      </c>
      <c r="Q13" s="109">
        <f t="shared" si="3"/>
        <v>138</v>
      </c>
      <c r="R13" s="110">
        <f t="shared" si="4"/>
        <v>92</v>
      </c>
      <c r="S13" s="111">
        <f t="shared" si="5"/>
        <v>46</v>
      </c>
      <c r="T13" s="98">
        <v>34</v>
      </c>
      <c r="U13" s="53">
        <v>37</v>
      </c>
      <c r="V13" s="53">
        <v>38</v>
      </c>
      <c r="W13" s="109">
        <f t="shared" si="6"/>
        <v>109</v>
      </c>
      <c r="X13" s="110">
        <f t="shared" si="7"/>
        <v>90.83</v>
      </c>
      <c r="Y13" s="111">
        <f t="shared" si="8"/>
        <v>27.25</v>
      </c>
      <c r="Z13" s="163">
        <f t="shared" ref="Z13:Z44" si="13">IF(ISERROR(IF($V13="","",ROUND(SUM($M13,$S13,$Y13),2))),"",IF($V13="","",ROUND(SUM($M13,$S13,$Y13),2)))</f>
        <v>91.65</v>
      </c>
      <c r="AA13" s="168">
        <f t="shared" ref="AA13:AA44" si="14">IF(ISERROR(IF($V13="","",VLOOKUP(Z13,NewTransmu,4,TRUE))),"",IF($V13="","",VLOOKUP(Z13,NewTransmu,4,TRUE)))</f>
        <v>93</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85</v>
      </c>
      <c r="AW13" s="44">
        <f t="shared" si="11"/>
        <v>92.5</v>
      </c>
      <c r="AX13" s="44">
        <f t="shared" si="12"/>
        <v>95</v>
      </c>
    </row>
    <row r="14" spans="1:52" ht="18" customHeight="1">
      <c r="A14" s="146">
        <v>3</v>
      </c>
      <c r="B14" s="190" t="str">
        <f>INPUT!B14</f>
        <v>Dela Cruz, Elijah</v>
      </c>
      <c r="C14" s="57"/>
      <c r="D14" s="57"/>
      <c r="E14" s="83"/>
      <c r="F14" s="98">
        <v>14</v>
      </c>
      <c r="G14" s="53">
        <v>14</v>
      </c>
      <c r="H14" s="53">
        <v>13</v>
      </c>
      <c r="I14" s="53">
        <v>13</v>
      </c>
      <c r="J14" s="53">
        <v>13</v>
      </c>
      <c r="K14" s="109">
        <f t="shared" si="0"/>
        <v>67</v>
      </c>
      <c r="L14" s="110">
        <f t="shared" si="1"/>
        <v>67</v>
      </c>
      <c r="M14" s="111">
        <f t="shared" si="2"/>
        <v>13.4</v>
      </c>
      <c r="N14" s="98">
        <v>33</v>
      </c>
      <c r="O14" s="53">
        <v>38</v>
      </c>
      <c r="P14" s="53">
        <v>35</v>
      </c>
      <c r="Q14" s="109">
        <f t="shared" si="3"/>
        <v>106</v>
      </c>
      <c r="R14" s="110">
        <f t="shared" si="4"/>
        <v>70.67</v>
      </c>
      <c r="S14" s="111">
        <f t="shared" si="5"/>
        <v>35.340000000000003</v>
      </c>
      <c r="T14" s="98">
        <v>27</v>
      </c>
      <c r="U14" s="53">
        <v>25</v>
      </c>
      <c r="V14" s="53">
        <v>25</v>
      </c>
      <c r="W14" s="109">
        <f t="shared" si="6"/>
        <v>77</v>
      </c>
      <c r="X14" s="110">
        <f t="shared" si="7"/>
        <v>64.17</v>
      </c>
      <c r="Y14" s="111">
        <f t="shared" si="8"/>
        <v>19.25</v>
      </c>
      <c r="Z14" s="163">
        <f t="shared" si="13"/>
        <v>67.989999999999995</v>
      </c>
      <c r="AA14" s="168">
        <f t="shared" si="14"/>
        <v>73</v>
      </c>
      <c r="AB14" s="158" t="str">
        <f t="shared" si="9"/>
        <v xml:space="preserve">Developing </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67.5</v>
      </c>
      <c r="AW14" s="44">
        <f t="shared" si="11"/>
        <v>62.5</v>
      </c>
      <c r="AX14" s="44">
        <f t="shared" si="12"/>
        <v>62.5</v>
      </c>
    </row>
    <row r="15" spans="1:52" ht="18" customHeight="1">
      <c r="A15" s="146">
        <v>4</v>
      </c>
      <c r="B15" s="190" t="str">
        <f>INPUT!B15</f>
        <v>Domingo, Francis</v>
      </c>
      <c r="C15" s="57"/>
      <c r="D15" s="57"/>
      <c r="E15" s="83"/>
      <c r="F15" s="98">
        <v>13</v>
      </c>
      <c r="G15" s="53">
        <v>13</v>
      </c>
      <c r="H15" s="53">
        <v>14</v>
      </c>
      <c r="I15" s="53">
        <v>12</v>
      </c>
      <c r="J15" s="53">
        <v>12</v>
      </c>
      <c r="K15" s="109">
        <f t="shared" si="0"/>
        <v>64</v>
      </c>
      <c r="L15" s="110">
        <f t="shared" si="1"/>
        <v>64</v>
      </c>
      <c r="M15" s="111">
        <f t="shared" si="2"/>
        <v>12.8</v>
      </c>
      <c r="N15" s="98">
        <v>33</v>
      </c>
      <c r="O15" s="53">
        <v>36</v>
      </c>
      <c r="P15" s="53">
        <v>36</v>
      </c>
      <c r="Q15" s="109">
        <f t="shared" si="3"/>
        <v>105</v>
      </c>
      <c r="R15" s="110">
        <f t="shared" si="4"/>
        <v>70</v>
      </c>
      <c r="S15" s="111">
        <f t="shared" si="5"/>
        <v>35</v>
      </c>
      <c r="T15" s="98">
        <v>23</v>
      </c>
      <c r="U15" s="53">
        <v>24</v>
      </c>
      <c r="V15" s="53">
        <v>27</v>
      </c>
      <c r="W15" s="109">
        <f t="shared" si="6"/>
        <v>74</v>
      </c>
      <c r="X15" s="110">
        <f t="shared" si="7"/>
        <v>61.67</v>
      </c>
      <c r="Y15" s="111">
        <f t="shared" si="8"/>
        <v>18.5</v>
      </c>
      <c r="Z15" s="163">
        <f t="shared" si="13"/>
        <v>66.3</v>
      </c>
      <c r="AA15" s="168">
        <f t="shared" si="14"/>
        <v>73</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57.499999999999993</v>
      </c>
      <c r="AW15" s="44">
        <f t="shared" si="11"/>
        <v>60</v>
      </c>
      <c r="AX15" s="44">
        <f t="shared" si="12"/>
        <v>67.5</v>
      </c>
    </row>
    <row r="16" spans="1:52" ht="18" customHeight="1">
      <c r="A16" s="146">
        <v>5</v>
      </c>
      <c r="B16" s="190" t="str">
        <f>INPUT!B16</f>
        <v>Espiritu, Gabriel</v>
      </c>
      <c r="C16" s="57"/>
      <c r="D16" s="57"/>
      <c r="E16" s="83"/>
      <c r="F16" s="98">
        <v>18</v>
      </c>
      <c r="G16" s="53">
        <v>18</v>
      </c>
      <c r="H16" s="53">
        <v>18</v>
      </c>
      <c r="I16" s="53">
        <v>19</v>
      </c>
      <c r="J16" s="53">
        <v>19</v>
      </c>
      <c r="K16" s="109">
        <f t="shared" si="0"/>
        <v>92</v>
      </c>
      <c r="L16" s="110">
        <f t="shared" si="1"/>
        <v>92</v>
      </c>
      <c r="M16" s="111">
        <f t="shared" si="2"/>
        <v>18.399999999999999</v>
      </c>
      <c r="N16" s="98">
        <v>47</v>
      </c>
      <c r="O16" s="53">
        <v>43</v>
      </c>
      <c r="P16" s="53">
        <v>43</v>
      </c>
      <c r="Q16" s="109">
        <f t="shared" si="3"/>
        <v>133</v>
      </c>
      <c r="R16" s="110">
        <f t="shared" si="4"/>
        <v>88.67</v>
      </c>
      <c r="S16" s="111">
        <f t="shared" si="5"/>
        <v>44.34</v>
      </c>
      <c r="T16" s="98">
        <v>35</v>
      </c>
      <c r="U16" s="53">
        <v>31</v>
      </c>
      <c r="V16" s="53">
        <v>35</v>
      </c>
      <c r="W16" s="109">
        <f t="shared" si="6"/>
        <v>101</v>
      </c>
      <c r="X16" s="110">
        <f t="shared" si="7"/>
        <v>84.17</v>
      </c>
      <c r="Y16" s="111">
        <f t="shared" si="8"/>
        <v>25.25</v>
      </c>
      <c r="Z16" s="163">
        <f t="shared" si="13"/>
        <v>87.99</v>
      </c>
      <c r="AA16" s="168">
        <f t="shared" si="14"/>
        <v>89</v>
      </c>
      <c r="AB16" s="158" t="str">
        <f t="shared" si="9"/>
        <v>Benchmarking</v>
      </c>
      <c r="AD16" s="181"/>
      <c r="AE16" s="181"/>
      <c r="AF16" s="181"/>
      <c r="AG16" s="181"/>
      <c r="AH16" s="6"/>
      <c r="AI16" s="6"/>
      <c r="AJ16" s="6"/>
      <c r="AK16" s="6"/>
      <c r="AL16" s="6"/>
      <c r="AM16" s="6"/>
      <c r="AN16" s="6"/>
      <c r="AO16" s="6"/>
      <c r="AP16" s="6"/>
      <c r="AQ16" s="6"/>
      <c r="AR16" s="6"/>
      <c r="AS16" s="6"/>
      <c r="AT16" s="6"/>
      <c r="AU16" s="44"/>
      <c r="AV16" s="44">
        <f t="shared" si="10"/>
        <v>87.5</v>
      </c>
      <c r="AW16" s="44">
        <f t="shared" si="11"/>
        <v>77.5</v>
      </c>
      <c r="AX16" s="44">
        <f t="shared" si="12"/>
        <v>87.5</v>
      </c>
    </row>
    <row r="17" spans="1:50" ht="18" customHeight="1">
      <c r="A17" s="146">
        <v>6</v>
      </c>
      <c r="B17" s="190" t="str">
        <f>INPUT!B17</f>
        <v>Ferrer, Hans</v>
      </c>
      <c r="C17" s="57"/>
      <c r="D17" s="57"/>
      <c r="E17" s="83"/>
      <c r="F17" s="98">
        <v>17</v>
      </c>
      <c r="G17" s="53">
        <v>17</v>
      </c>
      <c r="H17" s="53">
        <v>19</v>
      </c>
      <c r="I17" s="53">
        <v>17</v>
      </c>
      <c r="J17" s="53">
        <v>18</v>
      </c>
      <c r="K17" s="109">
        <f t="shared" si="0"/>
        <v>88</v>
      </c>
      <c r="L17" s="110">
        <f t="shared" si="1"/>
        <v>88</v>
      </c>
      <c r="M17" s="111">
        <f t="shared" si="2"/>
        <v>17.600000000000001</v>
      </c>
      <c r="N17" s="98">
        <v>47</v>
      </c>
      <c r="O17" s="53">
        <v>43</v>
      </c>
      <c r="P17" s="53">
        <v>46</v>
      </c>
      <c r="Q17" s="109">
        <f t="shared" si="3"/>
        <v>136</v>
      </c>
      <c r="R17" s="110">
        <f t="shared" si="4"/>
        <v>90.67</v>
      </c>
      <c r="S17" s="111">
        <f t="shared" si="5"/>
        <v>45.34</v>
      </c>
      <c r="T17" s="98">
        <v>36</v>
      </c>
      <c r="U17" s="53">
        <v>33</v>
      </c>
      <c r="V17" s="53">
        <v>36</v>
      </c>
      <c r="W17" s="109">
        <f t="shared" si="6"/>
        <v>105</v>
      </c>
      <c r="X17" s="110">
        <f t="shared" si="7"/>
        <v>87.5</v>
      </c>
      <c r="Y17" s="111">
        <f t="shared" si="8"/>
        <v>26.25</v>
      </c>
      <c r="Z17" s="163">
        <f t="shared" si="13"/>
        <v>89.19</v>
      </c>
      <c r="AA17" s="168">
        <f t="shared" si="14"/>
        <v>91</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90</v>
      </c>
      <c r="AW17" s="44">
        <f t="shared" si="11"/>
        <v>82.5</v>
      </c>
      <c r="AX17" s="44">
        <f t="shared" si="12"/>
        <v>90</v>
      </c>
    </row>
    <row r="18" spans="1:50" ht="18" customHeight="1">
      <c r="A18" s="146">
        <v>7</v>
      </c>
      <c r="B18" s="190" t="str">
        <f>INPUT!B18</f>
        <v>Gatchalian, Ivan</v>
      </c>
      <c r="C18" s="57"/>
      <c r="D18" s="57"/>
      <c r="E18" s="83"/>
      <c r="F18" s="98">
        <v>16</v>
      </c>
      <c r="G18" s="53">
        <v>15</v>
      </c>
      <c r="H18" s="53">
        <v>16</v>
      </c>
      <c r="I18" s="53">
        <v>16</v>
      </c>
      <c r="J18" s="53">
        <v>16</v>
      </c>
      <c r="K18" s="109">
        <f t="shared" si="0"/>
        <v>79</v>
      </c>
      <c r="L18" s="110">
        <f t="shared" si="1"/>
        <v>79</v>
      </c>
      <c r="M18" s="111">
        <f t="shared" si="2"/>
        <v>15.8</v>
      </c>
      <c r="N18" s="98">
        <v>42</v>
      </c>
      <c r="O18" s="53">
        <v>41</v>
      </c>
      <c r="P18" s="53">
        <v>42</v>
      </c>
      <c r="Q18" s="109">
        <f t="shared" si="3"/>
        <v>125</v>
      </c>
      <c r="R18" s="110">
        <f t="shared" si="4"/>
        <v>83.33</v>
      </c>
      <c r="S18" s="111">
        <f t="shared" si="5"/>
        <v>41.67</v>
      </c>
      <c r="T18" s="98">
        <v>35</v>
      </c>
      <c r="U18" s="53">
        <v>33</v>
      </c>
      <c r="V18" s="53">
        <v>30</v>
      </c>
      <c r="W18" s="109">
        <f t="shared" si="6"/>
        <v>98</v>
      </c>
      <c r="X18" s="110">
        <f t="shared" si="7"/>
        <v>81.67</v>
      </c>
      <c r="Y18" s="111">
        <f t="shared" si="8"/>
        <v>24.5</v>
      </c>
      <c r="Z18" s="163">
        <f t="shared" si="13"/>
        <v>81.97</v>
      </c>
      <c r="AA18" s="168">
        <f t="shared" si="14"/>
        <v>83</v>
      </c>
      <c r="AB18" s="158" t="str">
        <f t="shared" si="9"/>
        <v>Benchmarking</v>
      </c>
      <c r="AD18" s="49" t="s">
        <v>32</v>
      </c>
      <c r="AE18" s="187">
        <f>COUNTIF(AV12:AV112,"&gt;=75")</f>
        <v>24</v>
      </c>
      <c r="AF18" s="187">
        <f>COUNTIF(AW12:AW112,"&gt;=75")</f>
        <v>25</v>
      </c>
      <c r="AG18" s="187">
        <f>COUNTIF(AX12:AX112,"&gt;=75")</f>
        <v>28</v>
      </c>
      <c r="AH18" s="6"/>
      <c r="AI18" s="6"/>
      <c r="AJ18" s="6"/>
      <c r="AK18" s="6"/>
      <c r="AL18" s="6"/>
      <c r="AM18" s="6"/>
      <c r="AN18" s="6"/>
      <c r="AO18" s="6"/>
      <c r="AP18" s="6"/>
      <c r="AQ18" s="6"/>
      <c r="AR18" s="6"/>
      <c r="AS18" s="6"/>
      <c r="AT18" s="6"/>
      <c r="AU18" s="44"/>
      <c r="AV18" s="44">
        <f t="shared" si="10"/>
        <v>87.5</v>
      </c>
      <c r="AW18" s="44">
        <f t="shared" si="11"/>
        <v>82.5</v>
      </c>
      <c r="AX18" s="44">
        <f t="shared" si="12"/>
        <v>75</v>
      </c>
    </row>
    <row r="19" spans="1:50" ht="18" customHeight="1">
      <c r="A19" s="146">
        <v>8</v>
      </c>
      <c r="B19" s="190" t="str">
        <f>INPUT!B19</f>
        <v>Ignacio, Jerome</v>
      </c>
      <c r="C19" s="57"/>
      <c r="D19" s="57"/>
      <c r="E19" s="83"/>
      <c r="F19" s="98">
        <v>17</v>
      </c>
      <c r="G19" s="53">
        <v>17</v>
      </c>
      <c r="H19" s="53">
        <v>18</v>
      </c>
      <c r="I19" s="53">
        <v>18</v>
      </c>
      <c r="J19" s="53">
        <v>17</v>
      </c>
      <c r="K19" s="109">
        <f t="shared" si="0"/>
        <v>87</v>
      </c>
      <c r="L19" s="110">
        <f t="shared" si="1"/>
        <v>87</v>
      </c>
      <c r="M19" s="111">
        <f t="shared" si="2"/>
        <v>17.399999999999999</v>
      </c>
      <c r="N19" s="98">
        <v>42</v>
      </c>
      <c r="O19" s="53">
        <v>44</v>
      </c>
      <c r="P19" s="53">
        <v>42</v>
      </c>
      <c r="Q19" s="109">
        <f t="shared" si="3"/>
        <v>128</v>
      </c>
      <c r="R19" s="110">
        <f t="shared" si="4"/>
        <v>85.33</v>
      </c>
      <c r="S19" s="111">
        <f t="shared" si="5"/>
        <v>42.67</v>
      </c>
      <c r="T19" s="98">
        <v>36</v>
      </c>
      <c r="U19" s="53">
        <v>32</v>
      </c>
      <c r="V19" s="53">
        <v>35</v>
      </c>
      <c r="W19" s="109">
        <f t="shared" si="6"/>
        <v>103</v>
      </c>
      <c r="X19" s="110">
        <f t="shared" si="7"/>
        <v>85.83</v>
      </c>
      <c r="Y19" s="111">
        <f t="shared" si="8"/>
        <v>25.75</v>
      </c>
      <c r="Z19" s="163">
        <f t="shared" si="13"/>
        <v>85.82</v>
      </c>
      <c r="AA19" s="168">
        <f t="shared" si="14"/>
        <v>87</v>
      </c>
      <c r="AB19" s="158" t="str">
        <f t="shared" si="9"/>
        <v>Benchmarking</v>
      </c>
      <c r="AD19" s="49" t="s">
        <v>33</v>
      </c>
      <c r="AE19" s="183">
        <f>IFERROR(AE18/AE14,"")</f>
        <v>0.6</v>
      </c>
      <c r="AF19" s="183">
        <f>IFERROR(AF18/AF14,"")</f>
        <v>0.625</v>
      </c>
      <c r="AG19" s="183">
        <f>IFERROR(AG18/AG14,"")</f>
        <v>0.7</v>
      </c>
      <c r="AH19" s="6"/>
      <c r="AI19" s="6"/>
      <c r="AJ19" s="6"/>
      <c r="AK19" s="6"/>
      <c r="AL19" s="6"/>
      <c r="AM19" s="6"/>
      <c r="AN19" s="6"/>
      <c r="AO19" s="6"/>
      <c r="AP19" s="6"/>
      <c r="AQ19" s="6"/>
      <c r="AR19" s="6"/>
      <c r="AS19" s="6"/>
      <c r="AT19" s="6"/>
      <c r="AU19" s="44"/>
      <c r="AV19" s="44">
        <f t="shared" si="10"/>
        <v>90</v>
      </c>
      <c r="AW19" s="44">
        <f t="shared" si="11"/>
        <v>80</v>
      </c>
      <c r="AX19" s="44">
        <f t="shared" si="12"/>
        <v>87.5</v>
      </c>
    </row>
    <row r="20" spans="1:50" ht="18" customHeight="1">
      <c r="A20" s="146">
        <v>9</v>
      </c>
      <c r="B20" s="190" t="str">
        <f>INPUT!B20</f>
        <v>Javier, Kurt</v>
      </c>
      <c r="C20" s="57"/>
      <c r="D20" s="57"/>
      <c r="E20" s="83"/>
      <c r="F20" s="98">
        <v>16</v>
      </c>
      <c r="G20" s="53">
        <v>16</v>
      </c>
      <c r="H20" s="53">
        <v>16</v>
      </c>
      <c r="I20" s="53">
        <v>17</v>
      </c>
      <c r="J20" s="53">
        <v>18</v>
      </c>
      <c r="K20" s="109">
        <f t="shared" si="0"/>
        <v>83</v>
      </c>
      <c r="L20" s="110">
        <f t="shared" si="1"/>
        <v>83</v>
      </c>
      <c r="M20" s="111">
        <f t="shared" si="2"/>
        <v>16.600000000000001</v>
      </c>
      <c r="N20" s="98">
        <v>42</v>
      </c>
      <c r="O20" s="53">
        <v>42</v>
      </c>
      <c r="P20" s="53">
        <v>40</v>
      </c>
      <c r="Q20" s="109">
        <f t="shared" si="3"/>
        <v>124</v>
      </c>
      <c r="R20" s="110">
        <f t="shared" si="4"/>
        <v>82.67</v>
      </c>
      <c r="S20" s="111">
        <f t="shared" si="5"/>
        <v>41.34</v>
      </c>
      <c r="T20" s="98">
        <v>33</v>
      </c>
      <c r="U20" s="53">
        <v>32</v>
      </c>
      <c r="V20" s="53">
        <v>31</v>
      </c>
      <c r="W20" s="109">
        <f t="shared" si="6"/>
        <v>96</v>
      </c>
      <c r="X20" s="110">
        <f t="shared" si="7"/>
        <v>80</v>
      </c>
      <c r="Y20" s="111">
        <f t="shared" si="8"/>
        <v>24</v>
      </c>
      <c r="Z20" s="163">
        <f t="shared" si="13"/>
        <v>81.94</v>
      </c>
      <c r="AA20" s="168">
        <f t="shared" si="14"/>
        <v>83</v>
      </c>
      <c r="AB20" s="158" t="str">
        <f t="shared" si="9"/>
        <v>Benchmarking</v>
      </c>
      <c r="AD20" s="49" t="s">
        <v>34</v>
      </c>
      <c r="AE20" s="187">
        <f>AE14-AE18</f>
        <v>16</v>
      </c>
      <c r="AF20" s="187">
        <f>AF14-AF18</f>
        <v>15</v>
      </c>
      <c r="AG20" s="187">
        <f>AG14-AG18</f>
        <v>12</v>
      </c>
      <c r="AH20" s="6"/>
      <c r="AI20" s="6"/>
      <c r="AJ20" s="6"/>
      <c r="AK20" s="6"/>
      <c r="AL20" s="6"/>
      <c r="AM20" s="6"/>
      <c r="AN20" s="6"/>
      <c r="AO20" s="6"/>
      <c r="AP20" s="6"/>
      <c r="AQ20" s="6"/>
      <c r="AR20" s="6"/>
      <c r="AS20" s="6"/>
      <c r="AT20" s="6"/>
      <c r="AU20" s="44"/>
      <c r="AV20" s="44">
        <f t="shared" si="10"/>
        <v>82.5</v>
      </c>
      <c r="AW20" s="44">
        <f t="shared" si="11"/>
        <v>80</v>
      </c>
      <c r="AX20" s="44">
        <f t="shared" si="12"/>
        <v>77.5</v>
      </c>
    </row>
    <row r="21" spans="1:50" ht="18" customHeight="1">
      <c r="A21" s="146">
        <v>10</v>
      </c>
      <c r="B21" s="190" t="str">
        <f>INPUT!B21</f>
        <v>Lacson, Lorenzo</v>
      </c>
      <c r="C21" s="57"/>
      <c r="D21" s="57"/>
      <c r="E21" s="83"/>
      <c r="F21" s="98">
        <v>17</v>
      </c>
      <c r="G21" s="53">
        <v>16</v>
      </c>
      <c r="H21" s="53">
        <v>16</v>
      </c>
      <c r="I21" s="53">
        <v>15</v>
      </c>
      <c r="J21" s="53">
        <v>17</v>
      </c>
      <c r="K21" s="109">
        <f t="shared" si="0"/>
        <v>81</v>
      </c>
      <c r="L21" s="110">
        <f t="shared" si="1"/>
        <v>81</v>
      </c>
      <c r="M21" s="111">
        <f t="shared" si="2"/>
        <v>16.2</v>
      </c>
      <c r="N21" s="98">
        <v>40</v>
      </c>
      <c r="O21" s="53">
        <v>40</v>
      </c>
      <c r="P21" s="53">
        <v>39</v>
      </c>
      <c r="Q21" s="109">
        <f t="shared" si="3"/>
        <v>119</v>
      </c>
      <c r="R21" s="110">
        <f t="shared" si="4"/>
        <v>79.33</v>
      </c>
      <c r="S21" s="111">
        <f t="shared" si="5"/>
        <v>39.67</v>
      </c>
      <c r="T21" s="98">
        <v>30</v>
      </c>
      <c r="U21" s="53">
        <v>32</v>
      </c>
      <c r="V21" s="53">
        <v>29</v>
      </c>
      <c r="W21" s="109">
        <f t="shared" si="6"/>
        <v>91</v>
      </c>
      <c r="X21" s="110">
        <f t="shared" si="7"/>
        <v>75.83</v>
      </c>
      <c r="Y21" s="111">
        <f t="shared" si="8"/>
        <v>22.75</v>
      </c>
      <c r="Z21" s="163">
        <f t="shared" si="13"/>
        <v>78.62</v>
      </c>
      <c r="AA21" s="168">
        <f t="shared" si="14"/>
        <v>80</v>
      </c>
      <c r="AB21" s="158" t="str">
        <f t="shared" si="9"/>
        <v>Benchmarking</v>
      </c>
      <c r="AD21" s="49" t="s">
        <v>33</v>
      </c>
      <c r="AE21" s="183">
        <f>IFERROR(1-AE19,"")</f>
        <v>0.4</v>
      </c>
      <c r="AF21" s="183">
        <f>IFERROR(1-AF19,"")</f>
        <v>0.375</v>
      </c>
      <c r="AG21" s="183">
        <f>IFERROR(1-AG19,"")</f>
        <v>0.30000000000000004</v>
      </c>
      <c r="AH21" s="6"/>
      <c r="AI21" s="6"/>
      <c r="AJ21" s="6"/>
      <c r="AK21" s="6"/>
      <c r="AL21" s="6"/>
      <c r="AM21" s="6"/>
      <c r="AN21" s="6"/>
      <c r="AO21" s="6"/>
      <c r="AP21" s="6"/>
      <c r="AQ21" s="6"/>
      <c r="AR21" s="6"/>
      <c r="AS21" s="6"/>
      <c r="AT21" s="6"/>
      <c r="AU21" s="44"/>
      <c r="AV21" s="44">
        <f t="shared" si="10"/>
        <v>75</v>
      </c>
      <c r="AW21" s="44">
        <f t="shared" si="11"/>
        <v>80</v>
      </c>
      <c r="AX21" s="44">
        <f t="shared" si="12"/>
        <v>72.5</v>
      </c>
    </row>
    <row r="22" spans="1:50" ht="18" customHeight="1">
      <c r="A22" s="146">
        <v>11</v>
      </c>
      <c r="B22" s="190" t="str">
        <f>INPUT!B22</f>
        <v>Magbanua, Marco</v>
      </c>
      <c r="C22" s="57"/>
      <c r="D22" s="57"/>
      <c r="E22" s="83"/>
      <c r="F22" s="98">
        <v>11</v>
      </c>
      <c r="G22" s="53">
        <v>12</v>
      </c>
      <c r="H22" s="53">
        <v>14</v>
      </c>
      <c r="I22" s="53">
        <v>11</v>
      </c>
      <c r="J22" s="53">
        <v>13</v>
      </c>
      <c r="K22" s="109">
        <f t="shared" si="0"/>
        <v>61</v>
      </c>
      <c r="L22" s="110">
        <f t="shared" si="1"/>
        <v>61</v>
      </c>
      <c r="M22" s="111">
        <f t="shared" si="2"/>
        <v>12.2</v>
      </c>
      <c r="N22" s="98">
        <v>31</v>
      </c>
      <c r="O22" s="53">
        <v>31</v>
      </c>
      <c r="P22" s="53">
        <v>31</v>
      </c>
      <c r="Q22" s="109">
        <f t="shared" si="3"/>
        <v>93</v>
      </c>
      <c r="R22" s="110">
        <f t="shared" si="4"/>
        <v>62</v>
      </c>
      <c r="S22" s="111">
        <f t="shared" si="5"/>
        <v>31</v>
      </c>
      <c r="T22" s="98">
        <v>25</v>
      </c>
      <c r="U22" s="53">
        <v>22</v>
      </c>
      <c r="V22" s="53">
        <v>24</v>
      </c>
      <c r="W22" s="109">
        <f t="shared" si="6"/>
        <v>71</v>
      </c>
      <c r="X22" s="110">
        <f t="shared" si="7"/>
        <v>59.17</v>
      </c>
      <c r="Y22" s="111">
        <f t="shared" si="8"/>
        <v>17.75</v>
      </c>
      <c r="Z22" s="163">
        <f t="shared" si="13"/>
        <v>60.95</v>
      </c>
      <c r="AA22" s="168">
        <f t="shared" si="14"/>
        <v>70</v>
      </c>
      <c r="AB22" s="158" t="str">
        <f t="shared" si="9"/>
        <v xml:space="preserve">Developing </v>
      </c>
      <c r="AD22" s="181"/>
      <c r="AE22" s="181"/>
      <c r="AF22" s="181"/>
      <c r="AG22" s="181"/>
      <c r="AV22" s="44">
        <f t="shared" si="10"/>
        <v>62.5</v>
      </c>
      <c r="AW22" s="44">
        <f t="shared" si="11"/>
        <v>55.000000000000007</v>
      </c>
      <c r="AX22" s="44">
        <f t="shared" si="12"/>
        <v>60</v>
      </c>
    </row>
    <row r="23" spans="1:50" ht="18" customHeight="1">
      <c r="A23" s="146">
        <v>12</v>
      </c>
      <c r="B23" s="190" t="str">
        <f>INPUT!B23</f>
        <v>Natividad, Nathan</v>
      </c>
      <c r="C23" s="57"/>
      <c r="D23" s="57"/>
      <c r="E23" s="83"/>
      <c r="F23" s="98">
        <v>15</v>
      </c>
      <c r="G23" s="53">
        <v>14</v>
      </c>
      <c r="H23" s="53">
        <v>13</v>
      </c>
      <c r="I23" s="53">
        <v>14</v>
      </c>
      <c r="J23" s="53">
        <v>15</v>
      </c>
      <c r="K23" s="109">
        <f t="shared" si="0"/>
        <v>71</v>
      </c>
      <c r="L23" s="110">
        <f t="shared" si="1"/>
        <v>71</v>
      </c>
      <c r="M23" s="111">
        <f t="shared" si="2"/>
        <v>14.2</v>
      </c>
      <c r="N23" s="98">
        <v>40</v>
      </c>
      <c r="O23" s="53">
        <v>41</v>
      </c>
      <c r="P23" s="53">
        <v>37</v>
      </c>
      <c r="Q23" s="109">
        <f t="shared" si="3"/>
        <v>118</v>
      </c>
      <c r="R23" s="110">
        <f t="shared" si="4"/>
        <v>78.67</v>
      </c>
      <c r="S23" s="111">
        <f t="shared" si="5"/>
        <v>39.340000000000003</v>
      </c>
      <c r="T23" s="98">
        <v>27</v>
      </c>
      <c r="U23" s="53">
        <v>28</v>
      </c>
      <c r="V23" s="53">
        <v>28</v>
      </c>
      <c r="W23" s="109">
        <f t="shared" si="6"/>
        <v>83</v>
      </c>
      <c r="X23" s="110">
        <f t="shared" si="7"/>
        <v>69.17</v>
      </c>
      <c r="Y23" s="111">
        <f t="shared" si="8"/>
        <v>20.75</v>
      </c>
      <c r="Z23" s="163">
        <f t="shared" si="13"/>
        <v>74.290000000000006</v>
      </c>
      <c r="AA23" s="168">
        <f t="shared" si="14"/>
        <v>76</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67.5</v>
      </c>
      <c r="AW23" s="44">
        <f t="shared" si="11"/>
        <v>70</v>
      </c>
      <c r="AX23" s="44">
        <f t="shared" si="12"/>
        <v>70</v>
      </c>
    </row>
    <row r="24" spans="1:50" ht="18" customHeight="1">
      <c r="A24" s="146">
        <v>13</v>
      </c>
      <c r="B24" s="190" t="str">
        <f>INPUT!B24</f>
        <v>Ocampo, Oliver</v>
      </c>
      <c r="C24" s="57"/>
      <c r="D24" s="57"/>
      <c r="E24" s="83"/>
      <c r="F24" s="98">
        <v>18</v>
      </c>
      <c r="G24" s="53">
        <v>18</v>
      </c>
      <c r="H24" s="53">
        <v>17</v>
      </c>
      <c r="I24" s="53">
        <v>18</v>
      </c>
      <c r="J24" s="53">
        <v>16</v>
      </c>
      <c r="K24" s="109">
        <f t="shared" si="0"/>
        <v>87</v>
      </c>
      <c r="L24" s="110">
        <f t="shared" si="1"/>
        <v>87</v>
      </c>
      <c r="M24" s="111">
        <f t="shared" si="2"/>
        <v>17.399999999999999</v>
      </c>
      <c r="N24" s="98">
        <v>42</v>
      </c>
      <c r="O24" s="53">
        <v>41</v>
      </c>
      <c r="P24" s="53">
        <v>43</v>
      </c>
      <c r="Q24" s="109">
        <f t="shared" si="3"/>
        <v>126</v>
      </c>
      <c r="R24" s="110">
        <f t="shared" si="4"/>
        <v>84</v>
      </c>
      <c r="S24" s="111">
        <f t="shared" si="5"/>
        <v>42</v>
      </c>
      <c r="T24" s="98">
        <v>30</v>
      </c>
      <c r="U24" s="53">
        <v>34</v>
      </c>
      <c r="V24" s="53">
        <v>33</v>
      </c>
      <c r="W24" s="109">
        <f t="shared" si="6"/>
        <v>97</v>
      </c>
      <c r="X24" s="110">
        <f t="shared" si="7"/>
        <v>80.83</v>
      </c>
      <c r="Y24" s="111">
        <f t="shared" si="8"/>
        <v>24.25</v>
      </c>
      <c r="Z24" s="163">
        <f t="shared" si="13"/>
        <v>83.65</v>
      </c>
      <c r="AA24" s="168">
        <f t="shared" si="14"/>
        <v>85</v>
      </c>
      <c r="AB24" s="158" t="str">
        <f t="shared" si="9"/>
        <v>Benchmarking</v>
      </c>
      <c r="AD24" s="49" t="s">
        <v>36</v>
      </c>
      <c r="AE24" s="184">
        <f>IFERROR(AVERAGE(T12:T112),"")</f>
        <v>30.3</v>
      </c>
      <c r="AF24" s="184">
        <f>IFERROR(AVERAGE(U12:U112),"")</f>
        <v>29.875</v>
      </c>
      <c r="AG24" s="184">
        <f>IFERROR(AVERAGE(V12:V112),"")</f>
        <v>30.574999999999999</v>
      </c>
      <c r="AH24" s="40"/>
      <c r="AI24" s="40"/>
      <c r="AJ24" s="40"/>
      <c r="AK24" s="40"/>
      <c r="AL24" s="40"/>
      <c r="AM24" s="40"/>
      <c r="AN24" s="40"/>
      <c r="AO24" s="40"/>
      <c r="AP24" s="40"/>
      <c r="AQ24" s="40"/>
      <c r="AR24" s="40"/>
      <c r="AS24" s="40"/>
      <c r="AT24" s="40"/>
      <c r="AU24" s="48"/>
      <c r="AV24" s="44">
        <f t="shared" si="10"/>
        <v>75</v>
      </c>
      <c r="AW24" s="44">
        <f t="shared" si="11"/>
        <v>85</v>
      </c>
      <c r="AX24" s="44">
        <f t="shared" si="12"/>
        <v>82.5</v>
      </c>
    </row>
    <row r="25" spans="1:50" ht="18" customHeight="1">
      <c r="A25" s="146">
        <v>14</v>
      </c>
      <c r="B25" s="190" t="str">
        <f>INPUT!B25</f>
        <v>Pascual, Paolo</v>
      </c>
      <c r="C25" s="57"/>
      <c r="D25" s="57"/>
      <c r="E25" s="83"/>
      <c r="F25" s="98">
        <v>16</v>
      </c>
      <c r="G25" s="53">
        <v>17</v>
      </c>
      <c r="H25" s="53">
        <v>16</v>
      </c>
      <c r="I25" s="53">
        <v>15</v>
      </c>
      <c r="J25" s="53">
        <v>16</v>
      </c>
      <c r="K25" s="109">
        <f t="shared" si="0"/>
        <v>80</v>
      </c>
      <c r="L25" s="110">
        <f t="shared" si="1"/>
        <v>80</v>
      </c>
      <c r="M25" s="111">
        <f t="shared" si="2"/>
        <v>16</v>
      </c>
      <c r="N25" s="98">
        <v>43</v>
      </c>
      <c r="O25" s="53">
        <v>41</v>
      </c>
      <c r="P25" s="53">
        <v>39</v>
      </c>
      <c r="Q25" s="109">
        <f t="shared" si="3"/>
        <v>123</v>
      </c>
      <c r="R25" s="110">
        <f t="shared" si="4"/>
        <v>82</v>
      </c>
      <c r="S25" s="111">
        <f t="shared" si="5"/>
        <v>41</v>
      </c>
      <c r="T25" s="98">
        <v>33</v>
      </c>
      <c r="U25" s="53">
        <v>29</v>
      </c>
      <c r="V25" s="53">
        <v>34</v>
      </c>
      <c r="W25" s="109">
        <f t="shared" si="6"/>
        <v>96</v>
      </c>
      <c r="X25" s="110">
        <f t="shared" si="7"/>
        <v>80</v>
      </c>
      <c r="Y25" s="111">
        <f t="shared" si="8"/>
        <v>24</v>
      </c>
      <c r="Z25" s="163">
        <f t="shared" si="13"/>
        <v>81</v>
      </c>
      <c r="AA25" s="168">
        <f t="shared" si="14"/>
        <v>83</v>
      </c>
      <c r="AB25" s="158" t="str">
        <f t="shared" si="9"/>
        <v>Benchmarking</v>
      </c>
      <c r="AD25" s="49" t="s">
        <v>37</v>
      </c>
      <c r="AE25" s="184">
        <f>IFERROR(MEDIAN(T12:T112),"")</f>
        <v>31</v>
      </c>
      <c r="AF25" s="184">
        <f>IFERROR(MEDIAN(U12:U112),"")</f>
        <v>31</v>
      </c>
      <c r="AG25" s="184">
        <f>IFERROR(MEDIAN(V12:V112),"")</f>
        <v>31.5</v>
      </c>
      <c r="AH25" s="40"/>
      <c r="AI25" s="40"/>
      <c r="AJ25" s="40"/>
      <c r="AK25" s="40"/>
      <c r="AL25" s="40"/>
      <c r="AM25" s="40"/>
      <c r="AN25" s="40"/>
      <c r="AO25" s="40"/>
      <c r="AP25" s="40"/>
      <c r="AQ25" s="40"/>
      <c r="AR25" s="40"/>
      <c r="AS25" s="40"/>
      <c r="AT25" s="40"/>
      <c r="AU25" s="48"/>
      <c r="AV25" s="44">
        <f t="shared" si="10"/>
        <v>82.5</v>
      </c>
      <c r="AW25" s="44">
        <f t="shared" si="11"/>
        <v>72.5</v>
      </c>
      <c r="AX25" s="44">
        <f t="shared" si="12"/>
        <v>85</v>
      </c>
    </row>
    <row r="26" spans="1:50" ht="18" customHeight="1">
      <c r="A26" s="146">
        <v>15</v>
      </c>
      <c r="B26" s="190" t="str">
        <f>INPUT!B26</f>
        <v>Quiambao, Rafael</v>
      </c>
      <c r="C26" s="57"/>
      <c r="D26" s="57"/>
      <c r="E26" s="83"/>
      <c r="F26" s="98">
        <v>9</v>
      </c>
      <c r="G26" s="53">
        <v>7</v>
      </c>
      <c r="H26" s="53">
        <v>7</v>
      </c>
      <c r="I26" s="53">
        <v>7</v>
      </c>
      <c r="J26" s="53">
        <v>8</v>
      </c>
      <c r="K26" s="109">
        <f t="shared" si="0"/>
        <v>38</v>
      </c>
      <c r="L26" s="110">
        <f t="shared" si="1"/>
        <v>38</v>
      </c>
      <c r="M26" s="111">
        <f t="shared" si="2"/>
        <v>7.6</v>
      </c>
      <c r="N26" s="98">
        <v>23</v>
      </c>
      <c r="O26" s="53">
        <v>19</v>
      </c>
      <c r="P26" s="53">
        <v>21</v>
      </c>
      <c r="Q26" s="109">
        <f t="shared" si="3"/>
        <v>63</v>
      </c>
      <c r="R26" s="110">
        <f t="shared" si="4"/>
        <v>42</v>
      </c>
      <c r="S26" s="111">
        <f t="shared" si="5"/>
        <v>21</v>
      </c>
      <c r="T26" s="98">
        <v>13</v>
      </c>
      <c r="U26" s="53">
        <v>14</v>
      </c>
      <c r="V26" s="53">
        <v>16</v>
      </c>
      <c r="W26" s="109">
        <f t="shared" si="6"/>
        <v>43</v>
      </c>
      <c r="X26" s="110">
        <f t="shared" si="7"/>
        <v>35.83</v>
      </c>
      <c r="Y26" s="111">
        <f t="shared" si="8"/>
        <v>10.75</v>
      </c>
      <c r="Z26" s="163">
        <f t="shared" si="13"/>
        <v>39.35</v>
      </c>
      <c r="AA26" s="168">
        <f t="shared" si="14"/>
        <v>60</v>
      </c>
      <c r="AB26" s="158" t="str">
        <f t="shared" si="9"/>
        <v>Emerging</v>
      </c>
      <c r="AD26" s="49" t="s">
        <v>38</v>
      </c>
      <c r="AE26" s="184">
        <f>IFERROR(_xlfn.STDEV.S(T12:T112),"")</f>
        <v>5.0087103616778963</v>
      </c>
      <c r="AF26" s="184">
        <f>_xlfn.STDEV.S(U12:U112)</f>
        <v>4.9104154088202643</v>
      </c>
      <c r="AG26" s="184">
        <f>_xlfn.STDEV.S(V12:V112)</f>
        <v>4.3904762897984186</v>
      </c>
      <c r="AV26" s="44">
        <f t="shared" si="10"/>
        <v>32.5</v>
      </c>
      <c r="AW26" s="44">
        <f t="shared" si="11"/>
        <v>35</v>
      </c>
      <c r="AX26" s="44">
        <f t="shared" si="12"/>
        <v>40</v>
      </c>
    </row>
    <row r="27" spans="1:50" ht="18" customHeight="1">
      <c r="A27" s="146">
        <v>16</v>
      </c>
      <c r="B27" s="190" t="str">
        <f>INPUT!B27</f>
        <v>Robles, Samuel</v>
      </c>
      <c r="C27" s="57"/>
      <c r="D27" s="57"/>
      <c r="E27" s="83"/>
      <c r="F27" s="98">
        <v>17</v>
      </c>
      <c r="G27" s="53">
        <v>17</v>
      </c>
      <c r="H27" s="53">
        <v>16</v>
      </c>
      <c r="I27" s="53">
        <v>16</v>
      </c>
      <c r="J27" s="53">
        <v>17</v>
      </c>
      <c r="K27" s="109">
        <f t="shared" si="0"/>
        <v>83</v>
      </c>
      <c r="L27" s="110">
        <f t="shared" si="1"/>
        <v>83</v>
      </c>
      <c r="M27" s="111">
        <f t="shared" si="2"/>
        <v>16.600000000000001</v>
      </c>
      <c r="N27" s="98">
        <v>43</v>
      </c>
      <c r="O27" s="53">
        <v>48</v>
      </c>
      <c r="P27" s="53">
        <v>44</v>
      </c>
      <c r="Q27" s="109">
        <f t="shared" si="3"/>
        <v>135</v>
      </c>
      <c r="R27" s="110">
        <f t="shared" si="4"/>
        <v>90</v>
      </c>
      <c r="S27" s="111">
        <f t="shared" si="5"/>
        <v>45</v>
      </c>
      <c r="T27" s="98">
        <v>31</v>
      </c>
      <c r="U27" s="53">
        <v>33</v>
      </c>
      <c r="V27" s="53">
        <v>32</v>
      </c>
      <c r="W27" s="109">
        <f t="shared" si="6"/>
        <v>96</v>
      </c>
      <c r="X27" s="110">
        <f t="shared" si="7"/>
        <v>80</v>
      </c>
      <c r="Y27" s="111">
        <f t="shared" si="8"/>
        <v>24</v>
      </c>
      <c r="Z27" s="163">
        <f t="shared" si="13"/>
        <v>85.6</v>
      </c>
      <c r="AA27" s="168">
        <f t="shared" si="14"/>
        <v>87</v>
      </c>
      <c r="AB27" s="158" t="str">
        <f t="shared" si="9"/>
        <v>Benchmarking</v>
      </c>
      <c r="AD27" s="49" t="s">
        <v>39</v>
      </c>
      <c r="AE27" s="185">
        <f>IFERROR(AE24/AE15,"")</f>
        <v>0.75750000000000006</v>
      </c>
      <c r="AF27" s="185">
        <f>IFERROR(AF24/AF15,"")</f>
        <v>0.74687499999999996</v>
      </c>
      <c r="AG27" s="185">
        <f>IFERROR(AG24/AG15,"")</f>
        <v>0.76437500000000003</v>
      </c>
      <c r="AV27" s="44">
        <f t="shared" si="10"/>
        <v>77.5</v>
      </c>
      <c r="AW27" s="44">
        <f t="shared" si="11"/>
        <v>82.5</v>
      </c>
      <c r="AX27" s="44">
        <f t="shared" si="12"/>
        <v>80</v>
      </c>
    </row>
    <row r="28" spans="1:50" ht="18" customHeight="1">
      <c r="A28" s="146">
        <v>17</v>
      </c>
      <c r="B28" s="190" t="str">
        <f>INPUT!B28</f>
        <v>Santiago, Timothy</v>
      </c>
      <c r="C28" s="57"/>
      <c r="D28" s="57"/>
      <c r="E28" s="83"/>
      <c r="F28" s="98">
        <v>19</v>
      </c>
      <c r="G28" s="53">
        <v>18</v>
      </c>
      <c r="H28" s="53">
        <v>17</v>
      </c>
      <c r="I28" s="53">
        <v>17</v>
      </c>
      <c r="J28" s="53">
        <v>17</v>
      </c>
      <c r="K28" s="109">
        <f t="shared" si="0"/>
        <v>88</v>
      </c>
      <c r="L28" s="110">
        <f t="shared" si="1"/>
        <v>88</v>
      </c>
      <c r="M28" s="111">
        <f t="shared" si="2"/>
        <v>17.600000000000001</v>
      </c>
      <c r="N28" s="98">
        <v>44</v>
      </c>
      <c r="O28" s="53">
        <v>48</v>
      </c>
      <c r="P28" s="53">
        <v>44</v>
      </c>
      <c r="Q28" s="109">
        <f t="shared" si="3"/>
        <v>136</v>
      </c>
      <c r="R28" s="110">
        <f t="shared" si="4"/>
        <v>90.67</v>
      </c>
      <c r="S28" s="111">
        <f t="shared" si="5"/>
        <v>45.34</v>
      </c>
      <c r="T28" s="98">
        <v>36</v>
      </c>
      <c r="U28" s="53">
        <v>32</v>
      </c>
      <c r="V28" s="53">
        <v>33</v>
      </c>
      <c r="W28" s="109">
        <f t="shared" si="6"/>
        <v>101</v>
      </c>
      <c r="X28" s="110">
        <f t="shared" si="7"/>
        <v>84.17</v>
      </c>
      <c r="Y28" s="111">
        <f t="shared" si="8"/>
        <v>25.25</v>
      </c>
      <c r="Z28" s="163">
        <f t="shared" si="13"/>
        <v>88.19</v>
      </c>
      <c r="AA28" s="168">
        <f t="shared" si="14"/>
        <v>90</v>
      </c>
      <c r="AB28" s="158" t="str">
        <f t="shared" si="9"/>
        <v>Advancing</v>
      </c>
      <c r="AD28" s="45"/>
      <c r="AE28" s="45"/>
      <c r="AF28" s="45"/>
      <c r="AG28" s="45"/>
      <c r="AV28" s="44">
        <f t="shared" si="10"/>
        <v>90</v>
      </c>
      <c r="AW28" s="44">
        <f t="shared" si="11"/>
        <v>80</v>
      </c>
      <c r="AX28" s="44">
        <f t="shared" si="12"/>
        <v>82.5</v>
      </c>
    </row>
    <row r="29" spans="1:50" ht="18" customHeight="1">
      <c r="A29" s="146">
        <v>18</v>
      </c>
      <c r="B29" s="190" t="str">
        <f>INPUT!B29</f>
        <v>Tolentino, Vince</v>
      </c>
      <c r="C29" s="57"/>
      <c r="D29" s="57"/>
      <c r="E29" s="83"/>
      <c r="F29" s="98">
        <v>17</v>
      </c>
      <c r="G29" s="53">
        <v>17</v>
      </c>
      <c r="H29" s="53">
        <v>19</v>
      </c>
      <c r="I29" s="53">
        <v>19</v>
      </c>
      <c r="J29" s="53">
        <v>17</v>
      </c>
      <c r="K29" s="109">
        <f t="shared" si="0"/>
        <v>89</v>
      </c>
      <c r="L29" s="110">
        <f t="shared" si="1"/>
        <v>89</v>
      </c>
      <c r="M29" s="111">
        <f t="shared" si="2"/>
        <v>17.8</v>
      </c>
      <c r="N29" s="98">
        <v>44</v>
      </c>
      <c r="O29" s="53">
        <v>43</v>
      </c>
      <c r="P29" s="53">
        <v>45</v>
      </c>
      <c r="Q29" s="109">
        <f t="shared" si="3"/>
        <v>132</v>
      </c>
      <c r="R29" s="110">
        <f t="shared" si="4"/>
        <v>88</v>
      </c>
      <c r="S29" s="111">
        <f t="shared" si="5"/>
        <v>44</v>
      </c>
      <c r="T29" s="98">
        <v>35</v>
      </c>
      <c r="U29" s="53">
        <v>32</v>
      </c>
      <c r="V29" s="53">
        <v>31</v>
      </c>
      <c r="W29" s="109">
        <f t="shared" si="6"/>
        <v>98</v>
      </c>
      <c r="X29" s="110">
        <f t="shared" si="7"/>
        <v>81.67</v>
      </c>
      <c r="Y29" s="111">
        <f t="shared" si="8"/>
        <v>24.5</v>
      </c>
      <c r="Z29" s="163">
        <f t="shared" si="13"/>
        <v>86.3</v>
      </c>
      <c r="AA29" s="168">
        <f t="shared" si="14"/>
        <v>88</v>
      </c>
      <c r="AB29" s="158" t="str">
        <f t="shared" si="9"/>
        <v>Benchmarking</v>
      </c>
      <c r="AD29" s="182" t="s">
        <v>40</v>
      </c>
      <c r="AE29" s="133" t="s">
        <v>25</v>
      </c>
      <c r="AF29" s="133" t="s">
        <v>26</v>
      </c>
      <c r="AG29" s="133" t="s">
        <v>27</v>
      </c>
      <c r="AV29" s="44">
        <f t="shared" si="10"/>
        <v>87.5</v>
      </c>
      <c r="AW29" s="44">
        <f t="shared" si="11"/>
        <v>80</v>
      </c>
      <c r="AX29" s="44">
        <f t="shared" si="12"/>
        <v>77.5</v>
      </c>
    </row>
    <row r="30" spans="1:50" ht="18" customHeight="1">
      <c r="A30" s="146">
        <v>19</v>
      </c>
      <c r="B30" s="190" t="str">
        <f>INPUT!B30</f>
        <v>Umali, Warren</v>
      </c>
      <c r="C30" s="57"/>
      <c r="D30" s="57"/>
      <c r="E30" s="83"/>
      <c r="F30" s="98">
        <v>18</v>
      </c>
      <c r="G30" s="53">
        <v>16</v>
      </c>
      <c r="H30" s="53">
        <v>17</v>
      </c>
      <c r="I30" s="53">
        <v>18</v>
      </c>
      <c r="J30" s="53">
        <v>18</v>
      </c>
      <c r="K30" s="109">
        <f t="shared" si="0"/>
        <v>87</v>
      </c>
      <c r="L30" s="110">
        <f t="shared" si="1"/>
        <v>87</v>
      </c>
      <c r="M30" s="111">
        <f t="shared" si="2"/>
        <v>17.399999999999999</v>
      </c>
      <c r="N30" s="98">
        <v>47</v>
      </c>
      <c r="O30" s="53">
        <v>43</v>
      </c>
      <c r="P30" s="53">
        <v>41</v>
      </c>
      <c r="Q30" s="109">
        <f t="shared" si="3"/>
        <v>131</v>
      </c>
      <c r="R30" s="110">
        <f t="shared" si="4"/>
        <v>87.33</v>
      </c>
      <c r="S30" s="111">
        <f t="shared" si="5"/>
        <v>43.67</v>
      </c>
      <c r="T30" s="98">
        <v>32</v>
      </c>
      <c r="U30" s="53">
        <v>31</v>
      </c>
      <c r="V30" s="53">
        <v>31</v>
      </c>
      <c r="W30" s="109">
        <f t="shared" si="6"/>
        <v>94</v>
      </c>
      <c r="X30" s="110">
        <f t="shared" si="7"/>
        <v>78.33</v>
      </c>
      <c r="Y30" s="111">
        <f t="shared" si="8"/>
        <v>23.5</v>
      </c>
      <c r="Z30" s="163">
        <f t="shared" si="13"/>
        <v>84.57</v>
      </c>
      <c r="AA30" s="168">
        <f t="shared" si="14"/>
        <v>86</v>
      </c>
      <c r="AB30" s="158" t="str">
        <f t="shared" si="9"/>
        <v>Benchmarking</v>
      </c>
      <c r="AD30" s="49" t="s">
        <v>41</v>
      </c>
      <c r="AE30" s="147">
        <f>IF(COUNTA(T12:T112)=0,"",MAX(T12:T112))</f>
        <v>39</v>
      </c>
      <c r="AF30" s="147">
        <f>IF(COUNTA(U12:U112)=0,"",MAX(U12:U112))</f>
        <v>37</v>
      </c>
      <c r="AG30" s="147">
        <f>IF(COUNTA(V12:V112)=0,"",MAX(V12:V112))</f>
        <v>38</v>
      </c>
      <c r="AV30" s="44">
        <f t="shared" si="10"/>
        <v>80</v>
      </c>
      <c r="AW30" s="44">
        <f t="shared" si="11"/>
        <v>77.5</v>
      </c>
      <c r="AX30" s="44">
        <f t="shared" si="12"/>
        <v>77.5</v>
      </c>
    </row>
    <row r="31" spans="1:50" ht="18" customHeight="1">
      <c r="A31" s="146">
        <v>20</v>
      </c>
      <c r="B31" s="190" t="str">
        <f>INPUT!B31</f>
        <v>Valdez, Zachary</v>
      </c>
      <c r="C31" s="57"/>
      <c r="D31" s="57"/>
      <c r="E31" s="83"/>
      <c r="F31" s="98">
        <v>18</v>
      </c>
      <c r="G31" s="53">
        <v>16</v>
      </c>
      <c r="H31" s="53">
        <v>18</v>
      </c>
      <c r="I31" s="53">
        <v>16</v>
      </c>
      <c r="J31" s="53">
        <v>17</v>
      </c>
      <c r="K31" s="109">
        <f t="shared" si="0"/>
        <v>85</v>
      </c>
      <c r="L31" s="110">
        <f t="shared" si="1"/>
        <v>85</v>
      </c>
      <c r="M31" s="111">
        <f t="shared" si="2"/>
        <v>17</v>
      </c>
      <c r="N31" s="98">
        <v>41</v>
      </c>
      <c r="O31" s="53">
        <v>45</v>
      </c>
      <c r="P31" s="53">
        <v>44</v>
      </c>
      <c r="Q31" s="109">
        <f t="shared" si="3"/>
        <v>130</v>
      </c>
      <c r="R31" s="110">
        <f t="shared" si="4"/>
        <v>86.67</v>
      </c>
      <c r="S31" s="111">
        <f t="shared" si="5"/>
        <v>43.34</v>
      </c>
      <c r="T31" s="98">
        <v>33</v>
      </c>
      <c r="U31" s="53">
        <v>30</v>
      </c>
      <c r="V31" s="53">
        <v>32</v>
      </c>
      <c r="W31" s="109">
        <f t="shared" si="6"/>
        <v>95</v>
      </c>
      <c r="X31" s="110">
        <f t="shared" si="7"/>
        <v>79.17</v>
      </c>
      <c r="Y31" s="111">
        <f t="shared" si="8"/>
        <v>23.75</v>
      </c>
      <c r="Z31" s="163">
        <f t="shared" si="13"/>
        <v>84.09</v>
      </c>
      <c r="AA31" s="168">
        <f t="shared" si="14"/>
        <v>86</v>
      </c>
      <c r="AB31" s="158" t="str">
        <f t="shared" si="9"/>
        <v>Benchmarking</v>
      </c>
      <c r="AD31" s="49" t="s">
        <v>42</v>
      </c>
      <c r="AE31" s="147">
        <f>IF(COUNTA(T12:T112)=0,"",MIN(T12:T112))</f>
        <v>13</v>
      </c>
      <c r="AF31" s="147">
        <f>IF(COUNTA(U12:U112)=0,"",MIN(U12:U112))</f>
        <v>14</v>
      </c>
      <c r="AG31" s="147">
        <f>IF(COUNTA(V12:V112)=0,"",MIN(V12:V112))</f>
        <v>16</v>
      </c>
      <c r="AV31" s="44">
        <f t="shared" si="10"/>
        <v>82.5</v>
      </c>
      <c r="AW31" s="44">
        <f t="shared" si="11"/>
        <v>75</v>
      </c>
      <c r="AX31" s="44">
        <f t="shared" si="12"/>
        <v>80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1212</v>
      </c>
      <c r="AF32" s="147">
        <f>IF(COUNTA(U12:U112)=0,"",SUM(U12:U112))</f>
        <v>1195</v>
      </c>
      <c r="AG32" s="147">
        <f>IF(COUNTA(V12:V112)=0,"",SUM(V12:V112))</f>
        <v>1223</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103">
        <v>20</v>
      </c>
      <c r="G63" s="104">
        <v>17</v>
      </c>
      <c r="H63" s="104">
        <v>19</v>
      </c>
      <c r="I63" s="104">
        <v>19</v>
      </c>
      <c r="J63" s="104">
        <v>18</v>
      </c>
      <c r="K63" s="106">
        <f t="shared" ref="K63:K94" si="30">IF(COUNT($F63:$J63)=0,"",SUM($F63:$J63))</f>
        <v>93</v>
      </c>
      <c r="L63" s="107">
        <f t="shared" ref="L63:L94" si="31">IF(ISERROR(IF($K63="","",ROUND(($K63/$K$10)*$L$10,2))),"",IF($K63="","",ROUND(($K63/$K$10)*$L$10,2)))</f>
        <v>93</v>
      </c>
      <c r="M63" s="108">
        <f t="shared" ref="M63:M94" si="32">IF($L63="","",ROUND($L63*$M$10,2))</f>
        <v>18.600000000000001</v>
      </c>
      <c r="N63" s="103">
        <v>44</v>
      </c>
      <c r="O63" s="104">
        <v>47</v>
      </c>
      <c r="P63" s="104">
        <v>44</v>
      </c>
      <c r="Q63" s="106">
        <f t="shared" ref="Q63:Q94" si="33">IF(COUNT($N63:$P63)=0,"",SUM($N63:$P63))</f>
        <v>135</v>
      </c>
      <c r="R63" s="107">
        <f t="shared" ref="R63:R94" si="34">IF(ISERROR(IF($Q63="","",ROUND(($Q63/$Q$10)*$R$10,2))),"",IF($Q63="","",ROUND(($Q63/$Q$10)*$R$10,2)))</f>
        <v>90</v>
      </c>
      <c r="S63" s="108">
        <f t="shared" ref="S63:S94" si="35">IF($R63="","",ROUND($R63*$S$10,2))</f>
        <v>45</v>
      </c>
      <c r="T63" s="103">
        <v>37</v>
      </c>
      <c r="U63" s="104">
        <v>37</v>
      </c>
      <c r="V63" s="104">
        <v>34</v>
      </c>
      <c r="W63" s="106">
        <f t="shared" ref="W63:W94" si="36">IF(COUNT($T63:$V63)=0,"",SUM($T63:$V63))</f>
        <v>108</v>
      </c>
      <c r="X63" s="107">
        <f t="shared" ref="X63:X94" si="37">IF(ISERROR(IF($W63="","",ROUND(($W63/$W$10)*$X$10,2))),"",IF($W63="","",ROUND(($W63/$W$10)*$X$10,2)))</f>
        <v>90</v>
      </c>
      <c r="Y63" s="108">
        <f t="shared" ref="Y63:Y94" si="38">IF($X63="","",ROUND($X63*$Y$10,2))</f>
        <v>27</v>
      </c>
      <c r="Z63" s="162">
        <f t="shared" ref="Z63:Z94" si="39">IF(ISERROR(IF($V63="","",ROUND(SUM($M63,$S63,$Y63),2))),"",IF($V63="","",ROUND(SUM($M63,$S63,$Y63),2)))</f>
        <v>90.6</v>
      </c>
      <c r="AA63" s="167">
        <f t="shared" ref="AA63:AA94" si="40">IF(ISERROR(IF($V63="","",VLOOKUP(Z63,NewTransmu,4,TRUE))),"",IF($V63="","",VLOOKUP(Z63,NewTransmu,4,TRUE)))</f>
        <v>92</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92.5</v>
      </c>
      <c r="AW63" s="44">
        <f t="shared" si="26"/>
        <v>92.5</v>
      </c>
      <c r="AX63" s="44">
        <f t="shared" si="27"/>
        <v>85</v>
      </c>
    </row>
    <row r="64" spans="1:50" ht="18" customHeight="1">
      <c r="A64" s="146">
        <v>2</v>
      </c>
      <c r="B64" s="190" t="str">
        <f>INPUT!B64</f>
        <v>Bernardo, Bea</v>
      </c>
      <c r="C64" s="57"/>
      <c r="D64" s="57"/>
      <c r="E64" s="83"/>
      <c r="F64" s="98">
        <v>16</v>
      </c>
      <c r="G64" s="53">
        <v>15</v>
      </c>
      <c r="H64" s="53">
        <v>16</v>
      </c>
      <c r="I64" s="53">
        <v>17</v>
      </c>
      <c r="J64" s="53">
        <v>16</v>
      </c>
      <c r="K64" s="109">
        <f t="shared" si="30"/>
        <v>80</v>
      </c>
      <c r="L64" s="110">
        <f t="shared" si="31"/>
        <v>80</v>
      </c>
      <c r="M64" s="111">
        <f t="shared" si="32"/>
        <v>16</v>
      </c>
      <c r="N64" s="98">
        <v>44</v>
      </c>
      <c r="O64" s="53">
        <v>44</v>
      </c>
      <c r="P64" s="53">
        <v>39</v>
      </c>
      <c r="Q64" s="109">
        <f t="shared" si="33"/>
        <v>127</v>
      </c>
      <c r="R64" s="110">
        <f t="shared" si="34"/>
        <v>84.67</v>
      </c>
      <c r="S64" s="111">
        <f t="shared" si="35"/>
        <v>42.34</v>
      </c>
      <c r="T64" s="98">
        <v>33</v>
      </c>
      <c r="U64" s="53">
        <v>31</v>
      </c>
      <c r="V64" s="53">
        <v>30</v>
      </c>
      <c r="W64" s="109">
        <f t="shared" si="36"/>
        <v>94</v>
      </c>
      <c r="X64" s="110">
        <f t="shared" si="37"/>
        <v>78.33</v>
      </c>
      <c r="Y64" s="111">
        <f t="shared" si="38"/>
        <v>23.5</v>
      </c>
      <c r="Z64" s="163">
        <f t="shared" si="39"/>
        <v>81.84</v>
      </c>
      <c r="AA64" s="168">
        <f t="shared" si="40"/>
        <v>83</v>
      </c>
      <c r="AB64" s="158" t="str">
        <f t="shared" si="41"/>
        <v>Benchmarking</v>
      </c>
      <c r="AD64" s="3"/>
      <c r="AG64" s="1"/>
      <c r="AH64" s="1"/>
      <c r="AI64" s="1"/>
      <c r="AJ64" s="1"/>
      <c r="AK64" s="1"/>
      <c r="AL64" s="1"/>
      <c r="AM64" s="1"/>
      <c r="AN64" s="1"/>
      <c r="AO64" s="1"/>
      <c r="AP64" s="1"/>
      <c r="AQ64" s="1"/>
      <c r="AR64" s="1"/>
      <c r="AS64" s="1"/>
      <c r="AT64" s="1"/>
      <c r="AU64" s="45"/>
      <c r="AV64" s="44">
        <f t="shared" si="25"/>
        <v>82.5</v>
      </c>
      <c r="AW64" s="44">
        <f t="shared" si="26"/>
        <v>77.5</v>
      </c>
      <c r="AX64" s="44">
        <f t="shared" si="27"/>
        <v>75</v>
      </c>
    </row>
    <row r="65" spans="1:50" ht="18" customHeight="1">
      <c r="A65" s="146">
        <v>3</v>
      </c>
      <c r="B65" s="190" t="str">
        <f>INPUT!B65</f>
        <v>Cabrera, Camille</v>
      </c>
      <c r="C65" s="57"/>
      <c r="D65" s="57"/>
      <c r="E65" s="83"/>
      <c r="F65" s="98">
        <v>13</v>
      </c>
      <c r="G65" s="53">
        <v>15</v>
      </c>
      <c r="H65" s="53">
        <v>15</v>
      </c>
      <c r="I65" s="53">
        <v>15</v>
      </c>
      <c r="J65" s="53">
        <v>14</v>
      </c>
      <c r="K65" s="109">
        <f t="shared" si="30"/>
        <v>72</v>
      </c>
      <c r="L65" s="110">
        <f t="shared" si="31"/>
        <v>72</v>
      </c>
      <c r="M65" s="111">
        <f t="shared" si="32"/>
        <v>14.4</v>
      </c>
      <c r="N65" s="98">
        <v>36</v>
      </c>
      <c r="O65" s="53">
        <v>34</v>
      </c>
      <c r="P65" s="53">
        <v>36</v>
      </c>
      <c r="Q65" s="109">
        <f t="shared" si="33"/>
        <v>106</v>
      </c>
      <c r="R65" s="110">
        <f t="shared" si="34"/>
        <v>70.67</v>
      </c>
      <c r="S65" s="111">
        <f t="shared" si="35"/>
        <v>35.340000000000003</v>
      </c>
      <c r="T65" s="98">
        <v>27</v>
      </c>
      <c r="U65" s="53">
        <v>24</v>
      </c>
      <c r="V65" s="53">
        <v>25</v>
      </c>
      <c r="W65" s="109">
        <f t="shared" si="36"/>
        <v>76</v>
      </c>
      <c r="X65" s="110">
        <f t="shared" si="37"/>
        <v>63.33</v>
      </c>
      <c r="Y65" s="111">
        <f t="shared" si="38"/>
        <v>19</v>
      </c>
      <c r="Z65" s="163">
        <f t="shared" si="39"/>
        <v>68.739999999999995</v>
      </c>
      <c r="AA65" s="168">
        <f t="shared" si="40"/>
        <v>74</v>
      </c>
      <c r="AB65" s="158" t="str">
        <f t="shared" si="41"/>
        <v xml:space="preserve">Developing </v>
      </c>
      <c r="AD65" s="3"/>
      <c r="AG65" s="1"/>
      <c r="AH65" s="1"/>
      <c r="AI65" s="1"/>
      <c r="AJ65" s="1"/>
      <c r="AK65" s="1"/>
      <c r="AL65" s="1"/>
      <c r="AM65" s="1"/>
      <c r="AN65" s="1"/>
      <c r="AO65" s="1"/>
      <c r="AP65" s="1"/>
      <c r="AQ65" s="1"/>
      <c r="AR65" s="1"/>
      <c r="AS65" s="1"/>
      <c r="AT65" s="1"/>
      <c r="AU65" s="45"/>
      <c r="AV65" s="44">
        <f t="shared" si="25"/>
        <v>67.5</v>
      </c>
      <c r="AW65" s="44">
        <f t="shared" si="26"/>
        <v>60</v>
      </c>
      <c r="AX65" s="44">
        <f t="shared" si="27"/>
        <v>62.5</v>
      </c>
    </row>
    <row r="66" spans="1:50" ht="18" customHeight="1">
      <c r="A66" s="146">
        <v>4</v>
      </c>
      <c r="B66" s="190" t="str">
        <f>INPUT!B66</f>
        <v>Dizon, Danica</v>
      </c>
      <c r="C66" s="57"/>
      <c r="D66" s="57"/>
      <c r="E66" s="83"/>
      <c r="F66" s="98">
        <v>15</v>
      </c>
      <c r="G66" s="53">
        <v>15</v>
      </c>
      <c r="H66" s="53">
        <v>16</v>
      </c>
      <c r="I66" s="53">
        <v>17</v>
      </c>
      <c r="J66" s="53">
        <v>17</v>
      </c>
      <c r="K66" s="109">
        <f t="shared" si="30"/>
        <v>80</v>
      </c>
      <c r="L66" s="110">
        <f t="shared" si="31"/>
        <v>80</v>
      </c>
      <c r="M66" s="111">
        <f t="shared" si="32"/>
        <v>16</v>
      </c>
      <c r="N66" s="98">
        <v>40</v>
      </c>
      <c r="O66" s="53">
        <v>41</v>
      </c>
      <c r="P66" s="53">
        <v>42</v>
      </c>
      <c r="Q66" s="109">
        <f t="shared" si="33"/>
        <v>123</v>
      </c>
      <c r="R66" s="110">
        <f t="shared" si="34"/>
        <v>82</v>
      </c>
      <c r="S66" s="111">
        <f t="shared" si="35"/>
        <v>41</v>
      </c>
      <c r="T66" s="98">
        <v>28</v>
      </c>
      <c r="U66" s="53">
        <v>31</v>
      </c>
      <c r="V66" s="53">
        <v>29</v>
      </c>
      <c r="W66" s="109">
        <f t="shared" si="36"/>
        <v>88</v>
      </c>
      <c r="X66" s="110">
        <f t="shared" si="37"/>
        <v>73.33</v>
      </c>
      <c r="Y66" s="111">
        <f t="shared" si="38"/>
        <v>22</v>
      </c>
      <c r="Z66" s="163">
        <f t="shared" si="39"/>
        <v>79</v>
      </c>
      <c r="AA66" s="168">
        <f t="shared" si="40"/>
        <v>81</v>
      </c>
      <c r="AB66" s="158" t="str">
        <f t="shared" si="41"/>
        <v>Benchmarking</v>
      </c>
      <c r="AD66" s="3"/>
      <c r="AG66" s="1"/>
      <c r="AH66" s="1"/>
      <c r="AI66" s="1"/>
      <c r="AJ66" s="1"/>
      <c r="AK66" s="1"/>
      <c r="AL66" s="1"/>
      <c r="AM66" s="1"/>
      <c r="AN66" s="1"/>
      <c r="AO66" s="1"/>
      <c r="AP66" s="1"/>
      <c r="AQ66" s="1"/>
      <c r="AR66" s="1"/>
      <c r="AS66" s="1"/>
      <c r="AT66" s="1"/>
      <c r="AU66" s="45"/>
      <c r="AV66" s="44">
        <f t="shared" si="25"/>
        <v>70</v>
      </c>
      <c r="AW66" s="44">
        <f t="shared" si="26"/>
        <v>77.5</v>
      </c>
      <c r="AX66" s="44">
        <f t="shared" si="27"/>
        <v>72.5</v>
      </c>
    </row>
    <row r="67" spans="1:50" ht="18" customHeight="1">
      <c r="A67" s="146">
        <v>5</v>
      </c>
      <c r="B67" s="190" t="str">
        <f>INPUT!B67</f>
        <v>Estrada, Elaine</v>
      </c>
      <c r="C67" s="57"/>
      <c r="D67" s="57"/>
      <c r="E67" s="83"/>
      <c r="F67" s="98">
        <v>18</v>
      </c>
      <c r="G67" s="53">
        <v>20</v>
      </c>
      <c r="H67" s="53">
        <v>19</v>
      </c>
      <c r="I67" s="53">
        <v>20</v>
      </c>
      <c r="J67" s="53">
        <v>20</v>
      </c>
      <c r="K67" s="109">
        <f t="shared" si="30"/>
        <v>97</v>
      </c>
      <c r="L67" s="110">
        <f t="shared" si="31"/>
        <v>97</v>
      </c>
      <c r="M67" s="111">
        <f t="shared" si="32"/>
        <v>19.399999999999999</v>
      </c>
      <c r="N67" s="98">
        <v>47</v>
      </c>
      <c r="O67" s="53">
        <v>45</v>
      </c>
      <c r="P67" s="53">
        <v>50</v>
      </c>
      <c r="Q67" s="109">
        <f t="shared" si="33"/>
        <v>142</v>
      </c>
      <c r="R67" s="110">
        <f t="shared" si="34"/>
        <v>94.67</v>
      </c>
      <c r="S67" s="111">
        <f t="shared" si="35"/>
        <v>47.34</v>
      </c>
      <c r="T67" s="98">
        <v>39</v>
      </c>
      <c r="U67" s="53">
        <v>37</v>
      </c>
      <c r="V67" s="53">
        <v>38</v>
      </c>
      <c r="W67" s="109">
        <f t="shared" si="36"/>
        <v>114</v>
      </c>
      <c r="X67" s="110">
        <f t="shared" si="37"/>
        <v>95</v>
      </c>
      <c r="Y67" s="111">
        <f t="shared" si="38"/>
        <v>28.5</v>
      </c>
      <c r="Z67" s="163">
        <f t="shared" si="39"/>
        <v>95.24</v>
      </c>
      <c r="AA67" s="168">
        <f t="shared" si="40"/>
        <v>97</v>
      </c>
      <c r="AB67" s="158" t="str">
        <f t="shared" si="41"/>
        <v>Advancing</v>
      </c>
      <c r="AD67" s="3"/>
      <c r="AG67" s="1"/>
      <c r="AH67" s="1"/>
      <c r="AI67" s="1"/>
      <c r="AJ67" s="1"/>
      <c r="AK67" s="1"/>
      <c r="AL67" s="1"/>
      <c r="AM67" s="1"/>
      <c r="AN67" s="1"/>
      <c r="AO67" s="1"/>
      <c r="AP67" s="1"/>
      <c r="AQ67" s="1"/>
      <c r="AR67" s="1"/>
      <c r="AS67" s="1"/>
      <c r="AT67" s="1"/>
      <c r="AU67" s="45"/>
      <c r="AV67" s="44">
        <f t="shared" si="25"/>
        <v>97.5</v>
      </c>
      <c r="AW67" s="44">
        <f t="shared" si="26"/>
        <v>92.5</v>
      </c>
      <c r="AX67" s="44">
        <f t="shared" si="27"/>
        <v>95</v>
      </c>
    </row>
    <row r="68" spans="1:50" ht="18" customHeight="1">
      <c r="A68" s="146">
        <v>6</v>
      </c>
      <c r="B68" s="190" t="str">
        <f>INPUT!B68</f>
        <v>Flores, Faith</v>
      </c>
      <c r="C68" s="57"/>
      <c r="D68" s="57"/>
      <c r="E68" s="83"/>
      <c r="F68" s="98">
        <v>17</v>
      </c>
      <c r="G68" s="53">
        <v>16</v>
      </c>
      <c r="H68" s="53">
        <v>18</v>
      </c>
      <c r="I68" s="53">
        <v>19</v>
      </c>
      <c r="J68" s="53">
        <v>18</v>
      </c>
      <c r="K68" s="109">
        <f t="shared" si="30"/>
        <v>88</v>
      </c>
      <c r="L68" s="110">
        <f t="shared" si="31"/>
        <v>88</v>
      </c>
      <c r="M68" s="111">
        <f t="shared" si="32"/>
        <v>17.600000000000001</v>
      </c>
      <c r="N68" s="98">
        <v>48</v>
      </c>
      <c r="O68" s="53">
        <v>47</v>
      </c>
      <c r="P68" s="53">
        <v>45</v>
      </c>
      <c r="Q68" s="109">
        <f t="shared" si="33"/>
        <v>140</v>
      </c>
      <c r="R68" s="110">
        <f t="shared" si="34"/>
        <v>93.33</v>
      </c>
      <c r="S68" s="111">
        <f t="shared" si="35"/>
        <v>46.67</v>
      </c>
      <c r="T68" s="98">
        <v>36</v>
      </c>
      <c r="U68" s="53">
        <v>36</v>
      </c>
      <c r="V68" s="53">
        <v>32</v>
      </c>
      <c r="W68" s="109">
        <f t="shared" si="36"/>
        <v>104</v>
      </c>
      <c r="X68" s="110">
        <f t="shared" si="37"/>
        <v>86.67</v>
      </c>
      <c r="Y68" s="111">
        <f t="shared" si="38"/>
        <v>26</v>
      </c>
      <c r="Z68" s="163">
        <f t="shared" si="39"/>
        <v>90.27</v>
      </c>
      <c r="AA68" s="168">
        <f t="shared" si="40"/>
        <v>92</v>
      </c>
      <c r="AB68" s="158" t="str">
        <f t="shared" si="41"/>
        <v>Advancing</v>
      </c>
      <c r="AD68" s="3"/>
      <c r="AG68" s="1"/>
      <c r="AH68" s="1"/>
      <c r="AI68" s="1"/>
      <c r="AJ68" s="1"/>
      <c r="AK68" s="1"/>
      <c r="AL68" s="1"/>
      <c r="AM68" s="1"/>
      <c r="AN68" s="1"/>
      <c r="AO68" s="1"/>
      <c r="AP68" s="1"/>
      <c r="AQ68" s="1"/>
      <c r="AR68" s="1"/>
      <c r="AS68" s="1"/>
      <c r="AT68" s="1"/>
      <c r="AU68" s="45"/>
      <c r="AV68" s="44">
        <f t="shared" si="25"/>
        <v>90</v>
      </c>
      <c r="AW68" s="44">
        <f t="shared" si="26"/>
        <v>90</v>
      </c>
      <c r="AX68" s="44">
        <f t="shared" si="27"/>
        <v>80</v>
      </c>
    </row>
    <row r="69" spans="1:50" ht="18" customHeight="1">
      <c r="A69" s="146">
        <v>7</v>
      </c>
      <c r="B69" s="190" t="str">
        <f>INPUT!B69</f>
        <v>Galang, Grace</v>
      </c>
      <c r="C69" s="57"/>
      <c r="D69" s="57"/>
      <c r="E69" s="83"/>
      <c r="F69" s="98">
        <v>12</v>
      </c>
      <c r="G69" s="53">
        <v>15</v>
      </c>
      <c r="H69" s="53">
        <v>15</v>
      </c>
      <c r="I69" s="53">
        <v>15</v>
      </c>
      <c r="J69" s="53">
        <v>13</v>
      </c>
      <c r="K69" s="109">
        <f t="shared" si="30"/>
        <v>70</v>
      </c>
      <c r="L69" s="110">
        <f t="shared" si="31"/>
        <v>70</v>
      </c>
      <c r="M69" s="111">
        <f t="shared" si="32"/>
        <v>14</v>
      </c>
      <c r="N69" s="98">
        <v>35</v>
      </c>
      <c r="O69" s="53">
        <v>37</v>
      </c>
      <c r="P69" s="53">
        <v>37</v>
      </c>
      <c r="Q69" s="109">
        <f t="shared" si="33"/>
        <v>109</v>
      </c>
      <c r="R69" s="110">
        <f t="shared" si="34"/>
        <v>72.67</v>
      </c>
      <c r="S69" s="111">
        <f t="shared" si="35"/>
        <v>36.340000000000003</v>
      </c>
      <c r="T69" s="98">
        <v>25</v>
      </c>
      <c r="U69" s="53">
        <v>26</v>
      </c>
      <c r="V69" s="53">
        <v>25</v>
      </c>
      <c r="W69" s="109">
        <f t="shared" si="36"/>
        <v>76</v>
      </c>
      <c r="X69" s="110">
        <f t="shared" si="37"/>
        <v>63.33</v>
      </c>
      <c r="Y69" s="111">
        <f t="shared" si="38"/>
        <v>19</v>
      </c>
      <c r="Z69" s="163">
        <f t="shared" si="39"/>
        <v>69.34</v>
      </c>
      <c r="AA69" s="168">
        <f t="shared" si="40"/>
        <v>74</v>
      </c>
      <c r="AB69" s="158" t="str">
        <f t="shared" si="41"/>
        <v xml:space="preserve">Developing </v>
      </c>
      <c r="AD69" s="3"/>
      <c r="AG69" s="1"/>
      <c r="AH69" s="1"/>
      <c r="AI69" s="1"/>
      <c r="AJ69" s="1"/>
      <c r="AK69" s="1"/>
      <c r="AL69" s="1"/>
      <c r="AM69" s="1"/>
      <c r="AN69" s="1"/>
      <c r="AO69" s="1"/>
      <c r="AP69" s="1"/>
      <c r="AQ69" s="1"/>
      <c r="AR69" s="1"/>
      <c r="AS69" s="1"/>
      <c r="AT69" s="1"/>
      <c r="AU69" s="45"/>
      <c r="AV69" s="44">
        <f t="shared" si="25"/>
        <v>62.5</v>
      </c>
      <c r="AW69" s="44">
        <f t="shared" si="26"/>
        <v>65</v>
      </c>
      <c r="AX69" s="44">
        <f t="shared" si="27"/>
        <v>62.5</v>
      </c>
    </row>
    <row r="70" spans="1:50" ht="18" customHeight="1">
      <c r="A70" s="146">
        <v>8</v>
      </c>
      <c r="B70" s="190" t="str">
        <f>INPUT!B70</f>
        <v>Hernandez, Hannah</v>
      </c>
      <c r="C70" s="57"/>
      <c r="D70" s="57"/>
      <c r="E70" s="83"/>
      <c r="F70" s="98">
        <v>16</v>
      </c>
      <c r="G70" s="53">
        <v>19</v>
      </c>
      <c r="H70" s="53">
        <v>18</v>
      </c>
      <c r="I70" s="53">
        <v>18</v>
      </c>
      <c r="J70" s="53">
        <v>18</v>
      </c>
      <c r="K70" s="109">
        <f t="shared" si="30"/>
        <v>89</v>
      </c>
      <c r="L70" s="110">
        <f t="shared" si="31"/>
        <v>89</v>
      </c>
      <c r="M70" s="111">
        <f t="shared" si="32"/>
        <v>17.8</v>
      </c>
      <c r="N70" s="98">
        <v>42</v>
      </c>
      <c r="O70" s="53">
        <v>47</v>
      </c>
      <c r="P70" s="53">
        <v>47</v>
      </c>
      <c r="Q70" s="109">
        <f t="shared" si="33"/>
        <v>136</v>
      </c>
      <c r="R70" s="110">
        <f t="shared" si="34"/>
        <v>90.67</v>
      </c>
      <c r="S70" s="111">
        <f t="shared" si="35"/>
        <v>45.34</v>
      </c>
      <c r="T70" s="98">
        <v>31</v>
      </c>
      <c r="U70" s="53">
        <v>33</v>
      </c>
      <c r="V70" s="53">
        <v>34</v>
      </c>
      <c r="W70" s="109">
        <f t="shared" si="36"/>
        <v>98</v>
      </c>
      <c r="X70" s="110">
        <f t="shared" si="37"/>
        <v>81.67</v>
      </c>
      <c r="Y70" s="111">
        <f t="shared" si="38"/>
        <v>24.5</v>
      </c>
      <c r="Z70" s="163">
        <f t="shared" si="39"/>
        <v>87.64</v>
      </c>
      <c r="AA70" s="168">
        <f t="shared" si="40"/>
        <v>89</v>
      </c>
      <c r="AB70" s="158" t="str">
        <f t="shared" si="41"/>
        <v>Benchmarking</v>
      </c>
      <c r="AD70" s="3"/>
      <c r="AG70" s="1"/>
      <c r="AH70" s="1"/>
      <c r="AI70" s="1"/>
      <c r="AJ70" s="1"/>
      <c r="AK70" s="1"/>
      <c r="AL70" s="1"/>
      <c r="AM70" s="1"/>
      <c r="AN70" s="1"/>
      <c r="AO70" s="1"/>
      <c r="AP70" s="1"/>
      <c r="AQ70" s="1"/>
      <c r="AR70" s="1"/>
      <c r="AS70" s="1"/>
      <c r="AT70" s="1"/>
      <c r="AU70" s="45"/>
      <c r="AV70" s="44">
        <f t="shared" si="25"/>
        <v>77.5</v>
      </c>
      <c r="AW70" s="44">
        <f t="shared" si="26"/>
        <v>82.5</v>
      </c>
      <c r="AX70" s="44">
        <f t="shared" si="27"/>
        <v>85</v>
      </c>
    </row>
    <row r="71" spans="1:50" ht="18" customHeight="1">
      <c r="A71" s="146">
        <v>9</v>
      </c>
      <c r="B71" s="190" t="str">
        <f>INPUT!B71</f>
        <v>Ilagan, Isabel</v>
      </c>
      <c r="C71" s="57"/>
      <c r="D71" s="57"/>
      <c r="E71" s="83"/>
      <c r="F71" s="98">
        <v>13</v>
      </c>
      <c r="G71" s="53">
        <v>12</v>
      </c>
      <c r="H71" s="53">
        <v>11</v>
      </c>
      <c r="I71" s="53">
        <v>11</v>
      </c>
      <c r="J71" s="53">
        <v>11</v>
      </c>
      <c r="K71" s="109">
        <f t="shared" si="30"/>
        <v>58</v>
      </c>
      <c r="L71" s="110">
        <f t="shared" si="31"/>
        <v>58</v>
      </c>
      <c r="M71" s="111">
        <f t="shared" si="32"/>
        <v>11.6</v>
      </c>
      <c r="N71" s="98">
        <v>34</v>
      </c>
      <c r="O71" s="53">
        <v>29</v>
      </c>
      <c r="P71" s="53">
        <v>31</v>
      </c>
      <c r="Q71" s="109">
        <f t="shared" si="33"/>
        <v>94</v>
      </c>
      <c r="R71" s="110">
        <f t="shared" si="34"/>
        <v>62.67</v>
      </c>
      <c r="S71" s="111">
        <f t="shared" si="35"/>
        <v>31.34</v>
      </c>
      <c r="T71" s="98">
        <v>25</v>
      </c>
      <c r="U71" s="53">
        <v>23</v>
      </c>
      <c r="V71" s="53">
        <v>23</v>
      </c>
      <c r="W71" s="109">
        <f t="shared" si="36"/>
        <v>71</v>
      </c>
      <c r="X71" s="110">
        <f t="shared" si="37"/>
        <v>59.17</v>
      </c>
      <c r="Y71" s="111">
        <f t="shared" si="38"/>
        <v>17.75</v>
      </c>
      <c r="Z71" s="163">
        <f t="shared" si="39"/>
        <v>60.69</v>
      </c>
      <c r="AA71" s="168">
        <f t="shared" si="40"/>
        <v>70</v>
      </c>
      <c r="AB71" s="158" t="str">
        <f t="shared" si="41"/>
        <v xml:space="preserve">Developing </v>
      </c>
      <c r="AD71" s="3"/>
      <c r="AG71" s="1"/>
      <c r="AH71" s="1"/>
      <c r="AI71" s="1"/>
      <c r="AJ71" s="1"/>
      <c r="AK71" s="1"/>
      <c r="AL71" s="1"/>
      <c r="AM71" s="1"/>
      <c r="AN71" s="1"/>
      <c r="AO71" s="1"/>
      <c r="AP71" s="1"/>
      <c r="AQ71" s="1"/>
      <c r="AR71" s="1"/>
      <c r="AS71" s="1"/>
      <c r="AT71" s="1"/>
      <c r="AU71" s="45"/>
      <c r="AV71" s="44">
        <f t="shared" si="25"/>
        <v>62.5</v>
      </c>
      <c r="AW71" s="44">
        <f t="shared" si="26"/>
        <v>57.499999999999993</v>
      </c>
      <c r="AX71" s="44">
        <f t="shared" si="27"/>
        <v>57.499999999999993</v>
      </c>
    </row>
    <row r="72" spans="1:50" ht="18" customHeight="1">
      <c r="A72" s="146">
        <v>10</v>
      </c>
      <c r="B72" s="190" t="str">
        <f>INPUT!B72</f>
        <v>Jimenez, Janine</v>
      </c>
      <c r="C72" s="57"/>
      <c r="D72" s="57"/>
      <c r="E72" s="83"/>
      <c r="F72" s="98">
        <v>16</v>
      </c>
      <c r="G72" s="53">
        <v>17</v>
      </c>
      <c r="H72" s="53">
        <v>18</v>
      </c>
      <c r="I72" s="53">
        <v>16</v>
      </c>
      <c r="J72" s="53">
        <v>16</v>
      </c>
      <c r="K72" s="109">
        <f t="shared" si="30"/>
        <v>83</v>
      </c>
      <c r="L72" s="110">
        <f t="shared" si="31"/>
        <v>83</v>
      </c>
      <c r="M72" s="111">
        <f t="shared" si="32"/>
        <v>16.600000000000001</v>
      </c>
      <c r="N72" s="98">
        <v>47</v>
      </c>
      <c r="O72" s="53">
        <v>48</v>
      </c>
      <c r="P72" s="53">
        <v>42</v>
      </c>
      <c r="Q72" s="109">
        <f t="shared" si="33"/>
        <v>137</v>
      </c>
      <c r="R72" s="110">
        <f t="shared" si="34"/>
        <v>91.33</v>
      </c>
      <c r="S72" s="111">
        <f t="shared" si="35"/>
        <v>45.67</v>
      </c>
      <c r="T72" s="98">
        <v>31</v>
      </c>
      <c r="U72" s="53">
        <v>34</v>
      </c>
      <c r="V72" s="53">
        <v>33</v>
      </c>
      <c r="W72" s="109">
        <f t="shared" si="36"/>
        <v>98</v>
      </c>
      <c r="X72" s="110">
        <f t="shared" si="37"/>
        <v>81.67</v>
      </c>
      <c r="Y72" s="111">
        <f t="shared" si="38"/>
        <v>24.5</v>
      </c>
      <c r="Z72" s="163">
        <f t="shared" si="39"/>
        <v>86.77</v>
      </c>
      <c r="AA72" s="168">
        <f t="shared" si="40"/>
        <v>88</v>
      </c>
      <c r="AB72" s="158" t="str">
        <f t="shared" si="41"/>
        <v>Benchmarking</v>
      </c>
      <c r="AD72" s="3"/>
      <c r="AG72" s="1"/>
      <c r="AH72" s="1"/>
      <c r="AI72" s="1"/>
      <c r="AJ72" s="1"/>
      <c r="AK72" s="1"/>
      <c r="AL72" s="1"/>
      <c r="AM72" s="1"/>
      <c r="AN72" s="1"/>
      <c r="AO72" s="1"/>
      <c r="AP72" s="1"/>
      <c r="AQ72" s="1"/>
      <c r="AR72" s="1"/>
      <c r="AS72" s="1"/>
      <c r="AT72" s="1"/>
      <c r="AU72" s="45"/>
      <c r="AV72" s="44">
        <f t="shared" si="25"/>
        <v>77.5</v>
      </c>
      <c r="AW72" s="44">
        <f t="shared" si="26"/>
        <v>85</v>
      </c>
      <c r="AX72" s="44">
        <f t="shared" si="27"/>
        <v>82.5</v>
      </c>
    </row>
    <row r="73" spans="1:50" ht="18" customHeight="1">
      <c r="A73" s="146">
        <v>11</v>
      </c>
      <c r="B73" s="190" t="str">
        <f>INPUT!B73</f>
        <v>Lim, Kristine</v>
      </c>
      <c r="C73" s="57"/>
      <c r="D73" s="57"/>
      <c r="E73" s="83"/>
      <c r="F73" s="98">
        <v>17</v>
      </c>
      <c r="G73" s="53">
        <v>17</v>
      </c>
      <c r="H73" s="53">
        <v>16</v>
      </c>
      <c r="I73" s="53">
        <v>15</v>
      </c>
      <c r="J73" s="53">
        <v>16</v>
      </c>
      <c r="K73" s="109">
        <f t="shared" si="30"/>
        <v>81</v>
      </c>
      <c r="L73" s="110">
        <f t="shared" si="31"/>
        <v>81</v>
      </c>
      <c r="M73" s="111">
        <f t="shared" si="32"/>
        <v>16.2</v>
      </c>
      <c r="N73" s="98">
        <v>37</v>
      </c>
      <c r="O73" s="53">
        <v>40</v>
      </c>
      <c r="P73" s="53">
        <v>42</v>
      </c>
      <c r="Q73" s="109">
        <f t="shared" si="33"/>
        <v>119</v>
      </c>
      <c r="R73" s="110">
        <f t="shared" si="34"/>
        <v>79.33</v>
      </c>
      <c r="S73" s="111">
        <f t="shared" si="35"/>
        <v>39.67</v>
      </c>
      <c r="T73" s="98">
        <v>27</v>
      </c>
      <c r="U73" s="53">
        <v>30</v>
      </c>
      <c r="V73" s="53">
        <v>31</v>
      </c>
      <c r="W73" s="109">
        <f t="shared" si="36"/>
        <v>88</v>
      </c>
      <c r="X73" s="110">
        <f t="shared" si="37"/>
        <v>73.33</v>
      </c>
      <c r="Y73" s="111">
        <f t="shared" si="38"/>
        <v>22</v>
      </c>
      <c r="Z73" s="163">
        <f t="shared" si="39"/>
        <v>77.87</v>
      </c>
      <c r="AA73" s="168">
        <f t="shared" si="40"/>
        <v>79</v>
      </c>
      <c r="AB73" s="158" t="str">
        <f t="shared" si="41"/>
        <v>Connecting</v>
      </c>
      <c r="AD73" s="3"/>
      <c r="AG73" s="1"/>
      <c r="AH73" s="1"/>
      <c r="AI73" s="1"/>
      <c r="AJ73" s="1"/>
      <c r="AK73" s="1"/>
      <c r="AL73" s="1"/>
      <c r="AM73" s="1"/>
      <c r="AN73" s="1"/>
      <c r="AO73" s="1"/>
      <c r="AP73" s="1"/>
      <c r="AQ73" s="1"/>
      <c r="AR73" s="1"/>
      <c r="AS73" s="1"/>
      <c r="AT73" s="1"/>
      <c r="AU73" s="45"/>
      <c r="AV73" s="44">
        <f t="shared" si="25"/>
        <v>67.5</v>
      </c>
      <c r="AW73" s="44">
        <f t="shared" si="26"/>
        <v>75</v>
      </c>
      <c r="AX73" s="44">
        <f t="shared" si="27"/>
        <v>77.5</v>
      </c>
    </row>
    <row r="74" spans="1:50" ht="18" customHeight="1">
      <c r="A74" s="146">
        <v>12</v>
      </c>
      <c r="B74" s="190" t="str">
        <f>INPUT!B74</f>
        <v>Manalo, Lea</v>
      </c>
      <c r="C74" s="57"/>
      <c r="D74" s="57"/>
      <c r="E74" s="83"/>
      <c r="F74" s="98">
        <v>16</v>
      </c>
      <c r="G74" s="53">
        <v>15</v>
      </c>
      <c r="H74" s="53">
        <v>15</v>
      </c>
      <c r="I74" s="53">
        <v>16</v>
      </c>
      <c r="J74" s="53">
        <v>15</v>
      </c>
      <c r="K74" s="109">
        <f t="shared" si="30"/>
        <v>77</v>
      </c>
      <c r="L74" s="110">
        <f t="shared" si="31"/>
        <v>77</v>
      </c>
      <c r="M74" s="111">
        <f t="shared" si="32"/>
        <v>15.4</v>
      </c>
      <c r="N74" s="98">
        <v>37</v>
      </c>
      <c r="O74" s="53">
        <v>36</v>
      </c>
      <c r="P74" s="53">
        <v>36</v>
      </c>
      <c r="Q74" s="109">
        <f t="shared" si="33"/>
        <v>109</v>
      </c>
      <c r="R74" s="110">
        <f t="shared" si="34"/>
        <v>72.67</v>
      </c>
      <c r="S74" s="111">
        <f t="shared" si="35"/>
        <v>36.340000000000003</v>
      </c>
      <c r="T74" s="98">
        <v>28</v>
      </c>
      <c r="U74" s="53">
        <v>27</v>
      </c>
      <c r="V74" s="53">
        <v>31</v>
      </c>
      <c r="W74" s="109">
        <f t="shared" si="36"/>
        <v>86</v>
      </c>
      <c r="X74" s="110">
        <f t="shared" si="37"/>
        <v>71.67</v>
      </c>
      <c r="Y74" s="111">
        <f t="shared" si="38"/>
        <v>21.5</v>
      </c>
      <c r="Z74" s="163">
        <f t="shared" si="39"/>
        <v>73.239999999999995</v>
      </c>
      <c r="AA74" s="168">
        <f t="shared" si="40"/>
        <v>76</v>
      </c>
      <c r="AB74" s="158" t="str">
        <f t="shared" si="41"/>
        <v>Connecting</v>
      </c>
      <c r="AD74" s="3"/>
      <c r="AG74" s="1"/>
      <c r="AH74" s="1"/>
      <c r="AI74" s="1"/>
      <c r="AJ74" s="1"/>
      <c r="AK74" s="1"/>
      <c r="AL74" s="1"/>
      <c r="AM74" s="1"/>
      <c r="AN74" s="1"/>
      <c r="AO74" s="1"/>
      <c r="AP74" s="1"/>
      <c r="AQ74" s="1"/>
      <c r="AR74" s="1"/>
      <c r="AS74" s="1"/>
      <c r="AT74" s="1"/>
      <c r="AU74" s="45"/>
      <c r="AV74" s="44">
        <f t="shared" si="25"/>
        <v>70</v>
      </c>
      <c r="AW74" s="44">
        <f t="shared" si="26"/>
        <v>67.5</v>
      </c>
      <c r="AX74" s="44">
        <f t="shared" si="27"/>
        <v>77.5</v>
      </c>
    </row>
    <row r="75" spans="1:50" ht="18" customHeight="1">
      <c r="A75" s="146">
        <v>13</v>
      </c>
      <c r="B75" s="190" t="str">
        <f>INPUT!B75</f>
        <v>Navarro, Mae</v>
      </c>
      <c r="C75" s="57"/>
      <c r="D75" s="57"/>
      <c r="E75" s="83"/>
      <c r="F75" s="98">
        <v>17</v>
      </c>
      <c r="G75" s="53">
        <v>16</v>
      </c>
      <c r="H75" s="53">
        <v>17</v>
      </c>
      <c r="I75" s="53">
        <v>16</v>
      </c>
      <c r="J75" s="53">
        <v>17</v>
      </c>
      <c r="K75" s="109">
        <f t="shared" si="30"/>
        <v>83</v>
      </c>
      <c r="L75" s="110">
        <f t="shared" si="31"/>
        <v>83</v>
      </c>
      <c r="M75" s="111">
        <f t="shared" si="32"/>
        <v>16.600000000000001</v>
      </c>
      <c r="N75" s="98">
        <v>42</v>
      </c>
      <c r="O75" s="53">
        <v>41</v>
      </c>
      <c r="P75" s="53">
        <v>43</v>
      </c>
      <c r="Q75" s="109">
        <f t="shared" si="33"/>
        <v>126</v>
      </c>
      <c r="R75" s="110">
        <f t="shared" si="34"/>
        <v>84</v>
      </c>
      <c r="S75" s="111">
        <f t="shared" si="35"/>
        <v>42</v>
      </c>
      <c r="T75" s="98">
        <v>32</v>
      </c>
      <c r="U75" s="53">
        <v>29</v>
      </c>
      <c r="V75" s="53">
        <v>33</v>
      </c>
      <c r="W75" s="109">
        <f t="shared" si="36"/>
        <v>94</v>
      </c>
      <c r="X75" s="110">
        <f t="shared" si="37"/>
        <v>78.33</v>
      </c>
      <c r="Y75" s="111">
        <f t="shared" si="38"/>
        <v>23.5</v>
      </c>
      <c r="Z75" s="163">
        <f t="shared" si="39"/>
        <v>82.1</v>
      </c>
      <c r="AA75" s="168">
        <f t="shared" si="40"/>
        <v>84</v>
      </c>
      <c r="AB75" s="158" t="str">
        <f t="shared" si="41"/>
        <v>Benchmarking</v>
      </c>
      <c r="AD75" s="3"/>
      <c r="AG75" s="1"/>
      <c r="AH75" s="1"/>
      <c r="AI75" s="1"/>
      <c r="AJ75" s="1"/>
      <c r="AK75" s="1"/>
      <c r="AL75" s="1"/>
      <c r="AM75" s="1"/>
      <c r="AN75" s="1"/>
      <c r="AO75" s="1"/>
      <c r="AP75" s="1"/>
      <c r="AQ75" s="1"/>
      <c r="AR75" s="1"/>
      <c r="AS75" s="1"/>
      <c r="AT75" s="1"/>
      <c r="AU75" s="45"/>
      <c r="AV75" s="44">
        <f t="shared" si="25"/>
        <v>80</v>
      </c>
      <c r="AW75" s="44">
        <f t="shared" si="26"/>
        <v>72.5</v>
      </c>
      <c r="AX75" s="44">
        <f t="shared" si="27"/>
        <v>82.5</v>
      </c>
    </row>
    <row r="76" spans="1:50" ht="18" customHeight="1">
      <c r="A76" s="146">
        <v>14</v>
      </c>
      <c r="B76" s="190" t="str">
        <f>INPUT!B76</f>
        <v>Ortega, Nicole</v>
      </c>
      <c r="C76" s="57"/>
      <c r="D76" s="57"/>
      <c r="E76" s="83"/>
      <c r="F76" s="98">
        <v>15</v>
      </c>
      <c r="G76" s="53">
        <v>14</v>
      </c>
      <c r="H76" s="53">
        <v>16</v>
      </c>
      <c r="I76" s="53">
        <v>15</v>
      </c>
      <c r="J76" s="53">
        <v>15</v>
      </c>
      <c r="K76" s="109">
        <f t="shared" si="30"/>
        <v>75</v>
      </c>
      <c r="L76" s="110">
        <f t="shared" si="31"/>
        <v>75</v>
      </c>
      <c r="M76" s="111">
        <f t="shared" si="32"/>
        <v>15</v>
      </c>
      <c r="N76" s="98">
        <v>41</v>
      </c>
      <c r="O76" s="53">
        <v>39</v>
      </c>
      <c r="P76" s="53">
        <v>36</v>
      </c>
      <c r="Q76" s="109">
        <f t="shared" si="33"/>
        <v>116</v>
      </c>
      <c r="R76" s="110">
        <f t="shared" si="34"/>
        <v>77.33</v>
      </c>
      <c r="S76" s="111">
        <f t="shared" si="35"/>
        <v>38.67</v>
      </c>
      <c r="T76" s="98">
        <v>28</v>
      </c>
      <c r="U76" s="53">
        <v>28</v>
      </c>
      <c r="V76" s="53">
        <v>31</v>
      </c>
      <c r="W76" s="109">
        <f t="shared" si="36"/>
        <v>87</v>
      </c>
      <c r="X76" s="110">
        <f t="shared" si="37"/>
        <v>72.5</v>
      </c>
      <c r="Y76" s="111">
        <f t="shared" si="38"/>
        <v>21.75</v>
      </c>
      <c r="Z76" s="163">
        <f t="shared" si="39"/>
        <v>75.42</v>
      </c>
      <c r="AA76" s="168">
        <f t="shared" si="40"/>
        <v>77</v>
      </c>
      <c r="AB76" s="158" t="str">
        <f t="shared" si="41"/>
        <v>Connecting</v>
      </c>
      <c r="AD76" s="3"/>
      <c r="AG76" s="1"/>
      <c r="AH76" s="1"/>
      <c r="AI76" s="1"/>
      <c r="AJ76" s="1"/>
      <c r="AK76" s="1"/>
      <c r="AL76" s="1"/>
      <c r="AM76" s="1"/>
      <c r="AN76" s="1"/>
      <c r="AO76" s="1"/>
      <c r="AP76" s="1"/>
      <c r="AQ76" s="1"/>
      <c r="AR76" s="1"/>
      <c r="AS76" s="1"/>
      <c r="AT76" s="1"/>
      <c r="AU76" s="45"/>
      <c r="AV76" s="44">
        <f t="shared" ref="AV76:AV112" si="42">(T76/$T$10)*100</f>
        <v>70</v>
      </c>
      <c r="AW76" s="44">
        <f t="shared" ref="AW76:AW112" si="43">(U76/$U$10)*100</f>
        <v>70</v>
      </c>
      <c r="AX76" s="44">
        <f t="shared" ref="AX76:AX112" si="44">(V76/$V$10)*100</f>
        <v>77.5</v>
      </c>
    </row>
    <row r="77" spans="1:50" ht="18" customHeight="1">
      <c r="A77" s="146">
        <v>15</v>
      </c>
      <c r="B77" s="190" t="str">
        <f>INPUT!B77</f>
        <v>Perez, Patricia</v>
      </c>
      <c r="C77" s="57"/>
      <c r="D77" s="57"/>
      <c r="E77" s="83"/>
      <c r="F77" s="98">
        <v>18</v>
      </c>
      <c r="G77" s="53">
        <v>15</v>
      </c>
      <c r="H77" s="53">
        <v>18</v>
      </c>
      <c r="I77" s="53">
        <v>16</v>
      </c>
      <c r="J77" s="53">
        <v>17</v>
      </c>
      <c r="K77" s="109">
        <f t="shared" si="30"/>
        <v>84</v>
      </c>
      <c r="L77" s="110">
        <f t="shared" si="31"/>
        <v>84</v>
      </c>
      <c r="M77" s="111">
        <f t="shared" si="32"/>
        <v>16.8</v>
      </c>
      <c r="N77" s="98">
        <v>42</v>
      </c>
      <c r="O77" s="53">
        <v>42</v>
      </c>
      <c r="P77" s="53">
        <v>43</v>
      </c>
      <c r="Q77" s="109">
        <f t="shared" si="33"/>
        <v>127</v>
      </c>
      <c r="R77" s="110">
        <f t="shared" si="34"/>
        <v>84.67</v>
      </c>
      <c r="S77" s="111">
        <f t="shared" si="35"/>
        <v>42.34</v>
      </c>
      <c r="T77" s="98">
        <v>31</v>
      </c>
      <c r="U77" s="53">
        <v>31</v>
      </c>
      <c r="V77" s="53">
        <v>34</v>
      </c>
      <c r="W77" s="109">
        <f t="shared" si="36"/>
        <v>96</v>
      </c>
      <c r="X77" s="110">
        <f t="shared" si="37"/>
        <v>80</v>
      </c>
      <c r="Y77" s="111">
        <f t="shared" si="38"/>
        <v>24</v>
      </c>
      <c r="Z77" s="163">
        <f t="shared" si="39"/>
        <v>83.14</v>
      </c>
      <c r="AA77" s="168">
        <f t="shared" si="40"/>
        <v>85</v>
      </c>
      <c r="AB77" s="158" t="str">
        <f t="shared" si="41"/>
        <v>Benchmarking</v>
      </c>
      <c r="AD77" s="3"/>
      <c r="AG77" s="1"/>
      <c r="AH77" s="1"/>
      <c r="AI77" s="1"/>
      <c r="AJ77" s="1"/>
      <c r="AK77" s="1"/>
      <c r="AL77" s="1"/>
      <c r="AM77" s="1"/>
      <c r="AN77" s="1"/>
      <c r="AO77" s="1"/>
      <c r="AP77" s="1"/>
      <c r="AQ77" s="1"/>
      <c r="AR77" s="1"/>
      <c r="AS77" s="1"/>
      <c r="AT77" s="1"/>
      <c r="AU77" s="45"/>
      <c r="AV77" s="44">
        <f t="shared" si="42"/>
        <v>77.5</v>
      </c>
      <c r="AW77" s="44">
        <f t="shared" si="43"/>
        <v>77.5</v>
      </c>
      <c r="AX77" s="44">
        <f t="shared" si="44"/>
        <v>85</v>
      </c>
    </row>
    <row r="78" spans="1:50" ht="18" customHeight="1">
      <c r="A78" s="146">
        <v>16</v>
      </c>
      <c r="B78" s="190" t="str">
        <f>INPUT!B78</f>
        <v>Quintos, Queenie</v>
      </c>
      <c r="C78" s="57"/>
      <c r="D78" s="57"/>
      <c r="E78" s="83"/>
      <c r="F78" s="98">
        <v>15</v>
      </c>
      <c r="G78" s="53">
        <v>17</v>
      </c>
      <c r="H78" s="53">
        <v>15</v>
      </c>
      <c r="I78" s="53">
        <v>15</v>
      </c>
      <c r="J78" s="53">
        <v>16</v>
      </c>
      <c r="K78" s="109">
        <f t="shared" si="30"/>
        <v>78</v>
      </c>
      <c r="L78" s="110">
        <f t="shared" si="31"/>
        <v>78</v>
      </c>
      <c r="M78" s="111">
        <f t="shared" si="32"/>
        <v>15.6</v>
      </c>
      <c r="N78" s="98">
        <v>39</v>
      </c>
      <c r="O78" s="53">
        <v>43</v>
      </c>
      <c r="P78" s="53">
        <v>39</v>
      </c>
      <c r="Q78" s="109">
        <f t="shared" si="33"/>
        <v>121</v>
      </c>
      <c r="R78" s="110">
        <f t="shared" si="34"/>
        <v>80.67</v>
      </c>
      <c r="S78" s="111">
        <f t="shared" si="35"/>
        <v>40.340000000000003</v>
      </c>
      <c r="T78" s="98">
        <v>28</v>
      </c>
      <c r="U78" s="53">
        <v>33</v>
      </c>
      <c r="V78" s="53">
        <v>32</v>
      </c>
      <c r="W78" s="109">
        <f t="shared" si="36"/>
        <v>93</v>
      </c>
      <c r="X78" s="110">
        <f t="shared" si="37"/>
        <v>77.5</v>
      </c>
      <c r="Y78" s="111">
        <f t="shared" si="38"/>
        <v>23.25</v>
      </c>
      <c r="Z78" s="163">
        <f t="shared" si="39"/>
        <v>79.19</v>
      </c>
      <c r="AA78" s="168">
        <f t="shared" si="40"/>
        <v>81</v>
      </c>
      <c r="AB78" s="158" t="str">
        <f t="shared" si="41"/>
        <v>Benchmarking</v>
      </c>
      <c r="AD78" s="3"/>
      <c r="AG78" s="1"/>
      <c r="AH78" s="1"/>
      <c r="AI78" s="1"/>
      <c r="AJ78" s="1"/>
      <c r="AK78" s="1"/>
      <c r="AL78" s="1"/>
      <c r="AM78" s="1"/>
      <c r="AN78" s="1"/>
      <c r="AO78" s="1"/>
      <c r="AP78" s="1"/>
      <c r="AQ78" s="1"/>
      <c r="AR78" s="1"/>
      <c r="AS78" s="1"/>
      <c r="AT78" s="1"/>
      <c r="AU78" s="45"/>
      <c r="AV78" s="44">
        <f t="shared" si="42"/>
        <v>70</v>
      </c>
      <c r="AW78" s="44">
        <f t="shared" si="43"/>
        <v>82.5</v>
      </c>
      <c r="AX78" s="44">
        <f t="shared" si="44"/>
        <v>80</v>
      </c>
    </row>
    <row r="79" spans="1:50" ht="18" customHeight="1">
      <c r="A79" s="146">
        <v>17</v>
      </c>
      <c r="B79" s="190" t="str">
        <f>INPUT!B79</f>
        <v>Ramos, Rica</v>
      </c>
      <c r="C79" s="57"/>
      <c r="D79" s="57"/>
      <c r="E79" s="83"/>
      <c r="F79" s="98">
        <v>13</v>
      </c>
      <c r="G79" s="53">
        <v>13</v>
      </c>
      <c r="H79" s="53">
        <v>12</v>
      </c>
      <c r="I79" s="53">
        <v>14</v>
      </c>
      <c r="J79" s="53">
        <v>15</v>
      </c>
      <c r="K79" s="109">
        <f t="shared" si="30"/>
        <v>67</v>
      </c>
      <c r="L79" s="110">
        <f t="shared" si="31"/>
        <v>67</v>
      </c>
      <c r="M79" s="111">
        <f t="shared" si="32"/>
        <v>13.4</v>
      </c>
      <c r="N79" s="98">
        <v>36</v>
      </c>
      <c r="O79" s="53">
        <v>33</v>
      </c>
      <c r="P79" s="53">
        <v>35</v>
      </c>
      <c r="Q79" s="109">
        <f t="shared" si="33"/>
        <v>104</v>
      </c>
      <c r="R79" s="110">
        <f t="shared" si="34"/>
        <v>69.33</v>
      </c>
      <c r="S79" s="111">
        <f t="shared" si="35"/>
        <v>34.67</v>
      </c>
      <c r="T79" s="98">
        <v>27</v>
      </c>
      <c r="U79" s="53">
        <v>24</v>
      </c>
      <c r="V79" s="53">
        <v>26</v>
      </c>
      <c r="W79" s="109">
        <f t="shared" si="36"/>
        <v>77</v>
      </c>
      <c r="X79" s="110">
        <f t="shared" si="37"/>
        <v>64.17</v>
      </c>
      <c r="Y79" s="111">
        <f t="shared" si="38"/>
        <v>19.25</v>
      </c>
      <c r="Z79" s="163">
        <f t="shared" si="39"/>
        <v>67.319999999999993</v>
      </c>
      <c r="AA79" s="168">
        <f t="shared" si="40"/>
        <v>73</v>
      </c>
      <c r="AB79" s="158" t="str">
        <f t="shared" si="41"/>
        <v xml:space="preserve">Developing </v>
      </c>
      <c r="AD79" s="3"/>
      <c r="AG79" s="1"/>
      <c r="AH79" s="1"/>
      <c r="AI79" s="1"/>
      <c r="AJ79" s="1"/>
      <c r="AK79" s="1"/>
      <c r="AL79" s="1"/>
      <c r="AM79" s="1"/>
      <c r="AN79" s="1"/>
      <c r="AO79" s="1"/>
      <c r="AP79" s="1"/>
      <c r="AQ79" s="1"/>
      <c r="AR79" s="1"/>
      <c r="AS79" s="1"/>
      <c r="AT79" s="1"/>
      <c r="AU79" s="45"/>
      <c r="AV79" s="44">
        <f t="shared" si="42"/>
        <v>67.5</v>
      </c>
      <c r="AW79" s="44">
        <f t="shared" si="43"/>
        <v>60</v>
      </c>
      <c r="AX79" s="44">
        <f t="shared" si="44"/>
        <v>65</v>
      </c>
    </row>
    <row r="80" spans="1:50" ht="18" customHeight="1">
      <c r="A80" s="146">
        <v>18</v>
      </c>
      <c r="B80" s="190" t="str">
        <f>INPUT!B80</f>
        <v>Salazar, Sofia</v>
      </c>
      <c r="C80" s="57"/>
      <c r="D80" s="57"/>
      <c r="E80" s="83"/>
      <c r="F80" s="98">
        <v>18</v>
      </c>
      <c r="G80" s="53">
        <v>16</v>
      </c>
      <c r="H80" s="53">
        <v>18</v>
      </c>
      <c r="I80" s="53">
        <v>18</v>
      </c>
      <c r="J80" s="53">
        <v>19</v>
      </c>
      <c r="K80" s="109">
        <f t="shared" si="30"/>
        <v>89</v>
      </c>
      <c r="L80" s="110">
        <f t="shared" si="31"/>
        <v>89</v>
      </c>
      <c r="M80" s="111">
        <f t="shared" si="32"/>
        <v>17.8</v>
      </c>
      <c r="N80" s="98">
        <v>44</v>
      </c>
      <c r="O80" s="53">
        <v>42</v>
      </c>
      <c r="P80" s="53">
        <v>41</v>
      </c>
      <c r="Q80" s="109">
        <f t="shared" si="33"/>
        <v>127</v>
      </c>
      <c r="R80" s="110">
        <f t="shared" si="34"/>
        <v>84.67</v>
      </c>
      <c r="S80" s="111">
        <f t="shared" si="35"/>
        <v>42.34</v>
      </c>
      <c r="T80" s="98">
        <v>32</v>
      </c>
      <c r="U80" s="53">
        <v>31</v>
      </c>
      <c r="V80" s="53">
        <v>33</v>
      </c>
      <c r="W80" s="109">
        <f t="shared" si="36"/>
        <v>96</v>
      </c>
      <c r="X80" s="110">
        <f t="shared" si="37"/>
        <v>80</v>
      </c>
      <c r="Y80" s="111">
        <f t="shared" si="38"/>
        <v>24</v>
      </c>
      <c r="Z80" s="163">
        <f t="shared" si="39"/>
        <v>84.14</v>
      </c>
      <c r="AA80" s="168">
        <f t="shared" si="40"/>
        <v>86</v>
      </c>
      <c r="AB80" s="158" t="str">
        <f t="shared" si="41"/>
        <v>Benchmarking</v>
      </c>
      <c r="AD80" s="3"/>
      <c r="AG80" s="1"/>
      <c r="AH80" s="1"/>
      <c r="AI80" s="1"/>
      <c r="AJ80" s="1"/>
      <c r="AK80" s="1"/>
      <c r="AL80" s="1"/>
      <c r="AM80" s="1"/>
      <c r="AN80" s="1"/>
      <c r="AO80" s="1"/>
      <c r="AP80" s="1"/>
      <c r="AQ80" s="1"/>
      <c r="AR80" s="1"/>
      <c r="AS80" s="1"/>
      <c r="AT80" s="1"/>
      <c r="AU80" s="45"/>
      <c r="AV80" s="44">
        <f t="shared" si="42"/>
        <v>80</v>
      </c>
      <c r="AW80" s="44">
        <f t="shared" si="43"/>
        <v>77.5</v>
      </c>
      <c r="AX80" s="44">
        <f t="shared" si="44"/>
        <v>82.5</v>
      </c>
    </row>
    <row r="81" spans="1:50" ht="18" customHeight="1">
      <c r="A81" s="146">
        <v>19</v>
      </c>
      <c r="B81" s="190" t="str">
        <f>INPUT!B81</f>
        <v>Torres, Trisha</v>
      </c>
      <c r="C81" s="57"/>
      <c r="D81" s="57"/>
      <c r="E81" s="83"/>
      <c r="F81" s="98">
        <v>13</v>
      </c>
      <c r="G81" s="53">
        <v>13</v>
      </c>
      <c r="H81" s="53">
        <v>12</v>
      </c>
      <c r="I81" s="53">
        <v>13</v>
      </c>
      <c r="J81" s="53">
        <v>13</v>
      </c>
      <c r="K81" s="109">
        <f t="shared" si="30"/>
        <v>64</v>
      </c>
      <c r="L81" s="110">
        <f t="shared" si="31"/>
        <v>64</v>
      </c>
      <c r="M81" s="111">
        <f t="shared" si="32"/>
        <v>12.8</v>
      </c>
      <c r="N81" s="98">
        <v>34</v>
      </c>
      <c r="O81" s="53">
        <v>31</v>
      </c>
      <c r="P81" s="53">
        <v>36</v>
      </c>
      <c r="Q81" s="109">
        <f t="shared" si="33"/>
        <v>101</v>
      </c>
      <c r="R81" s="110">
        <f t="shared" si="34"/>
        <v>67.33</v>
      </c>
      <c r="S81" s="111">
        <f t="shared" si="35"/>
        <v>33.67</v>
      </c>
      <c r="T81" s="98">
        <v>21</v>
      </c>
      <c r="U81" s="53">
        <v>21</v>
      </c>
      <c r="V81" s="53">
        <v>25</v>
      </c>
      <c r="W81" s="109">
        <f t="shared" si="36"/>
        <v>67</v>
      </c>
      <c r="X81" s="110">
        <f t="shared" si="37"/>
        <v>55.83</v>
      </c>
      <c r="Y81" s="111">
        <f t="shared" si="38"/>
        <v>16.75</v>
      </c>
      <c r="Z81" s="163">
        <f t="shared" si="39"/>
        <v>63.22</v>
      </c>
      <c r="AA81" s="168">
        <f t="shared" si="40"/>
        <v>71</v>
      </c>
      <c r="AB81" s="158" t="str">
        <f t="shared" si="41"/>
        <v xml:space="preserve">Developing </v>
      </c>
      <c r="AD81" s="3"/>
      <c r="AG81" s="1"/>
      <c r="AH81" s="1"/>
      <c r="AI81" s="1"/>
      <c r="AJ81" s="1"/>
      <c r="AK81" s="1"/>
      <c r="AL81" s="1"/>
      <c r="AM81" s="1"/>
      <c r="AN81" s="1"/>
      <c r="AO81" s="1"/>
      <c r="AP81" s="1"/>
      <c r="AQ81" s="1"/>
      <c r="AR81" s="1"/>
      <c r="AS81" s="1"/>
      <c r="AT81" s="1"/>
      <c r="AU81" s="45"/>
      <c r="AV81" s="44">
        <f t="shared" si="42"/>
        <v>52.5</v>
      </c>
      <c r="AW81" s="44">
        <f t="shared" si="43"/>
        <v>52.5</v>
      </c>
      <c r="AX81" s="44">
        <f t="shared" si="44"/>
        <v>62.5</v>
      </c>
    </row>
    <row r="82" spans="1:50" ht="18" customHeight="1">
      <c r="A82" s="146">
        <v>20</v>
      </c>
      <c r="B82" s="190" t="str">
        <f>INPUT!B82</f>
        <v>Villanueva, Yvonne</v>
      </c>
      <c r="C82" s="57"/>
      <c r="D82" s="57"/>
      <c r="E82" s="83"/>
      <c r="F82" s="98">
        <v>16</v>
      </c>
      <c r="G82" s="53">
        <v>17</v>
      </c>
      <c r="H82" s="53">
        <v>17</v>
      </c>
      <c r="I82" s="53">
        <v>16</v>
      </c>
      <c r="J82" s="53">
        <v>16</v>
      </c>
      <c r="K82" s="109">
        <f t="shared" si="30"/>
        <v>82</v>
      </c>
      <c r="L82" s="110">
        <f t="shared" si="31"/>
        <v>82</v>
      </c>
      <c r="M82" s="111">
        <f t="shared" si="32"/>
        <v>16.399999999999999</v>
      </c>
      <c r="N82" s="98">
        <v>38</v>
      </c>
      <c r="O82" s="53">
        <v>38</v>
      </c>
      <c r="P82" s="53">
        <v>40</v>
      </c>
      <c r="Q82" s="109">
        <f t="shared" si="33"/>
        <v>116</v>
      </c>
      <c r="R82" s="110">
        <f t="shared" si="34"/>
        <v>77.33</v>
      </c>
      <c r="S82" s="111">
        <f t="shared" si="35"/>
        <v>38.67</v>
      </c>
      <c r="T82" s="98">
        <v>29</v>
      </c>
      <c r="U82" s="53">
        <v>29</v>
      </c>
      <c r="V82" s="53">
        <v>32</v>
      </c>
      <c r="W82" s="109">
        <f t="shared" si="36"/>
        <v>90</v>
      </c>
      <c r="X82" s="110">
        <f t="shared" si="37"/>
        <v>75</v>
      </c>
      <c r="Y82" s="111">
        <f t="shared" si="38"/>
        <v>22.5</v>
      </c>
      <c r="Z82" s="163">
        <f t="shared" si="39"/>
        <v>77.569999999999993</v>
      </c>
      <c r="AA82" s="168">
        <f t="shared" si="40"/>
        <v>79</v>
      </c>
      <c r="AB82" s="158" t="str">
        <f t="shared" si="41"/>
        <v>Connecting</v>
      </c>
      <c r="AD82" s="3"/>
      <c r="AG82" s="1"/>
      <c r="AH82" s="1"/>
      <c r="AI82" s="1"/>
      <c r="AJ82" s="1"/>
      <c r="AK82" s="1"/>
      <c r="AL82" s="1"/>
      <c r="AM82" s="1"/>
      <c r="AN82" s="1"/>
      <c r="AO82" s="1"/>
      <c r="AP82" s="1"/>
      <c r="AQ82" s="1"/>
      <c r="AR82" s="1"/>
      <c r="AS82" s="1"/>
      <c r="AT82" s="1"/>
      <c r="AU82" s="45"/>
      <c r="AV82" s="44">
        <f t="shared" si="42"/>
        <v>72.5</v>
      </c>
      <c r="AW82" s="44">
        <f t="shared" si="43"/>
        <v>72.5</v>
      </c>
      <c r="AX82" s="44">
        <f t="shared" si="44"/>
        <v>80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51" t="s">
        <v>48</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34"/>
      <c r="AD1" s="34"/>
      <c r="AE1" s="34"/>
      <c r="AF1" s="34"/>
      <c r="AG1" s="34"/>
      <c r="AH1" s="34"/>
      <c r="AI1" s="34"/>
    </row>
    <row r="2" spans="1:57"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4" t="s">
        <v>2</v>
      </c>
      <c r="C5" s="229"/>
      <c r="D5" s="229"/>
      <c r="E5" s="229"/>
      <c r="F5" s="280"/>
      <c r="G5" s="259" t="str">
        <f>INPUT!G4</f>
        <v>Region IV-A (CALABARZON)</v>
      </c>
      <c r="H5" s="225"/>
      <c r="I5" s="225"/>
      <c r="J5" s="226"/>
      <c r="K5" s="196"/>
      <c r="L5" s="303" t="s">
        <v>3</v>
      </c>
      <c r="M5" s="273"/>
      <c r="N5" s="304"/>
      <c r="O5" s="259" t="str">
        <f>INPUT!L4</f>
        <v>Schools Division of Quezon</v>
      </c>
      <c r="P5" s="225"/>
      <c r="Q5" s="225"/>
      <c r="R5" s="226"/>
      <c r="S5" s="300"/>
      <c r="T5" s="229"/>
      <c r="U5" s="229"/>
      <c r="V5" s="229"/>
      <c r="W5" s="302"/>
      <c r="X5" s="229"/>
      <c r="Y5" s="229"/>
      <c r="Z5" s="229"/>
      <c r="AA5" s="229"/>
      <c r="AB5" s="229"/>
      <c r="AD5" s="1"/>
      <c r="AE5" s="33"/>
      <c r="AF5" s="33"/>
      <c r="AG5" s="33"/>
      <c r="AH5" s="33"/>
      <c r="AI5" s="33"/>
      <c r="AJ5" s="33"/>
      <c r="AK5" s="33"/>
      <c r="AL5" s="33"/>
      <c r="AM5" s="33"/>
    </row>
    <row r="6" spans="1:57" ht="21" customHeight="1">
      <c r="A6" s="4"/>
      <c r="B6" s="306" t="s">
        <v>4</v>
      </c>
      <c r="C6" s="229"/>
      <c r="D6" s="229"/>
      <c r="E6" s="229"/>
      <c r="F6" s="229"/>
      <c r="G6" s="256" t="str">
        <f>INPUT!G5</f>
        <v>Atimonan Central School Annex</v>
      </c>
      <c r="H6" s="225"/>
      <c r="I6" s="225"/>
      <c r="J6" s="225"/>
      <c r="K6" s="225"/>
      <c r="L6" s="225"/>
      <c r="M6" s="225"/>
      <c r="N6" s="225"/>
      <c r="O6" s="225"/>
      <c r="P6" s="225"/>
      <c r="Q6" s="225"/>
      <c r="R6" s="226"/>
      <c r="S6" s="300" t="s">
        <v>5</v>
      </c>
      <c r="T6" s="229"/>
      <c r="U6" s="229"/>
      <c r="V6" s="229"/>
      <c r="W6" s="256">
        <f>INPUT!S5</f>
        <v>108511</v>
      </c>
      <c r="X6" s="225"/>
      <c r="Y6" s="225"/>
      <c r="Z6" s="225"/>
      <c r="AA6" s="225"/>
      <c r="AB6" s="226"/>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7"/>
      <c r="B8" s="307" t="s">
        <v>11</v>
      </c>
      <c r="C8" s="249"/>
      <c r="D8" s="249"/>
      <c r="E8" s="250"/>
      <c r="F8" s="308" t="s">
        <v>7</v>
      </c>
      <c r="G8" s="221"/>
      <c r="H8" s="221"/>
      <c r="I8" s="221"/>
      <c r="J8" s="221"/>
      <c r="K8" s="301" t="str">
        <f>INPUT!J7</f>
        <v>Grade 4 - Mayon</v>
      </c>
      <c r="L8" s="221"/>
      <c r="M8" s="221"/>
      <c r="N8" s="221"/>
      <c r="O8" s="221"/>
      <c r="P8" s="221"/>
      <c r="Q8" s="221"/>
      <c r="R8" s="242"/>
      <c r="S8" s="274" t="s">
        <v>49</v>
      </c>
      <c r="T8" s="221"/>
      <c r="U8" s="221"/>
      <c r="V8" s="221"/>
      <c r="W8" s="301" t="str">
        <f>INPUT!Y5</f>
        <v>2025-2026</v>
      </c>
      <c r="X8" s="221"/>
      <c r="Y8" s="221"/>
      <c r="Z8" s="221"/>
      <c r="AA8" s="221"/>
      <c r="AB8" s="242"/>
      <c r="AC8" s="21"/>
      <c r="AD8" s="21"/>
      <c r="AE8" s="21"/>
      <c r="AF8" s="16"/>
      <c r="AG8" s="16"/>
      <c r="AH8" s="16"/>
      <c r="AI8" s="16"/>
    </row>
    <row r="9" spans="1:57" s="5" customFormat="1" ht="21" customHeight="1" thickBot="1">
      <c r="A9" s="266"/>
      <c r="B9" s="229"/>
      <c r="C9" s="229"/>
      <c r="D9" s="229"/>
      <c r="E9" s="246"/>
      <c r="F9" s="274" t="s">
        <v>8</v>
      </c>
      <c r="G9" s="221"/>
      <c r="H9" s="221"/>
      <c r="I9" s="221"/>
      <c r="J9" s="221"/>
      <c r="K9" s="296">
        <f>INPUT!Q7</f>
        <v>0</v>
      </c>
      <c r="L9" s="249"/>
      <c r="M9" s="249"/>
      <c r="N9" s="249"/>
      <c r="O9" s="249"/>
      <c r="P9" s="249"/>
      <c r="Q9" s="249"/>
      <c r="R9" s="250"/>
      <c r="S9" s="274" t="s">
        <v>9</v>
      </c>
      <c r="T9" s="221"/>
      <c r="U9" s="221"/>
      <c r="V9" s="221"/>
      <c r="W9" s="291" t="str">
        <f>INPUT!Y7</f>
        <v>Mathematics</v>
      </c>
      <c r="X9" s="221"/>
      <c r="Y9" s="221"/>
      <c r="Z9" s="221"/>
      <c r="AA9" s="221"/>
      <c r="AB9" s="242"/>
      <c r="AC9" s="17"/>
      <c r="AD9" s="17"/>
      <c r="AE9" s="18"/>
      <c r="AF9" s="17"/>
      <c r="AG9" s="17"/>
      <c r="AH9" s="19"/>
      <c r="AI9" s="20"/>
    </row>
    <row r="10" spans="1:57" s="5" customFormat="1" ht="15.6" customHeight="1">
      <c r="A10" s="266"/>
      <c r="B10" s="229"/>
      <c r="C10" s="229"/>
      <c r="D10" s="229"/>
      <c r="E10" s="246"/>
      <c r="F10" s="281" t="s">
        <v>15</v>
      </c>
      <c r="G10" s="249"/>
      <c r="H10" s="249"/>
      <c r="I10" s="250"/>
      <c r="J10" s="281" t="s">
        <v>44</v>
      </c>
      <c r="K10" s="249"/>
      <c r="L10" s="249"/>
      <c r="M10" s="250"/>
      <c r="N10" s="281" t="s">
        <v>47</v>
      </c>
      <c r="O10" s="249"/>
      <c r="P10" s="249"/>
      <c r="Q10" s="250"/>
      <c r="R10" s="281" t="s">
        <v>50</v>
      </c>
      <c r="S10" s="249"/>
      <c r="T10" s="249"/>
      <c r="U10" s="250"/>
      <c r="V10" s="281" t="s">
        <v>21</v>
      </c>
      <c r="W10" s="249"/>
      <c r="X10" s="249"/>
      <c r="Y10" s="250"/>
      <c r="Z10" s="295" t="s">
        <v>51</v>
      </c>
      <c r="AA10" s="249"/>
      <c r="AB10" s="250"/>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8"/>
      <c r="B11" s="283"/>
      <c r="C11" s="283"/>
      <c r="D11" s="283"/>
      <c r="E11" s="284"/>
      <c r="F11" s="282"/>
      <c r="G11" s="283"/>
      <c r="H11" s="283"/>
      <c r="I11" s="284"/>
      <c r="J11" s="282"/>
      <c r="K11" s="283"/>
      <c r="L11" s="283"/>
      <c r="M11" s="284"/>
      <c r="N11" s="282"/>
      <c r="O11" s="283"/>
      <c r="P11" s="283"/>
      <c r="Q11" s="284"/>
      <c r="R11" s="282"/>
      <c r="S11" s="283"/>
      <c r="T11" s="283"/>
      <c r="U11" s="284"/>
      <c r="V11" s="282"/>
      <c r="W11" s="283"/>
      <c r="X11" s="283"/>
      <c r="Y11" s="284"/>
      <c r="Z11" s="282"/>
      <c r="AA11" s="283"/>
      <c r="AB11" s="284"/>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77"/>
      <c r="G12" s="229"/>
      <c r="H12" s="229"/>
      <c r="I12" s="246"/>
      <c r="J12" s="277"/>
      <c r="K12" s="229"/>
      <c r="L12" s="229"/>
      <c r="M12" s="246"/>
      <c r="N12" s="277"/>
      <c r="O12" s="229"/>
      <c r="P12" s="229"/>
      <c r="Q12" s="246"/>
      <c r="R12" s="277"/>
      <c r="S12" s="229"/>
      <c r="T12" s="229"/>
      <c r="U12" s="246"/>
      <c r="V12" s="277"/>
      <c r="W12" s="229"/>
      <c r="X12" s="229"/>
      <c r="Y12" s="246"/>
      <c r="Z12" s="277"/>
      <c r="AA12" s="229"/>
      <c r="AB12" s="246"/>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Bautista, Carlo</v>
      </c>
      <c r="C13" s="8"/>
      <c r="D13" s="8"/>
      <c r="E13" s="8"/>
      <c r="F13" s="292">
        <f>TERM1!AA12</f>
        <v>92</v>
      </c>
      <c r="G13" s="254"/>
      <c r="H13" s="254"/>
      <c r="I13" s="255"/>
      <c r="J13" s="292">
        <f>TERM2!AA12</f>
        <v>86</v>
      </c>
      <c r="K13" s="254"/>
      <c r="L13" s="254"/>
      <c r="M13" s="255"/>
      <c r="N13" s="292">
        <f>TERM3!AA12</f>
        <v>91</v>
      </c>
      <c r="O13" s="254"/>
      <c r="P13" s="254"/>
      <c r="Q13" s="255"/>
      <c r="R13" s="289">
        <f t="shared" ref="R13:R44" si="0">IF(OR(F13="",J13="",N13=""),"",IF(ISERROR(ROUND(AVERAGE(F13,J13,N13),0)),"",ROUND(AVERAGE(F13,J13,N13),0)))</f>
        <v>90</v>
      </c>
      <c r="S13" s="254"/>
      <c r="T13" s="254"/>
      <c r="U13" s="255"/>
      <c r="V13" s="292" t="str">
        <f t="shared" ref="V13:V44" si="1">IF(ISERROR(IF(R13="","",VLOOKUP(R13,DESCRIPTORS,4,TRUE))),"",IF(R13="","",VLOOKUP(R13,DESCRIPTORS,4,TRUE)))</f>
        <v>Advancing</v>
      </c>
      <c r="W13" s="254"/>
      <c r="X13" s="254"/>
      <c r="Y13" s="255"/>
      <c r="Z13" s="305" t="str">
        <f t="shared" ref="Z13:Z44" si="2">IF(OR($F13="",$J13="",$N13="",$R13=""),"",IF($R13&gt;=75,"PASSED","FAILED"))</f>
        <v>PASSED</v>
      </c>
      <c r="AA13" s="254"/>
      <c r="AB13" s="255"/>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Castillo, Daniel</v>
      </c>
      <c r="C14" s="201"/>
      <c r="D14" s="201"/>
      <c r="E14" s="201"/>
      <c r="F14" s="276">
        <f>TERM1!AA13</f>
        <v>91</v>
      </c>
      <c r="G14" s="225"/>
      <c r="H14" s="225"/>
      <c r="I14" s="226"/>
      <c r="J14" s="276">
        <f>TERM2!AA13</f>
        <v>96</v>
      </c>
      <c r="K14" s="225"/>
      <c r="L14" s="225"/>
      <c r="M14" s="226"/>
      <c r="N14" s="276">
        <f>TERM3!AA13</f>
        <v>93</v>
      </c>
      <c r="O14" s="225"/>
      <c r="P14" s="225"/>
      <c r="Q14" s="226"/>
      <c r="R14" s="278">
        <f t="shared" si="0"/>
        <v>93</v>
      </c>
      <c r="S14" s="225"/>
      <c r="T14" s="225"/>
      <c r="U14" s="226"/>
      <c r="V14" s="276" t="str">
        <f t="shared" si="1"/>
        <v>Advancing</v>
      </c>
      <c r="W14" s="225"/>
      <c r="X14" s="225"/>
      <c r="Y14" s="226"/>
      <c r="Z14" s="275" t="str">
        <f t="shared" si="2"/>
        <v>PASSED</v>
      </c>
      <c r="AA14" s="225"/>
      <c r="AB14" s="226"/>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Dela Cruz, Elijah</v>
      </c>
      <c r="C15" s="201"/>
      <c r="D15" s="201"/>
      <c r="E15" s="201"/>
      <c r="F15" s="276">
        <f>TERM1!AA14</f>
        <v>78</v>
      </c>
      <c r="G15" s="225"/>
      <c r="H15" s="225"/>
      <c r="I15" s="226"/>
      <c r="J15" s="276">
        <f>TERM2!AA14</f>
        <v>77</v>
      </c>
      <c r="K15" s="225"/>
      <c r="L15" s="225"/>
      <c r="M15" s="226"/>
      <c r="N15" s="276">
        <f>TERM3!AA14</f>
        <v>73</v>
      </c>
      <c r="O15" s="225"/>
      <c r="P15" s="225"/>
      <c r="Q15" s="226"/>
      <c r="R15" s="278">
        <f t="shared" si="0"/>
        <v>76</v>
      </c>
      <c r="S15" s="225"/>
      <c r="T15" s="225"/>
      <c r="U15" s="226"/>
      <c r="V15" s="276" t="str">
        <f t="shared" si="1"/>
        <v>Connecting</v>
      </c>
      <c r="W15" s="225"/>
      <c r="X15" s="225"/>
      <c r="Y15" s="226"/>
      <c r="Z15" s="275" t="str">
        <f t="shared" si="2"/>
        <v>PASSED</v>
      </c>
      <c r="AA15" s="225"/>
      <c r="AB15" s="226"/>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Domingo, Francis</v>
      </c>
      <c r="C16" s="201"/>
      <c r="D16" s="201"/>
      <c r="E16" s="201"/>
      <c r="F16" s="276">
        <f>TERM1!AA15</f>
        <v>74</v>
      </c>
      <c r="G16" s="225"/>
      <c r="H16" s="225"/>
      <c r="I16" s="226"/>
      <c r="J16" s="276">
        <f>TERM2!AA15</f>
        <v>74</v>
      </c>
      <c r="K16" s="225"/>
      <c r="L16" s="225"/>
      <c r="M16" s="226"/>
      <c r="N16" s="276">
        <f>TERM3!AA15</f>
        <v>73</v>
      </c>
      <c r="O16" s="225"/>
      <c r="P16" s="225"/>
      <c r="Q16" s="226"/>
      <c r="R16" s="278">
        <f t="shared" si="0"/>
        <v>74</v>
      </c>
      <c r="S16" s="225"/>
      <c r="T16" s="225"/>
      <c r="U16" s="226"/>
      <c r="V16" s="276" t="str">
        <f t="shared" si="1"/>
        <v xml:space="preserve">Developing </v>
      </c>
      <c r="W16" s="225"/>
      <c r="X16" s="225"/>
      <c r="Y16" s="226"/>
      <c r="Z16" s="275" t="str">
        <f t="shared" si="2"/>
        <v>FAILED</v>
      </c>
      <c r="AA16" s="225"/>
      <c r="AB16" s="226"/>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Espiritu, Gabriel</v>
      </c>
      <c r="C17" s="201"/>
      <c r="D17" s="201"/>
      <c r="E17" s="201"/>
      <c r="F17" s="276">
        <f>TERM1!AA16</f>
        <v>95</v>
      </c>
      <c r="G17" s="225"/>
      <c r="H17" s="225"/>
      <c r="I17" s="226"/>
      <c r="J17" s="276">
        <f>TERM2!AA16</f>
        <v>94</v>
      </c>
      <c r="K17" s="225"/>
      <c r="L17" s="225"/>
      <c r="M17" s="226"/>
      <c r="N17" s="276">
        <f>TERM3!AA16</f>
        <v>89</v>
      </c>
      <c r="O17" s="225"/>
      <c r="P17" s="225"/>
      <c r="Q17" s="226"/>
      <c r="R17" s="278">
        <f t="shared" si="0"/>
        <v>93</v>
      </c>
      <c r="S17" s="225"/>
      <c r="T17" s="225"/>
      <c r="U17" s="226"/>
      <c r="V17" s="276" t="str">
        <f t="shared" si="1"/>
        <v>Advancing</v>
      </c>
      <c r="W17" s="225"/>
      <c r="X17" s="225"/>
      <c r="Y17" s="226"/>
      <c r="Z17" s="275" t="str">
        <f t="shared" si="2"/>
        <v>PASSED</v>
      </c>
      <c r="AA17" s="225"/>
      <c r="AB17" s="226"/>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Ferrer, Hans</v>
      </c>
      <c r="C18" s="201"/>
      <c r="D18" s="201"/>
      <c r="E18" s="201"/>
      <c r="F18" s="276">
        <f>TERM1!AA17</f>
        <v>87</v>
      </c>
      <c r="G18" s="225"/>
      <c r="H18" s="225"/>
      <c r="I18" s="226"/>
      <c r="J18" s="276">
        <f>TERM2!AA17</f>
        <v>88</v>
      </c>
      <c r="K18" s="225"/>
      <c r="L18" s="225"/>
      <c r="M18" s="226"/>
      <c r="N18" s="276">
        <f>TERM3!AA17</f>
        <v>91</v>
      </c>
      <c r="O18" s="225"/>
      <c r="P18" s="225"/>
      <c r="Q18" s="226"/>
      <c r="R18" s="278">
        <f t="shared" si="0"/>
        <v>89</v>
      </c>
      <c r="S18" s="225"/>
      <c r="T18" s="225"/>
      <c r="U18" s="226"/>
      <c r="V18" s="276" t="str">
        <f t="shared" si="1"/>
        <v>Benchmarking</v>
      </c>
      <c r="W18" s="225"/>
      <c r="X18" s="225"/>
      <c r="Y18" s="226"/>
      <c r="Z18" s="275" t="str">
        <f t="shared" si="2"/>
        <v>PASSED</v>
      </c>
      <c r="AA18" s="225"/>
      <c r="AB18" s="226"/>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Gatchalian, Ivan</v>
      </c>
      <c r="C19" s="201"/>
      <c r="D19" s="201"/>
      <c r="E19" s="201"/>
      <c r="F19" s="276">
        <f>TERM1!AA18</f>
        <v>85</v>
      </c>
      <c r="G19" s="225"/>
      <c r="H19" s="225"/>
      <c r="I19" s="226"/>
      <c r="J19" s="276">
        <f>TERM2!AA18</f>
        <v>87</v>
      </c>
      <c r="K19" s="225"/>
      <c r="L19" s="225"/>
      <c r="M19" s="226"/>
      <c r="N19" s="276">
        <f>TERM3!AA18</f>
        <v>83</v>
      </c>
      <c r="O19" s="225"/>
      <c r="P19" s="225"/>
      <c r="Q19" s="226"/>
      <c r="R19" s="278">
        <f t="shared" si="0"/>
        <v>85</v>
      </c>
      <c r="S19" s="225"/>
      <c r="T19" s="225"/>
      <c r="U19" s="226"/>
      <c r="V19" s="276" t="str">
        <f t="shared" si="1"/>
        <v>Benchmarking</v>
      </c>
      <c r="W19" s="225"/>
      <c r="X19" s="225"/>
      <c r="Y19" s="226"/>
      <c r="Z19" s="275" t="str">
        <f t="shared" si="2"/>
        <v>PASSED</v>
      </c>
      <c r="AA19" s="225"/>
      <c r="AB19" s="226"/>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Ignacio, Jerome</v>
      </c>
      <c r="C20" s="201"/>
      <c r="D20" s="201">
        <v>0</v>
      </c>
      <c r="E20" s="201"/>
      <c r="F20" s="276">
        <f>TERM1!AA19</f>
        <v>95</v>
      </c>
      <c r="G20" s="225"/>
      <c r="H20" s="225"/>
      <c r="I20" s="226"/>
      <c r="J20" s="276">
        <f>TERM2!AA19</f>
        <v>89</v>
      </c>
      <c r="K20" s="225"/>
      <c r="L20" s="225"/>
      <c r="M20" s="226"/>
      <c r="N20" s="276">
        <f>TERM3!AA19</f>
        <v>87</v>
      </c>
      <c r="O20" s="225"/>
      <c r="P20" s="225"/>
      <c r="Q20" s="226"/>
      <c r="R20" s="278">
        <f t="shared" si="0"/>
        <v>90</v>
      </c>
      <c r="S20" s="225"/>
      <c r="T20" s="225"/>
      <c r="U20" s="226"/>
      <c r="V20" s="276" t="str">
        <f t="shared" si="1"/>
        <v>Advancing</v>
      </c>
      <c r="W20" s="225"/>
      <c r="X20" s="225"/>
      <c r="Y20" s="226"/>
      <c r="Z20" s="275" t="str">
        <f t="shared" si="2"/>
        <v>PASSED</v>
      </c>
      <c r="AA20" s="225"/>
      <c r="AB20" s="226"/>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Javier, Kurt</v>
      </c>
      <c r="C21" s="201"/>
      <c r="D21" s="201"/>
      <c r="E21" s="201"/>
      <c r="F21" s="276">
        <f>TERM1!AA20</f>
        <v>85</v>
      </c>
      <c r="G21" s="225"/>
      <c r="H21" s="225"/>
      <c r="I21" s="226"/>
      <c r="J21" s="276">
        <f>TERM2!AA20</f>
        <v>88</v>
      </c>
      <c r="K21" s="225"/>
      <c r="L21" s="225"/>
      <c r="M21" s="226"/>
      <c r="N21" s="276">
        <f>TERM3!AA20</f>
        <v>83</v>
      </c>
      <c r="O21" s="225"/>
      <c r="P21" s="225"/>
      <c r="Q21" s="226"/>
      <c r="R21" s="278">
        <f t="shared" si="0"/>
        <v>85</v>
      </c>
      <c r="S21" s="225"/>
      <c r="T21" s="225"/>
      <c r="U21" s="226"/>
      <c r="V21" s="276" t="str">
        <f t="shared" si="1"/>
        <v>Benchmarking</v>
      </c>
      <c r="W21" s="225"/>
      <c r="X21" s="225"/>
      <c r="Y21" s="226"/>
      <c r="Z21" s="275" t="str">
        <f t="shared" si="2"/>
        <v>PASSED</v>
      </c>
      <c r="AA21" s="225"/>
      <c r="AB21" s="226"/>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Lacson, Lorenzo</v>
      </c>
      <c r="C22" s="201"/>
      <c r="D22" s="201"/>
      <c r="E22" s="201"/>
      <c r="F22" s="276">
        <f>TERM1!AA21</f>
        <v>77</v>
      </c>
      <c r="G22" s="225"/>
      <c r="H22" s="225"/>
      <c r="I22" s="226"/>
      <c r="J22" s="276">
        <f>TERM2!AA21</f>
        <v>80</v>
      </c>
      <c r="K22" s="225"/>
      <c r="L22" s="225"/>
      <c r="M22" s="226"/>
      <c r="N22" s="276">
        <f>TERM3!AA21</f>
        <v>80</v>
      </c>
      <c r="O22" s="225"/>
      <c r="P22" s="225"/>
      <c r="Q22" s="226"/>
      <c r="R22" s="278">
        <f t="shared" si="0"/>
        <v>79</v>
      </c>
      <c r="S22" s="225"/>
      <c r="T22" s="225"/>
      <c r="U22" s="226"/>
      <c r="V22" s="276" t="str">
        <f t="shared" si="1"/>
        <v>Connecting</v>
      </c>
      <c r="W22" s="225"/>
      <c r="X22" s="225"/>
      <c r="Y22" s="226"/>
      <c r="Z22" s="275" t="str">
        <f t="shared" si="2"/>
        <v>PASSED</v>
      </c>
      <c r="AA22" s="225"/>
      <c r="AB22" s="226"/>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Magbanua, Marco</v>
      </c>
      <c r="C23" s="201"/>
      <c r="D23" s="201">
        <v>0</v>
      </c>
      <c r="E23" s="201"/>
      <c r="F23" s="276">
        <f>TERM1!AA22</f>
        <v>72</v>
      </c>
      <c r="G23" s="225"/>
      <c r="H23" s="225"/>
      <c r="I23" s="226"/>
      <c r="J23" s="276">
        <f>TERM2!AA22</f>
        <v>71</v>
      </c>
      <c r="K23" s="225"/>
      <c r="L23" s="225"/>
      <c r="M23" s="226"/>
      <c r="N23" s="276">
        <f>TERM3!AA22</f>
        <v>70</v>
      </c>
      <c r="O23" s="225"/>
      <c r="P23" s="225"/>
      <c r="Q23" s="226"/>
      <c r="R23" s="278">
        <f t="shared" si="0"/>
        <v>71</v>
      </c>
      <c r="S23" s="225"/>
      <c r="T23" s="225"/>
      <c r="U23" s="226"/>
      <c r="V23" s="276" t="str">
        <f t="shared" si="1"/>
        <v xml:space="preserve">Developing </v>
      </c>
      <c r="W23" s="225"/>
      <c r="X23" s="225"/>
      <c r="Y23" s="226"/>
      <c r="Z23" s="275" t="str">
        <f t="shared" si="2"/>
        <v>FAILED</v>
      </c>
      <c r="AA23" s="225"/>
      <c r="AB23" s="226"/>
      <c r="AI23" s="39"/>
      <c r="AK23" s="3"/>
      <c r="BD23" s="2"/>
      <c r="BE23" s="2"/>
    </row>
    <row r="24" spans="1:57" ht="18" customHeight="1">
      <c r="A24" s="200">
        <v>12</v>
      </c>
      <c r="B24" s="193" t="str">
        <f>INPUT!B23</f>
        <v>Natividad, Nathan</v>
      </c>
      <c r="C24" s="201"/>
      <c r="D24" s="201"/>
      <c r="E24" s="201"/>
      <c r="F24" s="276">
        <f>TERM1!AA23</f>
        <v>75</v>
      </c>
      <c r="G24" s="225"/>
      <c r="H24" s="225"/>
      <c r="I24" s="226"/>
      <c r="J24" s="276">
        <f>TERM2!AA23</f>
        <v>75</v>
      </c>
      <c r="K24" s="225"/>
      <c r="L24" s="225"/>
      <c r="M24" s="226"/>
      <c r="N24" s="276">
        <f>TERM3!AA23</f>
        <v>76</v>
      </c>
      <c r="O24" s="225"/>
      <c r="P24" s="225"/>
      <c r="Q24" s="226"/>
      <c r="R24" s="278">
        <f t="shared" si="0"/>
        <v>75</v>
      </c>
      <c r="S24" s="225"/>
      <c r="T24" s="225"/>
      <c r="U24" s="226"/>
      <c r="V24" s="276" t="str">
        <f t="shared" si="1"/>
        <v>Connecting</v>
      </c>
      <c r="W24" s="225"/>
      <c r="X24" s="225"/>
      <c r="Y24" s="226"/>
      <c r="Z24" s="275" t="str">
        <f t="shared" si="2"/>
        <v>PASSED</v>
      </c>
      <c r="AA24" s="225"/>
      <c r="AB24" s="226"/>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Ocampo, Oliver</v>
      </c>
      <c r="C25" s="201"/>
      <c r="D25" s="201"/>
      <c r="E25" s="201"/>
      <c r="F25" s="276">
        <f>TERM1!AA24</f>
        <v>94</v>
      </c>
      <c r="G25" s="225"/>
      <c r="H25" s="225"/>
      <c r="I25" s="226"/>
      <c r="J25" s="276">
        <f>TERM2!AA24</f>
        <v>91</v>
      </c>
      <c r="K25" s="225"/>
      <c r="L25" s="225"/>
      <c r="M25" s="226"/>
      <c r="N25" s="276">
        <f>TERM3!AA24</f>
        <v>85</v>
      </c>
      <c r="O25" s="225"/>
      <c r="P25" s="225"/>
      <c r="Q25" s="226"/>
      <c r="R25" s="278">
        <f t="shared" si="0"/>
        <v>90</v>
      </c>
      <c r="S25" s="225"/>
      <c r="T25" s="225"/>
      <c r="U25" s="226"/>
      <c r="V25" s="276" t="str">
        <f t="shared" si="1"/>
        <v>Advancing</v>
      </c>
      <c r="W25" s="225"/>
      <c r="X25" s="225"/>
      <c r="Y25" s="226"/>
      <c r="Z25" s="275" t="str">
        <f t="shared" si="2"/>
        <v>PASSED</v>
      </c>
      <c r="AA25" s="225"/>
      <c r="AB25" s="226"/>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Pascual, Paolo</v>
      </c>
      <c r="C26" s="201"/>
      <c r="D26" s="201"/>
      <c r="E26" s="201"/>
      <c r="F26" s="276">
        <f>TERM1!AA25</f>
        <v>82</v>
      </c>
      <c r="G26" s="225"/>
      <c r="H26" s="225"/>
      <c r="I26" s="226"/>
      <c r="J26" s="276">
        <f>TERM2!AA25</f>
        <v>82</v>
      </c>
      <c r="K26" s="225"/>
      <c r="L26" s="225"/>
      <c r="M26" s="226"/>
      <c r="N26" s="276">
        <f>TERM3!AA25</f>
        <v>83</v>
      </c>
      <c r="O26" s="225"/>
      <c r="P26" s="225"/>
      <c r="Q26" s="226"/>
      <c r="R26" s="278">
        <f t="shared" si="0"/>
        <v>82</v>
      </c>
      <c r="S26" s="225"/>
      <c r="T26" s="225"/>
      <c r="U26" s="226"/>
      <c r="V26" s="276" t="str">
        <f t="shared" si="1"/>
        <v>Benchmarking</v>
      </c>
      <c r="W26" s="225"/>
      <c r="X26" s="225"/>
      <c r="Y26" s="226"/>
      <c r="Z26" s="275" t="str">
        <f t="shared" si="2"/>
        <v>PASSED</v>
      </c>
      <c r="AA26" s="225"/>
      <c r="AB26" s="226"/>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Quiambao, Rafael</v>
      </c>
      <c r="C27" s="201"/>
      <c r="D27" s="201"/>
      <c r="E27" s="201"/>
      <c r="F27" s="276">
        <f>TERM1!AA26</f>
        <v>61</v>
      </c>
      <c r="G27" s="225"/>
      <c r="H27" s="225"/>
      <c r="I27" s="226"/>
      <c r="J27" s="276">
        <f>TERM2!AA26</f>
        <v>61</v>
      </c>
      <c r="K27" s="225"/>
      <c r="L27" s="225"/>
      <c r="M27" s="226"/>
      <c r="N27" s="276">
        <f>TERM3!AA26</f>
        <v>60</v>
      </c>
      <c r="O27" s="225"/>
      <c r="P27" s="225"/>
      <c r="Q27" s="226"/>
      <c r="R27" s="278">
        <f t="shared" si="0"/>
        <v>61</v>
      </c>
      <c r="S27" s="225"/>
      <c r="T27" s="225"/>
      <c r="U27" s="226"/>
      <c r="V27" s="276" t="str">
        <f t="shared" si="1"/>
        <v>Emerging</v>
      </c>
      <c r="W27" s="225"/>
      <c r="X27" s="225"/>
      <c r="Y27" s="226"/>
      <c r="Z27" s="275" t="str">
        <f t="shared" si="2"/>
        <v>FAILED</v>
      </c>
      <c r="AA27" s="225"/>
      <c r="AB27" s="226"/>
      <c r="AI27" s="39"/>
      <c r="AK27" s="3"/>
    </row>
    <row r="28" spans="1:57" ht="18" customHeight="1">
      <c r="A28" s="200">
        <v>16</v>
      </c>
      <c r="B28" s="193" t="str">
        <f>INPUT!B27</f>
        <v>Robles, Samuel</v>
      </c>
      <c r="C28" s="201"/>
      <c r="D28" s="201"/>
      <c r="E28" s="201"/>
      <c r="F28" s="276">
        <f>TERM1!AA27</f>
        <v>83</v>
      </c>
      <c r="G28" s="225"/>
      <c r="H28" s="225"/>
      <c r="I28" s="226"/>
      <c r="J28" s="276">
        <f>TERM2!AA27</f>
        <v>82</v>
      </c>
      <c r="K28" s="225"/>
      <c r="L28" s="225"/>
      <c r="M28" s="226"/>
      <c r="N28" s="276">
        <f>TERM3!AA27</f>
        <v>87</v>
      </c>
      <c r="O28" s="225"/>
      <c r="P28" s="225"/>
      <c r="Q28" s="226"/>
      <c r="R28" s="278">
        <f t="shared" si="0"/>
        <v>84</v>
      </c>
      <c r="S28" s="225"/>
      <c r="T28" s="225"/>
      <c r="U28" s="226"/>
      <c r="V28" s="276" t="str">
        <f t="shared" si="1"/>
        <v>Benchmarking</v>
      </c>
      <c r="W28" s="225"/>
      <c r="X28" s="225"/>
      <c r="Y28" s="226"/>
      <c r="Z28" s="275" t="str">
        <f t="shared" si="2"/>
        <v>PASSED</v>
      </c>
      <c r="AA28" s="225"/>
      <c r="AB28" s="226"/>
      <c r="AI28" s="39"/>
      <c r="AK28" s="3"/>
    </row>
    <row r="29" spans="1:57" ht="18" customHeight="1">
      <c r="A29" s="200">
        <v>17</v>
      </c>
      <c r="B29" s="193" t="str">
        <f>INPUT!B28</f>
        <v>Santiago, Timothy</v>
      </c>
      <c r="C29" s="201"/>
      <c r="D29" s="201"/>
      <c r="E29" s="201"/>
      <c r="F29" s="276">
        <f>TERM1!AA28</f>
        <v>85</v>
      </c>
      <c r="G29" s="225"/>
      <c r="H29" s="225"/>
      <c r="I29" s="226"/>
      <c r="J29" s="276">
        <f>TERM2!AA28</f>
        <v>87</v>
      </c>
      <c r="K29" s="225"/>
      <c r="L29" s="225"/>
      <c r="M29" s="226"/>
      <c r="N29" s="276">
        <f>TERM3!AA28</f>
        <v>90</v>
      </c>
      <c r="O29" s="225"/>
      <c r="P29" s="225"/>
      <c r="Q29" s="226"/>
      <c r="R29" s="278">
        <f t="shared" si="0"/>
        <v>87</v>
      </c>
      <c r="S29" s="225"/>
      <c r="T29" s="225"/>
      <c r="U29" s="226"/>
      <c r="V29" s="276" t="str">
        <f t="shared" si="1"/>
        <v>Benchmarking</v>
      </c>
      <c r="W29" s="225"/>
      <c r="X29" s="225"/>
      <c r="Y29" s="226"/>
      <c r="Z29" s="275" t="str">
        <f t="shared" si="2"/>
        <v>PASSED</v>
      </c>
      <c r="AA29" s="225"/>
      <c r="AB29" s="226"/>
      <c r="AI29" s="39"/>
      <c r="AK29" s="3"/>
    </row>
    <row r="30" spans="1:57" ht="18" customHeight="1">
      <c r="A30" s="200">
        <v>18</v>
      </c>
      <c r="B30" s="193" t="str">
        <f>INPUT!B29</f>
        <v>Tolentino, Vince</v>
      </c>
      <c r="C30" s="201"/>
      <c r="D30" s="201"/>
      <c r="E30" s="201"/>
      <c r="F30" s="276">
        <f>TERM1!AA29</f>
        <v>88</v>
      </c>
      <c r="G30" s="225"/>
      <c r="H30" s="225"/>
      <c r="I30" s="226"/>
      <c r="J30" s="276">
        <f>TERM2!AA29</f>
        <v>92</v>
      </c>
      <c r="K30" s="225"/>
      <c r="L30" s="225"/>
      <c r="M30" s="226"/>
      <c r="N30" s="276">
        <f>TERM3!AA29</f>
        <v>88</v>
      </c>
      <c r="O30" s="225"/>
      <c r="P30" s="225"/>
      <c r="Q30" s="226"/>
      <c r="R30" s="278">
        <f t="shared" si="0"/>
        <v>89</v>
      </c>
      <c r="S30" s="225"/>
      <c r="T30" s="225"/>
      <c r="U30" s="226"/>
      <c r="V30" s="276" t="str">
        <f t="shared" si="1"/>
        <v>Benchmarking</v>
      </c>
      <c r="W30" s="225"/>
      <c r="X30" s="225"/>
      <c r="Y30" s="226"/>
      <c r="Z30" s="275" t="str">
        <f t="shared" si="2"/>
        <v>PASSED</v>
      </c>
      <c r="AA30" s="225"/>
      <c r="AB30" s="226"/>
      <c r="AI30" s="39"/>
      <c r="AK30" s="3"/>
    </row>
    <row r="31" spans="1:57" ht="18" customHeight="1">
      <c r="A31" s="200">
        <v>19</v>
      </c>
      <c r="B31" s="193" t="str">
        <f>INPUT!B30</f>
        <v>Umali, Warren</v>
      </c>
      <c r="C31" s="201"/>
      <c r="D31" s="201"/>
      <c r="E31" s="201"/>
      <c r="F31" s="276">
        <f>TERM1!AA30</f>
        <v>86</v>
      </c>
      <c r="G31" s="225"/>
      <c r="H31" s="225"/>
      <c r="I31" s="226"/>
      <c r="J31" s="276">
        <f>TERM2!AA30</f>
        <v>86</v>
      </c>
      <c r="K31" s="225"/>
      <c r="L31" s="225"/>
      <c r="M31" s="226"/>
      <c r="N31" s="276">
        <f>TERM3!AA30</f>
        <v>86</v>
      </c>
      <c r="O31" s="225"/>
      <c r="P31" s="225"/>
      <c r="Q31" s="226"/>
      <c r="R31" s="278">
        <f t="shared" si="0"/>
        <v>86</v>
      </c>
      <c r="S31" s="225"/>
      <c r="T31" s="225"/>
      <c r="U31" s="226"/>
      <c r="V31" s="276" t="str">
        <f t="shared" si="1"/>
        <v>Benchmarking</v>
      </c>
      <c r="W31" s="225"/>
      <c r="X31" s="225"/>
      <c r="Y31" s="226"/>
      <c r="Z31" s="275" t="str">
        <f t="shared" si="2"/>
        <v>PASSED</v>
      </c>
      <c r="AA31" s="225"/>
      <c r="AB31" s="226"/>
      <c r="AI31" s="39"/>
      <c r="AK31" s="3"/>
    </row>
    <row r="32" spans="1:57" ht="18" customHeight="1">
      <c r="A32" s="200">
        <v>20</v>
      </c>
      <c r="B32" s="193" t="str">
        <f>INPUT!B31</f>
        <v>Valdez, Zachary</v>
      </c>
      <c r="C32" s="201"/>
      <c r="D32" s="201"/>
      <c r="E32" s="201"/>
      <c r="F32" s="276">
        <f>TERM1!AA31</f>
        <v>81</v>
      </c>
      <c r="G32" s="225"/>
      <c r="H32" s="225"/>
      <c r="I32" s="226"/>
      <c r="J32" s="276">
        <f>TERM2!AA31</f>
        <v>84</v>
      </c>
      <c r="K32" s="225"/>
      <c r="L32" s="225"/>
      <c r="M32" s="226"/>
      <c r="N32" s="276">
        <f>TERM3!AA31</f>
        <v>86</v>
      </c>
      <c r="O32" s="225"/>
      <c r="P32" s="225"/>
      <c r="Q32" s="226"/>
      <c r="R32" s="278">
        <f t="shared" si="0"/>
        <v>84</v>
      </c>
      <c r="S32" s="225"/>
      <c r="T32" s="225"/>
      <c r="U32" s="226"/>
      <c r="V32" s="276" t="str">
        <f t="shared" si="1"/>
        <v>Benchmarking</v>
      </c>
      <c r="W32" s="225"/>
      <c r="X32" s="225"/>
      <c r="Y32" s="226"/>
      <c r="Z32" s="275" t="str">
        <f t="shared" si="2"/>
        <v>PASSED</v>
      </c>
      <c r="AA32" s="225"/>
      <c r="AB32" s="226"/>
      <c r="AI32" s="39"/>
      <c r="AK32" s="3"/>
    </row>
    <row r="33" spans="1:55" ht="18" customHeight="1">
      <c r="A33" s="200">
        <v>21</v>
      </c>
      <c r="B33" s="193">
        <f>INPUT!B32</f>
        <v>0</v>
      </c>
      <c r="C33" s="201"/>
      <c r="D33" s="201"/>
      <c r="E33" s="201"/>
      <c r="F33" s="276" t="str">
        <f>TERM1!AA32</f>
        <v/>
      </c>
      <c r="G33" s="225"/>
      <c r="H33" s="225"/>
      <c r="I33" s="226"/>
      <c r="J33" s="276" t="str">
        <f>TERM2!AA32</f>
        <v/>
      </c>
      <c r="K33" s="225"/>
      <c r="L33" s="225"/>
      <c r="M33" s="226"/>
      <c r="N33" s="276" t="str">
        <f>TERM3!AA32</f>
        <v/>
      </c>
      <c r="O33" s="225"/>
      <c r="P33" s="225"/>
      <c r="Q33" s="226"/>
      <c r="R33" s="278" t="str">
        <f t="shared" si="0"/>
        <v/>
      </c>
      <c r="S33" s="225"/>
      <c r="T33" s="225"/>
      <c r="U33" s="226"/>
      <c r="V33" s="276" t="str">
        <f t="shared" si="1"/>
        <v/>
      </c>
      <c r="W33" s="225"/>
      <c r="X33" s="225"/>
      <c r="Y33" s="226"/>
      <c r="Z33" s="275" t="str">
        <f t="shared" si="2"/>
        <v/>
      </c>
      <c r="AA33" s="225"/>
      <c r="AB33" s="226"/>
      <c r="AI33" s="39"/>
      <c r="AK33" s="3"/>
    </row>
    <row r="34" spans="1:55" ht="18" customHeight="1">
      <c r="A34" s="200">
        <v>22</v>
      </c>
      <c r="B34" s="193">
        <f>INPUT!B33</f>
        <v>0</v>
      </c>
      <c r="C34" s="201"/>
      <c r="D34" s="201"/>
      <c r="E34" s="201"/>
      <c r="F34" s="276" t="str">
        <f>TERM1!AA33</f>
        <v/>
      </c>
      <c r="G34" s="225"/>
      <c r="H34" s="225"/>
      <c r="I34" s="226"/>
      <c r="J34" s="276" t="str">
        <f>TERM2!AA33</f>
        <v/>
      </c>
      <c r="K34" s="225"/>
      <c r="L34" s="225"/>
      <c r="M34" s="226"/>
      <c r="N34" s="276" t="str">
        <f>TERM3!AA33</f>
        <v/>
      </c>
      <c r="O34" s="225"/>
      <c r="P34" s="225"/>
      <c r="Q34" s="226"/>
      <c r="R34" s="278" t="str">
        <f t="shared" si="0"/>
        <v/>
      </c>
      <c r="S34" s="225"/>
      <c r="T34" s="225"/>
      <c r="U34" s="226"/>
      <c r="V34" s="276" t="str">
        <f t="shared" si="1"/>
        <v/>
      </c>
      <c r="W34" s="225"/>
      <c r="X34" s="225"/>
      <c r="Y34" s="226"/>
      <c r="Z34" s="275" t="str">
        <f t="shared" si="2"/>
        <v/>
      </c>
      <c r="AA34" s="225"/>
      <c r="AB34" s="226"/>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6" t="str">
        <f>TERM1!AA34</f>
        <v/>
      </c>
      <c r="G35" s="225"/>
      <c r="H35" s="225"/>
      <c r="I35" s="226"/>
      <c r="J35" s="276" t="str">
        <f>TERM2!AA34</f>
        <v/>
      </c>
      <c r="K35" s="225"/>
      <c r="L35" s="225"/>
      <c r="M35" s="226"/>
      <c r="N35" s="276" t="str">
        <f>TERM3!AA34</f>
        <v/>
      </c>
      <c r="O35" s="225"/>
      <c r="P35" s="225"/>
      <c r="Q35" s="226"/>
      <c r="R35" s="278" t="str">
        <f t="shared" si="0"/>
        <v/>
      </c>
      <c r="S35" s="225"/>
      <c r="T35" s="225"/>
      <c r="U35" s="226"/>
      <c r="V35" s="276" t="str">
        <f t="shared" si="1"/>
        <v/>
      </c>
      <c r="W35" s="225"/>
      <c r="X35" s="225"/>
      <c r="Y35" s="226"/>
      <c r="Z35" s="275" t="str">
        <f t="shared" si="2"/>
        <v/>
      </c>
      <c r="AA35" s="225"/>
      <c r="AB35" s="226"/>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6" t="str">
        <f>TERM1!AA35</f>
        <v/>
      </c>
      <c r="G36" s="225"/>
      <c r="H36" s="225"/>
      <c r="I36" s="226"/>
      <c r="J36" s="276" t="str">
        <f>TERM2!AA35</f>
        <v/>
      </c>
      <c r="K36" s="225"/>
      <c r="L36" s="225"/>
      <c r="M36" s="226"/>
      <c r="N36" s="276" t="str">
        <f>TERM3!AA35</f>
        <v/>
      </c>
      <c r="O36" s="225"/>
      <c r="P36" s="225"/>
      <c r="Q36" s="226"/>
      <c r="R36" s="278" t="str">
        <f t="shared" si="0"/>
        <v/>
      </c>
      <c r="S36" s="225"/>
      <c r="T36" s="225"/>
      <c r="U36" s="226"/>
      <c r="V36" s="276" t="str">
        <f t="shared" si="1"/>
        <v/>
      </c>
      <c r="W36" s="225"/>
      <c r="X36" s="225"/>
      <c r="Y36" s="226"/>
      <c r="Z36" s="275" t="str">
        <f t="shared" si="2"/>
        <v/>
      </c>
      <c r="AA36" s="225"/>
      <c r="AB36" s="226"/>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6" t="str">
        <f>TERM1!AA36</f>
        <v/>
      </c>
      <c r="G37" s="225"/>
      <c r="H37" s="225"/>
      <c r="I37" s="226"/>
      <c r="J37" s="276" t="str">
        <f>TERM2!AA36</f>
        <v/>
      </c>
      <c r="K37" s="225"/>
      <c r="L37" s="225"/>
      <c r="M37" s="226"/>
      <c r="N37" s="276" t="str">
        <f>TERM3!AA36</f>
        <v/>
      </c>
      <c r="O37" s="225"/>
      <c r="P37" s="225"/>
      <c r="Q37" s="226"/>
      <c r="R37" s="278" t="str">
        <f t="shared" si="0"/>
        <v/>
      </c>
      <c r="S37" s="225"/>
      <c r="T37" s="225"/>
      <c r="U37" s="226"/>
      <c r="V37" s="276" t="str">
        <f t="shared" si="1"/>
        <v/>
      </c>
      <c r="W37" s="225"/>
      <c r="X37" s="225"/>
      <c r="Y37" s="226"/>
      <c r="Z37" s="275" t="str">
        <f t="shared" si="2"/>
        <v/>
      </c>
      <c r="AA37" s="225"/>
      <c r="AB37" s="226"/>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6" t="str">
        <f>TERM1!AA37</f>
        <v/>
      </c>
      <c r="G38" s="225"/>
      <c r="H38" s="225"/>
      <c r="I38" s="226"/>
      <c r="J38" s="276" t="str">
        <f>TERM2!AA37</f>
        <v/>
      </c>
      <c r="K38" s="225"/>
      <c r="L38" s="225"/>
      <c r="M38" s="226"/>
      <c r="N38" s="276" t="str">
        <f>TERM3!AA37</f>
        <v/>
      </c>
      <c r="O38" s="225"/>
      <c r="P38" s="225"/>
      <c r="Q38" s="226"/>
      <c r="R38" s="278" t="str">
        <f t="shared" si="0"/>
        <v/>
      </c>
      <c r="S38" s="225"/>
      <c r="T38" s="225"/>
      <c r="U38" s="226"/>
      <c r="V38" s="276" t="str">
        <f t="shared" si="1"/>
        <v/>
      </c>
      <c r="W38" s="225"/>
      <c r="X38" s="225"/>
      <c r="Y38" s="226"/>
      <c r="Z38" s="275" t="str">
        <f t="shared" si="2"/>
        <v/>
      </c>
      <c r="AA38" s="225"/>
      <c r="AB38" s="226"/>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6" t="str">
        <f>TERM1!AA38</f>
        <v/>
      </c>
      <c r="G39" s="225"/>
      <c r="H39" s="225"/>
      <c r="I39" s="226"/>
      <c r="J39" s="276" t="str">
        <f>TERM2!AA38</f>
        <v/>
      </c>
      <c r="K39" s="225"/>
      <c r="L39" s="225"/>
      <c r="M39" s="226"/>
      <c r="N39" s="276" t="str">
        <f>TERM3!AA38</f>
        <v/>
      </c>
      <c r="O39" s="225"/>
      <c r="P39" s="225"/>
      <c r="Q39" s="226"/>
      <c r="R39" s="278" t="str">
        <f t="shared" si="0"/>
        <v/>
      </c>
      <c r="S39" s="225"/>
      <c r="T39" s="225"/>
      <c r="U39" s="226"/>
      <c r="V39" s="276" t="str">
        <f t="shared" si="1"/>
        <v/>
      </c>
      <c r="W39" s="225"/>
      <c r="X39" s="225"/>
      <c r="Y39" s="226"/>
      <c r="Z39" s="275" t="str">
        <f t="shared" si="2"/>
        <v/>
      </c>
      <c r="AA39" s="225"/>
      <c r="AB39" s="226"/>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6" t="str">
        <f>TERM1!AA39</f>
        <v/>
      </c>
      <c r="G40" s="225"/>
      <c r="H40" s="225"/>
      <c r="I40" s="226"/>
      <c r="J40" s="276" t="str">
        <f>TERM2!AA39</f>
        <v/>
      </c>
      <c r="K40" s="225"/>
      <c r="L40" s="225"/>
      <c r="M40" s="226"/>
      <c r="N40" s="276" t="str">
        <f>TERM3!AA39</f>
        <v/>
      </c>
      <c r="O40" s="225"/>
      <c r="P40" s="225"/>
      <c r="Q40" s="226"/>
      <c r="R40" s="278" t="str">
        <f t="shared" si="0"/>
        <v/>
      </c>
      <c r="S40" s="225"/>
      <c r="T40" s="225"/>
      <c r="U40" s="226"/>
      <c r="V40" s="276" t="str">
        <f t="shared" si="1"/>
        <v/>
      </c>
      <c r="W40" s="225"/>
      <c r="X40" s="225"/>
      <c r="Y40" s="226"/>
      <c r="Z40" s="275" t="str">
        <f t="shared" si="2"/>
        <v/>
      </c>
      <c r="AA40" s="225"/>
      <c r="AB40" s="226"/>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6" t="str">
        <f>TERM1!AA40</f>
        <v/>
      </c>
      <c r="G41" s="225"/>
      <c r="H41" s="225"/>
      <c r="I41" s="226"/>
      <c r="J41" s="276" t="str">
        <f>TERM2!AA40</f>
        <v/>
      </c>
      <c r="K41" s="225"/>
      <c r="L41" s="225"/>
      <c r="M41" s="226"/>
      <c r="N41" s="276" t="str">
        <f>TERM3!AA40</f>
        <v/>
      </c>
      <c r="O41" s="225"/>
      <c r="P41" s="225"/>
      <c r="Q41" s="226"/>
      <c r="R41" s="278" t="str">
        <f t="shared" si="0"/>
        <v/>
      </c>
      <c r="S41" s="225"/>
      <c r="T41" s="225"/>
      <c r="U41" s="226"/>
      <c r="V41" s="276" t="str">
        <f t="shared" si="1"/>
        <v/>
      </c>
      <c r="W41" s="225"/>
      <c r="X41" s="225"/>
      <c r="Y41" s="226"/>
      <c r="Z41" s="275" t="str">
        <f t="shared" si="2"/>
        <v/>
      </c>
      <c r="AA41" s="225"/>
      <c r="AB41" s="226"/>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6" t="str">
        <f>TERM1!AA41</f>
        <v/>
      </c>
      <c r="G42" s="225"/>
      <c r="H42" s="225"/>
      <c r="I42" s="226"/>
      <c r="J42" s="276" t="str">
        <f>TERM2!AA41</f>
        <v/>
      </c>
      <c r="K42" s="225"/>
      <c r="L42" s="225"/>
      <c r="M42" s="226"/>
      <c r="N42" s="276" t="str">
        <f>TERM3!AA41</f>
        <v/>
      </c>
      <c r="O42" s="225"/>
      <c r="P42" s="225"/>
      <c r="Q42" s="226"/>
      <c r="R42" s="278" t="str">
        <f t="shared" si="0"/>
        <v/>
      </c>
      <c r="S42" s="225"/>
      <c r="T42" s="225"/>
      <c r="U42" s="226"/>
      <c r="V42" s="276" t="str">
        <f t="shared" si="1"/>
        <v/>
      </c>
      <c r="W42" s="225"/>
      <c r="X42" s="225"/>
      <c r="Y42" s="226"/>
      <c r="Z42" s="275" t="str">
        <f t="shared" si="2"/>
        <v/>
      </c>
      <c r="AA42" s="225"/>
      <c r="AB42" s="226"/>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6" t="str">
        <f>TERM1!AA42</f>
        <v/>
      </c>
      <c r="G43" s="225"/>
      <c r="H43" s="225"/>
      <c r="I43" s="226"/>
      <c r="J43" s="276" t="str">
        <f>TERM2!AA42</f>
        <v/>
      </c>
      <c r="K43" s="225"/>
      <c r="L43" s="225"/>
      <c r="M43" s="226"/>
      <c r="N43" s="276" t="str">
        <f>TERM3!AA42</f>
        <v/>
      </c>
      <c r="O43" s="225"/>
      <c r="P43" s="225"/>
      <c r="Q43" s="226"/>
      <c r="R43" s="278" t="str">
        <f t="shared" si="0"/>
        <v/>
      </c>
      <c r="S43" s="225"/>
      <c r="T43" s="225"/>
      <c r="U43" s="226"/>
      <c r="V43" s="276" t="str">
        <f t="shared" si="1"/>
        <v/>
      </c>
      <c r="W43" s="225"/>
      <c r="X43" s="225"/>
      <c r="Y43" s="226"/>
      <c r="Z43" s="275" t="str">
        <f t="shared" si="2"/>
        <v/>
      </c>
      <c r="AA43" s="225"/>
      <c r="AB43" s="226"/>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6" t="str">
        <f>TERM1!AA43</f>
        <v/>
      </c>
      <c r="G44" s="225"/>
      <c r="H44" s="225"/>
      <c r="I44" s="226"/>
      <c r="J44" s="276" t="str">
        <f>TERM2!AA43</f>
        <v/>
      </c>
      <c r="K44" s="225"/>
      <c r="L44" s="225"/>
      <c r="M44" s="226"/>
      <c r="N44" s="276" t="str">
        <f>TERM3!AA43</f>
        <v/>
      </c>
      <c r="O44" s="225"/>
      <c r="P44" s="225"/>
      <c r="Q44" s="226"/>
      <c r="R44" s="278" t="str">
        <f t="shared" si="0"/>
        <v/>
      </c>
      <c r="S44" s="225"/>
      <c r="T44" s="225"/>
      <c r="U44" s="226"/>
      <c r="V44" s="276" t="str">
        <f t="shared" si="1"/>
        <v/>
      </c>
      <c r="W44" s="225"/>
      <c r="X44" s="225"/>
      <c r="Y44" s="226"/>
      <c r="Z44" s="275" t="str">
        <f t="shared" si="2"/>
        <v/>
      </c>
      <c r="AA44" s="225"/>
      <c r="AB44" s="226"/>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6" t="str">
        <f>TERM1!AA44</f>
        <v/>
      </c>
      <c r="G45" s="225"/>
      <c r="H45" s="225"/>
      <c r="I45" s="226"/>
      <c r="J45" s="276" t="str">
        <f>TERM2!AA44</f>
        <v/>
      </c>
      <c r="K45" s="225"/>
      <c r="L45" s="225"/>
      <c r="M45" s="226"/>
      <c r="N45" s="276" t="str">
        <f>TERM3!AA44</f>
        <v/>
      </c>
      <c r="O45" s="225"/>
      <c r="P45" s="225"/>
      <c r="Q45" s="226"/>
      <c r="R45" s="278" t="str">
        <f t="shared" ref="R45:R62" si="3">IF(OR(F45="",J45="",N45=""),"",IF(ISERROR(ROUND(AVERAGE(F45,J45,N45),0)),"",ROUND(AVERAGE(F45,J45,N45),0)))</f>
        <v/>
      </c>
      <c r="S45" s="225"/>
      <c r="T45" s="225"/>
      <c r="U45" s="226"/>
      <c r="V45" s="276" t="str">
        <f t="shared" ref="V45:V62" si="4">IF(ISERROR(IF(R45="","",VLOOKUP(R45,DESCRIPTORS,4,TRUE))),"",IF(R45="","",VLOOKUP(R45,DESCRIPTORS,4,TRUE)))</f>
        <v/>
      </c>
      <c r="W45" s="225"/>
      <c r="X45" s="225"/>
      <c r="Y45" s="226"/>
      <c r="Z45" s="275" t="str">
        <f t="shared" ref="Z45:Z62" si="5">IF(OR($F45="",$J45="",$N45="",$R45=""),"",IF($R45&gt;=75,"PASSED","FAILED"))</f>
        <v/>
      </c>
      <c r="AA45" s="225"/>
      <c r="AB45" s="226"/>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6" t="str">
        <f>TERM1!AA45</f>
        <v/>
      </c>
      <c r="G46" s="225"/>
      <c r="H46" s="225"/>
      <c r="I46" s="226"/>
      <c r="J46" s="276" t="str">
        <f>TERM2!AA45</f>
        <v/>
      </c>
      <c r="K46" s="225"/>
      <c r="L46" s="225"/>
      <c r="M46" s="226"/>
      <c r="N46" s="276" t="str">
        <f>TERM3!AA45</f>
        <v/>
      </c>
      <c r="O46" s="225"/>
      <c r="P46" s="225"/>
      <c r="Q46" s="226"/>
      <c r="R46" s="278" t="str">
        <f t="shared" si="3"/>
        <v/>
      </c>
      <c r="S46" s="225"/>
      <c r="T46" s="225"/>
      <c r="U46" s="226"/>
      <c r="V46" s="276" t="str">
        <f t="shared" si="4"/>
        <v/>
      </c>
      <c r="W46" s="225"/>
      <c r="X46" s="225"/>
      <c r="Y46" s="226"/>
      <c r="Z46" s="275" t="str">
        <f t="shared" si="5"/>
        <v/>
      </c>
      <c r="AA46" s="225"/>
      <c r="AB46" s="226"/>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6" t="str">
        <f>TERM1!AA46</f>
        <v/>
      </c>
      <c r="G47" s="225"/>
      <c r="H47" s="225"/>
      <c r="I47" s="226"/>
      <c r="J47" s="276" t="str">
        <f>TERM2!AA46</f>
        <v/>
      </c>
      <c r="K47" s="225"/>
      <c r="L47" s="225"/>
      <c r="M47" s="226"/>
      <c r="N47" s="276" t="str">
        <f>TERM3!AA46</f>
        <v/>
      </c>
      <c r="O47" s="225"/>
      <c r="P47" s="225"/>
      <c r="Q47" s="226"/>
      <c r="R47" s="278" t="str">
        <f t="shared" si="3"/>
        <v/>
      </c>
      <c r="S47" s="225"/>
      <c r="T47" s="225"/>
      <c r="U47" s="226"/>
      <c r="V47" s="276" t="str">
        <f t="shared" si="4"/>
        <v/>
      </c>
      <c r="W47" s="225"/>
      <c r="X47" s="225"/>
      <c r="Y47" s="226"/>
      <c r="Z47" s="275" t="str">
        <f t="shared" si="5"/>
        <v/>
      </c>
      <c r="AA47" s="225"/>
      <c r="AB47" s="226"/>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6" t="str">
        <f>TERM1!AA47</f>
        <v/>
      </c>
      <c r="G48" s="225"/>
      <c r="H48" s="225"/>
      <c r="I48" s="226"/>
      <c r="J48" s="276" t="str">
        <f>TERM2!AA47</f>
        <v/>
      </c>
      <c r="K48" s="225"/>
      <c r="L48" s="225"/>
      <c r="M48" s="226"/>
      <c r="N48" s="276" t="str">
        <f>TERM3!AA47</f>
        <v/>
      </c>
      <c r="O48" s="225"/>
      <c r="P48" s="225"/>
      <c r="Q48" s="226"/>
      <c r="R48" s="278" t="str">
        <f t="shared" si="3"/>
        <v/>
      </c>
      <c r="S48" s="225"/>
      <c r="T48" s="225"/>
      <c r="U48" s="226"/>
      <c r="V48" s="276" t="str">
        <f t="shared" si="4"/>
        <v/>
      </c>
      <c r="W48" s="225"/>
      <c r="X48" s="225"/>
      <c r="Y48" s="226"/>
      <c r="Z48" s="275" t="str">
        <f t="shared" si="5"/>
        <v/>
      </c>
      <c r="AA48" s="225"/>
      <c r="AB48" s="226"/>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6" t="str">
        <f>TERM1!AA48</f>
        <v/>
      </c>
      <c r="G49" s="225"/>
      <c r="H49" s="225"/>
      <c r="I49" s="226"/>
      <c r="J49" s="276" t="str">
        <f>TERM2!AA48</f>
        <v/>
      </c>
      <c r="K49" s="225"/>
      <c r="L49" s="225"/>
      <c r="M49" s="226"/>
      <c r="N49" s="276" t="str">
        <f>TERM3!AA48</f>
        <v/>
      </c>
      <c r="O49" s="225"/>
      <c r="P49" s="225"/>
      <c r="Q49" s="226"/>
      <c r="R49" s="278" t="str">
        <f t="shared" si="3"/>
        <v/>
      </c>
      <c r="S49" s="225"/>
      <c r="T49" s="225"/>
      <c r="U49" s="226"/>
      <c r="V49" s="276" t="str">
        <f t="shared" si="4"/>
        <v/>
      </c>
      <c r="W49" s="225"/>
      <c r="X49" s="225"/>
      <c r="Y49" s="226"/>
      <c r="Z49" s="275" t="str">
        <f t="shared" si="5"/>
        <v/>
      </c>
      <c r="AA49" s="225"/>
      <c r="AB49" s="226"/>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6" t="str">
        <f>TERM1!AA49</f>
        <v/>
      </c>
      <c r="G50" s="225"/>
      <c r="H50" s="225"/>
      <c r="I50" s="226"/>
      <c r="J50" s="276" t="str">
        <f>TERM2!AA49</f>
        <v/>
      </c>
      <c r="K50" s="225"/>
      <c r="L50" s="225"/>
      <c r="M50" s="226"/>
      <c r="N50" s="276" t="str">
        <f>TERM3!AA49</f>
        <v/>
      </c>
      <c r="O50" s="225"/>
      <c r="P50" s="225"/>
      <c r="Q50" s="226"/>
      <c r="R50" s="278" t="str">
        <f t="shared" si="3"/>
        <v/>
      </c>
      <c r="S50" s="225"/>
      <c r="T50" s="225"/>
      <c r="U50" s="226"/>
      <c r="V50" s="276" t="str">
        <f t="shared" si="4"/>
        <v/>
      </c>
      <c r="W50" s="225"/>
      <c r="X50" s="225"/>
      <c r="Y50" s="226"/>
      <c r="Z50" s="275" t="str">
        <f t="shared" si="5"/>
        <v/>
      </c>
      <c r="AA50" s="225"/>
      <c r="AB50" s="226"/>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6" t="str">
        <f>TERM1!AA50</f>
        <v/>
      </c>
      <c r="G51" s="225"/>
      <c r="H51" s="225"/>
      <c r="I51" s="226"/>
      <c r="J51" s="276" t="str">
        <f>TERM2!AA50</f>
        <v/>
      </c>
      <c r="K51" s="225"/>
      <c r="L51" s="225"/>
      <c r="M51" s="226"/>
      <c r="N51" s="276" t="str">
        <f>TERM3!AA50</f>
        <v/>
      </c>
      <c r="O51" s="225"/>
      <c r="P51" s="225"/>
      <c r="Q51" s="226"/>
      <c r="R51" s="278" t="str">
        <f t="shared" si="3"/>
        <v/>
      </c>
      <c r="S51" s="225"/>
      <c r="T51" s="225"/>
      <c r="U51" s="226"/>
      <c r="V51" s="276" t="str">
        <f t="shared" si="4"/>
        <v/>
      </c>
      <c r="W51" s="225"/>
      <c r="X51" s="225"/>
      <c r="Y51" s="226"/>
      <c r="Z51" s="275" t="str">
        <f t="shared" si="5"/>
        <v/>
      </c>
      <c r="AA51" s="225"/>
      <c r="AB51" s="226"/>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6" t="str">
        <f>TERM1!AA51</f>
        <v/>
      </c>
      <c r="G52" s="225"/>
      <c r="H52" s="225"/>
      <c r="I52" s="226"/>
      <c r="J52" s="276" t="str">
        <f>TERM2!AA51</f>
        <v/>
      </c>
      <c r="K52" s="225"/>
      <c r="L52" s="225"/>
      <c r="M52" s="226"/>
      <c r="N52" s="276" t="str">
        <f>TERM3!AA51</f>
        <v/>
      </c>
      <c r="O52" s="225"/>
      <c r="P52" s="225"/>
      <c r="Q52" s="226"/>
      <c r="R52" s="278" t="str">
        <f t="shared" si="3"/>
        <v/>
      </c>
      <c r="S52" s="225"/>
      <c r="T52" s="225"/>
      <c r="U52" s="226"/>
      <c r="V52" s="276" t="str">
        <f t="shared" si="4"/>
        <v/>
      </c>
      <c r="W52" s="225"/>
      <c r="X52" s="225"/>
      <c r="Y52" s="226"/>
      <c r="Z52" s="275" t="str">
        <f t="shared" si="5"/>
        <v/>
      </c>
      <c r="AA52" s="225"/>
      <c r="AB52" s="226"/>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6" t="str">
        <f>TERM1!AA52</f>
        <v/>
      </c>
      <c r="G53" s="225"/>
      <c r="H53" s="225"/>
      <c r="I53" s="226"/>
      <c r="J53" s="276" t="str">
        <f>TERM2!AA52</f>
        <v/>
      </c>
      <c r="K53" s="225"/>
      <c r="L53" s="225"/>
      <c r="M53" s="226"/>
      <c r="N53" s="276" t="str">
        <f>TERM3!AA52</f>
        <v/>
      </c>
      <c r="O53" s="225"/>
      <c r="P53" s="225"/>
      <c r="Q53" s="226"/>
      <c r="R53" s="278" t="str">
        <f t="shared" si="3"/>
        <v/>
      </c>
      <c r="S53" s="225"/>
      <c r="T53" s="225"/>
      <c r="U53" s="226"/>
      <c r="V53" s="276" t="str">
        <f t="shared" si="4"/>
        <v/>
      </c>
      <c r="W53" s="225"/>
      <c r="X53" s="225"/>
      <c r="Y53" s="226"/>
      <c r="Z53" s="275" t="str">
        <f t="shared" si="5"/>
        <v/>
      </c>
      <c r="AA53" s="225"/>
      <c r="AB53" s="226"/>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6" t="str">
        <f>TERM1!AA53</f>
        <v/>
      </c>
      <c r="G54" s="225"/>
      <c r="H54" s="225"/>
      <c r="I54" s="226"/>
      <c r="J54" s="276" t="str">
        <f>TERM2!AA53</f>
        <v/>
      </c>
      <c r="K54" s="225"/>
      <c r="L54" s="225"/>
      <c r="M54" s="226"/>
      <c r="N54" s="276" t="str">
        <f>TERM3!AA53</f>
        <v/>
      </c>
      <c r="O54" s="225"/>
      <c r="P54" s="225"/>
      <c r="Q54" s="226"/>
      <c r="R54" s="278" t="str">
        <f t="shared" si="3"/>
        <v/>
      </c>
      <c r="S54" s="225"/>
      <c r="T54" s="225"/>
      <c r="U54" s="226"/>
      <c r="V54" s="276" t="str">
        <f t="shared" si="4"/>
        <v/>
      </c>
      <c r="W54" s="225"/>
      <c r="X54" s="225"/>
      <c r="Y54" s="226"/>
      <c r="Z54" s="275" t="str">
        <f t="shared" si="5"/>
        <v/>
      </c>
      <c r="AA54" s="225"/>
      <c r="AB54" s="226"/>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6" t="str">
        <f>TERM1!AA54</f>
        <v/>
      </c>
      <c r="G55" s="225"/>
      <c r="H55" s="225"/>
      <c r="I55" s="226"/>
      <c r="J55" s="276" t="str">
        <f>TERM2!AA54</f>
        <v/>
      </c>
      <c r="K55" s="225"/>
      <c r="L55" s="225"/>
      <c r="M55" s="226"/>
      <c r="N55" s="276" t="str">
        <f>TERM3!AA54</f>
        <v/>
      </c>
      <c r="O55" s="225"/>
      <c r="P55" s="225"/>
      <c r="Q55" s="226"/>
      <c r="R55" s="278" t="str">
        <f t="shared" si="3"/>
        <v/>
      </c>
      <c r="S55" s="225"/>
      <c r="T55" s="225"/>
      <c r="U55" s="226"/>
      <c r="V55" s="276" t="str">
        <f t="shared" si="4"/>
        <v/>
      </c>
      <c r="W55" s="225"/>
      <c r="X55" s="225"/>
      <c r="Y55" s="226"/>
      <c r="Z55" s="275" t="str">
        <f t="shared" si="5"/>
        <v/>
      </c>
      <c r="AA55" s="225"/>
      <c r="AB55" s="226"/>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6" t="str">
        <f>TERM1!AA55</f>
        <v/>
      </c>
      <c r="G56" s="225"/>
      <c r="H56" s="225"/>
      <c r="I56" s="226"/>
      <c r="J56" s="276" t="str">
        <f>TERM2!AA55</f>
        <v/>
      </c>
      <c r="K56" s="225"/>
      <c r="L56" s="225"/>
      <c r="M56" s="226"/>
      <c r="N56" s="276" t="str">
        <f>TERM3!AA55</f>
        <v/>
      </c>
      <c r="O56" s="225"/>
      <c r="P56" s="225"/>
      <c r="Q56" s="226"/>
      <c r="R56" s="278" t="str">
        <f t="shared" si="3"/>
        <v/>
      </c>
      <c r="S56" s="225"/>
      <c r="T56" s="225"/>
      <c r="U56" s="226"/>
      <c r="V56" s="276" t="str">
        <f t="shared" si="4"/>
        <v/>
      </c>
      <c r="W56" s="225"/>
      <c r="X56" s="225"/>
      <c r="Y56" s="226"/>
      <c r="Z56" s="275" t="str">
        <f t="shared" si="5"/>
        <v/>
      </c>
      <c r="AA56" s="225"/>
      <c r="AB56" s="226"/>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6" t="str">
        <f>TERM1!AA56</f>
        <v/>
      </c>
      <c r="G57" s="225"/>
      <c r="H57" s="225"/>
      <c r="I57" s="226"/>
      <c r="J57" s="276" t="str">
        <f>TERM2!AA56</f>
        <v/>
      </c>
      <c r="K57" s="225"/>
      <c r="L57" s="225"/>
      <c r="M57" s="226"/>
      <c r="N57" s="276" t="str">
        <f>TERM3!AA56</f>
        <v/>
      </c>
      <c r="O57" s="225"/>
      <c r="P57" s="225"/>
      <c r="Q57" s="226"/>
      <c r="R57" s="278" t="str">
        <f t="shared" si="3"/>
        <v/>
      </c>
      <c r="S57" s="225"/>
      <c r="T57" s="225"/>
      <c r="U57" s="226"/>
      <c r="V57" s="276" t="str">
        <f t="shared" si="4"/>
        <v/>
      </c>
      <c r="W57" s="225"/>
      <c r="X57" s="225"/>
      <c r="Y57" s="226"/>
      <c r="Z57" s="275" t="str">
        <f t="shared" si="5"/>
        <v/>
      </c>
      <c r="AA57" s="225"/>
      <c r="AB57" s="226"/>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6" t="str">
        <f>TERM1!AA57</f>
        <v/>
      </c>
      <c r="G58" s="225"/>
      <c r="H58" s="225"/>
      <c r="I58" s="226"/>
      <c r="J58" s="276" t="str">
        <f>TERM2!AA57</f>
        <v/>
      </c>
      <c r="K58" s="225"/>
      <c r="L58" s="225"/>
      <c r="M58" s="226"/>
      <c r="N58" s="276" t="str">
        <f>TERM3!AA57</f>
        <v/>
      </c>
      <c r="O58" s="225"/>
      <c r="P58" s="225"/>
      <c r="Q58" s="226"/>
      <c r="R58" s="278" t="str">
        <f t="shared" si="3"/>
        <v/>
      </c>
      <c r="S58" s="225"/>
      <c r="T58" s="225"/>
      <c r="U58" s="226"/>
      <c r="V58" s="276" t="str">
        <f t="shared" si="4"/>
        <v/>
      </c>
      <c r="W58" s="225"/>
      <c r="X58" s="225"/>
      <c r="Y58" s="226"/>
      <c r="Z58" s="275" t="str">
        <f t="shared" si="5"/>
        <v/>
      </c>
      <c r="AA58" s="225"/>
      <c r="AB58" s="226"/>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6" t="str">
        <f>TERM1!AA58</f>
        <v/>
      </c>
      <c r="G59" s="225"/>
      <c r="H59" s="225"/>
      <c r="I59" s="226"/>
      <c r="J59" s="276" t="str">
        <f>TERM2!AA58</f>
        <v/>
      </c>
      <c r="K59" s="225"/>
      <c r="L59" s="225"/>
      <c r="M59" s="226"/>
      <c r="N59" s="276" t="str">
        <f>TERM3!AA58</f>
        <v/>
      </c>
      <c r="O59" s="225"/>
      <c r="P59" s="225"/>
      <c r="Q59" s="226"/>
      <c r="R59" s="278" t="str">
        <f t="shared" si="3"/>
        <v/>
      </c>
      <c r="S59" s="225"/>
      <c r="T59" s="225"/>
      <c r="U59" s="226"/>
      <c r="V59" s="276" t="str">
        <f t="shared" si="4"/>
        <v/>
      </c>
      <c r="W59" s="225"/>
      <c r="X59" s="225"/>
      <c r="Y59" s="226"/>
      <c r="Z59" s="275" t="str">
        <f t="shared" si="5"/>
        <v/>
      </c>
      <c r="AA59" s="225"/>
      <c r="AB59" s="226"/>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6" t="str">
        <f>TERM1!AA59</f>
        <v/>
      </c>
      <c r="G60" s="225"/>
      <c r="H60" s="225"/>
      <c r="I60" s="226"/>
      <c r="J60" s="276" t="str">
        <f>TERM2!AA59</f>
        <v/>
      </c>
      <c r="K60" s="225"/>
      <c r="L60" s="225"/>
      <c r="M60" s="226"/>
      <c r="N60" s="276" t="str">
        <f>TERM3!AA59</f>
        <v/>
      </c>
      <c r="O60" s="225"/>
      <c r="P60" s="225"/>
      <c r="Q60" s="226"/>
      <c r="R60" s="278" t="str">
        <f t="shared" si="3"/>
        <v/>
      </c>
      <c r="S60" s="225"/>
      <c r="T60" s="225"/>
      <c r="U60" s="226"/>
      <c r="V60" s="276" t="str">
        <f t="shared" si="4"/>
        <v/>
      </c>
      <c r="W60" s="225"/>
      <c r="X60" s="225"/>
      <c r="Y60" s="226"/>
      <c r="Z60" s="275" t="str">
        <f t="shared" si="5"/>
        <v/>
      </c>
      <c r="AA60" s="225"/>
      <c r="AB60" s="226"/>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6" t="str">
        <f>TERM1!AA60</f>
        <v/>
      </c>
      <c r="G61" s="225"/>
      <c r="H61" s="225"/>
      <c r="I61" s="226"/>
      <c r="J61" s="276" t="str">
        <f>TERM2!AA60</f>
        <v/>
      </c>
      <c r="K61" s="225"/>
      <c r="L61" s="225"/>
      <c r="M61" s="226"/>
      <c r="N61" s="276" t="str">
        <f>TERM3!AA60</f>
        <v/>
      </c>
      <c r="O61" s="225"/>
      <c r="P61" s="225"/>
      <c r="Q61" s="226"/>
      <c r="R61" s="278" t="str">
        <f t="shared" si="3"/>
        <v/>
      </c>
      <c r="S61" s="225"/>
      <c r="T61" s="225"/>
      <c r="U61" s="226"/>
      <c r="V61" s="276" t="str">
        <f t="shared" si="4"/>
        <v/>
      </c>
      <c r="W61" s="225"/>
      <c r="X61" s="225"/>
      <c r="Y61" s="226"/>
      <c r="Z61" s="275" t="str">
        <f t="shared" si="5"/>
        <v/>
      </c>
      <c r="AA61" s="225"/>
      <c r="AB61" s="226"/>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5" t="str">
        <f>TERM1!AA61</f>
        <v/>
      </c>
      <c r="G62" s="286"/>
      <c r="H62" s="286"/>
      <c r="I62" s="287"/>
      <c r="J62" s="285" t="str">
        <f>TERM2!AA61</f>
        <v/>
      </c>
      <c r="K62" s="286"/>
      <c r="L62" s="286"/>
      <c r="M62" s="287"/>
      <c r="N62" s="285" t="str">
        <f>TERM3!AA61</f>
        <v/>
      </c>
      <c r="O62" s="286"/>
      <c r="P62" s="286"/>
      <c r="Q62" s="287"/>
      <c r="R62" s="288" t="str">
        <f t="shared" si="3"/>
        <v/>
      </c>
      <c r="S62" s="286"/>
      <c r="T62" s="286"/>
      <c r="U62" s="287"/>
      <c r="V62" s="285" t="str">
        <f t="shared" si="4"/>
        <v/>
      </c>
      <c r="W62" s="286"/>
      <c r="X62" s="286"/>
      <c r="Y62" s="287"/>
      <c r="Z62" s="299" t="str">
        <f t="shared" si="5"/>
        <v/>
      </c>
      <c r="AA62" s="286"/>
      <c r="AB62" s="287"/>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79"/>
      <c r="G63" s="229"/>
      <c r="H63" s="229"/>
      <c r="I63" s="280"/>
      <c r="J63" s="279"/>
      <c r="K63" s="229"/>
      <c r="L63" s="229"/>
      <c r="M63" s="280"/>
      <c r="N63" s="279"/>
      <c r="O63" s="229"/>
      <c r="P63" s="229"/>
      <c r="Q63" s="280"/>
      <c r="R63" s="293"/>
      <c r="S63" s="229"/>
      <c r="T63" s="229"/>
      <c r="U63" s="280"/>
      <c r="V63" s="293" t="str">
        <f>IF(OR(F63="",J63="",N63="",R63=""),"",IF(ISERROR(ROUND(AVERAGE(F63,J63,N63,R63),0)),"",ROUND(AVERAGE(F63,J63,N63,R63),0)))</f>
        <v/>
      </c>
      <c r="W63" s="229"/>
      <c r="X63" s="229"/>
      <c r="Y63" s="280"/>
      <c r="Z63" s="290" t="str">
        <f>IF(OR($F63="",$J63="",$N63="",$R63="",$V63=""),"",IF($V63&gt;=75,"PASSED","FAILED"))</f>
        <v/>
      </c>
      <c r="AA63" s="229"/>
      <c r="AB63" s="246"/>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Abad, Andrea</v>
      </c>
      <c r="C64" s="8"/>
      <c r="D64" s="8"/>
      <c r="E64" s="8"/>
      <c r="F64" s="292">
        <f>TERM1!AA63</f>
        <v>94</v>
      </c>
      <c r="G64" s="254"/>
      <c r="H64" s="254"/>
      <c r="I64" s="255"/>
      <c r="J64" s="292">
        <f>TERM2!AA63</f>
        <v>97</v>
      </c>
      <c r="K64" s="254"/>
      <c r="L64" s="254"/>
      <c r="M64" s="255"/>
      <c r="N64" s="292">
        <f>TERM3!AA63</f>
        <v>92</v>
      </c>
      <c r="O64" s="254"/>
      <c r="P64" s="254"/>
      <c r="Q64" s="255"/>
      <c r="R64" s="289">
        <f t="shared" ref="R64:R95" si="6">IF(OR(F64="",J64="",N64=""),"",IF(ISERROR(ROUND(AVERAGE(F64,J64,N64),0)),"",ROUND(AVERAGE(F64,J64,N64),0)))</f>
        <v>94</v>
      </c>
      <c r="S64" s="254"/>
      <c r="T64" s="254"/>
      <c r="U64" s="255"/>
      <c r="V64" s="292" t="str">
        <f t="shared" ref="V64:V95" si="7">IF(ISERROR(IF(R64="","",VLOOKUP(R64,DESCRIPTORS,4,TRUE))),"",IF(R64="","",VLOOKUP(R64,DESCRIPTORS,4,TRUE)))</f>
        <v>Advancing</v>
      </c>
      <c r="W64" s="254"/>
      <c r="X64" s="254"/>
      <c r="Y64" s="255"/>
      <c r="Z64" s="305" t="str">
        <f t="shared" ref="Z64:Z95" si="8">IF(OR($F64="",$J64="",$N64="",$R64=""),"",IF($R64&gt;=75,"PASSED","FAILED"))</f>
        <v>PASSED</v>
      </c>
      <c r="AA64" s="254"/>
      <c r="AB64" s="255"/>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Bernardo, Bea</v>
      </c>
      <c r="C65" s="201"/>
      <c r="D65" s="201"/>
      <c r="E65" s="201"/>
      <c r="F65" s="276">
        <f>TERM1!AA64</f>
        <v>78</v>
      </c>
      <c r="G65" s="225"/>
      <c r="H65" s="225"/>
      <c r="I65" s="226"/>
      <c r="J65" s="276">
        <f>TERM2!AA64</f>
        <v>81</v>
      </c>
      <c r="K65" s="225"/>
      <c r="L65" s="225"/>
      <c r="M65" s="226"/>
      <c r="N65" s="276">
        <f>TERM3!AA64</f>
        <v>83</v>
      </c>
      <c r="O65" s="225"/>
      <c r="P65" s="225"/>
      <c r="Q65" s="226"/>
      <c r="R65" s="278">
        <f t="shared" si="6"/>
        <v>81</v>
      </c>
      <c r="S65" s="225"/>
      <c r="T65" s="225"/>
      <c r="U65" s="226"/>
      <c r="V65" s="276" t="str">
        <f t="shared" si="7"/>
        <v>Benchmarking</v>
      </c>
      <c r="W65" s="225"/>
      <c r="X65" s="225"/>
      <c r="Y65" s="226"/>
      <c r="Z65" s="275" t="str">
        <f t="shared" si="8"/>
        <v>PASSED</v>
      </c>
      <c r="AA65" s="225"/>
      <c r="AB65" s="226"/>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Cabrera, Camille</v>
      </c>
      <c r="C66" s="201"/>
      <c r="D66" s="201"/>
      <c r="E66" s="201"/>
      <c r="F66" s="276">
        <f>TERM1!AA65</f>
        <v>78</v>
      </c>
      <c r="G66" s="225"/>
      <c r="H66" s="225"/>
      <c r="I66" s="226"/>
      <c r="J66" s="276">
        <f>TERM2!AA65</f>
        <v>79</v>
      </c>
      <c r="K66" s="225"/>
      <c r="L66" s="225"/>
      <c r="M66" s="226"/>
      <c r="N66" s="276">
        <f>TERM3!AA65</f>
        <v>74</v>
      </c>
      <c r="O66" s="225"/>
      <c r="P66" s="225"/>
      <c r="Q66" s="226"/>
      <c r="R66" s="278">
        <f t="shared" si="6"/>
        <v>77</v>
      </c>
      <c r="S66" s="225"/>
      <c r="T66" s="225"/>
      <c r="U66" s="226"/>
      <c r="V66" s="276" t="str">
        <f t="shared" si="7"/>
        <v>Connecting</v>
      </c>
      <c r="W66" s="225"/>
      <c r="X66" s="225"/>
      <c r="Y66" s="226"/>
      <c r="Z66" s="275" t="str">
        <f t="shared" si="8"/>
        <v>PASSED</v>
      </c>
      <c r="AA66" s="225"/>
      <c r="AB66" s="226"/>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Dizon, Danica</v>
      </c>
      <c r="C67" s="201"/>
      <c r="D67" s="201"/>
      <c r="E67" s="201"/>
      <c r="F67" s="276">
        <f>TERM1!AA66</f>
        <v>82</v>
      </c>
      <c r="G67" s="225"/>
      <c r="H67" s="225"/>
      <c r="I67" s="226"/>
      <c r="J67" s="276">
        <f>TERM2!AA66</f>
        <v>81</v>
      </c>
      <c r="K67" s="225"/>
      <c r="L67" s="225"/>
      <c r="M67" s="226"/>
      <c r="N67" s="276">
        <f>TERM3!AA66</f>
        <v>81</v>
      </c>
      <c r="O67" s="225"/>
      <c r="P67" s="225"/>
      <c r="Q67" s="226"/>
      <c r="R67" s="278">
        <f t="shared" si="6"/>
        <v>81</v>
      </c>
      <c r="S67" s="225"/>
      <c r="T67" s="225"/>
      <c r="U67" s="226"/>
      <c r="V67" s="276" t="str">
        <f t="shared" si="7"/>
        <v>Benchmarking</v>
      </c>
      <c r="W67" s="225"/>
      <c r="X67" s="225"/>
      <c r="Y67" s="226"/>
      <c r="Z67" s="275" t="str">
        <f t="shared" si="8"/>
        <v>PASSED</v>
      </c>
      <c r="AA67" s="225"/>
      <c r="AB67" s="226"/>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Estrada, Elaine</v>
      </c>
      <c r="C68" s="201"/>
      <c r="D68" s="201"/>
      <c r="E68" s="201"/>
      <c r="F68" s="276">
        <f>TERM1!AA67</f>
        <v>94</v>
      </c>
      <c r="G68" s="225"/>
      <c r="H68" s="225"/>
      <c r="I68" s="226"/>
      <c r="J68" s="276">
        <f>TERM2!AA67</f>
        <v>94</v>
      </c>
      <c r="K68" s="225"/>
      <c r="L68" s="225"/>
      <c r="M68" s="226"/>
      <c r="N68" s="276">
        <f>TERM3!AA67</f>
        <v>97</v>
      </c>
      <c r="O68" s="225"/>
      <c r="P68" s="225"/>
      <c r="Q68" s="226"/>
      <c r="R68" s="278">
        <f t="shared" si="6"/>
        <v>95</v>
      </c>
      <c r="S68" s="225"/>
      <c r="T68" s="225"/>
      <c r="U68" s="226"/>
      <c r="V68" s="276" t="str">
        <f t="shared" si="7"/>
        <v>Advancing</v>
      </c>
      <c r="W68" s="225"/>
      <c r="X68" s="225"/>
      <c r="Y68" s="226"/>
      <c r="Z68" s="275" t="str">
        <f t="shared" si="8"/>
        <v>PASSED</v>
      </c>
      <c r="AA68" s="225"/>
      <c r="AB68" s="226"/>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Flores, Faith</v>
      </c>
      <c r="C69" s="201"/>
      <c r="D69" s="201"/>
      <c r="E69" s="201"/>
      <c r="F69" s="276">
        <f>TERM1!AA68</f>
        <v>91</v>
      </c>
      <c r="G69" s="225"/>
      <c r="H69" s="225"/>
      <c r="I69" s="226"/>
      <c r="J69" s="276">
        <f>TERM2!AA68</f>
        <v>88</v>
      </c>
      <c r="K69" s="225"/>
      <c r="L69" s="225"/>
      <c r="M69" s="226"/>
      <c r="N69" s="276">
        <f>TERM3!AA68</f>
        <v>92</v>
      </c>
      <c r="O69" s="225"/>
      <c r="P69" s="225"/>
      <c r="Q69" s="226"/>
      <c r="R69" s="278">
        <f t="shared" si="6"/>
        <v>90</v>
      </c>
      <c r="S69" s="225"/>
      <c r="T69" s="225"/>
      <c r="U69" s="226"/>
      <c r="V69" s="276" t="str">
        <f t="shared" si="7"/>
        <v>Advancing</v>
      </c>
      <c r="W69" s="225"/>
      <c r="X69" s="225"/>
      <c r="Y69" s="226"/>
      <c r="Z69" s="275" t="str">
        <f t="shared" si="8"/>
        <v>PASSED</v>
      </c>
      <c r="AA69" s="225"/>
      <c r="AB69" s="226"/>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Galang, Grace</v>
      </c>
      <c r="C70" s="201"/>
      <c r="D70" s="201"/>
      <c r="E70" s="201"/>
      <c r="F70" s="276">
        <f>TERM1!AA69</f>
        <v>79</v>
      </c>
      <c r="G70" s="225"/>
      <c r="H70" s="225"/>
      <c r="I70" s="226"/>
      <c r="J70" s="276">
        <f>TERM2!AA69</f>
        <v>73</v>
      </c>
      <c r="K70" s="225"/>
      <c r="L70" s="225"/>
      <c r="M70" s="226"/>
      <c r="N70" s="276">
        <f>TERM3!AA69</f>
        <v>74</v>
      </c>
      <c r="O70" s="225"/>
      <c r="P70" s="225"/>
      <c r="Q70" s="226"/>
      <c r="R70" s="278">
        <f t="shared" si="6"/>
        <v>75</v>
      </c>
      <c r="S70" s="225"/>
      <c r="T70" s="225"/>
      <c r="U70" s="226"/>
      <c r="V70" s="276" t="str">
        <f t="shared" si="7"/>
        <v>Connecting</v>
      </c>
      <c r="W70" s="225"/>
      <c r="X70" s="225"/>
      <c r="Y70" s="226"/>
      <c r="Z70" s="275" t="str">
        <f t="shared" si="8"/>
        <v>PASSED</v>
      </c>
      <c r="AA70" s="225"/>
      <c r="AB70" s="226"/>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Hernandez, Hannah</v>
      </c>
      <c r="C71" s="201"/>
      <c r="D71" s="201"/>
      <c r="E71" s="201"/>
      <c r="F71" s="276">
        <f>TERM1!AA70</f>
        <v>90</v>
      </c>
      <c r="G71" s="225"/>
      <c r="H71" s="225"/>
      <c r="I71" s="226"/>
      <c r="J71" s="276">
        <f>TERM2!AA70</f>
        <v>86</v>
      </c>
      <c r="K71" s="225"/>
      <c r="L71" s="225"/>
      <c r="M71" s="226"/>
      <c r="N71" s="276">
        <f>TERM3!AA70</f>
        <v>89</v>
      </c>
      <c r="O71" s="225"/>
      <c r="P71" s="225"/>
      <c r="Q71" s="226"/>
      <c r="R71" s="278">
        <f t="shared" si="6"/>
        <v>88</v>
      </c>
      <c r="S71" s="225"/>
      <c r="T71" s="225"/>
      <c r="U71" s="226"/>
      <c r="V71" s="276" t="str">
        <f t="shared" si="7"/>
        <v>Benchmarking</v>
      </c>
      <c r="W71" s="225"/>
      <c r="X71" s="225"/>
      <c r="Y71" s="226"/>
      <c r="Z71" s="275" t="str">
        <f t="shared" si="8"/>
        <v>PASSED</v>
      </c>
      <c r="AA71" s="225"/>
      <c r="AB71" s="226"/>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Ilagan, Isabel</v>
      </c>
      <c r="C72" s="201"/>
      <c r="D72" s="201"/>
      <c r="E72" s="201"/>
      <c r="F72" s="276">
        <f>TERM1!AA71</f>
        <v>71</v>
      </c>
      <c r="G72" s="225"/>
      <c r="H72" s="225"/>
      <c r="I72" s="226"/>
      <c r="J72" s="276">
        <f>TERM2!AA71</f>
        <v>70</v>
      </c>
      <c r="K72" s="225"/>
      <c r="L72" s="225"/>
      <c r="M72" s="226"/>
      <c r="N72" s="276">
        <f>TERM3!AA71</f>
        <v>70</v>
      </c>
      <c r="O72" s="225"/>
      <c r="P72" s="225"/>
      <c r="Q72" s="226"/>
      <c r="R72" s="278">
        <f t="shared" si="6"/>
        <v>70</v>
      </c>
      <c r="S72" s="225"/>
      <c r="T72" s="225"/>
      <c r="U72" s="226"/>
      <c r="V72" s="276" t="str">
        <f t="shared" si="7"/>
        <v xml:space="preserve">Developing </v>
      </c>
      <c r="W72" s="225"/>
      <c r="X72" s="225"/>
      <c r="Y72" s="226"/>
      <c r="Z72" s="275" t="str">
        <f t="shared" si="8"/>
        <v>FAILED</v>
      </c>
      <c r="AA72" s="225"/>
      <c r="AB72" s="226"/>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Jimenez, Janine</v>
      </c>
      <c r="C73" s="201"/>
      <c r="D73" s="201"/>
      <c r="E73" s="201"/>
      <c r="F73" s="276">
        <f>TERM1!AA72</f>
        <v>82</v>
      </c>
      <c r="G73" s="225"/>
      <c r="H73" s="225"/>
      <c r="I73" s="226"/>
      <c r="J73" s="276">
        <f>TERM2!AA72</f>
        <v>89</v>
      </c>
      <c r="K73" s="225"/>
      <c r="L73" s="225"/>
      <c r="M73" s="226"/>
      <c r="N73" s="276">
        <f>TERM3!AA72</f>
        <v>88</v>
      </c>
      <c r="O73" s="225"/>
      <c r="P73" s="225"/>
      <c r="Q73" s="226"/>
      <c r="R73" s="278">
        <f t="shared" si="6"/>
        <v>86</v>
      </c>
      <c r="S73" s="225"/>
      <c r="T73" s="225"/>
      <c r="U73" s="226"/>
      <c r="V73" s="276" t="str">
        <f t="shared" si="7"/>
        <v>Benchmarking</v>
      </c>
      <c r="W73" s="225"/>
      <c r="X73" s="225"/>
      <c r="Y73" s="226"/>
      <c r="Z73" s="275" t="str">
        <f t="shared" si="8"/>
        <v>PASSED</v>
      </c>
      <c r="AA73" s="225"/>
      <c r="AB73" s="226"/>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Lim, Kristine</v>
      </c>
      <c r="C74" s="201"/>
      <c r="D74" s="201"/>
      <c r="E74" s="201"/>
      <c r="F74" s="276">
        <f>TERM1!AA73</f>
        <v>87</v>
      </c>
      <c r="G74" s="225"/>
      <c r="H74" s="225"/>
      <c r="I74" s="226"/>
      <c r="J74" s="276">
        <f>TERM2!AA73</f>
        <v>85</v>
      </c>
      <c r="K74" s="225"/>
      <c r="L74" s="225"/>
      <c r="M74" s="226"/>
      <c r="N74" s="276">
        <f>TERM3!AA73</f>
        <v>79</v>
      </c>
      <c r="O74" s="225"/>
      <c r="P74" s="225"/>
      <c r="Q74" s="226"/>
      <c r="R74" s="278">
        <f t="shared" si="6"/>
        <v>84</v>
      </c>
      <c r="S74" s="225"/>
      <c r="T74" s="225"/>
      <c r="U74" s="226"/>
      <c r="V74" s="276" t="str">
        <f t="shared" si="7"/>
        <v>Benchmarking</v>
      </c>
      <c r="W74" s="225"/>
      <c r="X74" s="225"/>
      <c r="Y74" s="226"/>
      <c r="Z74" s="275" t="str">
        <f t="shared" si="8"/>
        <v>PASSED</v>
      </c>
      <c r="AA74" s="225"/>
      <c r="AB74" s="226"/>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Manalo, Lea</v>
      </c>
      <c r="C75" s="201"/>
      <c r="D75" s="201"/>
      <c r="E75" s="201"/>
      <c r="F75" s="276">
        <f>TERM1!AA74</f>
        <v>84</v>
      </c>
      <c r="G75" s="225"/>
      <c r="H75" s="225"/>
      <c r="I75" s="226"/>
      <c r="J75" s="276">
        <f>TERM2!AA74</f>
        <v>79</v>
      </c>
      <c r="K75" s="225"/>
      <c r="L75" s="225"/>
      <c r="M75" s="226"/>
      <c r="N75" s="276">
        <f>TERM3!AA74</f>
        <v>76</v>
      </c>
      <c r="O75" s="225"/>
      <c r="P75" s="225"/>
      <c r="Q75" s="226"/>
      <c r="R75" s="278">
        <f t="shared" si="6"/>
        <v>80</v>
      </c>
      <c r="S75" s="225"/>
      <c r="T75" s="225"/>
      <c r="U75" s="226"/>
      <c r="V75" s="276" t="str">
        <f t="shared" si="7"/>
        <v>Benchmarking</v>
      </c>
      <c r="W75" s="225"/>
      <c r="X75" s="225"/>
      <c r="Y75" s="226"/>
      <c r="Z75" s="275" t="str">
        <f t="shared" si="8"/>
        <v>PASSED</v>
      </c>
      <c r="AA75" s="225"/>
      <c r="AB75" s="226"/>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Navarro, Mae</v>
      </c>
      <c r="C76" s="201"/>
      <c r="D76" s="201"/>
      <c r="E76" s="201"/>
      <c r="F76" s="276">
        <f>TERM1!AA75</f>
        <v>77</v>
      </c>
      <c r="G76" s="225"/>
      <c r="H76" s="225"/>
      <c r="I76" s="226"/>
      <c r="J76" s="276">
        <f>TERM2!AA75</f>
        <v>81</v>
      </c>
      <c r="K76" s="225"/>
      <c r="L76" s="225"/>
      <c r="M76" s="226"/>
      <c r="N76" s="276">
        <f>TERM3!AA75</f>
        <v>84</v>
      </c>
      <c r="O76" s="225"/>
      <c r="P76" s="225"/>
      <c r="Q76" s="226"/>
      <c r="R76" s="278">
        <f t="shared" si="6"/>
        <v>81</v>
      </c>
      <c r="S76" s="225"/>
      <c r="T76" s="225"/>
      <c r="U76" s="226"/>
      <c r="V76" s="276" t="str">
        <f t="shared" si="7"/>
        <v>Benchmarking</v>
      </c>
      <c r="W76" s="225"/>
      <c r="X76" s="225"/>
      <c r="Y76" s="226"/>
      <c r="Z76" s="275" t="str">
        <f t="shared" si="8"/>
        <v>PASSED</v>
      </c>
      <c r="AA76" s="225"/>
      <c r="AB76" s="226"/>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Ortega, Nicole</v>
      </c>
      <c r="C77" s="201"/>
      <c r="D77" s="201"/>
      <c r="E77" s="201"/>
      <c r="F77" s="276">
        <f>TERM1!AA76</f>
        <v>83</v>
      </c>
      <c r="G77" s="225"/>
      <c r="H77" s="225"/>
      <c r="I77" s="226"/>
      <c r="J77" s="276">
        <f>TERM2!AA76</f>
        <v>81</v>
      </c>
      <c r="K77" s="225"/>
      <c r="L77" s="225"/>
      <c r="M77" s="226"/>
      <c r="N77" s="276">
        <f>TERM3!AA76</f>
        <v>77</v>
      </c>
      <c r="O77" s="225"/>
      <c r="P77" s="225"/>
      <c r="Q77" s="226"/>
      <c r="R77" s="278">
        <f t="shared" si="6"/>
        <v>80</v>
      </c>
      <c r="S77" s="225"/>
      <c r="T77" s="225"/>
      <c r="U77" s="226"/>
      <c r="V77" s="276" t="str">
        <f t="shared" si="7"/>
        <v>Benchmarking</v>
      </c>
      <c r="W77" s="225"/>
      <c r="X77" s="225"/>
      <c r="Y77" s="226"/>
      <c r="Z77" s="275" t="str">
        <f t="shared" si="8"/>
        <v>PASSED</v>
      </c>
      <c r="AA77" s="225"/>
      <c r="AB77" s="226"/>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Perez, Patricia</v>
      </c>
      <c r="C78" s="201"/>
      <c r="D78" s="201"/>
      <c r="E78" s="201"/>
      <c r="F78" s="276">
        <f>TERM1!AA77</f>
        <v>84</v>
      </c>
      <c r="G78" s="225"/>
      <c r="H78" s="225"/>
      <c r="I78" s="226"/>
      <c r="J78" s="276">
        <f>TERM2!AA77</f>
        <v>85</v>
      </c>
      <c r="K78" s="225"/>
      <c r="L78" s="225"/>
      <c r="M78" s="226"/>
      <c r="N78" s="276">
        <f>TERM3!AA77</f>
        <v>85</v>
      </c>
      <c r="O78" s="225"/>
      <c r="P78" s="225"/>
      <c r="Q78" s="226"/>
      <c r="R78" s="278">
        <f t="shared" si="6"/>
        <v>85</v>
      </c>
      <c r="S78" s="225"/>
      <c r="T78" s="225"/>
      <c r="U78" s="226"/>
      <c r="V78" s="276" t="str">
        <f t="shared" si="7"/>
        <v>Benchmarking</v>
      </c>
      <c r="W78" s="225"/>
      <c r="X78" s="225"/>
      <c r="Y78" s="226"/>
      <c r="Z78" s="275" t="str">
        <f t="shared" si="8"/>
        <v>PASSED</v>
      </c>
      <c r="AA78" s="225"/>
      <c r="AB78" s="226"/>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Quintos, Queenie</v>
      </c>
      <c r="C79" s="201"/>
      <c r="D79" s="201"/>
      <c r="E79" s="201"/>
      <c r="F79" s="276">
        <f>TERM1!AA78</f>
        <v>81</v>
      </c>
      <c r="G79" s="225"/>
      <c r="H79" s="225"/>
      <c r="I79" s="226"/>
      <c r="J79" s="276">
        <f>TERM2!AA78</f>
        <v>81</v>
      </c>
      <c r="K79" s="225"/>
      <c r="L79" s="225"/>
      <c r="M79" s="226"/>
      <c r="N79" s="276">
        <f>TERM3!AA78</f>
        <v>81</v>
      </c>
      <c r="O79" s="225"/>
      <c r="P79" s="225"/>
      <c r="Q79" s="226"/>
      <c r="R79" s="278">
        <f t="shared" si="6"/>
        <v>81</v>
      </c>
      <c r="S79" s="225"/>
      <c r="T79" s="225"/>
      <c r="U79" s="226"/>
      <c r="V79" s="276" t="str">
        <f t="shared" si="7"/>
        <v>Benchmarking</v>
      </c>
      <c r="W79" s="225"/>
      <c r="X79" s="225"/>
      <c r="Y79" s="226"/>
      <c r="Z79" s="275" t="str">
        <f t="shared" si="8"/>
        <v>PASSED</v>
      </c>
      <c r="AA79" s="225"/>
      <c r="AB79" s="226"/>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Ramos, Rica</v>
      </c>
      <c r="C80" s="201"/>
      <c r="D80" s="201"/>
      <c r="E80" s="201"/>
      <c r="F80" s="276">
        <f>TERM1!AA79</f>
        <v>74</v>
      </c>
      <c r="G80" s="225"/>
      <c r="H80" s="225"/>
      <c r="I80" s="226"/>
      <c r="J80" s="276">
        <f>TERM2!AA79</f>
        <v>75</v>
      </c>
      <c r="K80" s="225"/>
      <c r="L80" s="225"/>
      <c r="M80" s="226"/>
      <c r="N80" s="276">
        <f>TERM3!AA79</f>
        <v>73</v>
      </c>
      <c r="O80" s="225"/>
      <c r="P80" s="225"/>
      <c r="Q80" s="226"/>
      <c r="R80" s="278">
        <f t="shared" si="6"/>
        <v>74</v>
      </c>
      <c r="S80" s="225"/>
      <c r="T80" s="225"/>
      <c r="U80" s="226"/>
      <c r="V80" s="276" t="str">
        <f t="shared" si="7"/>
        <v xml:space="preserve">Developing </v>
      </c>
      <c r="W80" s="225"/>
      <c r="X80" s="225"/>
      <c r="Y80" s="226"/>
      <c r="Z80" s="275" t="str">
        <f t="shared" si="8"/>
        <v>FAILED</v>
      </c>
      <c r="AA80" s="225"/>
      <c r="AB80" s="226"/>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Salazar, Sofia</v>
      </c>
      <c r="C81" s="201"/>
      <c r="D81" s="201"/>
      <c r="E81" s="201"/>
      <c r="F81" s="276">
        <f>TERM1!AA80</f>
        <v>88</v>
      </c>
      <c r="G81" s="225"/>
      <c r="H81" s="225"/>
      <c r="I81" s="226"/>
      <c r="J81" s="276">
        <f>TERM2!AA80</f>
        <v>87</v>
      </c>
      <c r="K81" s="225"/>
      <c r="L81" s="225"/>
      <c r="M81" s="226"/>
      <c r="N81" s="276">
        <f>TERM3!AA80</f>
        <v>86</v>
      </c>
      <c r="O81" s="225"/>
      <c r="P81" s="225"/>
      <c r="Q81" s="226"/>
      <c r="R81" s="278">
        <f t="shared" si="6"/>
        <v>87</v>
      </c>
      <c r="S81" s="225"/>
      <c r="T81" s="225"/>
      <c r="U81" s="226"/>
      <c r="V81" s="276" t="str">
        <f t="shared" si="7"/>
        <v>Benchmarking</v>
      </c>
      <c r="W81" s="225"/>
      <c r="X81" s="225"/>
      <c r="Y81" s="226"/>
      <c r="Z81" s="275" t="str">
        <f t="shared" si="8"/>
        <v>PASSED</v>
      </c>
      <c r="AA81" s="225"/>
      <c r="AB81" s="226"/>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Torres, Trisha</v>
      </c>
      <c r="C82" s="201"/>
      <c r="D82" s="201"/>
      <c r="E82" s="201"/>
      <c r="F82" s="276">
        <f>TERM1!AA81</f>
        <v>75</v>
      </c>
      <c r="G82" s="225"/>
      <c r="H82" s="225"/>
      <c r="I82" s="226"/>
      <c r="J82" s="276">
        <f>TERM2!AA81</f>
        <v>72</v>
      </c>
      <c r="K82" s="225"/>
      <c r="L82" s="225"/>
      <c r="M82" s="226"/>
      <c r="N82" s="276">
        <f>TERM3!AA81</f>
        <v>71</v>
      </c>
      <c r="O82" s="225"/>
      <c r="P82" s="225"/>
      <c r="Q82" s="226"/>
      <c r="R82" s="278">
        <f t="shared" si="6"/>
        <v>73</v>
      </c>
      <c r="S82" s="225"/>
      <c r="T82" s="225"/>
      <c r="U82" s="226"/>
      <c r="V82" s="276" t="str">
        <f t="shared" si="7"/>
        <v xml:space="preserve">Developing </v>
      </c>
      <c r="W82" s="225"/>
      <c r="X82" s="225"/>
      <c r="Y82" s="226"/>
      <c r="Z82" s="275" t="str">
        <f t="shared" si="8"/>
        <v>FAILED</v>
      </c>
      <c r="AA82" s="225"/>
      <c r="AB82" s="226"/>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Villanueva, Yvonne</v>
      </c>
      <c r="C83" s="201"/>
      <c r="D83" s="201"/>
      <c r="E83" s="201"/>
      <c r="F83" s="276">
        <f>TERM1!AA82</f>
        <v>79</v>
      </c>
      <c r="G83" s="225"/>
      <c r="H83" s="225"/>
      <c r="I83" s="226"/>
      <c r="J83" s="276">
        <f>TERM2!AA82</f>
        <v>76</v>
      </c>
      <c r="K83" s="225"/>
      <c r="L83" s="225"/>
      <c r="M83" s="226"/>
      <c r="N83" s="276">
        <f>TERM3!AA82</f>
        <v>79</v>
      </c>
      <c r="O83" s="225"/>
      <c r="P83" s="225"/>
      <c r="Q83" s="226"/>
      <c r="R83" s="278">
        <f t="shared" si="6"/>
        <v>78</v>
      </c>
      <c r="S83" s="225"/>
      <c r="T83" s="225"/>
      <c r="U83" s="226"/>
      <c r="V83" s="276" t="str">
        <f t="shared" si="7"/>
        <v>Connecting</v>
      </c>
      <c r="W83" s="225"/>
      <c r="X83" s="225"/>
      <c r="Y83" s="226"/>
      <c r="Z83" s="275" t="str">
        <f t="shared" si="8"/>
        <v>PASSED</v>
      </c>
      <c r="AA83" s="225"/>
      <c r="AB83" s="226"/>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6" t="str">
        <f>TERM1!AA83</f>
        <v/>
      </c>
      <c r="G84" s="225"/>
      <c r="H84" s="225"/>
      <c r="I84" s="226"/>
      <c r="J84" s="276" t="str">
        <f>TERM2!AA83</f>
        <v/>
      </c>
      <c r="K84" s="225"/>
      <c r="L84" s="225"/>
      <c r="M84" s="226"/>
      <c r="N84" s="276" t="str">
        <f>TERM3!AA83</f>
        <v/>
      </c>
      <c r="O84" s="225"/>
      <c r="P84" s="225"/>
      <c r="Q84" s="226"/>
      <c r="R84" s="278" t="str">
        <f t="shared" si="6"/>
        <v/>
      </c>
      <c r="S84" s="225"/>
      <c r="T84" s="225"/>
      <c r="U84" s="226"/>
      <c r="V84" s="276" t="str">
        <f t="shared" si="7"/>
        <v/>
      </c>
      <c r="W84" s="225"/>
      <c r="X84" s="225"/>
      <c r="Y84" s="226"/>
      <c r="Z84" s="275" t="str">
        <f t="shared" si="8"/>
        <v/>
      </c>
      <c r="AA84" s="225"/>
      <c r="AB84" s="226"/>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6" t="str">
        <f>TERM1!AA84</f>
        <v/>
      </c>
      <c r="G85" s="225"/>
      <c r="H85" s="225"/>
      <c r="I85" s="226"/>
      <c r="J85" s="276" t="str">
        <f>TERM2!AA84</f>
        <v/>
      </c>
      <c r="K85" s="225"/>
      <c r="L85" s="225"/>
      <c r="M85" s="226"/>
      <c r="N85" s="276" t="str">
        <f>TERM3!AA84</f>
        <v/>
      </c>
      <c r="O85" s="225"/>
      <c r="P85" s="225"/>
      <c r="Q85" s="226"/>
      <c r="R85" s="278" t="str">
        <f t="shared" si="6"/>
        <v/>
      </c>
      <c r="S85" s="225"/>
      <c r="T85" s="225"/>
      <c r="U85" s="226"/>
      <c r="V85" s="276" t="str">
        <f t="shared" si="7"/>
        <v/>
      </c>
      <c r="W85" s="225"/>
      <c r="X85" s="225"/>
      <c r="Y85" s="226"/>
      <c r="Z85" s="275" t="str">
        <f t="shared" si="8"/>
        <v/>
      </c>
      <c r="AA85" s="225"/>
      <c r="AB85" s="226"/>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6" t="str">
        <f>TERM1!AA85</f>
        <v/>
      </c>
      <c r="G86" s="225"/>
      <c r="H86" s="225"/>
      <c r="I86" s="226"/>
      <c r="J86" s="276" t="str">
        <f>TERM2!AA85</f>
        <v/>
      </c>
      <c r="K86" s="225"/>
      <c r="L86" s="225"/>
      <c r="M86" s="226"/>
      <c r="N86" s="276" t="str">
        <f>TERM3!AA85</f>
        <v/>
      </c>
      <c r="O86" s="225"/>
      <c r="P86" s="225"/>
      <c r="Q86" s="226"/>
      <c r="R86" s="278" t="str">
        <f t="shared" si="6"/>
        <v/>
      </c>
      <c r="S86" s="225"/>
      <c r="T86" s="225"/>
      <c r="U86" s="226"/>
      <c r="V86" s="276" t="str">
        <f t="shared" si="7"/>
        <v/>
      </c>
      <c r="W86" s="225"/>
      <c r="X86" s="225"/>
      <c r="Y86" s="226"/>
      <c r="Z86" s="275" t="str">
        <f t="shared" si="8"/>
        <v/>
      </c>
      <c r="AA86" s="225"/>
      <c r="AB86" s="226"/>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6" t="str">
        <f>TERM1!AA86</f>
        <v/>
      </c>
      <c r="G87" s="225"/>
      <c r="H87" s="225"/>
      <c r="I87" s="226"/>
      <c r="J87" s="276" t="str">
        <f>TERM2!AA86</f>
        <v/>
      </c>
      <c r="K87" s="225"/>
      <c r="L87" s="225"/>
      <c r="M87" s="226"/>
      <c r="N87" s="276" t="str">
        <f>TERM3!AA86</f>
        <v/>
      </c>
      <c r="O87" s="225"/>
      <c r="P87" s="225"/>
      <c r="Q87" s="226"/>
      <c r="R87" s="278" t="str">
        <f t="shared" si="6"/>
        <v/>
      </c>
      <c r="S87" s="225"/>
      <c r="T87" s="225"/>
      <c r="U87" s="226"/>
      <c r="V87" s="276" t="str">
        <f t="shared" si="7"/>
        <v/>
      </c>
      <c r="W87" s="225"/>
      <c r="X87" s="225"/>
      <c r="Y87" s="226"/>
      <c r="Z87" s="275" t="str">
        <f t="shared" si="8"/>
        <v/>
      </c>
      <c r="AA87" s="225"/>
      <c r="AB87" s="226"/>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6" t="str">
        <f>TERM1!AA87</f>
        <v/>
      </c>
      <c r="G88" s="225"/>
      <c r="H88" s="225"/>
      <c r="I88" s="226"/>
      <c r="J88" s="276" t="str">
        <f>TERM2!AA87</f>
        <v/>
      </c>
      <c r="K88" s="225"/>
      <c r="L88" s="225"/>
      <c r="M88" s="226"/>
      <c r="N88" s="276" t="str">
        <f>TERM3!AA87</f>
        <v/>
      </c>
      <c r="O88" s="225"/>
      <c r="P88" s="225"/>
      <c r="Q88" s="226"/>
      <c r="R88" s="278" t="str">
        <f t="shared" si="6"/>
        <v/>
      </c>
      <c r="S88" s="225"/>
      <c r="T88" s="225"/>
      <c r="U88" s="226"/>
      <c r="V88" s="276" t="str">
        <f t="shared" si="7"/>
        <v/>
      </c>
      <c r="W88" s="225"/>
      <c r="X88" s="225"/>
      <c r="Y88" s="226"/>
      <c r="Z88" s="275" t="str">
        <f t="shared" si="8"/>
        <v/>
      </c>
      <c r="AA88" s="225"/>
      <c r="AB88" s="226"/>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6" t="str">
        <f>TERM1!AA88</f>
        <v/>
      </c>
      <c r="G89" s="225"/>
      <c r="H89" s="225"/>
      <c r="I89" s="226"/>
      <c r="J89" s="276" t="str">
        <f>TERM2!AA88</f>
        <v/>
      </c>
      <c r="K89" s="225"/>
      <c r="L89" s="225"/>
      <c r="M89" s="226"/>
      <c r="N89" s="276" t="str">
        <f>TERM3!AA88</f>
        <v/>
      </c>
      <c r="O89" s="225"/>
      <c r="P89" s="225"/>
      <c r="Q89" s="226"/>
      <c r="R89" s="278" t="str">
        <f t="shared" si="6"/>
        <v/>
      </c>
      <c r="S89" s="225"/>
      <c r="T89" s="225"/>
      <c r="U89" s="226"/>
      <c r="V89" s="276" t="str">
        <f t="shared" si="7"/>
        <v/>
      </c>
      <c r="W89" s="225"/>
      <c r="X89" s="225"/>
      <c r="Y89" s="226"/>
      <c r="Z89" s="275" t="str">
        <f t="shared" si="8"/>
        <v/>
      </c>
      <c r="AA89" s="225"/>
      <c r="AB89" s="226"/>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6" t="str">
        <f>TERM1!AA89</f>
        <v/>
      </c>
      <c r="G90" s="225"/>
      <c r="H90" s="225"/>
      <c r="I90" s="226"/>
      <c r="J90" s="276" t="str">
        <f>TERM2!AA89</f>
        <v/>
      </c>
      <c r="K90" s="225"/>
      <c r="L90" s="225"/>
      <c r="M90" s="226"/>
      <c r="N90" s="276" t="str">
        <f>TERM3!AA89</f>
        <v/>
      </c>
      <c r="O90" s="225"/>
      <c r="P90" s="225"/>
      <c r="Q90" s="226"/>
      <c r="R90" s="278" t="str">
        <f t="shared" si="6"/>
        <v/>
      </c>
      <c r="S90" s="225"/>
      <c r="T90" s="225"/>
      <c r="U90" s="226"/>
      <c r="V90" s="276" t="str">
        <f t="shared" si="7"/>
        <v/>
      </c>
      <c r="W90" s="225"/>
      <c r="X90" s="225"/>
      <c r="Y90" s="226"/>
      <c r="Z90" s="275" t="str">
        <f t="shared" si="8"/>
        <v/>
      </c>
      <c r="AA90" s="225"/>
      <c r="AB90" s="226"/>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6" t="str">
        <f>TERM1!AA90</f>
        <v/>
      </c>
      <c r="G91" s="225"/>
      <c r="H91" s="225"/>
      <c r="I91" s="226"/>
      <c r="J91" s="276" t="str">
        <f>TERM2!AA90</f>
        <v/>
      </c>
      <c r="K91" s="225"/>
      <c r="L91" s="225"/>
      <c r="M91" s="226"/>
      <c r="N91" s="276" t="str">
        <f>TERM3!AA90</f>
        <v/>
      </c>
      <c r="O91" s="225"/>
      <c r="P91" s="225"/>
      <c r="Q91" s="226"/>
      <c r="R91" s="278" t="str">
        <f t="shared" si="6"/>
        <v/>
      </c>
      <c r="S91" s="225"/>
      <c r="T91" s="225"/>
      <c r="U91" s="226"/>
      <c r="V91" s="276" t="str">
        <f t="shared" si="7"/>
        <v/>
      </c>
      <c r="W91" s="225"/>
      <c r="X91" s="225"/>
      <c r="Y91" s="226"/>
      <c r="Z91" s="275" t="str">
        <f t="shared" si="8"/>
        <v/>
      </c>
      <c r="AA91" s="225"/>
      <c r="AB91" s="226"/>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6" t="str">
        <f>TERM1!AA91</f>
        <v/>
      </c>
      <c r="G92" s="225"/>
      <c r="H92" s="225"/>
      <c r="I92" s="226"/>
      <c r="J92" s="276" t="str">
        <f>TERM2!AA91</f>
        <v/>
      </c>
      <c r="K92" s="225"/>
      <c r="L92" s="225"/>
      <c r="M92" s="226"/>
      <c r="N92" s="276" t="str">
        <f>TERM3!AA91</f>
        <v/>
      </c>
      <c r="O92" s="225"/>
      <c r="P92" s="225"/>
      <c r="Q92" s="226"/>
      <c r="R92" s="278" t="str">
        <f t="shared" si="6"/>
        <v/>
      </c>
      <c r="S92" s="225"/>
      <c r="T92" s="225"/>
      <c r="U92" s="226"/>
      <c r="V92" s="276" t="str">
        <f t="shared" si="7"/>
        <v/>
      </c>
      <c r="W92" s="225"/>
      <c r="X92" s="225"/>
      <c r="Y92" s="226"/>
      <c r="Z92" s="275" t="str">
        <f t="shared" si="8"/>
        <v/>
      </c>
      <c r="AA92" s="225"/>
      <c r="AB92" s="226"/>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6" t="str">
        <f>TERM1!AA92</f>
        <v/>
      </c>
      <c r="G93" s="225"/>
      <c r="H93" s="225"/>
      <c r="I93" s="226"/>
      <c r="J93" s="276" t="str">
        <f>TERM2!AA92</f>
        <v/>
      </c>
      <c r="K93" s="225"/>
      <c r="L93" s="225"/>
      <c r="M93" s="226"/>
      <c r="N93" s="276" t="str">
        <f>TERM3!AA92</f>
        <v/>
      </c>
      <c r="O93" s="225"/>
      <c r="P93" s="225"/>
      <c r="Q93" s="226"/>
      <c r="R93" s="278" t="str">
        <f t="shared" si="6"/>
        <v/>
      </c>
      <c r="S93" s="225"/>
      <c r="T93" s="225"/>
      <c r="U93" s="226"/>
      <c r="V93" s="276" t="str">
        <f t="shared" si="7"/>
        <v/>
      </c>
      <c r="W93" s="225"/>
      <c r="X93" s="225"/>
      <c r="Y93" s="226"/>
      <c r="Z93" s="275" t="str">
        <f t="shared" si="8"/>
        <v/>
      </c>
      <c r="AA93" s="225"/>
      <c r="AB93" s="226"/>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6" t="str">
        <f>TERM1!AA93</f>
        <v/>
      </c>
      <c r="G94" s="225"/>
      <c r="H94" s="225"/>
      <c r="I94" s="226"/>
      <c r="J94" s="276" t="str">
        <f>TERM2!AA93</f>
        <v/>
      </c>
      <c r="K94" s="225"/>
      <c r="L94" s="225"/>
      <c r="M94" s="226"/>
      <c r="N94" s="276" t="str">
        <f>TERM3!AA93</f>
        <v/>
      </c>
      <c r="O94" s="225"/>
      <c r="P94" s="225"/>
      <c r="Q94" s="226"/>
      <c r="R94" s="278" t="str">
        <f t="shared" si="6"/>
        <v/>
      </c>
      <c r="S94" s="225"/>
      <c r="T94" s="225"/>
      <c r="U94" s="226"/>
      <c r="V94" s="276" t="str">
        <f t="shared" si="7"/>
        <v/>
      </c>
      <c r="W94" s="225"/>
      <c r="X94" s="225"/>
      <c r="Y94" s="226"/>
      <c r="Z94" s="275" t="str">
        <f t="shared" si="8"/>
        <v/>
      </c>
      <c r="AA94" s="225"/>
      <c r="AB94" s="226"/>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6" t="str">
        <f>TERM1!AA94</f>
        <v/>
      </c>
      <c r="G95" s="225"/>
      <c r="H95" s="225"/>
      <c r="I95" s="226"/>
      <c r="J95" s="276" t="str">
        <f>TERM2!AA94</f>
        <v/>
      </c>
      <c r="K95" s="225"/>
      <c r="L95" s="225"/>
      <c r="M95" s="226"/>
      <c r="N95" s="276" t="str">
        <f>TERM3!AA94</f>
        <v/>
      </c>
      <c r="O95" s="225"/>
      <c r="P95" s="225"/>
      <c r="Q95" s="226"/>
      <c r="R95" s="278" t="str">
        <f t="shared" si="6"/>
        <v/>
      </c>
      <c r="S95" s="225"/>
      <c r="T95" s="225"/>
      <c r="U95" s="226"/>
      <c r="V95" s="276" t="str">
        <f t="shared" si="7"/>
        <v/>
      </c>
      <c r="W95" s="225"/>
      <c r="X95" s="225"/>
      <c r="Y95" s="226"/>
      <c r="Z95" s="275" t="str">
        <f t="shared" si="8"/>
        <v/>
      </c>
      <c r="AA95" s="225"/>
      <c r="AB95" s="226"/>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6" t="str">
        <f>TERM1!AA95</f>
        <v/>
      </c>
      <c r="G96" s="225"/>
      <c r="H96" s="225"/>
      <c r="I96" s="226"/>
      <c r="J96" s="276" t="str">
        <f>TERM2!AA95</f>
        <v/>
      </c>
      <c r="K96" s="225"/>
      <c r="L96" s="225"/>
      <c r="M96" s="226"/>
      <c r="N96" s="276" t="str">
        <f>TERM3!AA95</f>
        <v/>
      </c>
      <c r="O96" s="225"/>
      <c r="P96" s="225"/>
      <c r="Q96" s="226"/>
      <c r="R96" s="278" t="str">
        <f t="shared" ref="R96:R113" si="9">IF(OR(F96="",J96="",N96=""),"",IF(ISERROR(ROUND(AVERAGE(F96,J96,N96),0)),"",ROUND(AVERAGE(F96,J96,N96),0)))</f>
        <v/>
      </c>
      <c r="S96" s="225"/>
      <c r="T96" s="225"/>
      <c r="U96" s="226"/>
      <c r="V96" s="276" t="str">
        <f t="shared" ref="V96:V113" si="10">IF(ISERROR(IF(R96="","",VLOOKUP(R96,DESCRIPTORS,4,TRUE))),"",IF(R96="","",VLOOKUP(R96,DESCRIPTORS,4,TRUE)))</f>
        <v/>
      </c>
      <c r="W96" s="225"/>
      <c r="X96" s="225"/>
      <c r="Y96" s="226"/>
      <c r="Z96" s="275" t="str">
        <f t="shared" ref="Z96:Z113" si="11">IF(OR($F96="",$J96="",$N96="",$R96=""),"",IF($R96&gt;=75,"PASSED","FAILED"))</f>
        <v/>
      </c>
      <c r="AA96" s="225"/>
      <c r="AB96" s="226"/>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6" t="str">
        <f>TERM1!AA96</f>
        <v/>
      </c>
      <c r="G97" s="225"/>
      <c r="H97" s="225"/>
      <c r="I97" s="226"/>
      <c r="J97" s="276" t="str">
        <f>TERM2!AA96</f>
        <v/>
      </c>
      <c r="K97" s="225"/>
      <c r="L97" s="225"/>
      <c r="M97" s="226"/>
      <c r="N97" s="276" t="str">
        <f>TERM3!AA96</f>
        <v/>
      </c>
      <c r="O97" s="225"/>
      <c r="P97" s="225"/>
      <c r="Q97" s="226"/>
      <c r="R97" s="278" t="str">
        <f t="shared" si="9"/>
        <v/>
      </c>
      <c r="S97" s="225"/>
      <c r="T97" s="225"/>
      <c r="U97" s="226"/>
      <c r="V97" s="276" t="str">
        <f t="shared" si="10"/>
        <v/>
      </c>
      <c r="W97" s="225"/>
      <c r="X97" s="225"/>
      <c r="Y97" s="226"/>
      <c r="Z97" s="275" t="str">
        <f t="shared" si="11"/>
        <v/>
      </c>
      <c r="AA97" s="225"/>
      <c r="AB97" s="226"/>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6" t="str">
        <f>TERM1!AA97</f>
        <v/>
      </c>
      <c r="G98" s="225"/>
      <c r="H98" s="225"/>
      <c r="I98" s="226"/>
      <c r="J98" s="276" t="str">
        <f>TERM2!AA97</f>
        <v/>
      </c>
      <c r="K98" s="225"/>
      <c r="L98" s="225"/>
      <c r="M98" s="226"/>
      <c r="N98" s="276" t="str">
        <f>TERM3!AA97</f>
        <v/>
      </c>
      <c r="O98" s="225"/>
      <c r="P98" s="225"/>
      <c r="Q98" s="226"/>
      <c r="R98" s="278" t="str">
        <f t="shared" si="9"/>
        <v/>
      </c>
      <c r="S98" s="225"/>
      <c r="T98" s="225"/>
      <c r="U98" s="226"/>
      <c r="V98" s="276" t="str">
        <f t="shared" si="10"/>
        <v/>
      </c>
      <c r="W98" s="225"/>
      <c r="X98" s="225"/>
      <c r="Y98" s="226"/>
      <c r="Z98" s="275" t="str">
        <f t="shared" si="11"/>
        <v/>
      </c>
      <c r="AA98" s="225"/>
      <c r="AB98" s="226"/>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6" t="str">
        <f>TERM1!AA98</f>
        <v/>
      </c>
      <c r="G99" s="225"/>
      <c r="H99" s="225"/>
      <c r="I99" s="226"/>
      <c r="J99" s="276" t="str">
        <f>TERM2!AA98</f>
        <v/>
      </c>
      <c r="K99" s="225"/>
      <c r="L99" s="225"/>
      <c r="M99" s="226"/>
      <c r="N99" s="276" t="str">
        <f>TERM3!AA98</f>
        <v/>
      </c>
      <c r="O99" s="225"/>
      <c r="P99" s="225"/>
      <c r="Q99" s="226"/>
      <c r="R99" s="278" t="str">
        <f t="shared" si="9"/>
        <v/>
      </c>
      <c r="S99" s="225"/>
      <c r="T99" s="225"/>
      <c r="U99" s="226"/>
      <c r="V99" s="276" t="str">
        <f t="shared" si="10"/>
        <v/>
      </c>
      <c r="W99" s="225"/>
      <c r="X99" s="225"/>
      <c r="Y99" s="226"/>
      <c r="Z99" s="275" t="str">
        <f t="shared" si="11"/>
        <v/>
      </c>
      <c r="AA99" s="225"/>
      <c r="AB99" s="226"/>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6" t="str">
        <f>TERM1!AA99</f>
        <v/>
      </c>
      <c r="G100" s="225"/>
      <c r="H100" s="225"/>
      <c r="I100" s="226"/>
      <c r="J100" s="276" t="str">
        <f>TERM2!AA99</f>
        <v/>
      </c>
      <c r="K100" s="225"/>
      <c r="L100" s="225"/>
      <c r="M100" s="226"/>
      <c r="N100" s="276" t="str">
        <f>TERM3!AA99</f>
        <v/>
      </c>
      <c r="O100" s="225"/>
      <c r="P100" s="225"/>
      <c r="Q100" s="226"/>
      <c r="R100" s="278" t="str">
        <f t="shared" si="9"/>
        <v/>
      </c>
      <c r="S100" s="225"/>
      <c r="T100" s="225"/>
      <c r="U100" s="226"/>
      <c r="V100" s="276" t="str">
        <f t="shared" si="10"/>
        <v/>
      </c>
      <c r="W100" s="225"/>
      <c r="X100" s="225"/>
      <c r="Y100" s="226"/>
      <c r="Z100" s="275" t="str">
        <f t="shared" si="11"/>
        <v/>
      </c>
      <c r="AA100" s="225"/>
      <c r="AB100" s="226"/>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6" t="str">
        <f>TERM1!AA100</f>
        <v/>
      </c>
      <c r="G101" s="225"/>
      <c r="H101" s="225"/>
      <c r="I101" s="226"/>
      <c r="J101" s="276" t="str">
        <f>TERM2!AA100</f>
        <v/>
      </c>
      <c r="K101" s="225"/>
      <c r="L101" s="225"/>
      <c r="M101" s="226"/>
      <c r="N101" s="276" t="str">
        <f>TERM3!AA100</f>
        <v/>
      </c>
      <c r="O101" s="225"/>
      <c r="P101" s="225"/>
      <c r="Q101" s="226"/>
      <c r="R101" s="278" t="str">
        <f t="shared" si="9"/>
        <v/>
      </c>
      <c r="S101" s="225"/>
      <c r="T101" s="225"/>
      <c r="U101" s="226"/>
      <c r="V101" s="276" t="str">
        <f t="shared" si="10"/>
        <v/>
      </c>
      <c r="W101" s="225"/>
      <c r="X101" s="225"/>
      <c r="Y101" s="226"/>
      <c r="Z101" s="275" t="str">
        <f t="shared" si="11"/>
        <v/>
      </c>
      <c r="AA101" s="225"/>
      <c r="AB101" s="226"/>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6" t="str">
        <f>TERM1!AA101</f>
        <v/>
      </c>
      <c r="G102" s="225"/>
      <c r="H102" s="225"/>
      <c r="I102" s="226"/>
      <c r="J102" s="276" t="str">
        <f>TERM2!AA101</f>
        <v/>
      </c>
      <c r="K102" s="225"/>
      <c r="L102" s="225"/>
      <c r="M102" s="226"/>
      <c r="N102" s="276" t="str">
        <f>TERM3!AA101</f>
        <v/>
      </c>
      <c r="O102" s="225"/>
      <c r="P102" s="225"/>
      <c r="Q102" s="226"/>
      <c r="R102" s="278" t="str">
        <f t="shared" si="9"/>
        <v/>
      </c>
      <c r="S102" s="225"/>
      <c r="T102" s="225"/>
      <c r="U102" s="226"/>
      <c r="V102" s="276" t="str">
        <f t="shared" si="10"/>
        <v/>
      </c>
      <c r="W102" s="225"/>
      <c r="X102" s="225"/>
      <c r="Y102" s="226"/>
      <c r="Z102" s="275" t="str">
        <f t="shared" si="11"/>
        <v/>
      </c>
      <c r="AA102" s="225"/>
      <c r="AB102" s="226"/>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6" t="str">
        <f>TERM1!AA102</f>
        <v/>
      </c>
      <c r="G103" s="225"/>
      <c r="H103" s="225"/>
      <c r="I103" s="226"/>
      <c r="J103" s="276" t="str">
        <f>TERM2!AA102</f>
        <v/>
      </c>
      <c r="K103" s="225"/>
      <c r="L103" s="225"/>
      <c r="M103" s="226"/>
      <c r="N103" s="276" t="str">
        <f>TERM3!AA102</f>
        <v/>
      </c>
      <c r="O103" s="225"/>
      <c r="P103" s="225"/>
      <c r="Q103" s="226"/>
      <c r="R103" s="278" t="str">
        <f t="shared" si="9"/>
        <v/>
      </c>
      <c r="S103" s="225"/>
      <c r="T103" s="225"/>
      <c r="U103" s="226"/>
      <c r="V103" s="276" t="str">
        <f t="shared" si="10"/>
        <v/>
      </c>
      <c r="W103" s="225"/>
      <c r="X103" s="225"/>
      <c r="Y103" s="226"/>
      <c r="Z103" s="275" t="str">
        <f t="shared" si="11"/>
        <v/>
      </c>
      <c r="AA103" s="225"/>
      <c r="AB103" s="226"/>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6" t="str">
        <f>TERM1!AA103</f>
        <v/>
      </c>
      <c r="G104" s="225"/>
      <c r="H104" s="225"/>
      <c r="I104" s="226"/>
      <c r="J104" s="276" t="str">
        <f>TERM2!AA103</f>
        <v/>
      </c>
      <c r="K104" s="225"/>
      <c r="L104" s="225"/>
      <c r="M104" s="226"/>
      <c r="N104" s="276" t="str">
        <f>TERM3!AA103</f>
        <v/>
      </c>
      <c r="O104" s="225"/>
      <c r="P104" s="225"/>
      <c r="Q104" s="226"/>
      <c r="R104" s="278" t="str">
        <f t="shared" si="9"/>
        <v/>
      </c>
      <c r="S104" s="225"/>
      <c r="T104" s="225"/>
      <c r="U104" s="226"/>
      <c r="V104" s="276" t="str">
        <f t="shared" si="10"/>
        <v/>
      </c>
      <c r="W104" s="225"/>
      <c r="X104" s="225"/>
      <c r="Y104" s="226"/>
      <c r="Z104" s="275" t="str">
        <f t="shared" si="11"/>
        <v/>
      </c>
      <c r="AA104" s="225"/>
      <c r="AB104" s="226"/>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6" t="str">
        <f>TERM1!AA104</f>
        <v/>
      </c>
      <c r="G105" s="225"/>
      <c r="H105" s="225"/>
      <c r="I105" s="226"/>
      <c r="J105" s="276" t="str">
        <f>TERM2!AA104</f>
        <v/>
      </c>
      <c r="K105" s="225"/>
      <c r="L105" s="225"/>
      <c r="M105" s="226"/>
      <c r="N105" s="276" t="str">
        <f>TERM3!AA104</f>
        <v/>
      </c>
      <c r="O105" s="225"/>
      <c r="P105" s="225"/>
      <c r="Q105" s="226"/>
      <c r="R105" s="278" t="str">
        <f t="shared" si="9"/>
        <v/>
      </c>
      <c r="S105" s="225"/>
      <c r="T105" s="225"/>
      <c r="U105" s="226"/>
      <c r="V105" s="276" t="str">
        <f t="shared" si="10"/>
        <v/>
      </c>
      <c r="W105" s="225"/>
      <c r="X105" s="225"/>
      <c r="Y105" s="226"/>
      <c r="Z105" s="275" t="str">
        <f t="shared" si="11"/>
        <v/>
      </c>
      <c r="AA105" s="225"/>
      <c r="AB105" s="226"/>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6" t="str">
        <f>TERM1!AA105</f>
        <v/>
      </c>
      <c r="G106" s="225"/>
      <c r="H106" s="225"/>
      <c r="I106" s="226"/>
      <c r="J106" s="276" t="str">
        <f>TERM2!AA105</f>
        <v/>
      </c>
      <c r="K106" s="225"/>
      <c r="L106" s="225"/>
      <c r="M106" s="226"/>
      <c r="N106" s="276" t="str">
        <f>TERM3!AA105</f>
        <v/>
      </c>
      <c r="O106" s="225"/>
      <c r="P106" s="225"/>
      <c r="Q106" s="226"/>
      <c r="R106" s="278" t="str">
        <f t="shared" si="9"/>
        <v/>
      </c>
      <c r="S106" s="225"/>
      <c r="T106" s="225"/>
      <c r="U106" s="226"/>
      <c r="V106" s="276" t="str">
        <f t="shared" si="10"/>
        <v/>
      </c>
      <c r="W106" s="225"/>
      <c r="X106" s="225"/>
      <c r="Y106" s="226"/>
      <c r="Z106" s="275" t="str">
        <f t="shared" si="11"/>
        <v/>
      </c>
      <c r="AA106" s="225"/>
      <c r="AB106" s="226"/>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6" t="str">
        <f>TERM1!AA106</f>
        <v/>
      </c>
      <c r="G107" s="225"/>
      <c r="H107" s="225"/>
      <c r="I107" s="226"/>
      <c r="J107" s="276" t="str">
        <f>TERM2!AA106</f>
        <v/>
      </c>
      <c r="K107" s="225"/>
      <c r="L107" s="225"/>
      <c r="M107" s="226"/>
      <c r="N107" s="276" t="str">
        <f>TERM3!AA106</f>
        <v/>
      </c>
      <c r="O107" s="225"/>
      <c r="P107" s="225"/>
      <c r="Q107" s="226"/>
      <c r="R107" s="278" t="str">
        <f t="shared" si="9"/>
        <v/>
      </c>
      <c r="S107" s="225"/>
      <c r="T107" s="225"/>
      <c r="U107" s="226"/>
      <c r="V107" s="276" t="str">
        <f t="shared" si="10"/>
        <v/>
      </c>
      <c r="W107" s="225"/>
      <c r="X107" s="225"/>
      <c r="Y107" s="226"/>
      <c r="Z107" s="275" t="str">
        <f t="shared" si="11"/>
        <v/>
      </c>
      <c r="AA107" s="225"/>
      <c r="AB107" s="226"/>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6" t="str">
        <f>TERM1!AA107</f>
        <v/>
      </c>
      <c r="G108" s="225"/>
      <c r="H108" s="225"/>
      <c r="I108" s="226"/>
      <c r="J108" s="276" t="str">
        <f>TERM2!AA107</f>
        <v/>
      </c>
      <c r="K108" s="225"/>
      <c r="L108" s="225"/>
      <c r="M108" s="226"/>
      <c r="N108" s="276" t="str">
        <f>TERM3!AA107</f>
        <v/>
      </c>
      <c r="O108" s="225"/>
      <c r="P108" s="225"/>
      <c r="Q108" s="226"/>
      <c r="R108" s="278" t="str">
        <f t="shared" si="9"/>
        <v/>
      </c>
      <c r="S108" s="225"/>
      <c r="T108" s="225"/>
      <c r="U108" s="226"/>
      <c r="V108" s="276" t="str">
        <f t="shared" si="10"/>
        <v/>
      </c>
      <c r="W108" s="225"/>
      <c r="X108" s="225"/>
      <c r="Y108" s="226"/>
      <c r="Z108" s="275" t="str">
        <f t="shared" si="11"/>
        <v/>
      </c>
      <c r="AA108" s="225"/>
      <c r="AB108" s="226"/>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6" t="str">
        <f>TERM1!AA108</f>
        <v/>
      </c>
      <c r="G109" s="225"/>
      <c r="H109" s="225"/>
      <c r="I109" s="226"/>
      <c r="J109" s="276" t="str">
        <f>TERM2!AA108</f>
        <v/>
      </c>
      <c r="K109" s="225"/>
      <c r="L109" s="225"/>
      <c r="M109" s="226"/>
      <c r="N109" s="276" t="str">
        <f>TERM3!AA108</f>
        <v/>
      </c>
      <c r="O109" s="225"/>
      <c r="P109" s="225"/>
      <c r="Q109" s="226"/>
      <c r="R109" s="278" t="str">
        <f t="shared" si="9"/>
        <v/>
      </c>
      <c r="S109" s="225"/>
      <c r="T109" s="225"/>
      <c r="U109" s="226"/>
      <c r="V109" s="276" t="str">
        <f t="shared" si="10"/>
        <v/>
      </c>
      <c r="W109" s="225"/>
      <c r="X109" s="225"/>
      <c r="Y109" s="226"/>
      <c r="Z109" s="275" t="str">
        <f t="shared" si="11"/>
        <v/>
      </c>
      <c r="AA109" s="225"/>
      <c r="AB109" s="226"/>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6" t="str">
        <f>TERM1!AA109</f>
        <v/>
      </c>
      <c r="G110" s="225"/>
      <c r="H110" s="225"/>
      <c r="I110" s="226"/>
      <c r="J110" s="276" t="str">
        <f>TERM2!AA109</f>
        <v/>
      </c>
      <c r="K110" s="225"/>
      <c r="L110" s="225"/>
      <c r="M110" s="226"/>
      <c r="N110" s="276" t="str">
        <f>TERM3!AA109</f>
        <v/>
      </c>
      <c r="O110" s="225"/>
      <c r="P110" s="225"/>
      <c r="Q110" s="226"/>
      <c r="R110" s="278" t="str">
        <f t="shared" si="9"/>
        <v/>
      </c>
      <c r="S110" s="225"/>
      <c r="T110" s="225"/>
      <c r="U110" s="226"/>
      <c r="V110" s="276" t="str">
        <f t="shared" si="10"/>
        <v/>
      </c>
      <c r="W110" s="225"/>
      <c r="X110" s="225"/>
      <c r="Y110" s="226"/>
      <c r="Z110" s="275" t="str">
        <f t="shared" si="11"/>
        <v/>
      </c>
      <c r="AA110" s="225"/>
      <c r="AB110" s="226"/>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6" t="str">
        <f>TERM1!AA110</f>
        <v/>
      </c>
      <c r="G111" s="225"/>
      <c r="H111" s="225"/>
      <c r="I111" s="226"/>
      <c r="J111" s="276" t="str">
        <f>TERM2!AA110</f>
        <v/>
      </c>
      <c r="K111" s="225"/>
      <c r="L111" s="225"/>
      <c r="M111" s="226"/>
      <c r="N111" s="276" t="str">
        <f>TERM3!AA110</f>
        <v/>
      </c>
      <c r="O111" s="225"/>
      <c r="P111" s="225"/>
      <c r="Q111" s="226"/>
      <c r="R111" s="278" t="str">
        <f t="shared" si="9"/>
        <v/>
      </c>
      <c r="S111" s="225"/>
      <c r="T111" s="225"/>
      <c r="U111" s="226"/>
      <c r="V111" s="276" t="str">
        <f t="shared" si="10"/>
        <v/>
      </c>
      <c r="W111" s="225"/>
      <c r="X111" s="225"/>
      <c r="Y111" s="226"/>
      <c r="Z111" s="275" t="str">
        <f t="shared" si="11"/>
        <v/>
      </c>
      <c r="AA111" s="225"/>
      <c r="AB111" s="226"/>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6" t="str">
        <f>TERM1!AA111</f>
        <v/>
      </c>
      <c r="G112" s="225"/>
      <c r="H112" s="225"/>
      <c r="I112" s="226"/>
      <c r="J112" s="276" t="str">
        <f>TERM2!AA111</f>
        <v/>
      </c>
      <c r="K112" s="225"/>
      <c r="L112" s="225"/>
      <c r="M112" s="226"/>
      <c r="N112" s="276" t="str">
        <f>TERM3!AA111</f>
        <v/>
      </c>
      <c r="O112" s="225"/>
      <c r="P112" s="225"/>
      <c r="Q112" s="226"/>
      <c r="R112" s="278" t="str">
        <f t="shared" si="9"/>
        <v/>
      </c>
      <c r="S112" s="225"/>
      <c r="T112" s="225"/>
      <c r="U112" s="226"/>
      <c r="V112" s="276" t="str">
        <f t="shared" si="10"/>
        <v/>
      </c>
      <c r="W112" s="225"/>
      <c r="X112" s="225"/>
      <c r="Y112" s="226"/>
      <c r="Z112" s="275" t="str">
        <f t="shared" si="11"/>
        <v/>
      </c>
      <c r="AA112" s="225"/>
      <c r="AB112" s="226"/>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5" t="str">
        <f>TERM1!AA112</f>
        <v/>
      </c>
      <c r="G113" s="286"/>
      <c r="H113" s="286"/>
      <c r="I113" s="287"/>
      <c r="J113" s="285" t="str">
        <f>TERM2!AA112</f>
        <v/>
      </c>
      <c r="K113" s="286"/>
      <c r="L113" s="286"/>
      <c r="M113" s="287"/>
      <c r="N113" s="285" t="str">
        <f>TERM3!AA112</f>
        <v/>
      </c>
      <c r="O113" s="286"/>
      <c r="P113" s="286"/>
      <c r="Q113" s="287"/>
      <c r="R113" s="288" t="str">
        <f t="shared" si="9"/>
        <v/>
      </c>
      <c r="S113" s="286"/>
      <c r="T113" s="286"/>
      <c r="U113" s="287"/>
      <c r="V113" s="285" t="str">
        <f t="shared" si="10"/>
        <v/>
      </c>
      <c r="W113" s="286"/>
      <c r="X113" s="286"/>
      <c r="Y113" s="287"/>
      <c r="Z113" s="299" t="str">
        <f t="shared" si="11"/>
        <v/>
      </c>
      <c r="AA113" s="286"/>
      <c r="AB113" s="287"/>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9" t="s">
        <v>57</v>
      </c>
      <c r="I2" s="239"/>
      <c r="J2" s="239"/>
      <c r="K2" s="239"/>
      <c r="T2" s="310" t="s">
        <v>58</v>
      </c>
      <c r="U2" s="310"/>
      <c r="V2" s="310"/>
      <c r="W2" s="310"/>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11" t="s">
        <v>57</v>
      </c>
      <c r="H1" s="239"/>
      <c r="I1" s="239"/>
      <c r="J1" s="239"/>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85EFE-9B4C-456A-924C-3CA9E4E72A74}">
  <dimension ref="A8:C112"/>
  <sheetViews>
    <sheetView workbookViewId="0"/>
  </sheetViews>
  <sheetFormatPr defaultRowHeight="14.4"/>
  <cols>
    <col min="2" max="2" width="40.77734375" customWidth="1"/>
    <col min="3" max="3" width="16.77734375" customWidth="1"/>
  </cols>
  <sheetData>
    <row r="8" spans="1:3">
      <c r="A8" s="216" t="s">
        <v>92</v>
      </c>
      <c r="B8" s="216" t="s">
        <v>93</v>
      </c>
      <c r="C8" s="216" t="s">
        <v>94</v>
      </c>
    </row>
    <row r="12" spans="1:3">
      <c r="A12">
        <v>1</v>
      </c>
      <c r="B12" t="s">
        <v>96</v>
      </c>
      <c r="C12" s="217" t="s">
        <v>136</v>
      </c>
    </row>
    <row r="13" spans="1:3">
      <c r="A13">
        <v>2</v>
      </c>
      <c r="B13" t="s">
        <v>97</v>
      </c>
      <c r="C13" s="217" t="s">
        <v>137</v>
      </c>
    </row>
    <row r="14" spans="1:3">
      <c r="A14">
        <v>3</v>
      </c>
      <c r="B14" t="s">
        <v>98</v>
      </c>
      <c r="C14" s="217" t="s">
        <v>138</v>
      </c>
    </row>
    <row r="15" spans="1:3">
      <c r="A15">
        <v>4</v>
      </c>
      <c r="B15" t="s">
        <v>99</v>
      </c>
      <c r="C15" s="217" t="s">
        <v>139</v>
      </c>
    </row>
    <row r="16" spans="1:3">
      <c r="A16">
        <v>5</v>
      </c>
      <c r="B16" t="s">
        <v>100</v>
      </c>
      <c r="C16" s="217" t="s">
        <v>140</v>
      </c>
    </row>
    <row r="17" spans="1:3">
      <c r="A17">
        <v>6</v>
      </c>
      <c r="B17" t="s">
        <v>101</v>
      </c>
      <c r="C17" s="217" t="s">
        <v>141</v>
      </c>
    </row>
    <row r="18" spans="1:3">
      <c r="A18">
        <v>7</v>
      </c>
      <c r="B18" t="s">
        <v>102</v>
      </c>
      <c r="C18" s="217" t="s">
        <v>142</v>
      </c>
    </row>
    <row r="19" spans="1:3">
      <c r="A19">
        <v>8</v>
      </c>
      <c r="B19" t="s">
        <v>103</v>
      </c>
      <c r="C19" s="217" t="s">
        <v>143</v>
      </c>
    </row>
    <row r="20" spans="1:3">
      <c r="A20">
        <v>9</v>
      </c>
      <c r="B20" t="s">
        <v>104</v>
      </c>
      <c r="C20" s="217" t="s">
        <v>144</v>
      </c>
    </row>
    <row r="21" spans="1:3">
      <c r="A21">
        <v>10</v>
      </c>
      <c r="B21" t="s">
        <v>105</v>
      </c>
      <c r="C21" s="217" t="s">
        <v>145</v>
      </c>
    </row>
    <row r="22" spans="1:3">
      <c r="A22">
        <v>11</v>
      </c>
      <c r="B22" t="s">
        <v>106</v>
      </c>
      <c r="C22" s="217" t="s">
        <v>146</v>
      </c>
    </row>
    <row r="23" spans="1:3">
      <c r="A23">
        <v>12</v>
      </c>
      <c r="B23" t="s">
        <v>107</v>
      </c>
      <c r="C23" s="217" t="s">
        <v>147</v>
      </c>
    </row>
    <row r="24" spans="1:3">
      <c r="A24">
        <v>13</v>
      </c>
      <c r="B24" t="s">
        <v>108</v>
      </c>
      <c r="C24" s="217" t="s">
        <v>148</v>
      </c>
    </row>
    <row r="25" spans="1:3">
      <c r="A25">
        <v>14</v>
      </c>
      <c r="B25" t="s">
        <v>109</v>
      </c>
      <c r="C25" s="217" t="s">
        <v>149</v>
      </c>
    </row>
    <row r="26" spans="1:3">
      <c r="A26">
        <v>15</v>
      </c>
      <c r="B26" t="s">
        <v>110</v>
      </c>
      <c r="C26" s="217" t="s">
        <v>150</v>
      </c>
    </row>
    <row r="27" spans="1:3">
      <c r="A27">
        <v>16</v>
      </c>
      <c r="B27" t="s">
        <v>111</v>
      </c>
      <c r="C27" s="217" t="s">
        <v>151</v>
      </c>
    </row>
    <row r="28" spans="1:3">
      <c r="A28">
        <v>17</v>
      </c>
      <c r="B28" t="s">
        <v>112</v>
      </c>
      <c r="C28" s="217" t="s">
        <v>152</v>
      </c>
    </row>
    <row r="29" spans="1:3">
      <c r="A29">
        <v>18</v>
      </c>
      <c r="B29" t="s">
        <v>113</v>
      </c>
      <c r="C29" s="217" t="s">
        <v>153</v>
      </c>
    </row>
    <row r="30" spans="1:3">
      <c r="A30">
        <v>19</v>
      </c>
      <c r="B30" t="s">
        <v>114</v>
      </c>
      <c r="C30" s="217" t="s">
        <v>154</v>
      </c>
    </row>
    <row r="31" spans="1:3">
      <c r="A31">
        <v>20</v>
      </c>
      <c r="B31" t="s">
        <v>115</v>
      </c>
      <c r="C31" s="217" t="s">
        <v>155</v>
      </c>
    </row>
    <row r="32" spans="1:3">
      <c r="A32">
        <v>21</v>
      </c>
      <c r="C32" s="217"/>
    </row>
    <row r="33" spans="1:3">
      <c r="A33">
        <v>22</v>
      </c>
      <c r="C33" s="217"/>
    </row>
    <row r="34" spans="1:3">
      <c r="A34">
        <v>23</v>
      </c>
      <c r="C34" s="217"/>
    </row>
    <row r="35" spans="1:3">
      <c r="A35">
        <v>24</v>
      </c>
      <c r="C35" s="217"/>
    </row>
    <row r="36" spans="1:3">
      <c r="A36">
        <v>25</v>
      </c>
      <c r="C36" s="217"/>
    </row>
    <row r="37" spans="1:3">
      <c r="A37">
        <v>26</v>
      </c>
      <c r="C37" s="217"/>
    </row>
    <row r="38" spans="1:3">
      <c r="A38">
        <v>27</v>
      </c>
      <c r="C38" s="217"/>
    </row>
    <row r="39" spans="1:3">
      <c r="A39">
        <v>28</v>
      </c>
      <c r="C39" s="217"/>
    </row>
    <row r="40" spans="1:3">
      <c r="A40">
        <v>29</v>
      </c>
      <c r="C40" s="217"/>
    </row>
    <row r="41" spans="1:3">
      <c r="A41">
        <v>30</v>
      </c>
      <c r="C41" s="217"/>
    </row>
    <row r="42" spans="1:3">
      <c r="A42">
        <v>31</v>
      </c>
      <c r="C42" s="217"/>
    </row>
    <row r="43" spans="1:3">
      <c r="A43">
        <v>32</v>
      </c>
      <c r="C43" s="217"/>
    </row>
    <row r="44" spans="1:3">
      <c r="A44">
        <v>33</v>
      </c>
      <c r="C44" s="217"/>
    </row>
    <row r="45" spans="1:3">
      <c r="A45">
        <v>34</v>
      </c>
      <c r="C45" s="217"/>
    </row>
    <row r="46" spans="1:3">
      <c r="A46">
        <v>35</v>
      </c>
      <c r="C46" s="217"/>
    </row>
    <row r="47" spans="1:3">
      <c r="A47">
        <v>36</v>
      </c>
      <c r="C47" s="217"/>
    </row>
    <row r="48" spans="1:3">
      <c r="A48">
        <v>37</v>
      </c>
      <c r="C48" s="217"/>
    </row>
    <row r="49" spans="1:3">
      <c r="A49">
        <v>38</v>
      </c>
      <c r="C49" s="217"/>
    </row>
    <row r="50" spans="1:3">
      <c r="A50">
        <v>39</v>
      </c>
      <c r="C50" s="217"/>
    </row>
    <row r="51" spans="1:3">
      <c r="A51">
        <v>40</v>
      </c>
      <c r="C51" s="217"/>
    </row>
    <row r="52" spans="1:3">
      <c r="A52">
        <v>41</v>
      </c>
      <c r="C52" s="217"/>
    </row>
    <row r="53" spans="1:3">
      <c r="A53">
        <v>42</v>
      </c>
      <c r="C53" s="217"/>
    </row>
    <row r="54" spans="1:3">
      <c r="A54">
        <v>43</v>
      </c>
      <c r="C54" s="217"/>
    </row>
    <row r="55" spans="1:3">
      <c r="A55">
        <v>44</v>
      </c>
      <c r="C55" s="217"/>
    </row>
    <row r="56" spans="1:3">
      <c r="A56">
        <v>45</v>
      </c>
      <c r="C56" s="217"/>
    </row>
    <row r="57" spans="1:3">
      <c r="A57">
        <v>46</v>
      </c>
      <c r="C57" s="217"/>
    </row>
    <row r="58" spans="1:3">
      <c r="A58">
        <v>47</v>
      </c>
      <c r="C58" s="217"/>
    </row>
    <row r="59" spans="1:3">
      <c r="A59">
        <v>48</v>
      </c>
      <c r="C59" s="217"/>
    </row>
    <row r="60" spans="1:3">
      <c r="A60">
        <v>49</v>
      </c>
      <c r="C60" s="217"/>
    </row>
    <row r="61" spans="1:3">
      <c r="A61">
        <v>50</v>
      </c>
      <c r="C61" s="217"/>
    </row>
    <row r="62" spans="1:3">
      <c r="C62" s="217"/>
    </row>
    <row r="63" spans="1:3">
      <c r="A63">
        <v>1</v>
      </c>
      <c r="B63" t="s">
        <v>116</v>
      </c>
      <c r="C63" s="217" t="s">
        <v>156</v>
      </c>
    </row>
    <row r="64" spans="1:3">
      <c r="A64">
        <v>2</v>
      </c>
      <c r="B64" t="s">
        <v>117</v>
      </c>
      <c r="C64" s="217" t="s">
        <v>157</v>
      </c>
    </row>
    <row r="65" spans="1:3">
      <c r="A65">
        <v>3</v>
      </c>
      <c r="B65" t="s">
        <v>118</v>
      </c>
      <c r="C65" s="217" t="s">
        <v>158</v>
      </c>
    </row>
    <row r="66" spans="1:3">
      <c r="A66">
        <v>4</v>
      </c>
      <c r="B66" t="s">
        <v>119</v>
      </c>
      <c r="C66" s="217" t="s">
        <v>159</v>
      </c>
    </row>
    <row r="67" spans="1:3">
      <c r="A67">
        <v>5</v>
      </c>
      <c r="B67" t="s">
        <v>120</v>
      </c>
      <c r="C67" s="217" t="s">
        <v>160</v>
      </c>
    </row>
    <row r="68" spans="1:3">
      <c r="A68">
        <v>6</v>
      </c>
      <c r="B68" t="s">
        <v>121</v>
      </c>
      <c r="C68" s="217" t="s">
        <v>161</v>
      </c>
    </row>
    <row r="69" spans="1:3">
      <c r="A69">
        <v>7</v>
      </c>
      <c r="B69" t="s">
        <v>122</v>
      </c>
      <c r="C69" s="217" t="s">
        <v>162</v>
      </c>
    </row>
    <row r="70" spans="1:3">
      <c r="A70">
        <v>8</v>
      </c>
      <c r="B70" t="s">
        <v>123</v>
      </c>
      <c r="C70" s="217" t="s">
        <v>163</v>
      </c>
    </row>
    <row r="71" spans="1:3">
      <c r="A71">
        <v>9</v>
      </c>
      <c r="B71" t="s">
        <v>124</v>
      </c>
      <c r="C71" s="217" t="s">
        <v>164</v>
      </c>
    </row>
    <row r="72" spans="1:3">
      <c r="A72">
        <v>10</v>
      </c>
      <c r="B72" t="s">
        <v>125</v>
      </c>
      <c r="C72" s="217" t="s">
        <v>165</v>
      </c>
    </row>
    <row r="73" spans="1:3">
      <c r="A73">
        <v>11</v>
      </c>
      <c r="B73" t="s">
        <v>126</v>
      </c>
      <c r="C73" s="217" t="s">
        <v>166</v>
      </c>
    </row>
    <row r="74" spans="1:3">
      <c r="A74">
        <v>12</v>
      </c>
      <c r="B74" t="s">
        <v>127</v>
      </c>
      <c r="C74" s="217" t="s">
        <v>167</v>
      </c>
    </row>
    <row r="75" spans="1:3">
      <c r="A75">
        <v>13</v>
      </c>
      <c r="B75" t="s">
        <v>128</v>
      </c>
      <c r="C75" s="217" t="s">
        <v>168</v>
      </c>
    </row>
    <row r="76" spans="1:3">
      <c r="A76">
        <v>14</v>
      </c>
      <c r="B76" t="s">
        <v>129</v>
      </c>
      <c r="C76" s="217" t="s">
        <v>169</v>
      </c>
    </row>
    <row r="77" spans="1:3">
      <c r="A77">
        <v>15</v>
      </c>
      <c r="B77" t="s">
        <v>130</v>
      </c>
      <c r="C77" s="217" t="s">
        <v>170</v>
      </c>
    </row>
    <row r="78" spans="1:3">
      <c r="A78">
        <v>16</v>
      </c>
      <c r="B78" t="s">
        <v>131</v>
      </c>
      <c r="C78" s="217" t="s">
        <v>171</v>
      </c>
    </row>
    <row r="79" spans="1:3">
      <c r="A79">
        <v>17</v>
      </c>
      <c r="B79" t="s">
        <v>132</v>
      </c>
      <c r="C79" s="217" t="s">
        <v>172</v>
      </c>
    </row>
    <row r="80" spans="1:3">
      <c r="A80">
        <v>18</v>
      </c>
      <c r="B80" t="s">
        <v>133</v>
      </c>
      <c r="C80" s="217" t="s">
        <v>173</v>
      </c>
    </row>
    <row r="81" spans="1:3">
      <c r="A81">
        <v>19</v>
      </c>
      <c r="B81" t="s">
        <v>134</v>
      </c>
      <c r="C81" s="217" t="s">
        <v>174</v>
      </c>
    </row>
    <row r="82" spans="1:3">
      <c r="A82">
        <v>20</v>
      </c>
      <c r="B82" t="s">
        <v>135</v>
      </c>
      <c r="C82" s="217" t="s">
        <v>175</v>
      </c>
    </row>
    <row r="83" spans="1:3">
      <c r="A83">
        <v>21</v>
      </c>
      <c r="C83" s="217"/>
    </row>
    <row r="84" spans="1:3">
      <c r="A84">
        <v>22</v>
      </c>
      <c r="C84" s="217"/>
    </row>
    <row r="85" spans="1:3">
      <c r="A85">
        <v>23</v>
      </c>
      <c r="C85" s="217"/>
    </row>
    <row r="86" spans="1:3">
      <c r="A86">
        <v>24</v>
      </c>
      <c r="C86" s="217"/>
    </row>
    <row r="87" spans="1:3">
      <c r="A87">
        <v>25</v>
      </c>
      <c r="C87" s="217"/>
    </row>
    <row r="88" spans="1:3">
      <c r="A88">
        <v>26</v>
      </c>
      <c r="C88" s="217"/>
    </row>
    <row r="89" spans="1:3">
      <c r="A89">
        <v>27</v>
      </c>
      <c r="C89" s="217"/>
    </row>
    <row r="90" spans="1:3">
      <c r="A90">
        <v>28</v>
      </c>
      <c r="C90" s="217"/>
    </row>
    <row r="91" spans="1:3">
      <c r="A91">
        <v>29</v>
      </c>
      <c r="C91" s="217"/>
    </row>
    <row r="92" spans="1:3">
      <c r="A92">
        <v>30</v>
      </c>
      <c r="C92" s="217"/>
    </row>
    <row r="93" spans="1:3">
      <c r="A93">
        <v>31</v>
      </c>
      <c r="C93" s="217"/>
    </row>
    <row r="94" spans="1:3">
      <c r="A94">
        <v>32</v>
      </c>
      <c r="C94" s="217"/>
    </row>
    <row r="95" spans="1:3">
      <c r="A95">
        <v>33</v>
      </c>
      <c r="C95" s="217"/>
    </row>
    <row r="96" spans="1:3">
      <c r="A96">
        <v>34</v>
      </c>
      <c r="C96" s="217"/>
    </row>
    <row r="97" spans="1:3">
      <c r="A97">
        <v>35</v>
      </c>
      <c r="C97" s="217"/>
    </row>
    <row r="98" spans="1:3">
      <c r="A98">
        <v>36</v>
      </c>
      <c r="C98" s="217"/>
    </row>
    <row r="99" spans="1:3">
      <c r="A99">
        <v>37</v>
      </c>
      <c r="C99" s="217"/>
    </row>
    <row r="100" spans="1:3">
      <c r="A100">
        <v>38</v>
      </c>
      <c r="C100" s="217"/>
    </row>
    <row r="101" spans="1:3">
      <c r="A101">
        <v>39</v>
      </c>
      <c r="C101" s="217"/>
    </row>
    <row r="102" spans="1:3">
      <c r="A102">
        <v>40</v>
      </c>
      <c r="C102" s="217"/>
    </row>
    <row r="103" spans="1:3">
      <c r="A103">
        <v>41</v>
      </c>
      <c r="C103" s="217"/>
    </row>
    <row r="104" spans="1:3">
      <c r="A104">
        <v>42</v>
      </c>
      <c r="C104" s="217"/>
    </row>
    <row r="105" spans="1:3">
      <c r="A105">
        <v>43</v>
      </c>
      <c r="C105" s="217"/>
    </row>
    <row r="106" spans="1:3">
      <c r="A106">
        <v>44</v>
      </c>
      <c r="C106" s="217"/>
    </row>
    <row r="107" spans="1:3">
      <c r="A107">
        <v>45</v>
      </c>
      <c r="C107" s="217"/>
    </row>
    <row r="108" spans="1:3">
      <c r="A108">
        <v>46</v>
      </c>
      <c r="C108" s="217"/>
    </row>
    <row r="109" spans="1:3">
      <c r="A109">
        <v>47</v>
      </c>
      <c r="C109" s="217"/>
    </row>
    <row r="110" spans="1:3">
      <c r="A110">
        <v>48</v>
      </c>
      <c r="C110" s="217"/>
    </row>
    <row r="111" spans="1:3">
      <c r="A111">
        <v>49</v>
      </c>
      <c r="C111" s="217"/>
    </row>
    <row r="112" spans="1:3">
      <c r="A112">
        <v>50</v>
      </c>
      <c r="C112" s="2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vt:lpstr>
      <vt:lpstr>TERM1</vt:lpstr>
      <vt:lpstr>TERM2</vt:lpstr>
      <vt:lpstr>TERM3</vt:lpstr>
      <vt:lpstr>SUMMARY OF GRADES</vt:lpstr>
      <vt:lpstr>Helper (Do Not Delete)</vt:lpstr>
      <vt:lpstr>DO NOT DELETE</vt:lpstr>
      <vt:lpstr>LRN</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2026-10-27T04:46:26Z</dcterms:modified>
</cp:coreProperties>
</file>