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ITROV~1\AppData\Local\Temp\claude\c--Users-NITRO-V-OneDrive-Documents-GitHub-Capstone-Project-EduCheck\94298653-a582-4f5f-878e-948f9420278c\scratchpad\rebuilt\"/>
    </mc:Choice>
  </mc:AlternateContent>
  <xr:revisionPtr revIDLastSave="0" documentId="13_ncr:1_{02529FBA-A302-42AA-868B-2B3702DDF647}" xr6:coauthVersionLast="47" xr6:coauthVersionMax="47" xr10:uidLastSave="{00000000-0000-0000-0000-000000000000}"/>
  <bookViews>
    <workbookView xWindow="-108" yWindow="-108" windowWidth="23256" windowHeight="12456" xr2:uid="{00000000-000D-0000-FFFF-FFFF00000000}"/>
  </bookViews>
  <sheets>
    <sheet name="INPUT" sheetId="1" r:id="rId1"/>
    <sheet name="TERM1" sheetId="2" r:id="rId2"/>
    <sheet name="TERM2" sheetId="3" r:id="rId3"/>
    <sheet name="TERM3" sheetId="4" r:id="rId4"/>
    <sheet name="SUMMARY OF GRADES" sheetId="5" r:id="rId5"/>
    <sheet name="Helper (Do Not Delete)" sheetId="6" state="hidden" r:id="rId6"/>
    <sheet name="DO NOT DELETE" sheetId="7" state="hidden" r:id="rId7"/>
    <sheet name="LRN" sheetId="8" r:id="rId8"/>
  </sheets>
  <definedNames>
    <definedName name="_xlnm._FilterDatabase" localSheetId="0" hidden="1">INPUT!$B$11:$B$112</definedName>
    <definedName name="_xlnm._FilterDatabase" localSheetId="4" hidden="1">'SUMMARY OF GRADES'!$B$12:$B$113</definedName>
    <definedName name="_xlnm._FilterDatabase" localSheetId="1" hidden="1">TERM1!$B$11:$B$112</definedName>
    <definedName name="_xlnm._FilterDatabase" localSheetId="2" hidden="1">TERM2!$B$11:$B$112</definedName>
    <definedName name="_xlnm._FilterDatabase" localSheetId="3" hidden="1">TERM3!$B$11:$B$112</definedName>
    <definedName name="DESCRIPTORS">'Helper (Do Not Delete)'!$T$3:$W$7</definedName>
    <definedName name="FemaleLearners">INPUT!$B$63:$B$112</definedName>
    <definedName name="MaleLearners">INPUT!$B$12:$B$61</definedName>
    <definedName name="NewTransmu">'Helper (Do Not Delete)'!$H$3:$K$43</definedName>
    <definedName name="_xlnm.Print_Area" localSheetId="0">INPUT!$A$1:$Z$112</definedName>
    <definedName name="_xlnm.Print_Area" localSheetId="4">'SUMMARY OF GRADES'!$A$1:$AB$113</definedName>
    <definedName name="_xlnm.Print_Area" localSheetId="1">TERM1!$A$1:$AB$112</definedName>
    <definedName name="_xlnm.Print_Area" localSheetId="2">TERM2!$A$1:$AB$112</definedName>
    <definedName name="_xlnm.Print_Area" localSheetId="3">TERM3!$A$1:$AB$112</definedName>
    <definedName name="T1_Names">TERM1!$B$12:$B$112</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5" i="7" l="1"/>
  <c r="E4" i="7"/>
  <c r="E3" i="7"/>
  <c r="E2" i="7"/>
  <c r="F11" i="6"/>
  <c r="F10" i="6"/>
  <c r="F9" i="6"/>
  <c r="F8" i="6"/>
  <c r="F7" i="6"/>
  <c r="F6" i="6"/>
  <c r="F5" i="6"/>
  <c r="F4" i="6"/>
  <c r="F3" i="6"/>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V63" i="5"/>
  <c r="Z63" i="5" s="1"/>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W9" i="5"/>
  <c r="K9" i="5"/>
  <c r="W8" i="5"/>
  <c r="K8" i="5"/>
  <c r="W6" i="5"/>
  <c r="G6" i="5"/>
  <c r="O5" i="5"/>
  <c r="G5" i="5"/>
  <c r="AX112" i="4"/>
  <c r="AW112" i="4"/>
  <c r="AV112" i="4"/>
  <c r="W112" i="4"/>
  <c r="Q112" i="4"/>
  <c r="K112" i="4"/>
  <c r="B112" i="4"/>
  <c r="AX111" i="4"/>
  <c r="AW111" i="4"/>
  <c r="AV111" i="4"/>
  <c r="W111" i="4"/>
  <c r="Q111" i="4"/>
  <c r="K111" i="4"/>
  <c r="B111" i="4"/>
  <c r="AX110" i="4"/>
  <c r="AW110" i="4"/>
  <c r="AV110" i="4"/>
  <c r="W110" i="4"/>
  <c r="Q110" i="4"/>
  <c r="K110" i="4"/>
  <c r="B110" i="4"/>
  <c r="AX109" i="4"/>
  <c r="AW109" i="4"/>
  <c r="AV109" i="4"/>
  <c r="W109" i="4"/>
  <c r="Q109" i="4"/>
  <c r="K109" i="4"/>
  <c r="B109" i="4"/>
  <c r="AX108" i="4"/>
  <c r="AW108" i="4"/>
  <c r="AV108" i="4"/>
  <c r="W108" i="4"/>
  <c r="Q108" i="4"/>
  <c r="K108" i="4"/>
  <c r="B108" i="4"/>
  <c r="AX107" i="4"/>
  <c r="AW107" i="4"/>
  <c r="AV107" i="4"/>
  <c r="W107" i="4"/>
  <c r="Q107" i="4"/>
  <c r="K107" i="4"/>
  <c r="B107" i="4"/>
  <c r="AX106" i="4"/>
  <c r="AW106" i="4"/>
  <c r="AV106" i="4"/>
  <c r="W106" i="4"/>
  <c r="Q106" i="4"/>
  <c r="K106" i="4"/>
  <c r="B106" i="4"/>
  <c r="AX105" i="4"/>
  <c r="AW105" i="4"/>
  <c r="AV105" i="4"/>
  <c r="W105" i="4"/>
  <c r="Q105" i="4"/>
  <c r="K105" i="4"/>
  <c r="B105" i="4"/>
  <c r="AX104" i="4"/>
  <c r="AW104" i="4"/>
  <c r="AV104" i="4"/>
  <c r="W104" i="4"/>
  <c r="Q104" i="4"/>
  <c r="K104" i="4"/>
  <c r="B104" i="4"/>
  <c r="AX103" i="4"/>
  <c r="AW103" i="4"/>
  <c r="AV103" i="4"/>
  <c r="W103" i="4"/>
  <c r="Q103" i="4"/>
  <c r="K103" i="4"/>
  <c r="B103" i="4"/>
  <c r="AX102" i="4"/>
  <c r="AW102" i="4"/>
  <c r="AV102" i="4"/>
  <c r="W102" i="4"/>
  <c r="Q102" i="4"/>
  <c r="K102" i="4"/>
  <c r="B102" i="4"/>
  <c r="AX101" i="4"/>
  <c r="AW101" i="4"/>
  <c r="AV101" i="4"/>
  <c r="W101" i="4"/>
  <c r="Q101" i="4"/>
  <c r="K101" i="4"/>
  <c r="B101" i="4"/>
  <c r="AX100" i="4"/>
  <c r="AW100" i="4"/>
  <c r="AV100" i="4"/>
  <c r="W100" i="4"/>
  <c r="Q100" i="4"/>
  <c r="K100" i="4"/>
  <c r="B100" i="4"/>
  <c r="AX99" i="4"/>
  <c r="AW99" i="4"/>
  <c r="AV99" i="4"/>
  <c r="W99" i="4"/>
  <c r="Q99" i="4"/>
  <c r="K99" i="4"/>
  <c r="B99" i="4"/>
  <c r="AX98" i="4"/>
  <c r="AW98" i="4"/>
  <c r="AV98" i="4"/>
  <c r="W98" i="4"/>
  <c r="Q98" i="4"/>
  <c r="K98" i="4"/>
  <c r="B98" i="4"/>
  <c r="AX97" i="4"/>
  <c r="AW97" i="4"/>
  <c r="AV97" i="4"/>
  <c r="W97" i="4"/>
  <c r="Q97" i="4"/>
  <c r="K97" i="4"/>
  <c r="B97" i="4"/>
  <c r="AX96" i="4"/>
  <c r="AW96" i="4"/>
  <c r="AV96" i="4"/>
  <c r="W96" i="4"/>
  <c r="Q96" i="4"/>
  <c r="K96" i="4"/>
  <c r="B96" i="4"/>
  <c r="AX95" i="4"/>
  <c r="AW95" i="4"/>
  <c r="AV95" i="4"/>
  <c r="W95" i="4"/>
  <c r="Q95" i="4"/>
  <c r="K95" i="4"/>
  <c r="B95" i="4"/>
  <c r="AX94" i="4"/>
  <c r="AW94" i="4"/>
  <c r="AV94" i="4"/>
  <c r="W94" i="4"/>
  <c r="Q94" i="4"/>
  <c r="K94" i="4"/>
  <c r="B94" i="4"/>
  <c r="AX93" i="4"/>
  <c r="AW93" i="4"/>
  <c r="AV93" i="4"/>
  <c r="W93" i="4"/>
  <c r="Q93" i="4"/>
  <c r="K93" i="4"/>
  <c r="B93" i="4"/>
  <c r="AX92" i="4"/>
  <c r="AW92" i="4"/>
  <c r="AV92" i="4"/>
  <c r="W92" i="4"/>
  <c r="Q92" i="4"/>
  <c r="K92" i="4"/>
  <c r="B92" i="4"/>
  <c r="AX91" i="4"/>
  <c r="AW91" i="4"/>
  <c r="AV91" i="4"/>
  <c r="W91" i="4"/>
  <c r="Q91" i="4"/>
  <c r="K91" i="4"/>
  <c r="B91" i="4"/>
  <c r="AX90" i="4"/>
  <c r="AW90" i="4"/>
  <c r="AV90" i="4"/>
  <c r="W90" i="4"/>
  <c r="Q90" i="4"/>
  <c r="K90" i="4"/>
  <c r="B90" i="4"/>
  <c r="AX89" i="4"/>
  <c r="AW89" i="4"/>
  <c r="AV89" i="4"/>
  <c r="W89" i="4"/>
  <c r="Q89" i="4"/>
  <c r="K89" i="4"/>
  <c r="B89" i="4"/>
  <c r="AX88" i="4"/>
  <c r="AW88" i="4"/>
  <c r="AV88" i="4"/>
  <c r="W88" i="4"/>
  <c r="Q88" i="4"/>
  <c r="K88" i="4"/>
  <c r="B88" i="4"/>
  <c r="AX87" i="4"/>
  <c r="AW87" i="4"/>
  <c r="AV87" i="4"/>
  <c r="W87" i="4"/>
  <c r="Q87" i="4"/>
  <c r="K87" i="4"/>
  <c r="B87" i="4"/>
  <c r="AX86" i="4"/>
  <c r="AW86" i="4"/>
  <c r="AV86" i="4"/>
  <c r="W86" i="4"/>
  <c r="Q86" i="4"/>
  <c r="K86" i="4"/>
  <c r="B86" i="4"/>
  <c r="AX85" i="4"/>
  <c r="AW85" i="4"/>
  <c r="AV85" i="4"/>
  <c r="W85" i="4"/>
  <c r="Q85" i="4"/>
  <c r="K85" i="4"/>
  <c r="B85" i="4"/>
  <c r="AX84" i="4"/>
  <c r="AW84" i="4"/>
  <c r="AV84" i="4"/>
  <c r="W84" i="4"/>
  <c r="Q84" i="4"/>
  <c r="K84" i="4"/>
  <c r="B84" i="4"/>
  <c r="AX83" i="4"/>
  <c r="AW83" i="4"/>
  <c r="AV83" i="4"/>
  <c r="W83" i="4"/>
  <c r="Q83" i="4"/>
  <c r="K83" i="4"/>
  <c r="B83" i="4"/>
  <c r="AX82" i="4"/>
  <c r="AW82" i="4"/>
  <c r="AV82" i="4"/>
  <c r="W82" i="4"/>
  <c r="Q82" i="4"/>
  <c r="K82" i="4"/>
  <c r="B82" i="4"/>
  <c r="AX81" i="4"/>
  <c r="AW81" i="4"/>
  <c r="AV81" i="4"/>
  <c r="W81" i="4"/>
  <c r="Q81" i="4"/>
  <c r="K81" i="4"/>
  <c r="B81" i="4"/>
  <c r="AX80" i="4"/>
  <c r="AW80" i="4"/>
  <c r="AV80" i="4"/>
  <c r="W80" i="4"/>
  <c r="Q80" i="4"/>
  <c r="K80" i="4"/>
  <c r="B80" i="4"/>
  <c r="AX79" i="4"/>
  <c r="AW79" i="4"/>
  <c r="AV79" i="4"/>
  <c r="W79" i="4"/>
  <c r="Q79" i="4"/>
  <c r="K79" i="4"/>
  <c r="B79" i="4"/>
  <c r="AX78" i="4"/>
  <c r="AW78" i="4"/>
  <c r="AV78" i="4"/>
  <c r="W78" i="4"/>
  <c r="Q78" i="4"/>
  <c r="K78" i="4"/>
  <c r="B78" i="4"/>
  <c r="AX77" i="4"/>
  <c r="AW77" i="4"/>
  <c r="AV77" i="4"/>
  <c r="W77" i="4"/>
  <c r="Q77" i="4"/>
  <c r="K77" i="4"/>
  <c r="B77" i="4"/>
  <c r="AX76" i="4"/>
  <c r="AW76" i="4"/>
  <c r="AV76" i="4"/>
  <c r="W76" i="4"/>
  <c r="Q76" i="4"/>
  <c r="K76" i="4"/>
  <c r="B76" i="4"/>
  <c r="AX75" i="4"/>
  <c r="AW75" i="4"/>
  <c r="AV75" i="4"/>
  <c r="W75" i="4"/>
  <c r="Q75" i="4"/>
  <c r="K75" i="4"/>
  <c r="B75" i="4"/>
  <c r="AX74" i="4"/>
  <c r="AW74" i="4"/>
  <c r="AV74" i="4"/>
  <c r="W74" i="4"/>
  <c r="Q74" i="4"/>
  <c r="K74" i="4"/>
  <c r="B74" i="4"/>
  <c r="AX73" i="4"/>
  <c r="AW73" i="4"/>
  <c r="AV73" i="4"/>
  <c r="W73" i="4"/>
  <c r="Q73" i="4"/>
  <c r="K73" i="4"/>
  <c r="B73" i="4"/>
  <c r="AX72" i="4"/>
  <c r="AW72" i="4"/>
  <c r="AV72" i="4"/>
  <c r="W72" i="4"/>
  <c r="Q72" i="4"/>
  <c r="K72" i="4"/>
  <c r="B72" i="4"/>
  <c r="AX71" i="4"/>
  <c r="AW71" i="4"/>
  <c r="AV71" i="4"/>
  <c r="W71" i="4"/>
  <c r="Q71" i="4"/>
  <c r="K71" i="4"/>
  <c r="B71" i="4"/>
  <c r="AX70" i="4"/>
  <c r="AW70" i="4"/>
  <c r="AV70" i="4"/>
  <c r="W70" i="4"/>
  <c r="Q70" i="4"/>
  <c r="K70" i="4"/>
  <c r="B70" i="4"/>
  <c r="AX69" i="4"/>
  <c r="AW69" i="4"/>
  <c r="AV69" i="4"/>
  <c r="W69" i="4"/>
  <c r="Q69" i="4"/>
  <c r="K69" i="4"/>
  <c r="B69" i="4"/>
  <c r="AX68" i="4"/>
  <c r="AW68" i="4"/>
  <c r="AV68" i="4"/>
  <c r="W68" i="4"/>
  <c r="Q68" i="4"/>
  <c r="K68" i="4"/>
  <c r="B68" i="4"/>
  <c r="AX67" i="4"/>
  <c r="AW67" i="4"/>
  <c r="AV67" i="4"/>
  <c r="W67" i="4"/>
  <c r="Q67" i="4"/>
  <c r="K67" i="4"/>
  <c r="B67" i="4"/>
  <c r="AX66" i="4"/>
  <c r="AW66" i="4"/>
  <c r="AV66" i="4"/>
  <c r="W66" i="4"/>
  <c r="Q66" i="4"/>
  <c r="K66" i="4"/>
  <c r="B66" i="4"/>
  <c r="AX65" i="4"/>
  <c r="AW65" i="4"/>
  <c r="AV65" i="4"/>
  <c r="W65" i="4"/>
  <c r="Q65" i="4"/>
  <c r="K65" i="4"/>
  <c r="B65" i="4"/>
  <c r="AX64" i="4"/>
  <c r="AW64" i="4"/>
  <c r="AV64" i="4"/>
  <c r="W64" i="4"/>
  <c r="Q64" i="4"/>
  <c r="K64" i="4"/>
  <c r="B64" i="4"/>
  <c r="AX63" i="4"/>
  <c r="AW63" i="4"/>
  <c r="AV63" i="4"/>
  <c r="W63" i="4"/>
  <c r="Q63" i="4"/>
  <c r="K63" i="4"/>
  <c r="B63" i="4"/>
  <c r="AX62" i="4"/>
  <c r="AW62" i="4"/>
  <c r="AV62" i="4"/>
  <c r="AX61" i="4"/>
  <c r="AW61" i="4"/>
  <c r="AV61" i="4"/>
  <c r="W61" i="4"/>
  <c r="Q61" i="4"/>
  <c r="K61" i="4"/>
  <c r="B61" i="4"/>
  <c r="AX60" i="4"/>
  <c r="AW60" i="4"/>
  <c r="AV60" i="4"/>
  <c r="W60" i="4"/>
  <c r="Q60" i="4"/>
  <c r="K60" i="4"/>
  <c r="B60" i="4"/>
  <c r="AX59" i="4"/>
  <c r="AW59" i="4"/>
  <c r="AV59" i="4"/>
  <c r="W59" i="4"/>
  <c r="Q59" i="4"/>
  <c r="K59" i="4"/>
  <c r="B59" i="4"/>
  <c r="AX58" i="4"/>
  <c r="AW58" i="4"/>
  <c r="AV58" i="4"/>
  <c r="W58" i="4"/>
  <c r="Q58" i="4"/>
  <c r="K58" i="4"/>
  <c r="B58" i="4"/>
  <c r="AX57" i="4"/>
  <c r="AW57" i="4"/>
  <c r="AV57" i="4"/>
  <c r="W57" i="4"/>
  <c r="Q57" i="4"/>
  <c r="K57" i="4"/>
  <c r="B57" i="4"/>
  <c r="AX56" i="4"/>
  <c r="AW56" i="4"/>
  <c r="AV56" i="4"/>
  <c r="W56" i="4"/>
  <c r="Q56" i="4"/>
  <c r="K56" i="4"/>
  <c r="B56" i="4"/>
  <c r="AX55" i="4"/>
  <c r="AW55" i="4"/>
  <c r="AV55" i="4"/>
  <c r="W55" i="4"/>
  <c r="Q55" i="4"/>
  <c r="K55" i="4"/>
  <c r="B55" i="4"/>
  <c r="AX54" i="4"/>
  <c r="AW54" i="4"/>
  <c r="AV54" i="4"/>
  <c r="W54" i="4"/>
  <c r="Q54" i="4"/>
  <c r="K54" i="4"/>
  <c r="B54" i="4"/>
  <c r="AX53" i="4"/>
  <c r="AW53" i="4"/>
  <c r="AV53" i="4"/>
  <c r="W53" i="4"/>
  <c r="Q53" i="4"/>
  <c r="K53" i="4"/>
  <c r="B53" i="4"/>
  <c r="AX52" i="4"/>
  <c r="AW52" i="4"/>
  <c r="AV52" i="4"/>
  <c r="W52" i="4"/>
  <c r="Q52" i="4"/>
  <c r="K52" i="4"/>
  <c r="B52" i="4"/>
  <c r="AX51" i="4"/>
  <c r="AW51" i="4"/>
  <c r="AV51" i="4"/>
  <c r="W51" i="4"/>
  <c r="Q51" i="4"/>
  <c r="K51" i="4"/>
  <c r="B51" i="4"/>
  <c r="AX50" i="4"/>
  <c r="AW50" i="4"/>
  <c r="AV50" i="4"/>
  <c r="W50" i="4"/>
  <c r="Q50" i="4"/>
  <c r="K50" i="4"/>
  <c r="B50" i="4"/>
  <c r="AX49" i="4"/>
  <c r="AW49" i="4"/>
  <c r="AV49" i="4"/>
  <c r="W49" i="4"/>
  <c r="Q49" i="4"/>
  <c r="K49" i="4"/>
  <c r="B49" i="4"/>
  <c r="AX48" i="4"/>
  <c r="AW48" i="4"/>
  <c r="AV48" i="4"/>
  <c r="W48" i="4"/>
  <c r="Q48" i="4"/>
  <c r="K48" i="4"/>
  <c r="B48" i="4"/>
  <c r="AX47" i="4"/>
  <c r="AW47" i="4"/>
  <c r="AV47" i="4"/>
  <c r="W47" i="4"/>
  <c r="Q47" i="4"/>
  <c r="K47" i="4"/>
  <c r="B47" i="4"/>
  <c r="AX46" i="4"/>
  <c r="AW46" i="4"/>
  <c r="AV46" i="4"/>
  <c r="W46" i="4"/>
  <c r="Q46" i="4"/>
  <c r="K46" i="4"/>
  <c r="B46" i="4"/>
  <c r="AX45" i="4"/>
  <c r="AW45" i="4"/>
  <c r="AV45" i="4"/>
  <c r="W45" i="4"/>
  <c r="Q45" i="4"/>
  <c r="K45" i="4"/>
  <c r="B45" i="4"/>
  <c r="AX44" i="4"/>
  <c r="AW44" i="4"/>
  <c r="AV44" i="4"/>
  <c r="W44" i="4"/>
  <c r="Q44" i="4"/>
  <c r="K44" i="4"/>
  <c r="B44" i="4"/>
  <c r="AX43" i="4"/>
  <c r="AW43" i="4"/>
  <c r="AV43" i="4"/>
  <c r="W43" i="4"/>
  <c r="Q43" i="4"/>
  <c r="K43" i="4"/>
  <c r="B43" i="4"/>
  <c r="AX42" i="4"/>
  <c r="AW42" i="4"/>
  <c r="AV42" i="4"/>
  <c r="W42" i="4"/>
  <c r="Q42" i="4"/>
  <c r="K42" i="4"/>
  <c r="B42" i="4"/>
  <c r="AX41" i="4"/>
  <c r="AW41" i="4"/>
  <c r="AV41" i="4"/>
  <c r="W41" i="4"/>
  <c r="Q41" i="4"/>
  <c r="K41" i="4"/>
  <c r="B41" i="4"/>
  <c r="AX40" i="4"/>
  <c r="AW40" i="4"/>
  <c r="AV40" i="4"/>
  <c r="W40" i="4"/>
  <c r="Q40" i="4"/>
  <c r="K40" i="4"/>
  <c r="B40" i="4"/>
  <c r="AX39" i="4"/>
  <c r="AW39" i="4"/>
  <c r="AV39" i="4"/>
  <c r="W39" i="4"/>
  <c r="Q39" i="4"/>
  <c r="K39" i="4"/>
  <c r="B39" i="4"/>
  <c r="AX38" i="4"/>
  <c r="AW38" i="4"/>
  <c r="AV38" i="4"/>
  <c r="W38" i="4"/>
  <c r="Q38" i="4"/>
  <c r="K38" i="4"/>
  <c r="B38" i="4"/>
  <c r="AX37" i="4"/>
  <c r="AW37" i="4"/>
  <c r="AV37" i="4"/>
  <c r="W37" i="4"/>
  <c r="Q37" i="4"/>
  <c r="K37" i="4"/>
  <c r="B37" i="4"/>
  <c r="AX36" i="4"/>
  <c r="AW36" i="4"/>
  <c r="AV36" i="4"/>
  <c r="W36" i="4"/>
  <c r="Q36" i="4"/>
  <c r="K36" i="4"/>
  <c r="B36" i="4"/>
  <c r="AX35" i="4"/>
  <c r="AW35" i="4"/>
  <c r="AV35" i="4"/>
  <c r="W35" i="4"/>
  <c r="Q35" i="4"/>
  <c r="K35" i="4"/>
  <c r="B35" i="4"/>
  <c r="AX34" i="4"/>
  <c r="AW34" i="4"/>
  <c r="AV34" i="4"/>
  <c r="W34" i="4"/>
  <c r="Q34" i="4"/>
  <c r="K34" i="4"/>
  <c r="B34" i="4"/>
  <c r="AX33" i="4"/>
  <c r="AW33" i="4"/>
  <c r="AV33" i="4"/>
  <c r="W33" i="4"/>
  <c r="Q33" i="4"/>
  <c r="K33" i="4"/>
  <c r="B33" i="4"/>
  <c r="AX32" i="4"/>
  <c r="AW32" i="4"/>
  <c r="AV32" i="4"/>
  <c r="AG32" i="4"/>
  <c r="AF32" i="4"/>
  <c r="AE32" i="4"/>
  <c r="W32" i="4"/>
  <c r="Q32" i="4"/>
  <c r="K32" i="4"/>
  <c r="B32" i="4"/>
  <c r="AX31" i="4"/>
  <c r="AW31" i="4"/>
  <c r="AV31" i="4"/>
  <c r="AG31" i="4"/>
  <c r="AF31" i="4"/>
  <c r="AE31" i="4"/>
  <c r="W31" i="4"/>
  <c r="Q31" i="4"/>
  <c r="K31" i="4"/>
  <c r="B31" i="4"/>
  <c r="AX30" i="4"/>
  <c r="AW30" i="4"/>
  <c r="AV30" i="4"/>
  <c r="AG30" i="4"/>
  <c r="AF30" i="4"/>
  <c r="AE30" i="4"/>
  <c r="W30" i="4"/>
  <c r="Q30" i="4"/>
  <c r="K30" i="4"/>
  <c r="B30" i="4"/>
  <c r="AX29" i="4"/>
  <c r="AW29" i="4"/>
  <c r="AV29" i="4"/>
  <c r="W29" i="4"/>
  <c r="Q29" i="4"/>
  <c r="K29" i="4"/>
  <c r="B29" i="4"/>
  <c r="AX28" i="4"/>
  <c r="AW28" i="4"/>
  <c r="AV28" i="4"/>
  <c r="W28" i="4"/>
  <c r="Q28" i="4"/>
  <c r="K28" i="4"/>
  <c r="B28" i="4"/>
  <c r="AX27" i="4"/>
  <c r="AW27" i="4"/>
  <c r="AV27" i="4"/>
  <c r="W27" i="4"/>
  <c r="Q27" i="4"/>
  <c r="K27" i="4"/>
  <c r="B27" i="4"/>
  <c r="AX26" i="4"/>
  <c r="AW26" i="4"/>
  <c r="AV26" i="4"/>
  <c r="AG26" i="4"/>
  <c r="AF26" i="4"/>
  <c r="AE26" i="4"/>
  <c r="W26" i="4"/>
  <c r="Q26" i="4"/>
  <c r="K26" i="4"/>
  <c r="B26" i="4"/>
  <c r="AX25" i="4"/>
  <c r="AW25" i="4"/>
  <c r="AV25" i="4"/>
  <c r="AG25" i="4"/>
  <c r="AF25" i="4"/>
  <c r="AE25" i="4"/>
  <c r="W25" i="4"/>
  <c r="Q25" i="4"/>
  <c r="K25" i="4"/>
  <c r="B25" i="4"/>
  <c r="AX24" i="4"/>
  <c r="AW24" i="4"/>
  <c r="AV24" i="4"/>
  <c r="AG24" i="4"/>
  <c r="AF24" i="4"/>
  <c r="AE24" i="4"/>
  <c r="W24" i="4"/>
  <c r="Q24" i="4"/>
  <c r="K24" i="4"/>
  <c r="B24" i="4"/>
  <c r="AX23" i="4"/>
  <c r="AW23" i="4"/>
  <c r="AV23" i="4"/>
  <c r="W23" i="4"/>
  <c r="Q23" i="4"/>
  <c r="K23" i="4"/>
  <c r="B23" i="4"/>
  <c r="AX22" i="4"/>
  <c r="AW22" i="4"/>
  <c r="AV22" i="4"/>
  <c r="W22" i="4"/>
  <c r="Q22" i="4"/>
  <c r="K22" i="4"/>
  <c r="B22" i="4"/>
  <c r="AX21" i="4"/>
  <c r="AW21" i="4"/>
  <c r="AV21" i="4"/>
  <c r="W21" i="4"/>
  <c r="Q21" i="4"/>
  <c r="K21" i="4"/>
  <c r="B21" i="4"/>
  <c r="AX20" i="4"/>
  <c r="AW20" i="4"/>
  <c r="AV20" i="4"/>
  <c r="W20" i="4"/>
  <c r="Q20" i="4"/>
  <c r="K20" i="4"/>
  <c r="B20" i="4"/>
  <c r="AX19" i="4"/>
  <c r="AW19" i="4"/>
  <c r="AV19" i="4"/>
  <c r="W19" i="4"/>
  <c r="Q19" i="4"/>
  <c r="K19" i="4"/>
  <c r="B19" i="4"/>
  <c r="AX18" i="4"/>
  <c r="AW18" i="4"/>
  <c r="AV18" i="4"/>
  <c r="W18" i="4"/>
  <c r="Q18" i="4"/>
  <c r="K18" i="4"/>
  <c r="B18" i="4"/>
  <c r="AX17" i="4"/>
  <c r="AW17" i="4"/>
  <c r="AV17" i="4"/>
  <c r="W17" i="4"/>
  <c r="Q17" i="4"/>
  <c r="K17" i="4"/>
  <c r="B17" i="4"/>
  <c r="AX16" i="4"/>
  <c r="AW16" i="4"/>
  <c r="AV16" i="4"/>
  <c r="W16" i="4"/>
  <c r="Q16" i="4"/>
  <c r="K16" i="4"/>
  <c r="B16" i="4"/>
  <c r="AX15" i="4"/>
  <c r="AW15" i="4"/>
  <c r="AV15" i="4"/>
  <c r="AG15" i="4"/>
  <c r="AF15" i="4"/>
  <c r="AE15" i="4"/>
  <c r="W15" i="4"/>
  <c r="Q15" i="4"/>
  <c r="K15" i="4"/>
  <c r="B15" i="4"/>
  <c r="AX14" i="4"/>
  <c r="AW14" i="4"/>
  <c r="AV14" i="4"/>
  <c r="AG14" i="4"/>
  <c r="AF14" i="4"/>
  <c r="AE14" i="4"/>
  <c r="W14" i="4"/>
  <c r="Q14" i="4"/>
  <c r="K14" i="4"/>
  <c r="B14" i="4"/>
  <c r="AX13" i="4"/>
  <c r="AW13" i="4"/>
  <c r="AV13" i="4"/>
  <c r="W13" i="4"/>
  <c r="Q13" i="4"/>
  <c r="K13" i="4"/>
  <c r="B13" i="4"/>
  <c r="AX12" i="4"/>
  <c r="AW12" i="4"/>
  <c r="AV12" i="4"/>
  <c r="W12" i="4"/>
  <c r="Q12" i="4"/>
  <c r="K12" i="4"/>
  <c r="B12" i="4"/>
  <c r="W10" i="4" a="1"/>
  <c r="W10" i="4" s="1"/>
  <c r="Q10" i="4"/>
  <c r="K10" i="4"/>
  <c r="Z7" i="4"/>
  <c r="Q7" i="4"/>
  <c r="J7" i="4"/>
  <c r="Z5" i="4"/>
  <c r="S5" i="4"/>
  <c r="G5" i="4"/>
  <c r="L4" i="4"/>
  <c r="G4" i="4"/>
  <c r="AX112" i="3"/>
  <c r="AW112" i="3"/>
  <c r="AV112" i="3"/>
  <c r="W112" i="3"/>
  <c r="Q112" i="3"/>
  <c r="K112" i="3"/>
  <c r="B112" i="3"/>
  <c r="AX111" i="3"/>
  <c r="AW111" i="3"/>
  <c r="AV111" i="3"/>
  <c r="W111" i="3"/>
  <c r="Q111" i="3"/>
  <c r="K111" i="3"/>
  <c r="B111" i="3"/>
  <c r="AX110" i="3"/>
  <c r="AW110" i="3"/>
  <c r="AV110" i="3"/>
  <c r="W110" i="3"/>
  <c r="Q110" i="3"/>
  <c r="K110" i="3"/>
  <c r="B110" i="3"/>
  <c r="AX109" i="3"/>
  <c r="AW109" i="3"/>
  <c r="AV109" i="3"/>
  <c r="W109" i="3"/>
  <c r="Q109" i="3"/>
  <c r="K109" i="3"/>
  <c r="B109" i="3"/>
  <c r="AX108" i="3"/>
  <c r="AW108" i="3"/>
  <c r="AV108" i="3"/>
  <c r="W108" i="3"/>
  <c r="Q108" i="3"/>
  <c r="K108" i="3"/>
  <c r="B108" i="3"/>
  <c r="AX107" i="3"/>
  <c r="AW107" i="3"/>
  <c r="AV107" i="3"/>
  <c r="W107" i="3"/>
  <c r="Q107" i="3"/>
  <c r="K107" i="3"/>
  <c r="B107" i="3"/>
  <c r="AX106" i="3"/>
  <c r="AW106" i="3"/>
  <c r="AV106" i="3"/>
  <c r="W106" i="3"/>
  <c r="Q106" i="3"/>
  <c r="K106" i="3"/>
  <c r="B106" i="3"/>
  <c r="AX105" i="3"/>
  <c r="AW105" i="3"/>
  <c r="AV105" i="3"/>
  <c r="W105" i="3"/>
  <c r="Q105" i="3"/>
  <c r="K105" i="3"/>
  <c r="B105" i="3"/>
  <c r="AX104" i="3"/>
  <c r="AW104" i="3"/>
  <c r="AV104" i="3"/>
  <c r="W104" i="3"/>
  <c r="Q104" i="3"/>
  <c r="K104" i="3"/>
  <c r="B104" i="3"/>
  <c r="AX103" i="3"/>
  <c r="AW103" i="3"/>
  <c r="AV103" i="3"/>
  <c r="W103" i="3"/>
  <c r="Q103" i="3"/>
  <c r="K103" i="3"/>
  <c r="B103" i="3"/>
  <c r="AX102" i="3"/>
  <c r="AW102" i="3"/>
  <c r="AV102" i="3"/>
  <c r="W102" i="3"/>
  <c r="Q102" i="3"/>
  <c r="K102" i="3"/>
  <c r="B102" i="3"/>
  <c r="AX101" i="3"/>
  <c r="AW101" i="3"/>
  <c r="AV101" i="3"/>
  <c r="W101" i="3"/>
  <c r="Q101" i="3"/>
  <c r="K101" i="3"/>
  <c r="B101" i="3"/>
  <c r="AX100" i="3"/>
  <c r="AW100" i="3"/>
  <c r="AV100" i="3"/>
  <c r="W100" i="3"/>
  <c r="Q100" i="3"/>
  <c r="K100" i="3"/>
  <c r="B100" i="3"/>
  <c r="AX99" i="3"/>
  <c r="AW99" i="3"/>
  <c r="AV99" i="3"/>
  <c r="W99" i="3"/>
  <c r="Q99" i="3"/>
  <c r="K99" i="3"/>
  <c r="B99" i="3"/>
  <c r="AX98" i="3"/>
  <c r="AW98" i="3"/>
  <c r="AV98" i="3"/>
  <c r="W98" i="3"/>
  <c r="Q98" i="3"/>
  <c r="K98" i="3"/>
  <c r="B98" i="3"/>
  <c r="AX97" i="3"/>
  <c r="AW97" i="3"/>
  <c r="AV97" i="3"/>
  <c r="W97" i="3"/>
  <c r="Q97" i="3"/>
  <c r="K97" i="3"/>
  <c r="B97" i="3"/>
  <c r="AX96" i="3"/>
  <c r="AW96" i="3"/>
  <c r="AV96" i="3"/>
  <c r="W96" i="3"/>
  <c r="Q96" i="3"/>
  <c r="K96" i="3"/>
  <c r="B96" i="3"/>
  <c r="AX95" i="3"/>
  <c r="AW95" i="3"/>
  <c r="AV95" i="3"/>
  <c r="W95" i="3"/>
  <c r="Q95" i="3"/>
  <c r="K95" i="3"/>
  <c r="B95" i="3"/>
  <c r="AX94" i="3"/>
  <c r="AW94" i="3"/>
  <c r="AV94" i="3"/>
  <c r="W94" i="3"/>
  <c r="Q94" i="3"/>
  <c r="K94" i="3"/>
  <c r="B94" i="3"/>
  <c r="AX93" i="3"/>
  <c r="AW93" i="3"/>
  <c r="AV93" i="3"/>
  <c r="W93" i="3"/>
  <c r="Q93" i="3"/>
  <c r="K93" i="3"/>
  <c r="B93" i="3"/>
  <c r="AX92" i="3"/>
  <c r="AW92" i="3"/>
  <c r="AV92" i="3"/>
  <c r="W92" i="3"/>
  <c r="Q92" i="3"/>
  <c r="K92" i="3"/>
  <c r="B92" i="3"/>
  <c r="AX91" i="3"/>
  <c r="AW91" i="3"/>
  <c r="AV91" i="3"/>
  <c r="W91" i="3"/>
  <c r="Q91" i="3"/>
  <c r="K91" i="3"/>
  <c r="B91" i="3"/>
  <c r="AX90" i="3"/>
  <c r="AW90" i="3"/>
  <c r="AV90" i="3"/>
  <c r="W90" i="3"/>
  <c r="Q90" i="3"/>
  <c r="K90" i="3"/>
  <c r="B90" i="3"/>
  <c r="AX89" i="3"/>
  <c r="AW89" i="3"/>
  <c r="AV89" i="3"/>
  <c r="W89" i="3"/>
  <c r="Q89" i="3"/>
  <c r="K89" i="3"/>
  <c r="B89" i="3"/>
  <c r="AX88" i="3"/>
  <c r="AW88" i="3"/>
  <c r="AV88" i="3"/>
  <c r="W88" i="3"/>
  <c r="Q88" i="3"/>
  <c r="K88" i="3"/>
  <c r="B88" i="3"/>
  <c r="AX87" i="3"/>
  <c r="AW87" i="3"/>
  <c r="AV87" i="3"/>
  <c r="W87" i="3"/>
  <c r="Q87" i="3"/>
  <c r="K87" i="3"/>
  <c r="B87" i="3"/>
  <c r="AX86" i="3"/>
  <c r="AW86" i="3"/>
  <c r="AV86" i="3"/>
  <c r="W86" i="3"/>
  <c r="Q86" i="3"/>
  <c r="K86" i="3"/>
  <c r="B86" i="3"/>
  <c r="AX85" i="3"/>
  <c r="AW85" i="3"/>
  <c r="AV85" i="3"/>
  <c r="W85" i="3"/>
  <c r="Q85" i="3"/>
  <c r="K85" i="3"/>
  <c r="B85" i="3"/>
  <c r="AX84" i="3"/>
  <c r="AW84" i="3"/>
  <c r="AV84" i="3"/>
  <c r="W84" i="3"/>
  <c r="Q84" i="3"/>
  <c r="K84" i="3"/>
  <c r="B84" i="3"/>
  <c r="AX83" i="3"/>
  <c r="AW83" i="3"/>
  <c r="AV83" i="3"/>
  <c r="W83" i="3"/>
  <c r="Q83" i="3"/>
  <c r="K83" i="3"/>
  <c r="B83" i="3"/>
  <c r="AX82" i="3"/>
  <c r="AW82" i="3"/>
  <c r="AV82" i="3"/>
  <c r="W82" i="3"/>
  <c r="Q82" i="3"/>
  <c r="K82" i="3"/>
  <c r="B82" i="3"/>
  <c r="AX81" i="3"/>
  <c r="AW81" i="3"/>
  <c r="AV81" i="3"/>
  <c r="W81" i="3"/>
  <c r="Q81" i="3"/>
  <c r="K81" i="3"/>
  <c r="B81" i="3"/>
  <c r="AX80" i="3"/>
  <c r="AW80" i="3"/>
  <c r="AV80" i="3"/>
  <c r="W80" i="3"/>
  <c r="Q80" i="3"/>
  <c r="K80" i="3"/>
  <c r="B80" i="3"/>
  <c r="AX79" i="3"/>
  <c r="AW79" i="3"/>
  <c r="AV79" i="3"/>
  <c r="W79" i="3"/>
  <c r="Q79" i="3"/>
  <c r="K79" i="3"/>
  <c r="B79" i="3"/>
  <c r="AX78" i="3"/>
  <c r="AW78" i="3"/>
  <c r="AV78" i="3"/>
  <c r="W78" i="3"/>
  <c r="Q78" i="3"/>
  <c r="K78" i="3"/>
  <c r="B78" i="3"/>
  <c r="AX77" i="3"/>
  <c r="AW77" i="3"/>
  <c r="AV77" i="3"/>
  <c r="W77" i="3"/>
  <c r="Q77" i="3"/>
  <c r="K77" i="3"/>
  <c r="B77" i="3"/>
  <c r="AX76" i="3"/>
  <c r="AW76" i="3"/>
  <c r="AV76" i="3"/>
  <c r="W76" i="3"/>
  <c r="Q76" i="3"/>
  <c r="K76" i="3"/>
  <c r="B76" i="3"/>
  <c r="AX75" i="3"/>
  <c r="AW75" i="3"/>
  <c r="AV75" i="3"/>
  <c r="W75" i="3"/>
  <c r="Q75" i="3"/>
  <c r="K75" i="3"/>
  <c r="B75" i="3"/>
  <c r="AX74" i="3"/>
  <c r="AW74" i="3"/>
  <c r="AV74" i="3"/>
  <c r="W74" i="3"/>
  <c r="Q74" i="3"/>
  <c r="K74" i="3"/>
  <c r="B74" i="3"/>
  <c r="AX73" i="3"/>
  <c r="AW73" i="3"/>
  <c r="AV73" i="3"/>
  <c r="W73" i="3"/>
  <c r="Q73" i="3"/>
  <c r="K73" i="3"/>
  <c r="B73" i="3"/>
  <c r="AX72" i="3"/>
  <c r="AW72" i="3"/>
  <c r="AV72" i="3"/>
  <c r="W72" i="3"/>
  <c r="Q72" i="3"/>
  <c r="K72" i="3"/>
  <c r="B72" i="3"/>
  <c r="AX71" i="3"/>
  <c r="AW71" i="3"/>
  <c r="AV71" i="3"/>
  <c r="W71" i="3"/>
  <c r="Q71" i="3"/>
  <c r="K71" i="3"/>
  <c r="B71" i="3"/>
  <c r="AX70" i="3"/>
  <c r="AW70" i="3"/>
  <c r="AV70" i="3"/>
  <c r="W70" i="3"/>
  <c r="Q70" i="3"/>
  <c r="K70" i="3"/>
  <c r="B70" i="3"/>
  <c r="AX69" i="3"/>
  <c r="AW69" i="3"/>
  <c r="AV69" i="3"/>
  <c r="W69" i="3"/>
  <c r="Q69" i="3"/>
  <c r="K69" i="3"/>
  <c r="B69" i="3"/>
  <c r="AX68" i="3"/>
  <c r="AW68" i="3"/>
  <c r="AV68" i="3"/>
  <c r="W68" i="3"/>
  <c r="Q68" i="3"/>
  <c r="K68" i="3"/>
  <c r="B68" i="3"/>
  <c r="AX67" i="3"/>
  <c r="AW67" i="3"/>
  <c r="AV67" i="3"/>
  <c r="W67" i="3"/>
  <c r="Q67" i="3"/>
  <c r="K67" i="3"/>
  <c r="B67" i="3"/>
  <c r="AX66" i="3"/>
  <c r="AW66" i="3"/>
  <c r="AV66" i="3"/>
  <c r="W66" i="3"/>
  <c r="Q66" i="3"/>
  <c r="K66" i="3"/>
  <c r="B66" i="3"/>
  <c r="AX65" i="3"/>
  <c r="AW65" i="3"/>
  <c r="AV65" i="3"/>
  <c r="W65" i="3"/>
  <c r="Q65" i="3"/>
  <c r="K65" i="3"/>
  <c r="B65" i="3"/>
  <c r="AX64" i="3"/>
  <c r="AW64" i="3"/>
  <c r="AV64" i="3"/>
  <c r="W64" i="3"/>
  <c r="Q64" i="3"/>
  <c r="K64" i="3"/>
  <c r="B64" i="3"/>
  <c r="AX63" i="3"/>
  <c r="AW63" i="3"/>
  <c r="AV63" i="3"/>
  <c r="W63" i="3"/>
  <c r="Q63" i="3"/>
  <c r="K63" i="3"/>
  <c r="B63" i="3"/>
  <c r="AX62" i="3"/>
  <c r="AW62" i="3"/>
  <c r="AV62" i="3"/>
  <c r="AX61" i="3"/>
  <c r="AW61" i="3"/>
  <c r="AV61" i="3"/>
  <c r="W61" i="3"/>
  <c r="Q61" i="3"/>
  <c r="K61" i="3"/>
  <c r="B61" i="3"/>
  <c r="AX60" i="3"/>
  <c r="AW60" i="3"/>
  <c r="AV60" i="3"/>
  <c r="W60" i="3"/>
  <c r="Q60" i="3"/>
  <c r="K60" i="3"/>
  <c r="B60" i="3"/>
  <c r="AX59" i="3"/>
  <c r="AW59" i="3"/>
  <c r="AV59" i="3"/>
  <c r="W59" i="3"/>
  <c r="Q59" i="3"/>
  <c r="K59" i="3"/>
  <c r="B59" i="3"/>
  <c r="AX58" i="3"/>
  <c r="AW58" i="3"/>
  <c r="AV58" i="3"/>
  <c r="W58" i="3"/>
  <c r="Q58" i="3"/>
  <c r="K58" i="3"/>
  <c r="B58" i="3"/>
  <c r="AX57" i="3"/>
  <c r="AW57" i="3"/>
  <c r="AV57" i="3"/>
  <c r="W57" i="3"/>
  <c r="Q57" i="3"/>
  <c r="K57" i="3"/>
  <c r="B57" i="3"/>
  <c r="AX56" i="3"/>
  <c r="AW56" i="3"/>
  <c r="AV56" i="3"/>
  <c r="W56" i="3"/>
  <c r="Q56" i="3"/>
  <c r="K56" i="3"/>
  <c r="B56" i="3"/>
  <c r="AX55" i="3"/>
  <c r="AW55" i="3"/>
  <c r="AV55" i="3"/>
  <c r="W55" i="3"/>
  <c r="Q55" i="3"/>
  <c r="K55" i="3"/>
  <c r="B55" i="3"/>
  <c r="AX54" i="3"/>
  <c r="AW54" i="3"/>
  <c r="AV54" i="3"/>
  <c r="W54" i="3"/>
  <c r="Q54" i="3"/>
  <c r="K54" i="3"/>
  <c r="B54" i="3"/>
  <c r="AX53" i="3"/>
  <c r="AW53" i="3"/>
  <c r="AV53" i="3"/>
  <c r="W53" i="3"/>
  <c r="Q53" i="3"/>
  <c r="K53" i="3"/>
  <c r="B53" i="3"/>
  <c r="AX52" i="3"/>
  <c r="AW52" i="3"/>
  <c r="AV52" i="3"/>
  <c r="W52" i="3"/>
  <c r="Q52" i="3"/>
  <c r="K52" i="3"/>
  <c r="B52" i="3"/>
  <c r="AX51" i="3"/>
  <c r="AW51" i="3"/>
  <c r="AV51" i="3"/>
  <c r="W51" i="3"/>
  <c r="Q51" i="3"/>
  <c r="K51" i="3"/>
  <c r="B51" i="3"/>
  <c r="AX50" i="3"/>
  <c r="AW50" i="3"/>
  <c r="AV50" i="3"/>
  <c r="W50" i="3"/>
  <c r="Q50" i="3"/>
  <c r="K50" i="3"/>
  <c r="B50" i="3"/>
  <c r="AX49" i="3"/>
  <c r="AW49" i="3"/>
  <c r="AV49" i="3"/>
  <c r="W49" i="3"/>
  <c r="Q49" i="3"/>
  <c r="K49" i="3"/>
  <c r="B49" i="3"/>
  <c r="AX48" i="3"/>
  <c r="AW48" i="3"/>
  <c r="AV48" i="3"/>
  <c r="W48" i="3"/>
  <c r="Q48" i="3"/>
  <c r="K48" i="3"/>
  <c r="B48" i="3"/>
  <c r="AX47" i="3"/>
  <c r="AW47" i="3"/>
  <c r="AV47" i="3"/>
  <c r="W47" i="3"/>
  <c r="Q47" i="3"/>
  <c r="K47" i="3"/>
  <c r="B47" i="3"/>
  <c r="AX46" i="3"/>
  <c r="AW46" i="3"/>
  <c r="AV46" i="3"/>
  <c r="W46" i="3"/>
  <c r="Q46" i="3"/>
  <c r="K46" i="3"/>
  <c r="B46" i="3"/>
  <c r="AX45" i="3"/>
  <c r="AW45" i="3"/>
  <c r="AV45" i="3"/>
  <c r="W45" i="3"/>
  <c r="Q45" i="3"/>
  <c r="K45" i="3"/>
  <c r="B45" i="3"/>
  <c r="AX44" i="3"/>
  <c r="AW44" i="3"/>
  <c r="AV44" i="3"/>
  <c r="W44" i="3"/>
  <c r="Q44" i="3"/>
  <c r="K44" i="3"/>
  <c r="B44" i="3"/>
  <c r="AX43" i="3"/>
  <c r="AW43" i="3"/>
  <c r="AV43" i="3"/>
  <c r="W43" i="3"/>
  <c r="Q43" i="3"/>
  <c r="K43" i="3"/>
  <c r="B43" i="3"/>
  <c r="AX42" i="3"/>
  <c r="AW42" i="3"/>
  <c r="AV42" i="3"/>
  <c r="W42" i="3"/>
  <c r="Q42" i="3"/>
  <c r="K42" i="3"/>
  <c r="B42" i="3"/>
  <c r="AX41" i="3"/>
  <c r="AW41" i="3"/>
  <c r="AV41" i="3"/>
  <c r="W41" i="3"/>
  <c r="Q41" i="3"/>
  <c r="K41" i="3"/>
  <c r="B41" i="3"/>
  <c r="AX40" i="3"/>
  <c r="AW40" i="3"/>
  <c r="AV40" i="3"/>
  <c r="W40" i="3"/>
  <c r="Q40" i="3"/>
  <c r="K40" i="3"/>
  <c r="B40" i="3"/>
  <c r="AX39" i="3"/>
  <c r="AW39" i="3"/>
  <c r="AV39" i="3"/>
  <c r="W39" i="3"/>
  <c r="Q39" i="3"/>
  <c r="K39" i="3"/>
  <c r="B39" i="3"/>
  <c r="AX38" i="3"/>
  <c r="AW38" i="3"/>
  <c r="AV38" i="3"/>
  <c r="W38" i="3"/>
  <c r="Q38" i="3"/>
  <c r="K38" i="3"/>
  <c r="B38" i="3"/>
  <c r="AX37" i="3"/>
  <c r="AW37" i="3"/>
  <c r="AV37" i="3"/>
  <c r="W37" i="3"/>
  <c r="Q37" i="3"/>
  <c r="K37" i="3"/>
  <c r="B37" i="3"/>
  <c r="AX36" i="3"/>
  <c r="AW36" i="3"/>
  <c r="AV36" i="3"/>
  <c r="W36" i="3"/>
  <c r="Q36" i="3"/>
  <c r="K36" i="3"/>
  <c r="B36" i="3"/>
  <c r="AX35" i="3"/>
  <c r="AW35" i="3"/>
  <c r="AV35" i="3"/>
  <c r="W35" i="3"/>
  <c r="Q35" i="3"/>
  <c r="K35" i="3"/>
  <c r="B35" i="3"/>
  <c r="AX34" i="3"/>
  <c r="AW34" i="3"/>
  <c r="AV34" i="3"/>
  <c r="W34" i="3"/>
  <c r="Q34" i="3"/>
  <c r="K34" i="3"/>
  <c r="B34" i="3"/>
  <c r="AX33" i="3"/>
  <c r="AW33" i="3"/>
  <c r="AV33" i="3"/>
  <c r="W33" i="3"/>
  <c r="Q33" i="3"/>
  <c r="K33" i="3"/>
  <c r="B33" i="3"/>
  <c r="AX32" i="3"/>
  <c r="AW32" i="3"/>
  <c r="AV32" i="3"/>
  <c r="AG32" i="3"/>
  <c r="AF32" i="3"/>
  <c r="AE32" i="3"/>
  <c r="W32" i="3"/>
  <c r="Q32" i="3"/>
  <c r="K32" i="3"/>
  <c r="B32" i="3"/>
  <c r="AX31" i="3"/>
  <c r="AW31" i="3"/>
  <c r="AV31" i="3"/>
  <c r="AG31" i="3"/>
  <c r="AF31" i="3"/>
  <c r="AE31" i="3"/>
  <c r="W31" i="3"/>
  <c r="Q31" i="3"/>
  <c r="K31" i="3"/>
  <c r="B31" i="3"/>
  <c r="AX30" i="3"/>
  <c r="AW30" i="3"/>
  <c r="AV30" i="3"/>
  <c r="AG30" i="3"/>
  <c r="AF30" i="3"/>
  <c r="AE30" i="3"/>
  <c r="W30" i="3"/>
  <c r="Q30" i="3"/>
  <c r="K30" i="3"/>
  <c r="B30" i="3"/>
  <c r="AX29" i="3"/>
  <c r="AW29" i="3"/>
  <c r="AV29" i="3"/>
  <c r="W29" i="3"/>
  <c r="Q29" i="3"/>
  <c r="K29" i="3"/>
  <c r="B29" i="3"/>
  <c r="AX28" i="3"/>
  <c r="AW28" i="3"/>
  <c r="AV28" i="3"/>
  <c r="W28" i="3"/>
  <c r="Q28" i="3"/>
  <c r="K28" i="3"/>
  <c r="B28" i="3"/>
  <c r="AX27" i="3"/>
  <c r="AW27" i="3"/>
  <c r="AV27" i="3"/>
  <c r="W27" i="3"/>
  <c r="Q27" i="3"/>
  <c r="K27" i="3"/>
  <c r="B27" i="3"/>
  <c r="AX26" i="3"/>
  <c r="AW26" i="3"/>
  <c r="AV26" i="3"/>
  <c r="AG26" i="3"/>
  <c r="AF26" i="3"/>
  <c r="AE26" i="3"/>
  <c r="W26" i="3"/>
  <c r="Q26" i="3"/>
  <c r="K26" i="3"/>
  <c r="B26" i="3"/>
  <c r="AX25" i="3"/>
  <c r="AW25" i="3"/>
  <c r="AV25" i="3"/>
  <c r="AG25" i="3"/>
  <c r="AF25" i="3"/>
  <c r="AE25" i="3"/>
  <c r="W25" i="3"/>
  <c r="Q25" i="3"/>
  <c r="K25" i="3"/>
  <c r="B25" i="3"/>
  <c r="AX24" i="3"/>
  <c r="AW24" i="3"/>
  <c r="AV24" i="3"/>
  <c r="AG24" i="3"/>
  <c r="AF24" i="3"/>
  <c r="AE24" i="3"/>
  <c r="W24" i="3"/>
  <c r="Q24" i="3"/>
  <c r="K24" i="3"/>
  <c r="B24" i="3"/>
  <c r="AX23" i="3"/>
  <c r="AW23" i="3"/>
  <c r="AV23" i="3"/>
  <c r="W23" i="3"/>
  <c r="Q23" i="3"/>
  <c r="K23" i="3"/>
  <c r="B23" i="3"/>
  <c r="AX22" i="3"/>
  <c r="AW22" i="3"/>
  <c r="AV22" i="3"/>
  <c r="W22" i="3"/>
  <c r="Q22" i="3"/>
  <c r="K22" i="3"/>
  <c r="B22" i="3"/>
  <c r="AX21" i="3"/>
  <c r="AW21" i="3"/>
  <c r="AV21" i="3"/>
  <c r="W21" i="3"/>
  <c r="Q21" i="3"/>
  <c r="K21" i="3"/>
  <c r="B21" i="3"/>
  <c r="AX20" i="3"/>
  <c r="AW20" i="3"/>
  <c r="AV20" i="3"/>
  <c r="W20" i="3"/>
  <c r="Q20" i="3"/>
  <c r="K20" i="3"/>
  <c r="B20" i="3"/>
  <c r="AX19" i="3"/>
  <c r="AW19" i="3"/>
  <c r="AV19" i="3"/>
  <c r="W19" i="3"/>
  <c r="Q19" i="3"/>
  <c r="K19" i="3"/>
  <c r="B19" i="3"/>
  <c r="AX18" i="3"/>
  <c r="AW18" i="3"/>
  <c r="AV18" i="3"/>
  <c r="W18" i="3"/>
  <c r="Q18" i="3"/>
  <c r="K18" i="3"/>
  <c r="B18" i="3"/>
  <c r="AX17" i="3"/>
  <c r="AW17" i="3"/>
  <c r="AV17" i="3"/>
  <c r="W17" i="3"/>
  <c r="Q17" i="3"/>
  <c r="K17" i="3"/>
  <c r="B17" i="3"/>
  <c r="AX16" i="3"/>
  <c r="AW16" i="3"/>
  <c r="AV16" i="3"/>
  <c r="W16" i="3"/>
  <c r="Q16" i="3"/>
  <c r="K16" i="3"/>
  <c r="B16" i="3"/>
  <c r="AX15" i="3"/>
  <c r="AW15" i="3"/>
  <c r="AV15" i="3"/>
  <c r="AG15" i="3"/>
  <c r="AF15" i="3"/>
  <c r="AE15" i="3"/>
  <c r="W15" i="3"/>
  <c r="Q15" i="3"/>
  <c r="K15" i="3"/>
  <c r="B15" i="3"/>
  <c r="AX14" i="3"/>
  <c r="AW14" i="3"/>
  <c r="AV14" i="3"/>
  <c r="AG14" i="3"/>
  <c r="AF14" i="3"/>
  <c r="AE14" i="3"/>
  <c r="W14" i="3"/>
  <c r="Q14" i="3"/>
  <c r="K14" i="3"/>
  <c r="B14" i="3"/>
  <c r="AX13" i="3"/>
  <c r="AW13" i="3"/>
  <c r="AV13" i="3"/>
  <c r="W13" i="3"/>
  <c r="Q13" i="3"/>
  <c r="K13" i="3"/>
  <c r="B13" i="3"/>
  <c r="AX12" i="3"/>
  <c r="AW12" i="3"/>
  <c r="AV12" i="3"/>
  <c r="W12" i="3"/>
  <c r="Q12" i="3"/>
  <c r="K12" i="3"/>
  <c r="B12" i="3"/>
  <c r="W10" i="3" a="1"/>
  <c r="W10" i="3" s="1"/>
  <c r="Q10" i="3"/>
  <c r="K10" i="3"/>
  <c r="Z7" i="3"/>
  <c r="Q7" i="3"/>
  <c r="J7" i="3"/>
  <c r="Z5" i="3"/>
  <c r="S5" i="3"/>
  <c r="G5" i="3"/>
  <c r="L4" i="3"/>
  <c r="G4" i="3"/>
  <c r="AX112" i="2"/>
  <c r="AW112" i="2"/>
  <c r="AV112" i="2"/>
  <c r="W112" i="2"/>
  <c r="Q112" i="2"/>
  <c r="K112" i="2"/>
  <c r="B112" i="2"/>
  <c r="AX111" i="2"/>
  <c r="AW111" i="2"/>
  <c r="AV111" i="2"/>
  <c r="W111" i="2"/>
  <c r="Q111" i="2"/>
  <c r="K111" i="2"/>
  <c r="B111" i="2"/>
  <c r="AX110" i="2"/>
  <c r="AW110" i="2"/>
  <c r="AV110" i="2"/>
  <c r="W110" i="2"/>
  <c r="Q110" i="2"/>
  <c r="K110" i="2"/>
  <c r="B110" i="2"/>
  <c r="AX109" i="2"/>
  <c r="AW109" i="2"/>
  <c r="AV109" i="2"/>
  <c r="W109" i="2"/>
  <c r="Q109" i="2"/>
  <c r="K109" i="2"/>
  <c r="B109" i="2"/>
  <c r="AX108" i="2"/>
  <c r="AW108" i="2"/>
  <c r="AV108" i="2"/>
  <c r="W108" i="2"/>
  <c r="Q108" i="2"/>
  <c r="K108" i="2"/>
  <c r="B108" i="2"/>
  <c r="AX107" i="2"/>
  <c r="AW107" i="2"/>
  <c r="AV107" i="2"/>
  <c r="W107" i="2"/>
  <c r="Q107" i="2"/>
  <c r="K107" i="2"/>
  <c r="B107" i="2"/>
  <c r="AX106" i="2"/>
  <c r="AW106" i="2"/>
  <c r="AV106" i="2"/>
  <c r="W106" i="2"/>
  <c r="Q106" i="2"/>
  <c r="K106" i="2"/>
  <c r="B106" i="2"/>
  <c r="AX105" i="2"/>
  <c r="AW105" i="2"/>
  <c r="AV105" i="2"/>
  <c r="W105" i="2"/>
  <c r="Q105" i="2"/>
  <c r="K105" i="2"/>
  <c r="B105" i="2"/>
  <c r="AX104" i="2"/>
  <c r="AW104" i="2"/>
  <c r="AV104" i="2"/>
  <c r="W104" i="2"/>
  <c r="Q104" i="2"/>
  <c r="K104" i="2"/>
  <c r="B104" i="2"/>
  <c r="AX103" i="2"/>
  <c r="AW103" i="2"/>
  <c r="AV103" i="2"/>
  <c r="W103" i="2"/>
  <c r="Q103" i="2"/>
  <c r="K103" i="2"/>
  <c r="B103" i="2"/>
  <c r="AX102" i="2"/>
  <c r="AW102" i="2"/>
  <c r="AV102" i="2"/>
  <c r="W102" i="2"/>
  <c r="Q102" i="2"/>
  <c r="K102" i="2"/>
  <c r="B102" i="2"/>
  <c r="AX101" i="2"/>
  <c r="AW101" i="2"/>
  <c r="AV101" i="2"/>
  <c r="W101" i="2"/>
  <c r="Q101" i="2"/>
  <c r="K101" i="2"/>
  <c r="B101" i="2"/>
  <c r="AX100" i="2"/>
  <c r="AW100" i="2"/>
  <c r="AV100" i="2"/>
  <c r="W100" i="2"/>
  <c r="Q100" i="2"/>
  <c r="K100" i="2"/>
  <c r="B100" i="2"/>
  <c r="AX99" i="2"/>
  <c r="AW99" i="2"/>
  <c r="AV99" i="2"/>
  <c r="W99" i="2"/>
  <c r="Q99" i="2"/>
  <c r="K99" i="2"/>
  <c r="B99" i="2"/>
  <c r="AX98" i="2"/>
  <c r="AW98" i="2"/>
  <c r="AV98" i="2"/>
  <c r="W98" i="2"/>
  <c r="Q98" i="2"/>
  <c r="K98" i="2"/>
  <c r="B98" i="2"/>
  <c r="AX97" i="2"/>
  <c r="AW97" i="2"/>
  <c r="AV97" i="2"/>
  <c r="W97" i="2"/>
  <c r="Q97" i="2"/>
  <c r="K97" i="2"/>
  <c r="B97" i="2"/>
  <c r="AX96" i="2"/>
  <c r="AW96" i="2"/>
  <c r="AV96" i="2"/>
  <c r="W96" i="2"/>
  <c r="Q96" i="2"/>
  <c r="K96" i="2"/>
  <c r="B96" i="2"/>
  <c r="AX95" i="2"/>
  <c r="AW95" i="2"/>
  <c r="AV95" i="2"/>
  <c r="W95" i="2"/>
  <c r="Q95" i="2"/>
  <c r="K95" i="2"/>
  <c r="B95" i="2"/>
  <c r="AX94" i="2"/>
  <c r="AW94" i="2"/>
  <c r="AV94" i="2"/>
  <c r="W94" i="2"/>
  <c r="Q94" i="2"/>
  <c r="K94" i="2"/>
  <c r="B94" i="2"/>
  <c r="AX93" i="2"/>
  <c r="AW93" i="2"/>
  <c r="AV93" i="2"/>
  <c r="W93" i="2"/>
  <c r="Q93" i="2"/>
  <c r="K93" i="2"/>
  <c r="B93" i="2"/>
  <c r="AX92" i="2"/>
  <c r="AW92" i="2"/>
  <c r="AV92" i="2"/>
  <c r="W92" i="2"/>
  <c r="Q92" i="2"/>
  <c r="K92" i="2"/>
  <c r="B92" i="2"/>
  <c r="AX91" i="2"/>
  <c r="AW91" i="2"/>
  <c r="AV91" i="2"/>
  <c r="W91" i="2"/>
  <c r="Q91" i="2"/>
  <c r="K91" i="2"/>
  <c r="B91" i="2"/>
  <c r="AX90" i="2"/>
  <c r="AW90" i="2"/>
  <c r="AV90" i="2"/>
  <c r="W90" i="2"/>
  <c r="Q90" i="2"/>
  <c r="K90" i="2"/>
  <c r="B90" i="2"/>
  <c r="AX89" i="2"/>
  <c r="AW89" i="2"/>
  <c r="AV89" i="2"/>
  <c r="W89" i="2"/>
  <c r="Q89" i="2"/>
  <c r="K89" i="2"/>
  <c r="B89" i="2"/>
  <c r="AX88" i="2"/>
  <c r="AW88" i="2"/>
  <c r="AV88" i="2"/>
  <c r="W88" i="2"/>
  <c r="Q88" i="2"/>
  <c r="K88" i="2"/>
  <c r="B88" i="2"/>
  <c r="AX87" i="2"/>
  <c r="AW87" i="2"/>
  <c r="AV87" i="2"/>
  <c r="W87" i="2"/>
  <c r="Q87" i="2"/>
  <c r="K87" i="2"/>
  <c r="B87" i="2"/>
  <c r="AX86" i="2"/>
  <c r="AW86" i="2"/>
  <c r="AV86" i="2"/>
  <c r="W86" i="2"/>
  <c r="Q86" i="2"/>
  <c r="K86" i="2"/>
  <c r="B86" i="2"/>
  <c r="AX85" i="2"/>
  <c r="AW85" i="2"/>
  <c r="AV85" i="2"/>
  <c r="W85" i="2"/>
  <c r="Q85" i="2"/>
  <c r="K85" i="2"/>
  <c r="B85" i="2"/>
  <c r="AX84" i="2"/>
  <c r="AW84" i="2"/>
  <c r="AV84" i="2"/>
  <c r="W84" i="2"/>
  <c r="Q84" i="2"/>
  <c r="K84" i="2"/>
  <c r="B84" i="2"/>
  <c r="AX83" i="2"/>
  <c r="AW83" i="2"/>
  <c r="AV83" i="2"/>
  <c r="W83" i="2"/>
  <c r="Q83" i="2"/>
  <c r="K83" i="2"/>
  <c r="B83" i="2"/>
  <c r="AX82" i="2"/>
  <c r="AW82" i="2"/>
  <c r="AV82" i="2"/>
  <c r="W82" i="2"/>
  <c r="Q82" i="2"/>
  <c r="K82" i="2"/>
  <c r="B82" i="2"/>
  <c r="AX81" i="2"/>
  <c r="AW81" i="2"/>
  <c r="AV81" i="2"/>
  <c r="W81" i="2"/>
  <c r="Q81" i="2"/>
  <c r="K81" i="2"/>
  <c r="B81" i="2"/>
  <c r="AX80" i="2"/>
  <c r="AW80" i="2"/>
  <c r="AV80" i="2"/>
  <c r="W80" i="2"/>
  <c r="Q80" i="2"/>
  <c r="K80" i="2"/>
  <c r="B80" i="2"/>
  <c r="AX79" i="2"/>
  <c r="AW79" i="2"/>
  <c r="AV79" i="2"/>
  <c r="W79" i="2"/>
  <c r="Q79" i="2"/>
  <c r="K79" i="2"/>
  <c r="B79" i="2"/>
  <c r="AX78" i="2"/>
  <c r="AW78" i="2"/>
  <c r="AV78" i="2"/>
  <c r="W78" i="2"/>
  <c r="Q78" i="2"/>
  <c r="K78" i="2"/>
  <c r="B78" i="2"/>
  <c r="AX77" i="2"/>
  <c r="AW77" i="2"/>
  <c r="AV77" i="2"/>
  <c r="W77" i="2"/>
  <c r="Q77" i="2"/>
  <c r="K77" i="2"/>
  <c r="B77" i="2"/>
  <c r="AX76" i="2"/>
  <c r="AW76" i="2"/>
  <c r="AV76" i="2"/>
  <c r="W76" i="2"/>
  <c r="Q76" i="2"/>
  <c r="K76" i="2"/>
  <c r="B76" i="2"/>
  <c r="AX75" i="2"/>
  <c r="AW75" i="2"/>
  <c r="AV75" i="2"/>
  <c r="W75" i="2"/>
  <c r="Q75" i="2"/>
  <c r="K75" i="2"/>
  <c r="B75" i="2"/>
  <c r="AX74" i="2"/>
  <c r="AW74" i="2"/>
  <c r="AV74" i="2"/>
  <c r="W74" i="2"/>
  <c r="Q74" i="2"/>
  <c r="K74" i="2"/>
  <c r="B74" i="2"/>
  <c r="AX73" i="2"/>
  <c r="AW73" i="2"/>
  <c r="AV73" i="2"/>
  <c r="W73" i="2"/>
  <c r="Q73" i="2"/>
  <c r="K73" i="2"/>
  <c r="B73" i="2"/>
  <c r="AX72" i="2"/>
  <c r="AW72" i="2"/>
  <c r="AV72" i="2"/>
  <c r="W72" i="2"/>
  <c r="Q72" i="2"/>
  <c r="K72" i="2"/>
  <c r="B72" i="2"/>
  <c r="AX71" i="2"/>
  <c r="AW71" i="2"/>
  <c r="AV71" i="2"/>
  <c r="W71" i="2"/>
  <c r="Q71" i="2"/>
  <c r="K71" i="2"/>
  <c r="B71" i="2"/>
  <c r="AX70" i="2"/>
  <c r="AW70" i="2"/>
  <c r="AV70" i="2"/>
  <c r="W70" i="2"/>
  <c r="Q70" i="2"/>
  <c r="K70" i="2"/>
  <c r="B70" i="2"/>
  <c r="AX69" i="2"/>
  <c r="AW69" i="2"/>
  <c r="AV69" i="2"/>
  <c r="W69" i="2"/>
  <c r="Q69" i="2"/>
  <c r="K69" i="2"/>
  <c r="B69" i="2"/>
  <c r="AX68" i="2"/>
  <c r="AW68" i="2"/>
  <c r="AV68" i="2"/>
  <c r="W68" i="2"/>
  <c r="Q68" i="2"/>
  <c r="K68" i="2"/>
  <c r="B68" i="2"/>
  <c r="AX67" i="2"/>
  <c r="AW67" i="2"/>
  <c r="AV67" i="2"/>
  <c r="W67" i="2"/>
  <c r="Q67" i="2"/>
  <c r="K67" i="2"/>
  <c r="B67" i="2"/>
  <c r="AX66" i="2"/>
  <c r="AW66" i="2"/>
  <c r="AV66" i="2"/>
  <c r="W66" i="2"/>
  <c r="Q66" i="2"/>
  <c r="K66" i="2"/>
  <c r="B66" i="2"/>
  <c r="AX65" i="2"/>
  <c r="AW65" i="2"/>
  <c r="AV65" i="2"/>
  <c r="W65" i="2"/>
  <c r="Q65" i="2"/>
  <c r="K65" i="2"/>
  <c r="B65" i="2"/>
  <c r="AX64" i="2"/>
  <c r="AW64" i="2"/>
  <c r="AV64" i="2"/>
  <c r="W64" i="2"/>
  <c r="Q64" i="2"/>
  <c r="K64" i="2"/>
  <c r="B64" i="2"/>
  <c r="AX63" i="2"/>
  <c r="AW63" i="2"/>
  <c r="AV63" i="2"/>
  <c r="W63" i="2"/>
  <c r="Q63" i="2"/>
  <c r="K63" i="2"/>
  <c r="B63" i="2"/>
  <c r="AX62" i="2"/>
  <c r="AW62" i="2"/>
  <c r="AV62" i="2"/>
  <c r="AX61" i="2"/>
  <c r="AW61" i="2"/>
  <c r="AV61" i="2"/>
  <c r="W61" i="2"/>
  <c r="Q61" i="2"/>
  <c r="K61" i="2"/>
  <c r="B61" i="2"/>
  <c r="AX60" i="2"/>
  <c r="AW60" i="2"/>
  <c r="AV60" i="2"/>
  <c r="W60" i="2"/>
  <c r="Q60" i="2"/>
  <c r="K60" i="2"/>
  <c r="B60" i="2"/>
  <c r="AX59" i="2"/>
  <c r="AW59" i="2"/>
  <c r="AV59" i="2"/>
  <c r="W59" i="2"/>
  <c r="Q59" i="2"/>
  <c r="K59" i="2"/>
  <c r="B59" i="2"/>
  <c r="AX58" i="2"/>
  <c r="AW58" i="2"/>
  <c r="AV58" i="2"/>
  <c r="W58" i="2"/>
  <c r="Q58" i="2"/>
  <c r="K58" i="2"/>
  <c r="B58" i="2"/>
  <c r="AX57" i="2"/>
  <c r="AW57" i="2"/>
  <c r="AV57" i="2"/>
  <c r="W57" i="2"/>
  <c r="Q57" i="2"/>
  <c r="K57" i="2"/>
  <c r="B57" i="2"/>
  <c r="AX56" i="2"/>
  <c r="AW56" i="2"/>
  <c r="AV56" i="2"/>
  <c r="W56" i="2"/>
  <c r="Q56" i="2"/>
  <c r="K56" i="2"/>
  <c r="B56" i="2"/>
  <c r="AX55" i="2"/>
  <c r="AW55" i="2"/>
  <c r="AV55" i="2"/>
  <c r="W55" i="2"/>
  <c r="Q55" i="2"/>
  <c r="K55" i="2"/>
  <c r="B55" i="2"/>
  <c r="AX54" i="2"/>
  <c r="AW54" i="2"/>
  <c r="AV54" i="2"/>
  <c r="W54" i="2"/>
  <c r="Q54" i="2"/>
  <c r="K54" i="2"/>
  <c r="B54" i="2"/>
  <c r="AX53" i="2"/>
  <c r="AW53" i="2"/>
  <c r="AV53" i="2"/>
  <c r="W53" i="2"/>
  <c r="Q53" i="2"/>
  <c r="K53" i="2"/>
  <c r="B53" i="2"/>
  <c r="AX52" i="2"/>
  <c r="AW52" i="2"/>
  <c r="AV52" i="2"/>
  <c r="W52" i="2"/>
  <c r="Q52" i="2"/>
  <c r="K52" i="2"/>
  <c r="B52" i="2"/>
  <c r="AX51" i="2"/>
  <c r="AW51" i="2"/>
  <c r="AV51" i="2"/>
  <c r="W51" i="2"/>
  <c r="Q51" i="2"/>
  <c r="K51" i="2"/>
  <c r="B51" i="2"/>
  <c r="AX50" i="2"/>
  <c r="AW50" i="2"/>
  <c r="AV50" i="2"/>
  <c r="W50" i="2"/>
  <c r="Q50" i="2"/>
  <c r="K50" i="2"/>
  <c r="B50" i="2"/>
  <c r="AX49" i="2"/>
  <c r="AW49" i="2"/>
  <c r="AV49" i="2"/>
  <c r="W49" i="2"/>
  <c r="Q49" i="2"/>
  <c r="K49" i="2"/>
  <c r="B49" i="2"/>
  <c r="AX48" i="2"/>
  <c r="AW48" i="2"/>
  <c r="AV48" i="2"/>
  <c r="W48" i="2"/>
  <c r="Q48" i="2"/>
  <c r="K48" i="2"/>
  <c r="B48" i="2"/>
  <c r="AX47" i="2"/>
  <c r="AW47" i="2"/>
  <c r="AV47" i="2"/>
  <c r="W47" i="2"/>
  <c r="Q47" i="2"/>
  <c r="K47" i="2"/>
  <c r="B47" i="2"/>
  <c r="AX46" i="2"/>
  <c r="AW46" i="2"/>
  <c r="AV46" i="2"/>
  <c r="W46" i="2"/>
  <c r="Q46" i="2"/>
  <c r="K46" i="2"/>
  <c r="B46" i="2"/>
  <c r="AX45" i="2"/>
  <c r="AW45" i="2"/>
  <c r="AV45" i="2"/>
  <c r="W45" i="2"/>
  <c r="Q45" i="2"/>
  <c r="K45" i="2"/>
  <c r="B45" i="2"/>
  <c r="AX44" i="2"/>
  <c r="AW44" i="2"/>
  <c r="AV44" i="2"/>
  <c r="W44" i="2"/>
  <c r="Q44" i="2"/>
  <c r="K44" i="2"/>
  <c r="B44" i="2"/>
  <c r="AX43" i="2"/>
  <c r="AW43" i="2"/>
  <c r="AV43" i="2"/>
  <c r="W43" i="2"/>
  <c r="Q43" i="2"/>
  <c r="K43" i="2"/>
  <c r="B43" i="2"/>
  <c r="AX42" i="2"/>
  <c r="AW42" i="2"/>
  <c r="AV42" i="2"/>
  <c r="W42" i="2"/>
  <c r="Q42" i="2"/>
  <c r="K42" i="2"/>
  <c r="B42" i="2"/>
  <c r="AX41" i="2"/>
  <c r="AW41" i="2"/>
  <c r="AV41" i="2"/>
  <c r="W41" i="2"/>
  <c r="Q41" i="2"/>
  <c r="K41" i="2"/>
  <c r="B41" i="2"/>
  <c r="AX40" i="2"/>
  <c r="AW40" i="2"/>
  <c r="AV40" i="2"/>
  <c r="W40" i="2"/>
  <c r="Q40" i="2"/>
  <c r="K40" i="2"/>
  <c r="B40" i="2"/>
  <c r="AX39" i="2"/>
  <c r="AW39" i="2"/>
  <c r="AV39" i="2"/>
  <c r="W39" i="2"/>
  <c r="Q39" i="2"/>
  <c r="K39" i="2"/>
  <c r="B39" i="2"/>
  <c r="AX38" i="2"/>
  <c r="AW38" i="2"/>
  <c r="AV38" i="2"/>
  <c r="W38" i="2"/>
  <c r="Q38" i="2"/>
  <c r="K38" i="2"/>
  <c r="B38" i="2"/>
  <c r="AX37" i="2"/>
  <c r="AW37" i="2"/>
  <c r="AV37" i="2"/>
  <c r="W37" i="2"/>
  <c r="Q37" i="2"/>
  <c r="K37" i="2"/>
  <c r="B37" i="2"/>
  <c r="AX36" i="2"/>
  <c r="AW36" i="2"/>
  <c r="AV36" i="2"/>
  <c r="W36" i="2"/>
  <c r="Q36" i="2"/>
  <c r="K36" i="2"/>
  <c r="B36" i="2"/>
  <c r="AX35" i="2"/>
  <c r="AW35" i="2"/>
  <c r="AV35" i="2"/>
  <c r="W35" i="2"/>
  <c r="Q35" i="2"/>
  <c r="K35" i="2"/>
  <c r="B35" i="2"/>
  <c r="AX34" i="2"/>
  <c r="AW34" i="2"/>
  <c r="AV34" i="2"/>
  <c r="W34" i="2"/>
  <c r="Q34" i="2"/>
  <c r="K34" i="2"/>
  <c r="B34" i="2"/>
  <c r="AX33" i="2"/>
  <c r="AW33" i="2"/>
  <c r="AV33" i="2"/>
  <c r="W33" i="2"/>
  <c r="Q33" i="2"/>
  <c r="K33" i="2"/>
  <c r="B33" i="2"/>
  <c r="AX32" i="2"/>
  <c r="AW32" i="2"/>
  <c r="AV32" i="2"/>
  <c r="AG32" i="2"/>
  <c r="AF32" i="2"/>
  <c r="AE32" i="2"/>
  <c r="W32" i="2"/>
  <c r="Q32" i="2"/>
  <c r="K32" i="2"/>
  <c r="B32" i="2"/>
  <c r="AX31" i="2"/>
  <c r="AW31" i="2"/>
  <c r="AV31" i="2"/>
  <c r="AG31" i="2"/>
  <c r="AF31" i="2"/>
  <c r="AE31" i="2"/>
  <c r="W31" i="2"/>
  <c r="Q31" i="2"/>
  <c r="K31" i="2"/>
  <c r="B31" i="2"/>
  <c r="AX30" i="2"/>
  <c r="AW30" i="2"/>
  <c r="AV30" i="2"/>
  <c r="AG30" i="2"/>
  <c r="AF30" i="2"/>
  <c r="AE30" i="2"/>
  <c r="W30" i="2"/>
  <c r="Q30" i="2"/>
  <c r="K30" i="2"/>
  <c r="B30" i="2"/>
  <c r="AX29" i="2"/>
  <c r="AW29" i="2"/>
  <c r="AV29" i="2"/>
  <c r="W29" i="2"/>
  <c r="Q29" i="2"/>
  <c r="K29" i="2"/>
  <c r="B29" i="2"/>
  <c r="AX28" i="2"/>
  <c r="AW28" i="2"/>
  <c r="AV28" i="2"/>
  <c r="W28" i="2"/>
  <c r="Q28" i="2"/>
  <c r="K28" i="2"/>
  <c r="B28" i="2"/>
  <c r="AX27" i="2"/>
  <c r="AW27" i="2"/>
  <c r="AV27" i="2"/>
  <c r="W27" i="2"/>
  <c r="Q27" i="2"/>
  <c r="K27" i="2"/>
  <c r="B27" i="2"/>
  <c r="AX26" i="2"/>
  <c r="AW26" i="2"/>
  <c r="AV26" i="2"/>
  <c r="AG26" i="2"/>
  <c r="AF26" i="2"/>
  <c r="AE26" i="2"/>
  <c r="W26" i="2"/>
  <c r="Q26" i="2"/>
  <c r="K26" i="2"/>
  <c r="B26" i="2"/>
  <c r="AX25" i="2"/>
  <c r="AW25" i="2"/>
  <c r="AV25" i="2"/>
  <c r="AG25" i="2"/>
  <c r="AF25" i="2"/>
  <c r="AE25" i="2"/>
  <c r="W25" i="2"/>
  <c r="Q25" i="2"/>
  <c r="K25" i="2"/>
  <c r="B25" i="2"/>
  <c r="AX24" i="2"/>
  <c r="AW24" i="2"/>
  <c r="AV24" i="2"/>
  <c r="AG24" i="2"/>
  <c r="AF24" i="2"/>
  <c r="AE24" i="2"/>
  <c r="W24" i="2"/>
  <c r="Q24" i="2"/>
  <c r="K24" i="2"/>
  <c r="B24" i="2"/>
  <c r="AX23" i="2"/>
  <c r="AW23" i="2"/>
  <c r="AV23" i="2"/>
  <c r="W23" i="2"/>
  <c r="Q23" i="2"/>
  <c r="K23" i="2"/>
  <c r="B23" i="2"/>
  <c r="AX22" i="2"/>
  <c r="AW22" i="2"/>
  <c r="AV22" i="2"/>
  <c r="W22" i="2"/>
  <c r="Q22" i="2"/>
  <c r="K22" i="2"/>
  <c r="B22" i="2"/>
  <c r="AX21" i="2"/>
  <c r="AW21" i="2"/>
  <c r="AV21" i="2"/>
  <c r="W21" i="2"/>
  <c r="Q21" i="2"/>
  <c r="K21" i="2"/>
  <c r="B21" i="2"/>
  <c r="AX20" i="2"/>
  <c r="AW20" i="2"/>
  <c r="AV20" i="2"/>
  <c r="W20" i="2"/>
  <c r="Q20" i="2"/>
  <c r="K20" i="2"/>
  <c r="B20" i="2"/>
  <c r="AX19" i="2"/>
  <c r="AW19" i="2"/>
  <c r="AV19" i="2"/>
  <c r="W19" i="2"/>
  <c r="Q19" i="2"/>
  <c r="K19" i="2"/>
  <c r="B19" i="2"/>
  <c r="AX18" i="2"/>
  <c r="AW18" i="2"/>
  <c r="AV18" i="2"/>
  <c r="W18" i="2"/>
  <c r="Q18" i="2"/>
  <c r="K18" i="2"/>
  <c r="B18" i="2"/>
  <c r="AX17" i="2"/>
  <c r="AW17" i="2"/>
  <c r="AV17" i="2"/>
  <c r="W17" i="2"/>
  <c r="Q17" i="2"/>
  <c r="K17" i="2"/>
  <c r="B17" i="2"/>
  <c r="AX16" i="2"/>
  <c r="AW16" i="2"/>
  <c r="AV16" i="2"/>
  <c r="W16" i="2"/>
  <c r="Q16" i="2"/>
  <c r="K16" i="2"/>
  <c r="B16" i="2"/>
  <c r="AX15" i="2"/>
  <c r="AW15" i="2"/>
  <c r="AV15" i="2"/>
  <c r="AG15" i="2"/>
  <c r="AF15" i="2"/>
  <c r="AE15" i="2"/>
  <c r="W15" i="2"/>
  <c r="Q15" i="2"/>
  <c r="K15" i="2"/>
  <c r="B15" i="2"/>
  <c r="AX14" i="2"/>
  <c r="AW14" i="2"/>
  <c r="AV14" i="2"/>
  <c r="AG14" i="2"/>
  <c r="AF14" i="2"/>
  <c r="AE14" i="2"/>
  <c r="W14" i="2"/>
  <c r="Q14" i="2"/>
  <c r="K14" i="2"/>
  <c r="B14" i="2"/>
  <c r="AX13" i="2"/>
  <c r="AW13" i="2"/>
  <c r="AV13" i="2"/>
  <c r="W13" i="2"/>
  <c r="Q13" i="2"/>
  <c r="K13" i="2"/>
  <c r="B13" i="2"/>
  <c r="AX12" i="2"/>
  <c r="AW12" i="2"/>
  <c r="AV12" i="2"/>
  <c r="W12" i="2"/>
  <c r="Q12" i="2"/>
  <c r="K12" i="2"/>
  <c r="B12" i="2"/>
  <c r="W10" i="2" a="1"/>
  <c r="W10" i="2" s="1"/>
  <c r="Q10" i="2"/>
  <c r="K10" i="2"/>
  <c r="Z7" i="2"/>
  <c r="Q7" i="2"/>
  <c r="J7" i="2"/>
  <c r="Z5" i="2"/>
  <c r="S5" i="2"/>
  <c r="G5" i="2"/>
  <c r="L4" i="2"/>
  <c r="G4" i="2"/>
  <c r="AS112" i="1"/>
  <c r="AS111" i="1"/>
  <c r="AS110" i="1"/>
  <c r="AS109" i="1"/>
  <c r="AS108" i="1"/>
  <c r="AS107" i="1"/>
  <c r="AS106" i="1"/>
  <c r="AS105" i="1"/>
  <c r="AS104" i="1"/>
  <c r="AS103" i="1"/>
  <c r="AS102" i="1"/>
  <c r="AS101" i="1"/>
  <c r="AS100" i="1"/>
  <c r="AS99" i="1"/>
  <c r="AS98" i="1"/>
  <c r="AS97" i="1"/>
  <c r="AS96" i="1"/>
  <c r="AS95" i="1"/>
  <c r="AS94" i="1"/>
  <c r="AS93" i="1"/>
  <c r="AS92" i="1"/>
  <c r="AS91" i="1"/>
  <c r="AS90" i="1"/>
  <c r="AS89" i="1"/>
  <c r="AS88" i="1"/>
  <c r="AS87" i="1"/>
  <c r="AS86" i="1"/>
  <c r="AS85" i="1"/>
  <c r="AS84" i="1"/>
  <c r="AS83" i="1"/>
  <c r="AS82" i="1"/>
  <c r="AS81" i="1"/>
  <c r="AS80" i="1"/>
  <c r="AS79" i="1"/>
  <c r="AS78" i="1"/>
  <c r="AS77" i="1"/>
  <c r="AS76" i="1"/>
  <c r="AS75" i="1"/>
  <c r="AS74" i="1"/>
  <c r="AS73" i="1"/>
  <c r="AS72" i="1"/>
  <c r="AS71" i="1"/>
  <c r="AS70" i="1"/>
  <c r="AS69" i="1"/>
  <c r="AS68" i="1"/>
  <c r="AS67" i="1"/>
  <c r="AS66" i="1"/>
  <c r="AS65" i="1"/>
  <c r="AS64" i="1"/>
  <c r="AS63" i="1"/>
  <c r="AS62" i="1"/>
  <c r="AS61"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AS12" i="1"/>
  <c r="X112" i="4" l="1"/>
  <c r="Y112" i="4" s="1"/>
  <c r="R112" i="4"/>
  <c r="S112" i="4" s="1"/>
  <c r="L112" i="4"/>
  <c r="M112" i="4" s="1"/>
  <c r="X111" i="4"/>
  <c r="Y111" i="4" s="1"/>
  <c r="R111" i="4"/>
  <c r="S111" i="4" s="1"/>
  <c r="L111" i="4"/>
  <c r="M111" i="4" s="1"/>
  <c r="X110" i="4"/>
  <c r="Y110" i="4" s="1"/>
  <c r="R110" i="4"/>
  <c r="S110" i="4" s="1"/>
  <c r="L110" i="4"/>
  <c r="M110" i="4" s="1"/>
  <c r="X109" i="4"/>
  <c r="Y109" i="4" s="1"/>
  <c r="R109" i="4"/>
  <c r="S109" i="4" s="1"/>
  <c r="L109" i="4"/>
  <c r="M109" i="4" s="1"/>
  <c r="X108" i="4"/>
  <c r="Y108" i="4" s="1"/>
  <c r="R108" i="4"/>
  <c r="S108" i="4" s="1"/>
  <c r="L108" i="4"/>
  <c r="M108" i="4" s="1"/>
  <c r="X107" i="4"/>
  <c r="Y107" i="4" s="1"/>
  <c r="R107" i="4"/>
  <c r="S107" i="4" s="1"/>
  <c r="L107" i="4"/>
  <c r="M107" i="4" s="1"/>
  <c r="X106" i="4"/>
  <c r="Y106" i="4" s="1"/>
  <c r="R106" i="4"/>
  <c r="S106" i="4" s="1"/>
  <c r="L106" i="4"/>
  <c r="M106" i="4" s="1"/>
  <c r="X105" i="4"/>
  <c r="Y105" i="4" s="1"/>
  <c r="R105" i="4"/>
  <c r="S105" i="4" s="1"/>
  <c r="L105" i="4"/>
  <c r="M105" i="4" s="1"/>
  <c r="X104" i="4"/>
  <c r="Y104" i="4" s="1"/>
  <c r="R104" i="4"/>
  <c r="S104" i="4" s="1"/>
  <c r="L104" i="4"/>
  <c r="M104" i="4" s="1"/>
  <c r="X103" i="4"/>
  <c r="Y103" i="4" s="1"/>
  <c r="R103" i="4"/>
  <c r="S103" i="4" s="1"/>
  <c r="L103" i="4"/>
  <c r="M103" i="4" s="1"/>
  <c r="X102" i="4"/>
  <c r="Y102" i="4" s="1"/>
  <c r="R102" i="4"/>
  <c r="S102" i="4" s="1"/>
  <c r="L102" i="4"/>
  <c r="M102" i="4" s="1"/>
  <c r="X101" i="4"/>
  <c r="Y101" i="4" s="1"/>
  <c r="R101" i="4"/>
  <c r="S101" i="4" s="1"/>
  <c r="L101" i="4"/>
  <c r="M101" i="4" s="1"/>
  <c r="X100" i="4"/>
  <c r="Y100" i="4" s="1"/>
  <c r="R100" i="4"/>
  <c r="S100" i="4" s="1"/>
  <c r="L100" i="4"/>
  <c r="M100" i="4" s="1"/>
  <c r="X99" i="4"/>
  <c r="Y99" i="4" s="1"/>
  <c r="R99" i="4"/>
  <c r="S99" i="4" s="1"/>
  <c r="L99" i="4"/>
  <c r="M99" i="4" s="1"/>
  <c r="X98" i="4"/>
  <c r="Y98" i="4" s="1"/>
  <c r="R98" i="4"/>
  <c r="S98" i="4" s="1"/>
  <c r="L98" i="4"/>
  <c r="M98" i="4" s="1"/>
  <c r="X97" i="4"/>
  <c r="Y97" i="4" s="1"/>
  <c r="R97" i="4"/>
  <c r="S97" i="4" s="1"/>
  <c r="L97" i="4"/>
  <c r="M97" i="4" s="1"/>
  <c r="X96" i="4"/>
  <c r="Y96" i="4" s="1"/>
  <c r="R96" i="4"/>
  <c r="S96" i="4" s="1"/>
  <c r="L96" i="4"/>
  <c r="M96" i="4" s="1"/>
  <c r="X95" i="4"/>
  <c r="Y95" i="4" s="1"/>
  <c r="R95" i="4"/>
  <c r="S95" i="4" s="1"/>
  <c r="L95" i="4"/>
  <c r="M95" i="4" s="1"/>
  <c r="X94" i="4"/>
  <c r="Y94" i="4" s="1"/>
  <c r="R94" i="4"/>
  <c r="S94" i="4" s="1"/>
  <c r="L94" i="4"/>
  <c r="M94" i="4" s="1"/>
  <c r="X93" i="4"/>
  <c r="Y93" i="4" s="1"/>
  <c r="R93" i="4"/>
  <c r="S93" i="4" s="1"/>
  <c r="L93" i="4"/>
  <c r="M93" i="4" s="1"/>
  <c r="X92" i="4"/>
  <c r="Y92" i="4" s="1"/>
  <c r="R92" i="4"/>
  <c r="S92" i="4" s="1"/>
  <c r="L92" i="4"/>
  <c r="M92" i="4" s="1"/>
  <c r="X91" i="4"/>
  <c r="Y91" i="4" s="1"/>
  <c r="R91" i="4"/>
  <c r="S91" i="4" s="1"/>
  <c r="L91" i="4"/>
  <c r="M91" i="4" s="1"/>
  <c r="X90" i="4"/>
  <c r="Y90" i="4" s="1"/>
  <c r="R90" i="4"/>
  <c r="S90" i="4" s="1"/>
  <c r="L90" i="4"/>
  <c r="M90" i="4" s="1"/>
  <c r="X89" i="4"/>
  <c r="Y89" i="4" s="1"/>
  <c r="R89" i="4"/>
  <c r="S89" i="4" s="1"/>
  <c r="L89" i="4"/>
  <c r="M89" i="4" s="1"/>
  <c r="X88" i="4"/>
  <c r="Y88" i="4" s="1"/>
  <c r="R88" i="4"/>
  <c r="S88" i="4" s="1"/>
  <c r="L88" i="4"/>
  <c r="M88" i="4" s="1"/>
  <c r="X87" i="4"/>
  <c r="Y87" i="4" s="1"/>
  <c r="R87" i="4"/>
  <c r="S87" i="4" s="1"/>
  <c r="L87" i="4"/>
  <c r="M87" i="4" s="1"/>
  <c r="X86" i="4"/>
  <c r="Y86" i="4" s="1"/>
  <c r="R86" i="4"/>
  <c r="S86" i="4" s="1"/>
  <c r="L86" i="4"/>
  <c r="M86" i="4" s="1"/>
  <c r="X85" i="4"/>
  <c r="Y85" i="4" s="1"/>
  <c r="R85" i="4"/>
  <c r="S85" i="4" s="1"/>
  <c r="L85" i="4"/>
  <c r="M85" i="4" s="1"/>
  <c r="X84" i="4"/>
  <c r="Y84" i="4" s="1"/>
  <c r="R84" i="4"/>
  <c r="S84" i="4" s="1"/>
  <c r="L84" i="4"/>
  <c r="M84" i="4" s="1"/>
  <c r="X83" i="4"/>
  <c r="Y83" i="4" s="1"/>
  <c r="R83" i="4"/>
  <c r="S83" i="4" s="1"/>
  <c r="L83" i="4"/>
  <c r="M83" i="4" s="1"/>
  <c r="X82" i="4"/>
  <c r="Y82" i="4" s="1"/>
  <c r="R82" i="4"/>
  <c r="S82" i="4" s="1"/>
  <c r="L82" i="4"/>
  <c r="M82" i="4" s="1"/>
  <c r="X81" i="4"/>
  <c r="Y81" i="4" s="1"/>
  <c r="R81" i="4"/>
  <c r="S81" i="4" s="1"/>
  <c r="L81" i="4"/>
  <c r="M81" i="4" s="1"/>
  <c r="X80" i="4"/>
  <c r="Y80" i="4" s="1"/>
  <c r="R80" i="4"/>
  <c r="S80" i="4" s="1"/>
  <c r="L80" i="4"/>
  <c r="M80" i="4" s="1"/>
  <c r="X79" i="4"/>
  <c r="Y79" i="4" s="1"/>
  <c r="R79" i="4"/>
  <c r="S79" i="4" s="1"/>
  <c r="L79" i="4"/>
  <c r="M79" i="4" s="1"/>
  <c r="X78" i="4"/>
  <c r="Y78" i="4" s="1"/>
  <c r="R78" i="4"/>
  <c r="S78" i="4" s="1"/>
  <c r="L78" i="4"/>
  <c r="M78" i="4" s="1"/>
  <c r="X77" i="4"/>
  <c r="Y77" i="4" s="1"/>
  <c r="R77" i="4"/>
  <c r="S77" i="4" s="1"/>
  <c r="L77" i="4"/>
  <c r="M77" i="4" s="1"/>
  <c r="X76" i="4"/>
  <c r="Y76" i="4" s="1"/>
  <c r="R76" i="4"/>
  <c r="S76" i="4" s="1"/>
  <c r="L76" i="4"/>
  <c r="M76" i="4" s="1"/>
  <c r="X75" i="4"/>
  <c r="Y75" i="4" s="1"/>
  <c r="R75" i="4"/>
  <c r="S75" i="4" s="1"/>
  <c r="L75" i="4"/>
  <c r="M75" i="4" s="1"/>
  <c r="X74" i="4"/>
  <c r="Y74" i="4" s="1"/>
  <c r="R74" i="4"/>
  <c r="S74" i="4" s="1"/>
  <c r="L74" i="4"/>
  <c r="M74" i="4" s="1"/>
  <c r="X73" i="4"/>
  <c r="Y73" i="4" s="1"/>
  <c r="R73" i="4"/>
  <c r="S73" i="4" s="1"/>
  <c r="L73" i="4"/>
  <c r="M73" i="4" s="1"/>
  <c r="X72" i="4"/>
  <c r="Y72" i="4" s="1"/>
  <c r="R72" i="4"/>
  <c r="S72" i="4" s="1"/>
  <c r="L72" i="4"/>
  <c r="M72" i="4" s="1"/>
  <c r="X71" i="4"/>
  <c r="Y71" i="4" s="1"/>
  <c r="R71" i="4"/>
  <c r="S71" i="4" s="1"/>
  <c r="L71" i="4"/>
  <c r="M71" i="4" s="1"/>
  <c r="X70" i="4"/>
  <c r="Y70" i="4" s="1"/>
  <c r="R70" i="4"/>
  <c r="S70" i="4" s="1"/>
  <c r="L70" i="4"/>
  <c r="M70" i="4" s="1"/>
  <c r="X69" i="4"/>
  <c r="Y69" i="4" s="1"/>
  <c r="R69" i="4"/>
  <c r="S69" i="4" s="1"/>
  <c r="L69" i="4"/>
  <c r="M69" i="4" s="1"/>
  <c r="X68" i="4"/>
  <c r="Y68" i="4" s="1"/>
  <c r="R68" i="4"/>
  <c r="S68" i="4" s="1"/>
  <c r="L68" i="4"/>
  <c r="M68" i="4" s="1"/>
  <c r="X67" i="4"/>
  <c r="Y67" i="4" s="1"/>
  <c r="R67" i="4"/>
  <c r="S67" i="4" s="1"/>
  <c r="L67" i="4"/>
  <c r="M67" i="4" s="1"/>
  <c r="X66" i="4"/>
  <c r="Y66" i="4" s="1"/>
  <c r="R66" i="4"/>
  <c r="S66" i="4" s="1"/>
  <c r="L66" i="4"/>
  <c r="M66" i="4" s="1"/>
  <c r="X61" i="4"/>
  <c r="Y61" i="4" s="1"/>
  <c r="R61" i="4"/>
  <c r="S61" i="4" s="1"/>
  <c r="L61" i="4"/>
  <c r="M61" i="4" s="1"/>
  <c r="X60" i="4"/>
  <c r="Y60" i="4" s="1"/>
  <c r="R60" i="4"/>
  <c r="S60" i="4" s="1"/>
  <c r="L60" i="4"/>
  <c r="M60" i="4" s="1"/>
  <c r="X59" i="4"/>
  <c r="Y59" i="4" s="1"/>
  <c r="R59" i="4"/>
  <c r="S59" i="4" s="1"/>
  <c r="L59" i="4"/>
  <c r="M59" i="4" s="1"/>
  <c r="X58" i="4"/>
  <c r="Y58" i="4" s="1"/>
  <c r="R58" i="4"/>
  <c r="S58" i="4" s="1"/>
  <c r="L58" i="4"/>
  <c r="M58" i="4" s="1"/>
  <c r="X57" i="4"/>
  <c r="Y57" i="4" s="1"/>
  <c r="R57" i="4"/>
  <c r="S57" i="4" s="1"/>
  <c r="L57" i="4"/>
  <c r="M57" i="4" s="1"/>
  <c r="X56" i="4"/>
  <c r="Y56" i="4" s="1"/>
  <c r="R56" i="4"/>
  <c r="S56" i="4" s="1"/>
  <c r="L56" i="4"/>
  <c r="M56" i="4" s="1"/>
  <c r="X55" i="4"/>
  <c r="Y55" i="4" s="1"/>
  <c r="R55" i="4"/>
  <c r="S55" i="4" s="1"/>
  <c r="L55" i="4"/>
  <c r="M55" i="4" s="1"/>
  <c r="X54" i="4"/>
  <c r="Y54" i="4" s="1"/>
  <c r="R54" i="4"/>
  <c r="S54" i="4" s="1"/>
  <c r="L54" i="4"/>
  <c r="M54" i="4" s="1"/>
  <c r="X53" i="4"/>
  <c r="Y53" i="4" s="1"/>
  <c r="R53" i="4"/>
  <c r="S53" i="4" s="1"/>
  <c r="L53" i="4"/>
  <c r="M53" i="4" s="1"/>
  <c r="X52" i="4"/>
  <c r="Y52" i="4" s="1"/>
  <c r="R52" i="4"/>
  <c r="S52" i="4" s="1"/>
  <c r="L52" i="4"/>
  <c r="M52" i="4" s="1"/>
  <c r="X51" i="4"/>
  <c r="Y51" i="4" s="1"/>
  <c r="R51" i="4"/>
  <c r="S51" i="4" s="1"/>
  <c r="L51" i="4"/>
  <c r="M51" i="4" s="1"/>
  <c r="X50" i="4"/>
  <c r="Y50" i="4" s="1"/>
  <c r="R50" i="4"/>
  <c r="S50" i="4" s="1"/>
  <c r="L50" i="4"/>
  <c r="M50" i="4" s="1"/>
  <c r="X49" i="4"/>
  <c r="Y49" i="4" s="1"/>
  <c r="R49" i="4"/>
  <c r="S49" i="4" s="1"/>
  <c r="L49" i="4"/>
  <c r="M49" i="4" s="1"/>
  <c r="X48" i="4"/>
  <c r="Y48" i="4" s="1"/>
  <c r="R48" i="4"/>
  <c r="S48" i="4" s="1"/>
  <c r="L48" i="4"/>
  <c r="M48" i="4" s="1"/>
  <c r="X47" i="4"/>
  <c r="Y47" i="4" s="1"/>
  <c r="R47" i="4"/>
  <c r="S47" i="4" s="1"/>
  <c r="L47" i="4"/>
  <c r="M47" i="4" s="1"/>
  <c r="X46" i="4"/>
  <c r="Y46" i="4" s="1"/>
  <c r="R46" i="4"/>
  <c r="S46" i="4" s="1"/>
  <c r="L46" i="4"/>
  <c r="M46" i="4" s="1"/>
  <c r="X45" i="4"/>
  <c r="Y45" i="4" s="1"/>
  <c r="R45" i="4"/>
  <c r="S45" i="4" s="1"/>
  <c r="L45" i="4"/>
  <c r="M45" i="4" s="1"/>
  <c r="X44" i="4"/>
  <c r="Y44" i="4" s="1"/>
  <c r="R44" i="4"/>
  <c r="S44" i="4" s="1"/>
  <c r="L44" i="4"/>
  <c r="M44" i="4" s="1"/>
  <c r="X43" i="4"/>
  <c r="Y43" i="4" s="1"/>
  <c r="R43" i="4"/>
  <c r="S43" i="4" s="1"/>
  <c r="L43" i="4"/>
  <c r="M43" i="4" s="1"/>
  <c r="L42" i="4"/>
  <c r="M42" i="4" s="1"/>
  <c r="X42" i="4"/>
  <c r="Y42" i="4" s="1"/>
  <c r="R42" i="4"/>
  <c r="S42" i="4" s="1"/>
  <c r="X41" i="4"/>
  <c r="Y41" i="4" s="1"/>
  <c r="R41" i="4"/>
  <c r="S41" i="4" s="1"/>
  <c r="L41" i="4"/>
  <c r="M41" i="4" s="1"/>
  <c r="X40" i="4"/>
  <c r="Y40" i="4" s="1"/>
  <c r="R40" i="4"/>
  <c r="S40" i="4" s="1"/>
  <c r="L40" i="4"/>
  <c r="M40" i="4" s="1"/>
  <c r="X39" i="4"/>
  <c r="Y39" i="4" s="1"/>
  <c r="R39" i="4"/>
  <c r="S39" i="4" s="1"/>
  <c r="L39" i="4"/>
  <c r="M39" i="4" s="1"/>
  <c r="X38" i="4"/>
  <c r="Y38" i="4" s="1"/>
  <c r="R38" i="4"/>
  <c r="S38" i="4" s="1"/>
  <c r="L38" i="4"/>
  <c r="M38" i="4" s="1"/>
  <c r="X37" i="4"/>
  <c r="Y37" i="4" s="1"/>
  <c r="R37" i="4"/>
  <c r="S37" i="4" s="1"/>
  <c r="L37" i="4"/>
  <c r="M37" i="4" s="1"/>
  <c r="X36" i="4"/>
  <c r="Y36" i="4" s="1"/>
  <c r="R36" i="4"/>
  <c r="S36" i="4" s="1"/>
  <c r="L36" i="4"/>
  <c r="M36" i="4" s="1"/>
  <c r="X35" i="4"/>
  <c r="Y35" i="4" s="1"/>
  <c r="R35" i="4"/>
  <c r="S35" i="4" s="1"/>
  <c r="L35" i="4"/>
  <c r="M35" i="4" s="1"/>
  <c r="X34" i="4"/>
  <c r="Y34" i="4" s="1"/>
  <c r="R34" i="4"/>
  <c r="S34" i="4" s="1"/>
  <c r="L34" i="4"/>
  <c r="M34" i="4" s="1"/>
  <c r="X33" i="4"/>
  <c r="Y33" i="4" s="1"/>
  <c r="R33" i="4"/>
  <c r="S33" i="4" s="1"/>
  <c r="L33" i="4"/>
  <c r="M33" i="4" s="1"/>
  <c r="X32" i="4"/>
  <c r="Y32" i="4" s="1"/>
  <c r="R32" i="4"/>
  <c r="S32" i="4" s="1"/>
  <c r="L32" i="4"/>
  <c r="M32" i="4" s="1"/>
  <c r="X31" i="4"/>
  <c r="Y31" i="4" s="1"/>
  <c r="R31" i="4"/>
  <c r="S31" i="4" s="1"/>
  <c r="L31" i="4"/>
  <c r="M31" i="4" s="1"/>
  <c r="X30" i="4"/>
  <c r="Y30" i="4" s="1"/>
  <c r="R30" i="4"/>
  <c r="S30" i="4" s="1"/>
  <c r="L30" i="4"/>
  <c r="M30" i="4" s="1"/>
  <c r="X29" i="4"/>
  <c r="Y29" i="4" s="1"/>
  <c r="R29" i="4"/>
  <c r="S29" i="4" s="1"/>
  <c r="L29" i="4"/>
  <c r="M29" i="4" s="1"/>
  <c r="X28" i="4"/>
  <c r="Y28" i="4" s="1"/>
  <c r="R28" i="4"/>
  <c r="S28" i="4" s="1"/>
  <c r="L28" i="4"/>
  <c r="M28" i="4" s="1"/>
  <c r="X27" i="4"/>
  <c r="Y27" i="4" s="1"/>
  <c r="R27" i="4"/>
  <c r="S27" i="4" s="1"/>
  <c r="L27" i="4"/>
  <c r="M27" i="4" s="1"/>
  <c r="X26" i="4"/>
  <c r="Y26" i="4" s="1"/>
  <c r="R26" i="4"/>
  <c r="S26" i="4" s="1"/>
  <c r="L26" i="4"/>
  <c r="M26" i="4" s="1"/>
  <c r="X25" i="4"/>
  <c r="Y25" i="4" s="1"/>
  <c r="R25" i="4"/>
  <c r="S25" i="4" s="1"/>
  <c r="L25" i="4"/>
  <c r="M25" i="4" s="1"/>
  <c r="X24" i="4"/>
  <c r="Y24" i="4" s="1"/>
  <c r="R24" i="4"/>
  <c r="S24" i="4" s="1"/>
  <c r="L24" i="4"/>
  <c r="M24" i="4" s="1"/>
  <c r="X23" i="4"/>
  <c r="Y23" i="4" s="1"/>
  <c r="R23" i="4"/>
  <c r="S23" i="4" s="1"/>
  <c r="L23" i="4"/>
  <c r="M23" i="4" s="1"/>
  <c r="X22" i="4"/>
  <c r="Y22" i="4" s="1"/>
  <c r="R22" i="4"/>
  <c r="S22" i="4" s="1"/>
  <c r="L22" i="4"/>
  <c r="M22" i="4" s="1"/>
  <c r="X21" i="4"/>
  <c r="Y21" i="4" s="1"/>
  <c r="R21" i="4"/>
  <c r="S21" i="4" s="1"/>
  <c r="L21" i="4"/>
  <c r="M21" i="4" s="1"/>
  <c r="R20" i="4"/>
  <c r="S20" i="4" s="1"/>
  <c r="X20" i="4"/>
  <c r="Y20" i="4" s="1"/>
  <c r="L20" i="4"/>
  <c r="M20" i="4" s="1"/>
  <c r="X19" i="4"/>
  <c r="Y19" i="4" s="1"/>
  <c r="R19" i="4"/>
  <c r="S19" i="4" s="1"/>
  <c r="L19" i="4"/>
  <c r="M19" i="4" s="1"/>
  <c r="X18" i="4"/>
  <c r="Y18" i="4" s="1"/>
  <c r="R18" i="4"/>
  <c r="S18" i="4" s="1"/>
  <c r="L18" i="4"/>
  <c r="M18" i="4" s="1"/>
  <c r="X17" i="4"/>
  <c r="Y17" i="4" s="1"/>
  <c r="R17" i="4"/>
  <c r="S17" i="4" s="1"/>
  <c r="L17" i="4"/>
  <c r="M17" i="4" s="1"/>
  <c r="X16" i="4"/>
  <c r="Y16" i="4" s="1"/>
  <c r="R16" i="4"/>
  <c r="S16" i="4" s="1"/>
  <c r="L16" i="4"/>
  <c r="M16" i="4" s="1"/>
  <c r="X15" i="4"/>
  <c r="Y15" i="4" s="1"/>
  <c r="R15" i="4"/>
  <c r="S15" i="4" s="1"/>
  <c r="L15" i="4"/>
  <c r="M15" i="4" s="1"/>
  <c r="X112" i="3"/>
  <c r="Y112" i="3" s="1"/>
  <c r="R112" i="3"/>
  <c r="S112" i="3" s="1"/>
  <c r="L112" i="3"/>
  <c r="M112" i="3" s="1"/>
  <c r="X111" i="3"/>
  <c r="Y111" i="3" s="1"/>
  <c r="R111" i="3"/>
  <c r="S111" i="3" s="1"/>
  <c r="L111" i="3"/>
  <c r="M111" i="3" s="1"/>
  <c r="X110" i="3"/>
  <c r="Y110" i="3" s="1"/>
  <c r="R110" i="3"/>
  <c r="S110" i="3" s="1"/>
  <c r="L110" i="3"/>
  <c r="M110" i="3" s="1"/>
  <c r="X109" i="3"/>
  <c r="Y109" i="3" s="1"/>
  <c r="R109" i="3"/>
  <c r="S109" i="3" s="1"/>
  <c r="L109" i="3"/>
  <c r="M109" i="3" s="1"/>
  <c r="X108" i="3"/>
  <c r="Y108" i="3" s="1"/>
  <c r="R108" i="3"/>
  <c r="S108" i="3" s="1"/>
  <c r="L108" i="3"/>
  <c r="M108" i="3" s="1"/>
  <c r="X107" i="3"/>
  <c r="Y107" i="3" s="1"/>
  <c r="R107" i="3"/>
  <c r="S107" i="3" s="1"/>
  <c r="L107" i="3"/>
  <c r="M107" i="3" s="1"/>
  <c r="X106" i="3"/>
  <c r="Y106" i="3" s="1"/>
  <c r="R106" i="3"/>
  <c r="S106" i="3" s="1"/>
  <c r="L106" i="3"/>
  <c r="M106" i="3" s="1"/>
  <c r="X105" i="3"/>
  <c r="Y105" i="3" s="1"/>
  <c r="R105" i="3"/>
  <c r="S105" i="3" s="1"/>
  <c r="L105" i="3"/>
  <c r="M105" i="3" s="1"/>
  <c r="X104" i="3"/>
  <c r="Y104" i="3" s="1"/>
  <c r="R104" i="3"/>
  <c r="S104" i="3" s="1"/>
  <c r="L104" i="3"/>
  <c r="M104" i="3" s="1"/>
  <c r="X103" i="3"/>
  <c r="Y103" i="3" s="1"/>
  <c r="R103" i="3"/>
  <c r="S103" i="3" s="1"/>
  <c r="L103" i="3"/>
  <c r="M103" i="3" s="1"/>
  <c r="X102" i="3"/>
  <c r="Y102" i="3" s="1"/>
  <c r="R102" i="3"/>
  <c r="S102" i="3" s="1"/>
  <c r="L102" i="3"/>
  <c r="M102" i="3" s="1"/>
  <c r="X101" i="3"/>
  <c r="Y101" i="3" s="1"/>
  <c r="R101" i="3"/>
  <c r="S101" i="3" s="1"/>
  <c r="L101" i="3"/>
  <c r="M101" i="3" s="1"/>
  <c r="X100" i="3"/>
  <c r="Y100" i="3" s="1"/>
  <c r="R100" i="3"/>
  <c r="S100" i="3" s="1"/>
  <c r="L100" i="3"/>
  <c r="M100" i="3" s="1"/>
  <c r="X99" i="3"/>
  <c r="Y99" i="3" s="1"/>
  <c r="R99" i="3"/>
  <c r="S99" i="3" s="1"/>
  <c r="L99" i="3"/>
  <c r="M99" i="3" s="1"/>
  <c r="X98" i="3"/>
  <c r="Y98" i="3" s="1"/>
  <c r="R98" i="3"/>
  <c r="S98" i="3" s="1"/>
  <c r="L98" i="3"/>
  <c r="M98" i="3" s="1"/>
  <c r="X97" i="3"/>
  <c r="Y97" i="3" s="1"/>
  <c r="R97" i="3"/>
  <c r="S97" i="3" s="1"/>
  <c r="L97" i="3"/>
  <c r="M97" i="3" s="1"/>
  <c r="X96" i="3"/>
  <c r="Y96" i="3" s="1"/>
  <c r="R96" i="3"/>
  <c r="S96" i="3" s="1"/>
  <c r="L96" i="3"/>
  <c r="M96" i="3" s="1"/>
  <c r="X95" i="3"/>
  <c r="Y95" i="3" s="1"/>
  <c r="R95" i="3"/>
  <c r="S95" i="3" s="1"/>
  <c r="L95" i="3"/>
  <c r="M95" i="3" s="1"/>
  <c r="X94" i="3"/>
  <c r="Y94" i="3" s="1"/>
  <c r="R94" i="3"/>
  <c r="S94" i="3" s="1"/>
  <c r="L94" i="3"/>
  <c r="M94" i="3" s="1"/>
  <c r="X93" i="3"/>
  <c r="Y93" i="3" s="1"/>
  <c r="R93" i="3"/>
  <c r="S93" i="3" s="1"/>
  <c r="L93" i="3"/>
  <c r="M93" i="3" s="1"/>
  <c r="X92" i="3"/>
  <c r="Y92" i="3" s="1"/>
  <c r="R92" i="3"/>
  <c r="S92" i="3" s="1"/>
  <c r="L92" i="3"/>
  <c r="M92" i="3" s="1"/>
  <c r="X91" i="3"/>
  <c r="Y91" i="3" s="1"/>
  <c r="R91" i="3"/>
  <c r="S91" i="3" s="1"/>
  <c r="L91" i="3"/>
  <c r="M91" i="3" s="1"/>
  <c r="X90" i="3"/>
  <c r="Y90" i="3" s="1"/>
  <c r="R90" i="3"/>
  <c r="S90" i="3" s="1"/>
  <c r="L90" i="3"/>
  <c r="M90" i="3" s="1"/>
  <c r="X89" i="3"/>
  <c r="Y89" i="3" s="1"/>
  <c r="R89" i="3"/>
  <c r="S89" i="3" s="1"/>
  <c r="L89" i="3"/>
  <c r="M89" i="3" s="1"/>
  <c r="X88" i="3"/>
  <c r="Y88" i="3" s="1"/>
  <c r="R88" i="3"/>
  <c r="S88" i="3" s="1"/>
  <c r="L88" i="3"/>
  <c r="M88" i="3" s="1"/>
  <c r="X87" i="3"/>
  <c r="Y87" i="3" s="1"/>
  <c r="R87" i="3"/>
  <c r="S87" i="3" s="1"/>
  <c r="L87" i="3"/>
  <c r="M87" i="3" s="1"/>
  <c r="X86" i="3"/>
  <c r="Y86" i="3" s="1"/>
  <c r="R86" i="3"/>
  <c r="S86" i="3" s="1"/>
  <c r="L86" i="3"/>
  <c r="M86" i="3" s="1"/>
  <c r="X85" i="3"/>
  <c r="Y85" i="3" s="1"/>
  <c r="R85" i="3"/>
  <c r="S85" i="3" s="1"/>
  <c r="L85" i="3"/>
  <c r="M85" i="3" s="1"/>
  <c r="X84" i="3"/>
  <c r="Y84" i="3" s="1"/>
  <c r="R84" i="3"/>
  <c r="S84" i="3" s="1"/>
  <c r="L84" i="3"/>
  <c r="M84" i="3" s="1"/>
  <c r="X83" i="3"/>
  <c r="Y83" i="3" s="1"/>
  <c r="R83" i="3"/>
  <c r="S83" i="3" s="1"/>
  <c r="L83" i="3"/>
  <c r="M83" i="3" s="1"/>
  <c r="X82" i="3"/>
  <c r="Y82" i="3" s="1"/>
  <c r="R82" i="3"/>
  <c r="S82" i="3" s="1"/>
  <c r="L82" i="3"/>
  <c r="M82" i="3" s="1"/>
  <c r="X81" i="3"/>
  <c r="Y81" i="3" s="1"/>
  <c r="R81" i="3"/>
  <c r="S81" i="3" s="1"/>
  <c r="L81" i="3"/>
  <c r="M81" i="3" s="1"/>
  <c r="X80" i="3"/>
  <c r="Y80" i="3" s="1"/>
  <c r="R80" i="3"/>
  <c r="S80" i="3" s="1"/>
  <c r="L80" i="3"/>
  <c r="M80" i="3" s="1"/>
  <c r="X79" i="3"/>
  <c r="Y79" i="3" s="1"/>
  <c r="R79" i="3"/>
  <c r="S79" i="3" s="1"/>
  <c r="L79" i="3"/>
  <c r="M79" i="3" s="1"/>
  <c r="X78" i="3"/>
  <c r="Y78" i="3" s="1"/>
  <c r="R78" i="3"/>
  <c r="S78" i="3" s="1"/>
  <c r="L78" i="3"/>
  <c r="M78" i="3" s="1"/>
  <c r="X77" i="3"/>
  <c r="Y77" i="3" s="1"/>
  <c r="R77" i="3"/>
  <c r="S77" i="3" s="1"/>
  <c r="L77" i="3"/>
  <c r="M77" i="3" s="1"/>
  <c r="X76" i="3"/>
  <c r="Y76" i="3" s="1"/>
  <c r="R76" i="3"/>
  <c r="S76" i="3" s="1"/>
  <c r="L76" i="3"/>
  <c r="M76" i="3" s="1"/>
  <c r="X75" i="3"/>
  <c r="Y75" i="3" s="1"/>
  <c r="R75" i="3"/>
  <c r="S75" i="3" s="1"/>
  <c r="L75" i="3"/>
  <c r="M75" i="3" s="1"/>
  <c r="X74" i="3"/>
  <c r="Y74" i="3" s="1"/>
  <c r="R74" i="3"/>
  <c r="S74" i="3" s="1"/>
  <c r="L74" i="3"/>
  <c r="M74" i="3" s="1"/>
  <c r="X73" i="3"/>
  <c r="Y73" i="3" s="1"/>
  <c r="R73" i="3"/>
  <c r="S73" i="3" s="1"/>
  <c r="L73" i="3"/>
  <c r="M73" i="3" s="1"/>
  <c r="X72" i="3"/>
  <c r="Y72" i="3" s="1"/>
  <c r="R72" i="3"/>
  <c r="S72" i="3" s="1"/>
  <c r="L72" i="3"/>
  <c r="M72" i="3" s="1"/>
  <c r="X71" i="3"/>
  <c r="Y71" i="3" s="1"/>
  <c r="R71" i="3"/>
  <c r="S71" i="3" s="1"/>
  <c r="L71" i="3"/>
  <c r="M71" i="3" s="1"/>
  <c r="X70" i="3"/>
  <c r="Y70" i="3" s="1"/>
  <c r="R70" i="3"/>
  <c r="S70" i="3" s="1"/>
  <c r="L70" i="3"/>
  <c r="M70" i="3" s="1"/>
  <c r="X69" i="3"/>
  <c r="Y69" i="3" s="1"/>
  <c r="R69" i="3"/>
  <c r="S69" i="3" s="1"/>
  <c r="L69" i="3"/>
  <c r="M69" i="3" s="1"/>
  <c r="X68" i="3"/>
  <c r="Y68" i="3" s="1"/>
  <c r="R68" i="3"/>
  <c r="S68" i="3" s="1"/>
  <c r="R67" i="3"/>
  <c r="S67" i="3" s="1"/>
  <c r="L68" i="3"/>
  <c r="M68" i="3" s="1"/>
  <c r="X67" i="3"/>
  <c r="Y67" i="3" s="1"/>
  <c r="X66" i="3"/>
  <c r="Y66" i="3" s="1"/>
  <c r="L67" i="3"/>
  <c r="M67" i="3" s="1"/>
  <c r="R66" i="3"/>
  <c r="S66" i="3" s="1"/>
  <c r="L66" i="3"/>
  <c r="M66" i="3" s="1"/>
  <c r="X61" i="3"/>
  <c r="Y61" i="3" s="1"/>
  <c r="R61" i="3"/>
  <c r="S61" i="3" s="1"/>
  <c r="L61" i="3"/>
  <c r="M61" i="3" s="1"/>
  <c r="X60" i="3"/>
  <c r="Y60" i="3" s="1"/>
  <c r="R60" i="3"/>
  <c r="S60" i="3" s="1"/>
  <c r="L60" i="3"/>
  <c r="M60" i="3" s="1"/>
  <c r="R59" i="3"/>
  <c r="S59" i="3" s="1"/>
  <c r="X59" i="3"/>
  <c r="Y59" i="3" s="1"/>
  <c r="L59" i="3"/>
  <c r="M59" i="3" s="1"/>
  <c r="X58" i="3"/>
  <c r="Y58" i="3" s="1"/>
  <c r="R58" i="3"/>
  <c r="S58" i="3" s="1"/>
  <c r="L58" i="3"/>
  <c r="M58" i="3" s="1"/>
  <c r="X57" i="3"/>
  <c r="Y57" i="3" s="1"/>
  <c r="R57" i="3"/>
  <c r="S57" i="3" s="1"/>
  <c r="L57" i="3"/>
  <c r="M57" i="3" s="1"/>
  <c r="X56" i="3"/>
  <c r="Y56" i="3" s="1"/>
  <c r="R56" i="3"/>
  <c r="S56" i="3" s="1"/>
  <c r="L56" i="3"/>
  <c r="M56" i="3" s="1"/>
  <c r="X55" i="3"/>
  <c r="Y55" i="3" s="1"/>
  <c r="R55" i="3"/>
  <c r="S55" i="3" s="1"/>
  <c r="L55" i="3"/>
  <c r="M55" i="3" s="1"/>
  <c r="X54" i="3"/>
  <c r="Y54" i="3" s="1"/>
  <c r="R54" i="3"/>
  <c r="S54" i="3" s="1"/>
  <c r="L54" i="3"/>
  <c r="M54" i="3" s="1"/>
  <c r="X53" i="3"/>
  <c r="Y53" i="3" s="1"/>
  <c r="R53" i="3"/>
  <c r="S53" i="3" s="1"/>
  <c r="L53" i="3"/>
  <c r="M53" i="3" s="1"/>
  <c r="X52" i="3"/>
  <c r="Y52" i="3" s="1"/>
  <c r="R52" i="3"/>
  <c r="S52" i="3" s="1"/>
  <c r="L52" i="3"/>
  <c r="M52" i="3" s="1"/>
  <c r="X51" i="3"/>
  <c r="Y51" i="3" s="1"/>
  <c r="R51" i="3"/>
  <c r="S51" i="3" s="1"/>
  <c r="L51" i="3"/>
  <c r="M51" i="3" s="1"/>
  <c r="X50" i="3"/>
  <c r="Y50" i="3" s="1"/>
  <c r="R50" i="3"/>
  <c r="S50" i="3" s="1"/>
  <c r="L50" i="3"/>
  <c r="M50" i="3" s="1"/>
  <c r="X49" i="3"/>
  <c r="Y49" i="3" s="1"/>
  <c r="R49" i="3"/>
  <c r="S49" i="3" s="1"/>
  <c r="L49" i="3"/>
  <c r="M49" i="3" s="1"/>
  <c r="X48" i="3"/>
  <c r="Y48" i="3" s="1"/>
  <c r="R48" i="3"/>
  <c r="S48" i="3" s="1"/>
  <c r="L48" i="3"/>
  <c r="M48" i="3" s="1"/>
  <c r="X47" i="3"/>
  <c r="Y47" i="3" s="1"/>
  <c r="R47" i="3"/>
  <c r="S47" i="3" s="1"/>
  <c r="L47" i="3"/>
  <c r="M47" i="3" s="1"/>
  <c r="X46" i="3"/>
  <c r="Y46" i="3" s="1"/>
  <c r="R46" i="3"/>
  <c r="S46" i="3" s="1"/>
  <c r="L46" i="3"/>
  <c r="M46" i="3" s="1"/>
  <c r="X45" i="3"/>
  <c r="Y45" i="3" s="1"/>
  <c r="R45" i="3"/>
  <c r="S45" i="3" s="1"/>
  <c r="L45" i="3"/>
  <c r="M45" i="3" s="1"/>
  <c r="X44" i="3"/>
  <c r="Y44" i="3" s="1"/>
  <c r="R44" i="3"/>
  <c r="S44" i="3" s="1"/>
  <c r="L44" i="3"/>
  <c r="M44" i="3" s="1"/>
  <c r="X43" i="3"/>
  <c r="Y43" i="3" s="1"/>
  <c r="R43" i="3"/>
  <c r="S43" i="3" s="1"/>
  <c r="L43" i="3"/>
  <c r="M43" i="3" s="1"/>
  <c r="X42" i="3"/>
  <c r="Y42" i="3" s="1"/>
  <c r="R42" i="3"/>
  <c r="S42" i="3" s="1"/>
  <c r="L42" i="3"/>
  <c r="M42" i="3" s="1"/>
  <c r="X41" i="3"/>
  <c r="Y41" i="3" s="1"/>
  <c r="R41" i="3"/>
  <c r="S41" i="3" s="1"/>
  <c r="L41" i="3"/>
  <c r="M41" i="3" s="1"/>
  <c r="X40" i="3"/>
  <c r="Y40" i="3" s="1"/>
  <c r="R40" i="3"/>
  <c r="S40" i="3" s="1"/>
  <c r="L40" i="3"/>
  <c r="M40" i="3" s="1"/>
  <c r="X39" i="3"/>
  <c r="Y39" i="3" s="1"/>
  <c r="R39" i="3"/>
  <c r="S39" i="3" s="1"/>
  <c r="L39" i="3"/>
  <c r="M39" i="3" s="1"/>
  <c r="X38" i="3"/>
  <c r="Y38" i="3" s="1"/>
  <c r="R38" i="3"/>
  <c r="S38" i="3" s="1"/>
  <c r="L38" i="3"/>
  <c r="M38" i="3" s="1"/>
  <c r="X37" i="3"/>
  <c r="Y37" i="3" s="1"/>
  <c r="R37" i="3"/>
  <c r="S37" i="3" s="1"/>
  <c r="L37" i="3"/>
  <c r="M37" i="3" s="1"/>
  <c r="X36" i="3"/>
  <c r="Y36" i="3" s="1"/>
  <c r="R36" i="3"/>
  <c r="S36" i="3" s="1"/>
  <c r="L36" i="3"/>
  <c r="M36" i="3" s="1"/>
  <c r="X35" i="3"/>
  <c r="Y35" i="3" s="1"/>
  <c r="R35" i="3"/>
  <c r="S35" i="3" s="1"/>
  <c r="L35" i="3"/>
  <c r="M35" i="3" s="1"/>
  <c r="X34" i="3"/>
  <c r="Y34" i="3" s="1"/>
  <c r="R34" i="3"/>
  <c r="S34" i="3" s="1"/>
  <c r="L34" i="3"/>
  <c r="M34" i="3" s="1"/>
  <c r="X33" i="3"/>
  <c r="Y33" i="3" s="1"/>
  <c r="R33" i="3"/>
  <c r="S33" i="3" s="1"/>
  <c r="L33" i="3"/>
  <c r="M33" i="3" s="1"/>
  <c r="X32" i="3"/>
  <c r="Y32" i="3" s="1"/>
  <c r="R32" i="3"/>
  <c r="S32" i="3" s="1"/>
  <c r="L32" i="3"/>
  <c r="M32" i="3" s="1"/>
  <c r="X31" i="3"/>
  <c r="Y31" i="3" s="1"/>
  <c r="R31" i="3"/>
  <c r="S31" i="3" s="1"/>
  <c r="L31" i="3"/>
  <c r="M31" i="3" s="1"/>
  <c r="X30" i="3"/>
  <c r="Y30" i="3" s="1"/>
  <c r="R30" i="3"/>
  <c r="S30" i="3" s="1"/>
  <c r="L30" i="3"/>
  <c r="M30" i="3" s="1"/>
  <c r="X29" i="3"/>
  <c r="Y29" i="3" s="1"/>
  <c r="R29" i="3"/>
  <c r="S29" i="3" s="1"/>
  <c r="L29" i="3"/>
  <c r="M29" i="3" s="1"/>
  <c r="X28" i="3"/>
  <c r="Y28" i="3" s="1"/>
  <c r="R28" i="3"/>
  <c r="S28" i="3" s="1"/>
  <c r="L28" i="3"/>
  <c r="M28" i="3" s="1"/>
  <c r="X27" i="3"/>
  <c r="Y27" i="3" s="1"/>
  <c r="R27" i="3"/>
  <c r="S27" i="3" s="1"/>
  <c r="L27" i="3"/>
  <c r="M27" i="3" s="1"/>
  <c r="X26" i="3"/>
  <c r="Y26" i="3" s="1"/>
  <c r="R26" i="3"/>
  <c r="S26" i="3" s="1"/>
  <c r="L26" i="3"/>
  <c r="M26" i="3" s="1"/>
  <c r="X25" i="3"/>
  <c r="Y25" i="3" s="1"/>
  <c r="R25" i="3"/>
  <c r="S25" i="3" s="1"/>
  <c r="L25" i="3"/>
  <c r="M25" i="3" s="1"/>
  <c r="X24" i="3"/>
  <c r="Y24" i="3" s="1"/>
  <c r="R24" i="3"/>
  <c r="S24" i="3" s="1"/>
  <c r="L24" i="3"/>
  <c r="M24" i="3" s="1"/>
  <c r="X23" i="3"/>
  <c r="Y23" i="3" s="1"/>
  <c r="R23" i="3"/>
  <c r="S23" i="3" s="1"/>
  <c r="L23" i="3"/>
  <c r="M23" i="3" s="1"/>
  <c r="X22" i="3"/>
  <c r="Y22" i="3" s="1"/>
  <c r="R22" i="3"/>
  <c r="S22" i="3" s="1"/>
  <c r="L22" i="3"/>
  <c r="M22" i="3" s="1"/>
  <c r="X21" i="3"/>
  <c r="Y21" i="3" s="1"/>
  <c r="R21" i="3"/>
  <c r="S21" i="3" s="1"/>
  <c r="L21" i="3"/>
  <c r="M21" i="3" s="1"/>
  <c r="X20" i="3"/>
  <c r="Y20" i="3" s="1"/>
  <c r="R20" i="3"/>
  <c r="S20" i="3" s="1"/>
  <c r="L20" i="3"/>
  <c r="M20" i="3" s="1"/>
  <c r="X19" i="3"/>
  <c r="Y19" i="3" s="1"/>
  <c r="R19" i="3"/>
  <c r="S19" i="3" s="1"/>
  <c r="L19" i="3"/>
  <c r="M19" i="3" s="1"/>
  <c r="X18" i="3"/>
  <c r="Y18" i="3" s="1"/>
  <c r="R18" i="3"/>
  <c r="S18" i="3" s="1"/>
  <c r="L18" i="3"/>
  <c r="M18" i="3" s="1"/>
  <c r="X17" i="3"/>
  <c r="Y17" i="3" s="1"/>
  <c r="R17" i="3"/>
  <c r="S17" i="3" s="1"/>
  <c r="L17" i="3"/>
  <c r="M17" i="3" s="1"/>
  <c r="X16" i="3"/>
  <c r="Y16" i="3" s="1"/>
  <c r="R16" i="3"/>
  <c r="S16" i="3" s="1"/>
  <c r="L16" i="3"/>
  <c r="M16" i="3" s="1"/>
  <c r="X15" i="3"/>
  <c r="Y15" i="3" s="1"/>
  <c r="R15" i="3"/>
  <c r="S15" i="3" s="1"/>
  <c r="L15" i="3"/>
  <c r="M15" i="3" s="1"/>
  <c r="X112" i="2"/>
  <c r="Y112" i="2" s="1"/>
  <c r="R112" i="2"/>
  <c r="S112" i="2" s="1"/>
  <c r="L112" i="2"/>
  <c r="M112" i="2" s="1"/>
  <c r="X111" i="2"/>
  <c r="Y111" i="2" s="1"/>
  <c r="R111" i="2"/>
  <c r="S111" i="2" s="1"/>
  <c r="L111" i="2"/>
  <c r="M111" i="2" s="1"/>
  <c r="X110" i="2"/>
  <c r="Y110" i="2" s="1"/>
  <c r="R110" i="2"/>
  <c r="S110" i="2" s="1"/>
  <c r="L110" i="2"/>
  <c r="M110" i="2" s="1"/>
  <c r="X109" i="2"/>
  <c r="Y109" i="2" s="1"/>
  <c r="R109" i="2"/>
  <c r="S109" i="2" s="1"/>
  <c r="L109" i="2"/>
  <c r="M109" i="2" s="1"/>
  <c r="X108" i="2"/>
  <c r="Y108" i="2" s="1"/>
  <c r="R108" i="2"/>
  <c r="S108" i="2" s="1"/>
  <c r="L108" i="2"/>
  <c r="M108" i="2" s="1"/>
  <c r="X107" i="2"/>
  <c r="Y107" i="2" s="1"/>
  <c r="R107" i="2"/>
  <c r="S107" i="2" s="1"/>
  <c r="L107" i="2"/>
  <c r="M107" i="2" s="1"/>
  <c r="X106" i="2"/>
  <c r="Y106" i="2" s="1"/>
  <c r="R106" i="2"/>
  <c r="S106" i="2" s="1"/>
  <c r="L106" i="2"/>
  <c r="M106" i="2" s="1"/>
  <c r="X105" i="2"/>
  <c r="Y105" i="2" s="1"/>
  <c r="R105" i="2"/>
  <c r="S105" i="2" s="1"/>
  <c r="L105" i="2"/>
  <c r="M105" i="2" s="1"/>
  <c r="X104" i="2"/>
  <c r="Y104" i="2" s="1"/>
  <c r="R104" i="2"/>
  <c r="S104" i="2" s="1"/>
  <c r="L104" i="2"/>
  <c r="M104" i="2" s="1"/>
  <c r="X103" i="2"/>
  <c r="Y103" i="2" s="1"/>
  <c r="R103" i="2"/>
  <c r="S103" i="2" s="1"/>
  <c r="L103" i="2"/>
  <c r="M103" i="2" s="1"/>
  <c r="X102" i="2"/>
  <c r="Y102" i="2" s="1"/>
  <c r="R102" i="2"/>
  <c r="S102" i="2" s="1"/>
  <c r="L102" i="2"/>
  <c r="M102" i="2" s="1"/>
  <c r="X101" i="2"/>
  <c r="Y101" i="2" s="1"/>
  <c r="R101" i="2"/>
  <c r="S101" i="2" s="1"/>
  <c r="L101" i="2"/>
  <c r="M101" i="2" s="1"/>
  <c r="X100" i="2"/>
  <c r="Y100" i="2" s="1"/>
  <c r="R100" i="2"/>
  <c r="S100" i="2" s="1"/>
  <c r="L100" i="2"/>
  <c r="M100" i="2" s="1"/>
  <c r="X99" i="2"/>
  <c r="Y99" i="2" s="1"/>
  <c r="R99" i="2"/>
  <c r="S99" i="2" s="1"/>
  <c r="L99" i="2"/>
  <c r="M99" i="2" s="1"/>
  <c r="X98" i="2"/>
  <c r="Y98" i="2" s="1"/>
  <c r="R98" i="2"/>
  <c r="S98" i="2" s="1"/>
  <c r="L98" i="2"/>
  <c r="M98" i="2" s="1"/>
  <c r="X97" i="2"/>
  <c r="Y97" i="2" s="1"/>
  <c r="R97" i="2"/>
  <c r="S97" i="2" s="1"/>
  <c r="L97" i="2"/>
  <c r="M97" i="2" s="1"/>
  <c r="X96" i="2"/>
  <c r="Y96" i="2" s="1"/>
  <c r="R96" i="2"/>
  <c r="S96" i="2" s="1"/>
  <c r="L96" i="2"/>
  <c r="M96" i="2" s="1"/>
  <c r="X95" i="2"/>
  <c r="Y95" i="2" s="1"/>
  <c r="R95" i="2"/>
  <c r="S95" i="2" s="1"/>
  <c r="L95" i="2"/>
  <c r="M95" i="2" s="1"/>
  <c r="X94" i="2"/>
  <c r="Y94" i="2" s="1"/>
  <c r="R94" i="2"/>
  <c r="S94" i="2" s="1"/>
  <c r="L94" i="2"/>
  <c r="M94" i="2" s="1"/>
  <c r="X93" i="2"/>
  <c r="Y93" i="2" s="1"/>
  <c r="R93" i="2"/>
  <c r="S93" i="2" s="1"/>
  <c r="L93" i="2"/>
  <c r="M93" i="2" s="1"/>
  <c r="X92" i="2"/>
  <c r="Y92" i="2" s="1"/>
  <c r="R92" i="2"/>
  <c r="S92" i="2" s="1"/>
  <c r="L92" i="2"/>
  <c r="M92" i="2" s="1"/>
  <c r="X91" i="2"/>
  <c r="Y91" i="2" s="1"/>
  <c r="R91" i="2"/>
  <c r="S91" i="2" s="1"/>
  <c r="L91" i="2"/>
  <c r="M91" i="2" s="1"/>
  <c r="X90" i="2"/>
  <c r="Y90" i="2" s="1"/>
  <c r="R90" i="2"/>
  <c r="S90" i="2" s="1"/>
  <c r="L90" i="2"/>
  <c r="M90" i="2" s="1"/>
  <c r="X89" i="2"/>
  <c r="Y89" i="2" s="1"/>
  <c r="R89" i="2"/>
  <c r="S89" i="2" s="1"/>
  <c r="L89" i="2"/>
  <c r="M89" i="2" s="1"/>
  <c r="X88" i="2"/>
  <c r="Y88" i="2" s="1"/>
  <c r="R88" i="2"/>
  <c r="S88" i="2" s="1"/>
  <c r="L88" i="2"/>
  <c r="M88" i="2" s="1"/>
  <c r="X87" i="2"/>
  <c r="Y87" i="2" s="1"/>
  <c r="R87" i="2"/>
  <c r="S87" i="2" s="1"/>
  <c r="L87" i="2"/>
  <c r="M87" i="2" s="1"/>
  <c r="X86" i="2"/>
  <c r="Y86" i="2" s="1"/>
  <c r="R86" i="2"/>
  <c r="S86" i="2" s="1"/>
  <c r="L86" i="2"/>
  <c r="M86" i="2" s="1"/>
  <c r="X85" i="2"/>
  <c r="Y85" i="2" s="1"/>
  <c r="R85" i="2"/>
  <c r="S85" i="2" s="1"/>
  <c r="L85" i="2"/>
  <c r="M85" i="2" s="1"/>
  <c r="X84" i="2"/>
  <c r="Y84" i="2" s="1"/>
  <c r="R84" i="2"/>
  <c r="S84" i="2" s="1"/>
  <c r="L84" i="2"/>
  <c r="M84" i="2" s="1"/>
  <c r="X83" i="2"/>
  <c r="Y83" i="2" s="1"/>
  <c r="R83" i="2"/>
  <c r="S83" i="2" s="1"/>
  <c r="L83" i="2"/>
  <c r="M83" i="2" s="1"/>
  <c r="X82" i="2"/>
  <c r="Y82" i="2" s="1"/>
  <c r="R82" i="2"/>
  <c r="S82" i="2" s="1"/>
  <c r="L82" i="2"/>
  <c r="M82" i="2" s="1"/>
  <c r="X81" i="2"/>
  <c r="Y81" i="2" s="1"/>
  <c r="R81" i="2"/>
  <c r="S81" i="2" s="1"/>
  <c r="L81" i="2"/>
  <c r="M81" i="2" s="1"/>
  <c r="X80" i="2"/>
  <c r="Y80" i="2" s="1"/>
  <c r="R80" i="2"/>
  <c r="S80" i="2" s="1"/>
  <c r="L80" i="2"/>
  <c r="M80" i="2" s="1"/>
  <c r="X79" i="2"/>
  <c r="Y79" i="2" s="1"/>
  <c r="R79" i="2"/>
  <c r="S79" i="2" s="1"/>
  <c r="L79" i="2"/>
  <c r="M79" i="2" s="1"/>
  <c r="X78" i="2"/>
  <c r="Y78" i="2" s="1"/>
  <c r="R78" i="2"/>
  <c r="S78" i="2" s="1"/>
  <c r="L78" i="2"/>
  <c r="M78" i="2" s="1"/>
  <c r="X77" i="2"/>
  <c r="Y77" i="2" s="1"/>
  <c r="R77" i="2"/>
  <c r="S77" i="2" s="1"/>
  <c r="L77" i="2"/>
  <c r="M77" i="2" s="1"/>
  <c r="X76" i="2"/>
  <c r="Y76" i="2" s="1"/>
  <c r="R76" i="2"/>
  <c r="S76" i="2" s="1"/>
  <c r="L76" i="2"/>
  <c r="M76" i="2" s="1"/>
  <c r="X75" i="2"/>
  <c r="Y75" i="2" s="1"/>
  <c r="R75" i="2"/>
  <c r="S75" i="2" s="1"/>
  <c r="L75" i="2"/>
  <c r="M75" i="2" s="1"/>
  <c r="X74" i="2"/>
  <c r="Y74" i="2" s="1"/>
  <c r="R74" i="2"/>
  <c r="S74" i="2" s="1"/>
  <c r="L74" i="2"/>
  <c r="M74" i="2" s="1"/>
  <c r="X73" i="2"/>
  <c r="Y73" i="2" s="1"/>
  <c r="R73" i="2"/>
  <c r="S73" i="2" s="1"/>
  <c r="L73" i="2"/>
  <c r="M73" i="2" s="1"/>
  <c r="X72" i="2"/>
  <c r="Y72" i="2" s="1"/>
  <c r="R72" i="2"/>
  <c r="S72" i="2" s="1"/>
  <c r="L72" i="2"/>
  <c r="M72" i="2" s="1"/>
  <c r="X71" i="2"/>
  <c r="Y71" i="2" s="1"/>
  <c r="R71" i="2"/>
  <c r="S71" i="2" s="1"/>
  <c r="L71" i="2"/>
  <c r="M71" i="2" s="1"/>
  <c r="X70" i="2"/>
  <c r="Y70" i="2" s="1"/>
  <c r="R70" i="2"/>
  <c r="S70" i="2" s="1"/>
  <c r="L70" i="2"/>
  <c r="M70" i="2" s="1"/>
  <c r="X69" i="2"/>
  <c r="Y69" i="2" s="1"/>
  <c r="R69" i="2"/>
  <c r="S69" i="2" s="1"/>
  <c r="L69" i="2"/>
  <c r="M69" i="2" s="1"/>
  <c r="X68" i="2"/>
  <c r="Y68" i="2" s="1"/>
  <c r="R68" i="2"/>
  <c r="S68" i="2" s="1"/>
  <c r="L68" i="2"/>
  <c r="M68" i="2" s="1"/>
  <c r="X67" i="2"/>
  <c r="Y67" i="2" s="1"/>
  <c r="R67" i="2"/>
  <c r="S67" i="2" s="1"/>
  <c r="L67" i="2"/>
  <c r="M67" i="2" s="1"/>
  <c r="X66" i="2"/>
  <c r="Y66" i="2" s="1"/>
  <c r="R66" i="2"/>
  <c r="S66" i="2" s="1"/>
  <c r="L66" i="2"/>
  <c r="M66" i="2" s="1"/>
  <c r="X61" i="2"/>
  <c r="Y61" i="2" s="1"/>
  <c r="R61" i="2"/>
  <c r="S61" i="2" s="1"/>
  <c r="L61" i="2"/>
  <c r="M61" i="2" s="1"/>
  <c r="X60" i="2"/>
  <c r="Y60" i="2" s="1"/>
  <c r="R60" i="2"/>
  <c r="S60" i="2" s="1"/>
  <c r="L60" i="2"/>
  <c r="M60" i="2" s="1"/>
  <c r="X59" i="2"/>
  <c r="Y59" i="2" s="1"/>
  <c r="R59" i="2"/>
  <c r="S59" i="2" s="1"/>
  <c r="L59" i="2"/>
  <c r="M59" i="2" s="1"/>
  <c r="X58" i="2"/>
  <c r="Y58" i="2" s="1"/>
  <c r="R58" i="2"/>
  <c r="S58" i="2" s="1"/>
  <c r="L58" i="2"/>
  <c r="M58" i="2" s="1"/>
  <c r="X57" i="2"/>
  <c r="Y57" i="2" s="1"/>
  <c r="R57" i="2"/>
  <c r="S57" i="2" s="1"/>
  <c r="L57" i="2"/>
  <c r="M57" i="2" s="1"/>
  <c r="X56" i="2"/>
  <c r="Y56" i="2" s="1"/>
  <c r="R56" i="2"/>
  <c r="S56" i="2" s="1"/>
  <c r="L56" i="2"/>
  <c r="M56" i="2" s="1"/>
  <c r="X55" i="2"/>
  <c r="Y55" i="2" s="1"/>
  <c r="R55" i="2"/>
  <c r="S55" i="2" s="1"/>
  <c r="L55" i="2"/>
  <c r="M55" i="2" s="1"/>
  <c r="X54" i="2"/>
  <c r="Y54" i="2" s="1"/>
  <c r="R54" i="2"/>
  <c r="S54" i="2" s="1"/>
  <c r="L54" i="2"/>
  <c r="M54" i="2" s="1"/>
  <c r="X53" i="2"/>
  <c r="Y53" i="2" s="1"/>
  <c r="R53" i="2"/>
  <c r="S53" i="2" s="1"/>
  <c r="L53" i="2"/>
  <c r="M53" i="2" s="1"/>
  <c r="X52" i="2"/>
  <c r="Y52" i="2" s="1"/>
  <c r="R52" i="2"/>
  <c r="S52" i="2" s="1"/>
  <c r="L52" i="2"/>
  <c r="M52" i="2" s="1"/>
  <c r="X51" i="2"/>
  <c r="Y51" i="2" s="1"/>
  <c r="R51" i="2"/>
  <c r="S51" i="2" s="1"/>
  <c r="L51" i="2"/>
  <c r="M51" i="2" s="1"/>
  <c r="X50" i="2"/>
  <c r="Y50" i="2" s="1"/>
  <c r="R50" i="2"/>
  <c r="S50" i="2" s="1"/>
  <c r="L50" i="2"/>
  <c r="M50" i="2" s="1"/>
  <c r="X49" i="2"/>
  <c r="Y49" i="2" s="1"/>
  <c r="R49" i="2"/>
  <c r="S49" i="2" s="1"/>
  <c r="L49" i="2"/>
  <c r="M49" i="2" s="1"/>
  <c r="X48" i="2"/>
  <c r="Y48" i="2" s="1"/>
  <c r="R48" i="2"/>
  <c r="S48" i="2" s="1"/>
  <c r="L48" i="2"/>
  <c r="M48" i="2" s="1"/>
  <c r="X47" i="2"/>
  <c r="Y47" i="2" s="1"/>
  <c r="R47" i="2"/>
  <c r="S47" i="2" s="1"/>
  <c r="L47" i="2"/>
  <c r="M47" i="2" s="1"/>
  <c r="X46" i="2"/>
  <c r="Y46" i="2" s="1"/>
  <c r="R46" i="2"/>
  <c r="S46" i="2" s="1"/>
  <c r="L46" i="2"/>
  <c r="M46" i="2" s="1"/>
  <c r="X45" i="2"/>
  <c r="Y45" i="2" s="1"/>
  <c r="R45" i="2"/>
  <c r="S45" i="2" s="1"/>
  <c r="L45" i="2"/>
  <c r="M45" i="2" s="1"/>
  <c r="X44" i="2"/>
  <c r="Y44" i="2" s="1"/>
  <c r="R44" i="2"/>
  <c r="S44" i="2" s="1"/>
  <c r="L44" i="2"/>
  <c r="M44" i="2" s="1"/>
  <c r="X43" i="2"/>
  <c r="Y43" i="2" s="1"/>
  <c r="R43" i="2"/>
  <c r="S43" i="2" s="1"/>
  <c r="L43" i="2"/>
  <c r="M43" i="2" s="1"/>
  <c r="X42" i="2"/>
  <c r="Y42" i="2" s="1"/>
  <c r="R42" i="2"/>
  <c r="S42" i="2" s="1"/>
  <c r="L42" i="2"/>
  <c r="M42" i="2" s="1"/>
  <c r="R41" i="2"/>
  <c r="S41" i="2" s="1"/>
  <c r="X41" i="2"/>
  <c r="Y41" i="2" s="1"/>
  <c r="L41" i="2"/>
  <c r="M41" i="2" s="1"/>
  <c r="X40" i="2"/>
  <c r="Y40" i="2" s="1"/>
  <c r="R40" i="2"/>
  <c r="S40" i="2" s="1"/>
  <c r="L40" i="2"/>
  <c r="M40" i="2" s="1"/>
  <c r="X39" i="2"/>
  <c r="Y39" i="2" s="1"/>
  <c r="R39" i="2"/>
  <c r="S39" i="2" s="1"/>
  <c r="L39" i="2"/>
  <c r="M39" i="2" s="1"/>
  <c r="X38" i="2"/>
  <c r="Y38" i="2" s="1"/>
  <c r="R38" i="2"/>
  <c r="S38" i="2" s="1"/>
  <c r="L38" i="2"/>
  <c r="M38" i="2" s="1"/>
  <c r="X37" i="2"/>
  <c r="Y37" i="2" s="1"/>
  <c r="R37" i="2"/>
  <c r="S37" i="2" s="1"/>
  <c r="L37" i="2"/>
  <c r="M37" i="2" s="1"/>
  <c r="X36" i="2"/>
  <c r="Y36" i="2" s="1"/>
  <c r="R36" i="2"/>
  <c r="S36" i="2" s="1"/>
  <c r="L36" i="2"/>
  <c r="M36" i="2" s="1"/>
  <c r="X35" i="2"/>
  <c r="Y35" i="2" s="1"/>
  <c r="R35" i="2"/>
  <c r="S35" i="2" s="1"/>
  <c r="L35" i="2"/>
  <c r="M35" i="2" s="1"/>
  <c r="X34" i="2"/>
  <c r="Y34" i="2" s="1"/>
  <c r="R34" i="2"/>
  <c r="S34" i="2" s="1"/>
  <c r="L34" i="2"/>
  <c r="M34" i="2" s="1"/>
  <c r="X33" i="2"/>
  <c r="Y33" i="2" s="1"/>
  <c r="R33" i="2"/>
  <c r="S33" i="2" s="1"/>
  <c r="L33" i="2"/>
  <c r="M33" i="2" s="1"/>
  <c r="X32" i="2"/>
  <c r="Y32" i="2" s="1"/>
  <c r="R32" i="2"/>
  <c r="S32" i="2" s="1"/>
  <c r="L32" i="2"/>
  <c r="M32" i="2" s="1"/>
  <c r="R31" i="2"/>
  <c r="S31" i="2" s="1"/>
  <c r="X31" i="2"/>
  <c r="Y31" i="2" s="1"/>
  <c r="L31" i="2"/>
  <c r="M31" i="2" s="1"/>
  <c r="X30" i="2"/>
  <c r="Y30" i="2" s="1"/>
  <c r="R30" i="2"/>
  <c r="S30" i="2" s="1"/>
  <c r="L30" i="2"/>
  <c r="M30" i="2" s="1"/>
  <c r="X29" i="2"/>
  <c r="Y29" i="2" s="1"/>
  <c r="R29" i="2"/>
  <c r="S29" i="2" s="1"/>
  <c r="L29" i="2"/>
  <c r="M29" i="2" s="1"/>
  <c r="X28" i="2"/>
  <c r="Y28" i="2" s="1"/>
  <c r="R28" i="2"/>
  <c r="S28" i="2" s="1"/>
  <c r="L28" i="2"/>
  <c r="M28" i="2" s="1"/>
  <c r="X27" i="2"/>
  <c r="Y27" i="2" s="1"/>
  <c r="R27" i="2"/>
  <c r="S27" i="2" s="1"/>
  <c r="L27" i="2"/>
  <c r="M27" i="2" s="1"/>
  <c r="X26" i="2"/>
  <c r="Y26" i="2" s="1"/>
  <c r="R26" i="2"/>
  <c r="S26" i="2" s="1"/>
  <c r="L26" i="2"/>
  <c r="M26" i="2" s="1"/>
  <c r="X25" i="2"/>
  <c r="Y25" i="2" s="1"/>
  <c r="R25" i="2"/>
  <c r="S25" i="2" s="1"/>
  <c r="L25" i="2"/>
  <c r="M25" i="2" s="1"/>
  <c r="X24" i="2"/>
  <c r="Y24" i="2" s="1"/>
  <c r="R24" i="2"/>
  <c r="S24" i="2" s="1"/>
  <c r="L24" i="2"/>
  <c r="M24" i="2" s="1"/>
  <c r="X23" i="2"/>
  <c r="Y23" i="2" s="1"/>
  <c r="R23" i="2"/>
  <c r="S23" i="2" s="1"/>
  <c r="L23" i="2"/>
  <c r="M23" i="2" s="1"/>
  <c r="X22" i="2"/>
  <c r="Y22" i="2" s="1"/>
  <c r="R22" i="2"/>
  <c r="S22" i="2" s="1"/>
  <c r="L22" i="2"/>
  <c r="M22" i="2" s="1"/>
  <c r="X21" i="2"/>
  <c r="Y21" i="2" s="1"/>
  <c r="R21" i="2"/>
  <c r="S21" i="2" s="1"/>
  <c r="L21" i="2"/>
  <c r="M21" i="2" s="1"/>
  <c r="X20" i="2"/>
  <c r="Y20" i="2" s="1"/>
  <c r="R20" i="2"/>
  <c r="S20" i="2" s="1"/>
  <c r="L20" i="2"/>
  <c r="M20" i="2" s="1"/>
  <c r="X19" i="2"/>
  <c r="Y19" i="2" s="1"/>
  <c r="R19" i="2"/>
  <c r="S19" i="2" s="1"/>
  <c r="L19" i="2"/>
  <c r="M19" i="2" s="1"/>
  <c r="X18" i="2"/>
  <c r="Y18" i="2" s="1"/>
  <c r="R18" i="2"/>
  <c r="S18" i="2" s="1"/>
  <c r="L18" i="2"/>
  <c r="M18" i="2" s="1"/>
  <c r="X17" i="2"/>
  <c r="Y17" i="2" s="1"/>
  <c r="R17" i="2"/>
  <c r="S17" i="2" s="1"/>
  <c r="L17" i="2"/>
  <c r="M17" i="2" s="1"/>
  <c r="X16" i="2"/>
  <c r="Y16" i="2" s="1"/>
  <c r="R16" i="2"/>
  <c r="S16" i="2" s="1"/>
  <c r="L16" i="2"/>
  <c r="M16" i="2" s="1"/>
  <c r="X15" i="2"/>
  <c r="Y15" i="2" s="1"/>
  <c r="R15" i="2"/>
  <c r="S15" i="2" s="1"/>
  <c r="L15" i="2"/>
  <c r="M15" i="2" s="1"/>
  <c r="X65" i="4"/>
  <c r="Y65" i="4" s="1"/>
  <c r="X64" i="4"/>
  <c r="Y64" i="4" s="1"/>
  <c r="X63" i="4"/>
  <c r="Y63" i="4" s="1"/>
  <c r="R65" i="4"/>
  <c r="S65" i="4" s="1"/>
  <c r="R64" i="4"/>
  <c r="S64" i="4" s="1"/>
  <c r="R63" i="4"/>
  <c r="S63" i="4" s="1"/>
  <c r="L63" i="4"/>
  <c r="M63" i="4" s="1"/>
  <c r="L64" i="4"/>
  <c r="M64" i="4" s="1"/>
  <c r="L65" i="4"/>
  <c r="M65" i="4" s="1"/>
  <c r="X14" i="4"/>
  <c r="Y14" i="4" s="1"/>
  <c r="R14" i="4"/>
  <c r="S14" i="4" s="1"/>
  <c r="L14" i="4"/>
  <c r="M14" i="4" s="1"/>
  <c r="R13" i="4"/>
  <c r="S13" i="4" s="1"/>
  <c r="X13" i="4"/>
  <c r="Y13" i="4" s="1"/>
  <c r="L13" i="4"/>
  <c r="M13" i="4" s="1"/>
  <c r="R12" i="4"/>
  <c r="S12" i="4" s="1"/>
  <c r="L12" i="4"/>
  <c r="M12" i="4" s="1"/>
  <c r="X65" i="3"/>
  <c r="Y65" i="3" s="1"/>
  <c r="X64" i="3"/>
  <c r="Y64" i="3" s="1"/>
  <c r="X63" i="3"/>
  <c r="Y63" i="3" s="1"/>
  <c r="R65" i="3"/>
  <c r="S65" i="3" s="1"/>
  <c r="R64" i="3"/>
  <c r="S64" i="3" s="1"/>
  <c r="R63" i="3"/>
  <c r="S63" i="3" s="1"/>
  <c r="L65" i="3"/>
  <c r="M65" i="3" s="1"/>
  <c r="L64" i="3"/>
  <c r="M64" i="3" s="1"/>
  <c r="L63" i="3"/>
  <c r="M63" i="3" s="1"/>
  <c r="X14" i="3"/>
  <c r="Y14" i="3" s="1"/>
  <c r="R14" i="3"/>
  <c r="S14" i="3" s="1"/>
  <c r="R13" i="3"/>
  <c r="S13" i="3" s="1"/>
  <c r="X13" i="3"/>
  <c r="Y13" i="3" s="1"/>
  <c r="R12" i="3"/>
  <c r="S12" i="3" s="1"/>
  <c r="L14" i="3"/>
  <c r="M14" i="3" s="1"/>
  <c r="L13" i="3"/>
  <c r="M13" i="3" s="1"/>
  <c r="L12" i="3"/>
  <c r="M12" i="3" s="1"/>
  <c r="R65" i="2"/>
  <c r="S65" i="2" s="1"/>
  <c r="X65" i="2"/>
  <c r="Y65" i="2" s="1"/>
  <c r="X64" i="2"/>
  <c r="Y64" i="2" s="1"/>
  <c r="R64" i="2"/>
  <c r="S64" i="2" s="1"/>
  <c r="L64" i="2"/>
  <c r="M64" i="2" s="1"/>
  <c r="L65" i="2"/>
  <c r="M65" i="2" s="1"/>
  <c r="X63" i="2"/>
  <c r="Y63" i="2" s="1"/>
  <c r="L63" i="2"/>
  <c r="M63" i="2" s="1"/>
  <c r="R63" i="2"/>
  <c r="S63" i="2" s="1"/>
  <c r="X14" i="2"/>
  <c r="Y14" i="2" s="1"/>
  <c r="R14" i="2"/>
  <c r="S14" i="2" s="1"/>
  <c r="R13" i="2"/>
  <c r="S13" i="2" s="1"/>
  <c r="X13" i="2"/>
  <c r="Y13" i="2" s="1"/>
  <c r="L14" i="2"/>
  <c r="M14" i="2" s="1"/>
  <c r="L13" i="2"/>
  <c r="M13" i="2" s="1"/>
  <c r="R12" i="2"/>
  <c r="S12" i="2" s="1"/>
  <c r="L12" i="2"/>
  <c r="M12" i="2" s="1"/>
  <c r="AG27" i="4"/>
  <c r="AG27" i="3"/>
  <c r="AG27" i="2"/>
  <c r="AF27" i="2"/>
  <c r="AE27" i="3"/>
  <c r="AF27" i="4"/>
  <c r="AE27" i="2"/>
  <c r="AF18" i="2"/>
  <c r="AF19" i="2" s="1"/>
  <c r="AF21" i="2" s="1"/>
  <c r="X12" i="3"/>
  <c r="Y12" i="3" s="1"/>
  <c r="AE18" i="3"/>
  <c r="AE19" i="3" s="1"/>
  <c r="AE21" i="3" s="1"/>
  <c r="AE27" i="4"/>
  <c r="AG18" i="2"/>
  <c r="AG19" i="2" s="1"/>
  <c r="AG21" i="2" s="1"/>
  <c r="AE18" i="2"/>
  <c r="AE19" i="2" s="1"/>
  <c r="AE21" i="2" s="1"/>
  <c r="AF27" i="3"/>
  <c r="AF18" i="3"/>
  <c r="AF19" i="3" s="1"/>
  <c r="AF21" i="3" s="1"/>
  <c r="X12" i="2"/>
  <c r="Y12" i="2" s="1"/>
  <c r="AG18" i="3"/>
  <c r="AG19" i="3" s="1"/>
  <c r="AG21" i="3" s="1"/>
  <c r="AF18" i="4"/>
  <c r="AF19" i="4" s="1"/>
  <c r="AF21" i="4" s="1"/>
  <c r="AG18" i="4"/>
  <c r="AG19" i="4" s="1"/>
  <c r="AG21" i="4" s="1"/>
  <c r="X12" i="4"/>
  <c r="Y12" i="4" s="1"/>
  <c r="AE18" i="4"/>
  <c r="AE19" i="4" s="1"/>
  <c r="AE21" i="4" s="1"/>
  <c r="Z112" i="4" l="1"/>
  <c r="AA112" i="4" s="1"/>
  <c r="Z111" i="4"/>
  <c r="AA111" i="4" s="1"/>
  <c r="AB111" i="4" s="1"/>
  <c r="Z110" i="4"/>
  <c r="AA110" i="4" s="1"/>
  <c r="AB110" i="4" s="1"/>
  <c r="Z109" i="4"/>
  <c r="AA109" i="4" s="1"/>
  <c r="N110" i="5" s="1"/>
  <c r="Z108" i="4"/>
  <c r="AA108" i="4" s="1"/>
  <c r="Z107" i="4"/>
  <c r="AA107" i="4" s="1"/>
  <c r="Z106" i="4"/>
  <c r="AA106" i="4" s="1"/>
  <c r="Z105" i="4"/>
  <c r="AA105" i="4" s="1"/>
  <c r="Z104" i="4"/>
  <c r="AA104" i="4" s="1"/>
  <c r="Z103" i="4"/>
  <c r="AA103" i="4" s="1"/>
  <c r="Z102" i="4"/>
  <c r="AA102" i="4" s="1"/>
  <c r="Z101" i="4"/>
  <c r="AA101" i="4" s="1"/>
  <c r="Z100" i="4"/>
  <c r="AA100" i="4" s="1"/>
  <c r="Z99" i="4"/>
  <c r="AA99" i="4" s="1"/>
  <c r="Z98" i="4"/>
  <c r="AA98" i="4" s="1"/>
  <c r="Z97" i="4"/>
  <c r="AA97" i="4" s="1"/>
  <c r="Z96" i="4"/>
  <c r="AA96" i="4" s="1"/>
  <c r="Z95" i="4"/>
  <c r="AA95" i="4" s="1"/>
  <c r="Z94" i="4"/>
  <c r="AA94" i="4" s="1"/>
  <c r="Z93" i="4"/>
  <c r="AA93" i="4" s="1"/>
  <c r="N94" i="5" s="1"/>
  <c r="Z92" i="4"/>
  <c r="AA92" i="4" s="1"/>
  <c r="Z91" i="4"/>
  <c r="AA91" i="4" s="1"/>
  <c r="Z90" i="4"/>
  <c r="AA90" i="4" s="1"/>
  <c r="Z89" i="4"/>
  <c r="AA89" i="4" s="1"/>
  <c r="Z88" i="4"/>
  <c r="AA88" i="4" s="1"/>
  <c r="Z87" i="4"/>
  <c r="AA87" i="4" s="1"/>
  <c r="Z86" i="4"/>
  <c r="AA86" i="4" s="1"/>
  <c r="Z85" i="4"/>
  <c r="AA85" i="4" s="1"/>
  <c r="Z84" i="4"/>
  <c r="AA84" i="4" s="1"/>
  <c r="Z83" i="4"/>
  <c r="AA83" i="4" s="1"/>
  <c r="Z82" i="4"/>
  <c r="AA82" i="4" s="1"/>
  <c r="Z81" i="4"/>
  <c r="AA81" i="4" s="1"/>
  <c r="Z80" i="4"/>
  <c r="AA80" i="4" s="1"/>
  <c r="Z79" i="4"/>
  <c r="AA79" i="4" s="1"/>
  <c r="Z78" i="4"/>
  <c r="AA78" i="4" s="1"/>
  <c r="Z77" i="4"/>
  <c r="AA77" i="4" s="1"/>
  <c r="Z76" i="4"/>
  <c r="AA76" i="4" s="1"/>
  <c r="Z75" i="4"/>
  <c r="AA75" i="4" s="1"/>
  <c r="Z74" i="4"/>
  <c r="AA74" i="4" s="1"/>
  <c r="Z73" i="4"/>
  <c r="AA73" i="4" s="1"/>
  <c r="Z72" i="4"/>
  <c r="AA72" i="4" s="1"/>
  <c r="Z71" i="4"/>
  <c r="AA71" i="4" s="1"/>
  <c r="Z70" i="4"/>
  <c r="AA70" i="4" s="1"/>
  <c r="Z69" i="4"/>
  <c r="AA69" i="4" s="1"/>
  <c r="Z68" i="4"/>
  <c r="AA68" i="4" s="1"/>
  <c r="Z67" i="4"/>
  <c r="AA67" i="4" s="1"/>
  <c r="Z66" i="4"/>
  <c r="AA66" i="4" s="1"/>
  <c r="Z61" i="4"/>
  <c r="AA61" i="4" s="1"/>
  <c r="Z60" i="4"/>
  <c r="AA60" i="4" s="1"/>
  <c r="Z59" i="4"/>
  <c r="AA59" i="4" s="1"/>
  <c r="Z58" i="4"/>
  <c r="AA58" i="4" s="1"/>
  <c r="Z57" i="4"/>
  <c r="AA57" i="4" s="1"/>
  <c r="Z56" i="4"/>
  <c r="AA56" i="4" s="1"/>
  <c r="Z55" i="4"/>
  <c r="AA55" i="4" s="1"/>
  <c r="Z54" i="4"/>
  <c r="AA54" i="4" s="1"/>
  <c r="Z53" i="4"/>
  <c r="AA53" i="4" s="1"/>
  <c r="Z52" i="4"/>
  <c r="AA52" i="4" s="1"/>
  <c r="Z51" i="4"/>
  <c r="AA51" i="4" s="1"/>
  <c r="Z50" i="4"/>
  <c r="AA50" i="4" s="1"/>
  <c r="Z49" i="4"/>
  <c r="AA49" i="4" s="1"/>
  <c r="Z48" i="4"/>
  <c r="AA48" i="4" s="1"/>
  <c r="Z47" i="4"/>
  <c r="AA47" i="4" s="1"/>
  <c r="Z46" i="4"/>
  <c r="AA46" i="4" s="1"/>
  <c r="Z45" i="4"/>
  <c r="AA45" i="4" s="1"/>
  <c r="Z44" i="4"/>
  <c r="AA44" i="4" s="1"/>
  <c r="Z43" i="4"/>
  <c r="AA43" i="4" s="1"/>
  <c r="N44" i="5" s="1"/>
  <c r="Z42" i="4"/>
  <c r="AA42" i="4" s="1"/>
  <c r="Z41" i="4"/>
  <c r="AA41" i="4" s="1"/>
  <c r="Z40" i="4"/>
  <c r="AA40" i="4" s="1"/>
  <c r="N41" i="5" s="1"/>
  <c r="Z39" i="4"/>
  <c r="AA39" i="4" s="1"/>
  <c r="N40" i="5" s="1"/>
  <c r="Z38" i="4"/>
  <c r="AA38" i="4" s="1"/>
  <c r="Z37" i="4"/>
  <c r="AA37" i="4" s="1"/>
  <c r="Z36" i="4"/>
  <c r="AA36" i="4" s="1"/>
  <c r="Z35" i="4"/>
  <c r="AA35" i="4" s="1"/>
  <c r="Z34" i="4"/>
  <c r="AA34" i="4" s="1"/>
  <c r="Z33" i="4"/>
  <c r="AA33" i="4" s="1"/>
  <c r="Z32" i="4"/>
  <c r="AA32" i="4" s="1"/>
  <c r="Z31" i="4"/>
  <c r="AA31" i="4" s="1"/>
  <c r="Z30" i="4"/>
  <c r="AA30" i="4" s="1"/>
  <c r="Z29" i="4"/>
  <c r="AA29" i="4" s="1"/>
  <c r="Z28" i="4"/>
  <c r="AA28" i="4" s="1"/>
  <c r="Z27" i="4"/>
  <c r="AA27" i="4" s="1"/>
  <c r="Z26" i="4"/>
  <c r="AA26" i="4" s="1"/>
  <c r="Z25" i="4"/>
  <c r="AA25" i="4" s="1"/>
  <c r="Z24" i="4"/>
  <c r="AA24" i="4" s="1"/>
  <c r="Z23" i="4"/>
  <c r="AA23" i="4" s="1"/>
  <c r="Z22" i="4"/>
  <c r="AA22" i="4" s="1"/>
  <c r="Z21" i="4"/>
  <c r="AA21" i="4" s="1"/>
  <c r="Z20" i="4"/>
  <c r="AA20" i="4" s="1"/>
  <c r="Z19" i="4"/>
  <c r="AA19" i="4" s="1"/>
  <c r="Z18" i="4"/>
  <c r="AA18" i="4" s="1"/>
  <c r="Z17" i="4"/>
  <c r="AA17" i="4" s="1"/>
  <c r="Z16" i="4"/>
  <c r="AA16" i="4" s="1"/>
  <c r="Z15" i="4"/>
  <c r="AA15" i="4" s="1"/>
  <c r="N16" i="5" s="1"/>
  <c r="Z112" i="3"/>
  <c r="AA112" i="3" s="1"/>
  <c r="Z111" i="3"/>
  <c r="AA111" i="3" s="1"/>
  <c r="Z110" i="3"/>
  <c r="AA110" i="3" s="1"/>
  <c r="Z109" i="3"/>
  <c r="AA109" i="3" s="1"/>
  <c r="Z108" i="3"/>
  <c r="AA108" i="3" s="1"/>
  <c r="Z107" i="3"/>
  <c r="AA107" i="3" s="1"/>
  <c r="Z106" i="3"/>
  <c r="AA106" i="3" s="1"/>
  <c r="Z105" i="3"/>
  <c r="AA105" i="3" s="1"/>
  <c r="Z104" i="3"/>
  <c r="AA104" i="3" s="1"/>
  <c r="Z103" i="3"/>
  <c r="AA103" i="3" s="1"/>
  <c r="Z102" i="3"/>
  <c r="AA102" i="3" s="1"/>
  <c r="Z101" i="3"/>
  <c r="AA101" i="3" s="1"/>
  <c r="Z100" i="3"/>
  <c r="AA100" i="3" s="1"/>
  <c r="Z99" i="3"/>
  <c r="AA99" i="3" s="1"/>
  <c r="Z98" i="3"/>
  <c r="AA98" i="3" s="1"/>
  <c r="Z97" i="3"/>
  <c r="AA97" i="3" s="1"/>
  <c r="Z96" i="3"/>
  <c r="AA96" i="3" s="1"/>
  <c r="Z95" i="3"/>
  <c r="AA95" i="3" s="1"/>
  <c r="Z94" i="3"/>
  <c r="AA94" i="3" s="1"/>
  <c r="Z93" i="3"/>
  <c r="AA93" i="3" s="1"/>
  <c r="Z92" i="3"/>
  <c r="AA92" i="3" s="1"/>
  <c r="Z91" i="3"/>
  <c r="AA91" i="3" s="1"/>
  <c r="Z90" i="3"/>
  <c r="AA90" i="3" s="1"/>
  <c r="Z89" i="3"/>
  <c r="AA89" i="3" s="1"/>
  <c r="Z88" i="3"/>
  <c r="AA88" i="3" s="1"/>
  <c r="Z87" i="3"/>
  <c r="AA87" i="3" s="1"/>
  <c r="Z86" i="3"/>
  <c r="AA86" i="3" s="1"/>
  <c r="Z85" i="3"/>
  <c r="AA85" i="3" s="1"/>
  <c r="Z84" i="3"/>
  <c r="AA84" i="3" s="1"/>
  <c r="Z83" i="3"/>
  <c r="AA83" i="3" s="1"/>
  <c r="Z82" i="3"/>
  <c r="AA82" i="3" s="1"/>
  <c r="Z81" i="3"/>
  <c r="AA81" i="3" s="1"/>
  <c r="Z80" i="3"/>
  <c r="AA80" i="3" s="1"/>
  <c r="Z79" i="3"/>
  <c r="AA79" i="3" s="1"/>
  <c r="Z78" i="3"/>
  <c r="AA78" i="3" s="1"/>
  <c r="Z77" i="3"/>
  <c r="AA77" i="3" s="1"/>
  <c r="Z76" i="3"/>
  <c r="AA76" i="3" s="1"/>
  <c r="Z75" i="3"/>
  <c r="AA75" i="3" s="1"/>
  <c r="Z74" i="3"/>
  <c r="AA74" i="3" s="1"/>
  <c r="Z73" i="3"/>
  <c r="AA73" i="3" s="1"/>
  <c r="Z72" i="3"/>
  <c r="AA72" i="3" s="1"/>
  <c r="Z71" i="3"/>
  <c r="AA71" i="3" s="1"/>
  <c r="Z70" i="3"/>
  <c r="AA70" i="3" s="1"/>
  <c r="Z69" i="3"/>
  <c r="AA69" i="3" s="1"/>
  <c r="Z68" i="3"/>
  <c r="AA68" i="3" s="1"/>
  <c r="J69" i="5" s="1"/>
  <c r="Z67" i="3"/>
  <c r="AA67" i="3" s="1"/>
  <c r="Z66" i="3"/>
  <c r="AA66" i="3" s="1"/>
  <c r="Z61" i="3"/>
  <c r="AA61" i="3" s="1"/>
  <c r="Z60" i="3"/>
  <c r="AA60" i="3" s="1"/>
  <c r="Z59" i="3"/>
  <c r="AA59" i="3" s="1"/>
  <c r="Z58" i="3"/>
  <c r="AA58" i="3" s="1"/>
  <c r="Z57" i="3"/>
  <c r="AA57" i="3" s="1"/>
  <c r="Z56" i="3"/>
  <c r="AA56" i="3" s="1"/>
  <c r="Z55" i="3"/>
  <c r="AA55" i="3" s="1"/>
  <c r="Z54" i="3"/>
  <c r="AA54" i="3" s="1"/>
  <c r="Z53" i="3"/>
  <c r="AA53" i="3" s="1"/>
  <c r="Z52" i="3"/>
  <c r="AA52" i="3" s="1"/>
  <c r="Z51" i="3"/>
  <c r="AA51" i="3" s="1"/>
  <c r="Z50" i="3"/>
  <c r="AA50" i="3" s="1"/>
  <c r="Z49" i="3"/>
  <c r="AA49" i="3" s="1"/>
  <c r="Z48" i="3"/>
  <c r="AA48" i="3" s="1"/>
  <c r="Z47" i="3"/>
  <c r="AA47" i="3" s="1"/>
  <c r="Z46" i="3"/>
  <c r="AA46" i="3" s="1"/>
  <c r="Z45" i="3"/>
  <c r="AA45" i="3" s="1"/>
  <c r="Z44" i="3"/>
  <c r="AA44" i="3" s="1"/>
  <c r="Z43" i="3"/>
  <c r="AA43" i="3" s="1"/>
  <c r="Z42" i="3"/>
  <c r="AA42" i="3" s="1"/>
  <c r="Z41" i="3"/>
  <c r="AA41" i="3" s="1"/>
  <c r="Z40" i="3"/>
  <c r="AA40" i="3" s="1"/>
  <c r="Z39" i="3"/>
  <c r="AA39" i="3" s="1"/>
  <c r="Z38" i="3"/>
  <c r="AA38" i="3" s="1"/>
  <c r="Z37" i="3"/>
  <c r="AA37" i="3" s="1"/>
  <c r="Z36" i="3"/>
  <c r="AA36" i="3" s="1"/>
  <c r="Z35" i="3"/>
  <c r="AA35" i="3" s="1"/>
  <c r="Z34" i="3"/>
  <c r="AA34" i="3" s="1"/>
  <c r="Z33" i="3"/>
  <c r="AA33" i="3" s="1"/>
  <c r="Z32" i="3"/>
  <c r="AA32" i="3" s="1"/>
  <c r="Z31" i="3"/>
  <c r="AA31" i="3" s="1"/>
  <c r="Z30" i="3"/>
  <c r="AA30" i="3" s="1"/>
  <c r="Z29" i="3"/>
  <c r="AA29" i="3" s="1"/>
  <c r="Z28" i="3"/>
  <c r="AA28" i="3" s="1"/>
  <c r="Z27" i="3"/>
  <c r="AA27" i="3" s="1"/>
  <c r="Z26" i="3"/>
  <c r="AA26" i="3" s="1"/>
  <c r="Z25" i="3"/>
  <c r="AA25" i="3" s="1"/>
  <c r="Z24" i="3"/>
  <c r="AA24" i="3" s="1"/>
  <c r="Z23" i="3"/>
  <c r="AA23" i="3" s="1"/>
  <c r="Z22" i="3"/>
  <c r="AA22" i="3" s="1"/>
  <c r="Z21" i="3"/>
  <c r="AA21" i="3" s="1"/>
  <c r="Z20" i="3"/>
  <c r="AA20" i="3" s="1"/>
  <c r="Z19" i="3"/>
  <c r="AA19" i="3" s="1"/>
  <c r="Z18" i="3"/>
  <c r="AA18" i="3" s="1"/>
  <c r="Z17" i="3"/>
  <c r="AA17" i="3" s="1"/>
  <c r="Z16" i="3"/>
  <c r="AA16" i="3" s="1"/>
  <c r="J17" i="5" s="1"/>
  <c r="Z15" i="3"/>
  <c r="AA15" i="3" s="1"/>
  <c r="Z112" i="2"/>
  <c r="AA112" i="2" s="1"/>
  <c r="Z111" i="2"/>
  <c r="AA111" i="2" s="1"/>
  <c r="Z110" i="2"/>
  <c r="AA110" i="2" s="1"/>
  <c r="Z109" i="2"/>
  <c r="AA109" i="2" s="1"/>
  <c r="Z108" i="2"/>
  <c r="AA108" i="2" s="1"/>
  <c r="Z107" i="2"/>
  <c r="AA107" i="2" s="1"/>
  <c r="Z106" i="2"/>
  <c r="AA106" i="2" s="1"/>
  <c r="Z105" i="2"/>
  <c r="AA105" i="2" s="1"/>
  <c r="Z104" i="2"/>
  <c r="AA104" i="2" s="1"/>
  <c r="Z103" i="2"/>
  <c r="AA103" i="2" s="1"/>
  <c r="Z102" i="2"/>
  <c r="AA102" i="2" s="1"/>
  <c r="Z101" i="2"/>
  <c r="AA101" i="2" s="1"/>
  <c r="Z100" i="2"/>
  <c r="AA100" i="2" s="1"/>
  <c r="Z99" i="2"/>
  <c r="AA99" i="2" s="1"/>
  <c r="Z98" i="2"/>
  <c r="AA98" i="2" s="1"/>
  <c r="Z97" i="2"/>
  <c r="AA97" i="2" s="1"/>
  <c r="Z96" i="2"/>
  <c r="AA96" i="2" s="1"/>
  <c r="Z95" i="2"/>
  <c r="AA95" i="2" s="1"/>
  <c r="Z94" i="2"/>
  <c r="AA94" i="2" s="1"/>
  <c r="Z93" i="2"/>
  <c r="AA93" i="2" s="1"/>
  <c r="Z92" i="2"/>
  <c r="AA92" i="2" s="1"/>
  <c r="Z91" i="2"/>
  <c r="AA91" i="2" s="1"/>
  <c r="Z90" i="2"/>
  <c r="AA90" i="2" s="1"/>
  <c r="Z89" i="2"/>
  <c r="AA89" i="2" s="1"/>
  <c r="Z88" i="2"/>
  <c r="AA88" i="2" s="1"/>
  <c r="Z87" i="2"/>
  <c r="AA87" i="2" s="1"/>
  <c r="Z86" i="2"/>
  <c r="AA86" i="2" s="1"/>
  <c r="F87" i="5" s="1"/>
  <c r="Z85" i="2"/>
  <c r="AA85" i="2" s="1"/>
  <c r="Z84" i="2"/>
  <c r="AA84" i="2" s="1"/>
  <c r="Z83" i="2"/>
  <c r="AA83" i="2" s="1"/>
  <c r="Z82" i="2"/>
  <c r="AA82" i="2" s="1"/>
  <c r="Z81" i="2"/>
  <c r="AA81" i="2" s="1"/>
  <c r="F82" i="5" s="1"/>
  <c r="Z80" i="2"/>
  <c r="AA80" i="2" s="1"/>
  <c r="Z79" i="2"/>
  <c r="AA79" i="2" s="1"/>
  <c r="Z78" i="2"/>
  <c r="AA78" i="2" s="1"/>
  <c r="Z77" i="2"/>
  <c r="AA77" i="2" s="1"/>
  <c r="Z76" i="2"/>
  <c r="AA76" i="2" s="1"/>
  <c r="Z75" i="2"/>
  <c r="AA75" i="2" s="1"/>
  <c r="Z74" i="2"/>
  <c r="AA74" i="2" s="1"/>
  <c r="Z73" i="2"/>
  <c r="AA73" i="2" s="1"/>
  <c r="Z72" i="2"/>
  <c r="AA72" i="2" s="1"/>
  <c r="Z71" i="2"/>
  <c r="AA71" i="2" s="1"/>
  <c r="Z70" i="2"/>
  <c r="AA70" i="2" s="1"/>
  <c r="Z69" i="2"/>
  <c r="AA69" i="2" s="1"/>
  <c r="Z68" i="2"/>
  <c r="AA68" i="2" s="1"/>
  <c r="Z67" i="2"/>
  <c r="AA67" i="2" s="1"/>
  <c r="Z66" i="2"/>
  <c r="AA66" i="2" s="1"/>
  <c r="Z61" i="2"/>
  <c r="AA61" i="2" s="1"/>
  <c r="Z60" i="2"/>
  <c r="AA60" i="2" s="1"/>
  <c r="Z59" i="2"/>
  <c r="AA59" i="2" s="1"/>
  <c r="Z58" i="2"/>
  <c r="AA58" i="2" s="1"/>
  <c r="Z57" i="2"/>
  <c r="AA57" i="2" s="1"/>
  <c r="Z56" i="2"/>
  <c r="AA56" i="2" s="1"/>
  <c r="Z55" i="2"/>
  <c r="AA55" i="2" s="1"/>
  <c r="Z54" i="2"/>
  <c r="AA54" i="2" s="1"/>
  <c r="Z53" i="2"/>
  <c r="AA53" i="2" s="1"/>
  <c r="Z52" i="2"/>
  <c r="AA52" i="2" s="1"/>
  <c r="Z51" i="2"/>
  <c r="AA51" i="2" s="1"/>
  <c r="Z50" i="2"/>
  <c r="AA50" i="2" s="1"/>
  <c r="Z49" i="2"/>
  <c r="AA49" i="2" s="1"/>
  <c r="Z48" i="2"/>
  <c r="AA48" i="2" s="1"/>
  <c r="Z47" i="2"/>
  <c r="AA47" i="2" s="1"/>
  <c r="Z46" i="2"/>
  <c r="AA46" i="2" s="1"/>
  <c r="Z45" i="2"/>
  <c r="AA45" i="2" s="1"/>
  <c r="Z44" i="2"/>
  <c r="AA44" i="2" s="1"/>
  <c r="Z43" i="2"/>
  <c r="AA43" i="2" s="1"/>
  <c r="Z42" i="2"/>
  <c r="AA42" i="2" s="1"/>
  <c r="Z41" i="2"/>
  <c r="AA41" i="2" s="1"/>
  <c r="Z40" i="2"/>
  <c r="AA40" i="2" s="1"/>
  <c r="Z39" i="2"/>
  <c r="AA39" i="2" s="1"/>
  <c r="Z38" i="2"/>
  <c r="AA38" i="2" s="1"/>
  <c r="Z37" i="2"/>
  <c r="AA37" i="2" s="1"/>
  <c r="Z36" i="2"/>
  <c r="AA36" i="2" s="1"/>
  <c r="Z35" i="2"/>
  <c r="AA35" i="2" s="1"/>
  <c r="Z34" i="2"/>
  <c r="AA34" i="2" s="1"/>
  <c r="Z33" i="2"/>
  <c r="AA33" i="2" s="1"/>
  <c r="Z32" i="2"/>
  <c r="AA32" i="2" s="1"/>
  <c r="Z31" i="2"/>
  <c r="AA31" i="2" s="1"/>
  <c r="Z30" i="2"/>
  <c r="AA30" i="2" s="1"/>
  <c r="Z29" i="2"/>
  <c r="AA29" i="2" s="1"/>
  <c r="Z28" i="2"/>
  <c r="AA28" i="2" s="1"/>
  <c r="Z27" i="2"/>
  <c r="AA27" i="2" s="1"/>
  <c r="Z26" i="2"/>
  <c r="AA26" i="2" s="1"/>
  <c r="Z25" i="2"/>
  <c r="AA25" i="2" s="1"/>
  <c r="Z24" i="2"/>
  <c r="AA24" i="2" s="1"/>
  <c r="Z23" i="2"/>
  <c r="AA23" i="2" s="1"/>
  <c r="Z22" i="2"/>
  <c r="AA22" i="2" s="1"/>
  <c r="Z21" i="2"/>
  <c r="AA21" i="2" s="1"/>
  <c r="Z20" i="2"/>
  <c r="AA20" i="2" s="1"/>
  <c r="Z19" i="2"/>
  <c r="AA19" i="2" s="1"/>
  <c r="Z18" i="2"/>
  <c r="AA18" i="2" s="1"/>
  <c r="Z17" i="2"/>
  <c r="AA17" i="2" s="1"/>
  <c r="Z16" i="2"/>
  <c r="AA16" i="2" s="1"/>
  <c r="Z15" i="2"/>
  <c r="AA15" i="2" s="1"/>
  <c r="Z65" i="4"/>
  <c r="AA65" i="4" s="1"/>
  <c r="AB65" i="4" s="1"/>
  <c r="Z64" i="4"/>
  <c r="AA64" i="4" s="1"/>
  <c r="Z63" i="4"/>
  <c r="AA63" i="4" s="1"/>
  <c r="Z12" i="4"/>
  <c r="AA12" i="4" s="1"/>
  <c r="AB12" i="4" s="1"/>
  <c r="Z14" i="4"/>
  <c r="AA14" i="4" s="1"/>
  <c r="Z13" i="4"/>
  <c r="AA13" i="4" s="1"/>
  <c r="Z64" i="3"/>
  <c r="AA64" i="3" s="1"/>
  <c r="J65" i="5" s="1"/>
  <c r="Z63" i="3"/>
  <c r="AA63" i="3" s="1"/>
  <c r="J64" i="5" s="1"/>
  <c r="Z65" i="3"/>
  <c r="AA65" i="3" s="1"/>
  <c r="J66" i="5" s="1"/>
  <c r="Z14" i="3"/>
  <c r="AA14" i="3" s="1"/>
  <c r="J15" i="5" s="1"/>
  <c r="Z13" i="3"/>
  <c r="AA13" i="3" s="1"/>
  <c r="J14" i="5" s="1"/>
  <c r="Z12" i="3"/>
  <c r="AA12" i="3" s="1"/>
  <c r="J13" i="5" s="1"/>
  <c r="Z65" i="2"/>
  <c r="AA65" i="2" s="1"/>
  <c r="F66" i="5" s="1"/>
  <c r="Z64" i="2"/>
  <c r="AA64" i="2" s="1"/>
  <c r="Z14" i="2"/>
  <c r="AA14" i="2" s="1"/>
  <c r="F15" i="5" s="1"/>
  <c r="Z63" i="2"/>
  <c r="AA63" i="2" s="1"/>
  <c r="Z13" i="2"/>
  <c r="AA13" i="2" s="1"/>
  <c r="Z12" i="2"/>
  <c r="AA12" i="2" s="1"/>
  <c r="F13" i="5" s="1"/>
  <c r="AE20" i="3"/>
  <c r="AG20" i="3"/>
  <c r="AF20" i="3"/>
  <c r="AG20" i="4"/>
  <c r="AG20" i="2"/>
  <c r="AF20" i="2"/>
  <c r="AE20" i="2"/>
  <c r="AE20" i="4"/>
  <c r="AF20" i="4"/>
  <c r="N113" i="5" l="1"/>
  <c r="AB112" i="4"/>
  <c r="N112" i="5"/>
  <c r="N111" i="5"/>
  <c r="AB109" i="4"/>
  <c r="N109" i="5"/>
  <c r="AB108" i="4"/>
  <c r="N108" i="5"/>
  <c r="AB107" i="4"/>
  <c r="N107" i="5"/>
  <c r="AB106" i="4"/>
  <c r="N106" i="5"/>
  <c r="AB105" i="4"/>
  <c r="AB104" i="4"/>
  <c r="N105" i="5"/>
  <c r="N104" i="5"/>
  <c r="AB103" i="4"/>
  <c r="AB102" i="4"/>
  <c r="N103" i="5"/>
  <c r="N102" i="5"/>
  <c r="AB101" i="4"/>
  <c r="AB100" i="4"/>
  <c r="N101" i="5"/>
  <c r="N100" i="5"/>
  <c r="AB99" i="4"/>
  <c r="AB98" i="4"/>
  <c r="N99" i="5"/>
  <c r="N98" i="5"/>
  <c r="AB97" i="4"/>
  <c r="N97" i="5"/>
  <c r="AB96" i="4"/>
  <c r="AB95" i="4"/>
  <c r="N96" i="5"/>
  <c r="AB94" i="4"/>
  <c r="N95" i="5"/>
  <c r="AB93" i="4"/>
  <c r="N93" i="5"/>
  <c r="AB92" i="4"/>
  <c r="N92" i="5"/>
  <c r="AB91" i="4"/>
  <c r="N91" i="5"/>
  <c r="AB90" i="4"/>
  <c r="N90" i="5"/>
  <c r="AB89" i="4"/>
  <c r="AB88" i="4"/>
  <c r="N89" i="5"/>
  <c r="N88" i="5"/>
  <c r="AB87" i="4"/>
  <c r="N87" i="5"/>
  <c r="AB86" i="4"/>
  <c r="AB85" i="4"/>
  <c r="N86" i="5"/>
  <c r="N85" i="5"/>
  <c r="AB84" i="4"/>
  <c r="AB83" i="4"/>
  <c r="N84" i="5"/>
  <c r="N83" i="5"/>
  <c r="AB82" i="4"/>
  <c r="N82" i="5"/>
  <c r="AB81" i="4"/>
  <c r="N81" i="5"/>
  <c r="AB80" i="4"/>
  <c r="N80" i="5"/>
  <c r="AB79" i="4"/>
  <c r="N79" i="5"/>
  <c r="AB78" i="4"/>
  <c r="AB77" i="4"/>
  <c r="N78" i="5"/>
  <c r="AB76" i="4"/>
  <c r="N77" i="5"/>
  <c r="N76" i="5"/>
  <c r="AB75" i="4"/>
  <c r="AB74" i="4"/>
  <c r="N75" i="5"/>
  <c r="N74" i="5"/>
  <c r="AB73" i="4"/>
  <c r="AB72" i="4"/>
  <c r="N73" i="5"/>
  <c r="N72" i="5"/>
  <c r="AB71" i="4"/>
  <c r="N71" i="5"/>
  <c r="AB70" i="4"/>
  <c r="N70" i="5"/>
  <c r="AB69" i="4"/>
  <c r="N69" i="5"/>
  <c r="AB68" i="4"/>
  <c r="N68" i="5"/>
  <c r="AB67" i="4"/>
  <c r="N67" i="5"/>
  <c r="AB66" i="4"/>
  <c r="N62" i="5"/>
  <c r="AB61" i="4"/>
  <c r="N61" i="5"/>
  <c r="AB60" i="4"/>
  <c r="N60" i="5"/>
  <c r="AB59" i="4"/>
  <c r="N59" i="5"/>
  <c r="AB58" i="4"/>
  <c r="N58" i="5"/>
  <c r="AB57" i="4"/>
  <c r="N57" i="5"/>
  <c r="AB56" i="4"/>
  <c r="N56" i="5"/>
  <c r="AB55" i="4"/>
  <c r="N55" i="5"/>
  <c r="AB54" i="4"/>
  <c r="N54" i="5"/>
  <c r="AB53" i="4"/>
  <c r="N53" i="5"/>
  <c r="AB52" i="4"/>
  <c r="N52" i="5"/>
  <c r="AB51" i="4"/>
  <c r="N51" i="5"/>
  <c r="AB50" i="4"/>
  <c r="N50" i="5"/>
  <c r="AB49" i="4"/>
  <c r="N49" i="5"/>
  <c r="AB48" i="4"/>
  <c r="N48" i="5"/>
  <c r="AB47" i="4"/>
  <c r="N47" i="5"/>
  <c r="AB46" i="4"/>
  <c r="N46" i="5"/>
  <c r="AB45" i="4"/>
  <c r="N45" i="5"/>
  <c r="AB44" i="4"/>
  <c r="AB43" i="4"/>
  <c r="N43" i="5"/>
  <c r="AB42" i="4"/>
  <c r="N42" i="5"/>
  <c r="AB41" i="4"/>
  <c r="AB40" i="4"/>
  <c r="AB39" i="4"/>
  <c r="N39" i="5"/>
  <c r="AB38" i="4"/>
  <c r="N38" i="5"/>
  <c r="AB37" i="4"/>
  <c r="N37" i="5"/>
  <c r="AB36" i="4"/>
  <c r="N36" i="5"/>
  <c r="AB35" i="4"/>
  <c r="N35" i="5"/>
  <c r="AB34" i="4"/>
  <c r="N34" i="5"/>
  <c r="AB33" i="4"/>
  <c r="N33" i="5"/>
  <c r="AB32" i="4"/>
  <c r="N32" i="5"/>
  <c r="AB31" i="4"/>
  <c r="N31" i="5"/>
  <c r="AB30" i="4"/>
  <c r="N30" i="5"/>
  <c r="AB29" i="4"/>
  <c r="N29" i="5"/>
  <c r="AB28" i="4"/>
  <c r="N28" i="5"/>
  <c r="AB27" i="4"/>
  <c r="N27" i="5"/>
  <c r="AB26" i="4"/>
  <c r="N26" i="5"/>
  <c r="AB25" i="4"/>
  <c r="N25" i="5"/>
  <c r="AB24" i="4"/>
  <c r="N24" i="5"/>
  <c r="AB23" i="4"/>
  <c r="N23" i="5"/>
  <c r="AB22" i="4"/>
  <c r="N22" i="5"/>
  <c r="AB21" i="4"/>
  <c r="N21" i="5"/>
  <c r="AB20" i="4"/>
  <c r="N20" i="5"/>
  <c r="AB19" i="4"/>
  <c r="N19" i="5"/>
  <c r="AB18" i="4"/>
  <c r="N18" i="5"/>
  <c r="AB17" i="4"/>
  <c r="N17" i="5"/>
  <c r="AB16" i="4"/>
  <c r="AB15" i="4"/>
  <c r="J113" i="5"/>
  <c r="AB112" i="3"/>
  <c r="AB111" i="3"/>
  <c r="J112" i="5"/>
  <c r="AB110" i="3"/>
  <c r="J111" i="5"/>
  <c r="J110" i="5"/>
  <c r="AB109" i="3"/>
  <c r="AB108" i="3"/>
  <c r="J109" i="5"/>
  <c r="AB107" i="3"/>
  <c r="J108" i="5"/>
  <c r="J107" i="5"/>
  <c r="AB106" i="3"/>
  <c r="J106" i="5"/>
  <c r="AB105" i="3"/>
  <c r="AB104" i="3"/>
  <c r="J105" i="5"/>
  <c r="J104" i="5"/>
  <c r="AB103" i="3"/>
  <c r="AB102" i="3"/>
  <c r="J103" i="5"/>
  <c r="J102" i="5"/>
  <c r="AB101" i="3"/>
  <c r="J101" i="5"/>
  <c r="AB100" i="3"/>
  <c r="AB99" i="3"/>
  <c r="J100" i="5"/>
  <c r="J99" i="5"/>
  <c r="AB98" i="3"/>
  <c r="J98" i="5"/>
  <c r="AB97" i="3"/>
  <c r="J97" i="5"/>
  <c r="AB96" i="3"/>
  <c r="J96" i="5"/>
  <c r="AB95" i="3"/>
  <c r="J95" i="5"/>
  <c r="AB94" i="3"/>
  <c r="AB93" i="3"/>
  <c r="J94" i="5"/>
  <c r="J93" i="5"/>
  <c r="AB92" i="3"/>
  <c r="J92" i="5"/>
  <c r="AB91" i="3"/>
  <c r="AB90" i="3"/>
  <c r="J91" i="5"/>
  <c r="J90" i="5"/>
  <c r="AB89" i="3"/>
  <c r="J89" i="5"/>
  <c r="AB88" i="3"/>
  <c r="J88" i="5"/>
  <c r="AB87" i="3"/>
  <c r="J87" i="5"/>
  <c r="R87" i="5" s="1"/>
  <c r="AB86" i="3"/>
  <c r="J86" i="5"/>
  <c r="AB85" i="3"/>
  <c r="AB84" i="3"/>
  <c r="J85" i="5"/>
  <c r="J84" i="5"/>
  <c r="AB83" i="3"/>
  <c r="J83" i="5"/>
  <c r="AB82" i="3"/>
  <c r="J82" i="5"/>
  <c r="R82" i="5" s="1"/>
  <c r="AB81" i="3"/>
  <c r="J81" i="5"/>
  <c r="AB80" i="3"/>
  <c r="J80" i="5"/>
  <c r="AB79" i="3"/>
  <c r="J79" i="5"/>
  <c r="AB78" i="3"/>
  <c r="AB77" i="3"/>
  <c r="J78" i="5"/>
  <c r="J77" i="5"/>
  <c r="AB76" i="3"/>
  <c r="J76" i="5"/>
  <c r="AB75" i="3"/>
  <c r="J75" i="5"/>
  <c r="AB74" i="3"/>
  <c r="J74" i="5"/>
  <c r="AB73" i="3"/>
  <c r="J73" i="5"/>
  <c r="AB72" i="3"/>
  <c r="J72" i="5"/>
  <c r="AB71" i="3"/>
  <c r="J71" i="5"/>
  <c r="AB70" i="3"/>
  <c r="J70" i="5"/>
  <c r="AB69" i="3"/>
  <c r="AB68" i="3"/>
  <c r="J68" i="5"/>
  <c r="AB67" i="3"/>
  <c r="J67" i="5"/>
  <c r="AB66" i="3"/>
  <c r="J62" i="5"/>
  <c r="AB61" i="3"/>
  <c r="J61" i="5"/>
  <c r="AB60" i="3"/>
  <c r="J60" i="5"/>
  <c r="AB59" i="3"/>
  <c r="J59" i="5"/>
  <c r="AB58" i="3"/>
  <c r="J58" i="5"/>
  <c r="AB57" i="3"/>
  <c r="J57" i="5"/>
  <c r="AB56" i="3"/>
  <c r="J56" i="5"/>
  <c r="AB55" i="3"/>
  <c r="J55" i="5"/>
  <c r="AB54" i="3"/>
  <c r="J54" i="5"/>
  <c r="AB53" i="3"/>
  <c r="J53" i="5"/>
  <c r="AB52" i="3"/>
  <c r="J52" i="5"/>
  <c r="AB51" i="3"/>
  <c r="J51" i="5"/>
  <c r="AB50" i="3"/>
  <c r="J50" i="5"/>
  <c r="AB49" i="3"/>
  <c r="J49" i="5"/>
  <c r="AB48" i="3"/>
  <c r="J48" i="5"/>
  <c r="AB47" i="3"/>
  <c r="J47" i="5"/>
  <c r="AB46" i="3"/>
  <c r="J46" i="5"/>
  <c r="AB45" i="3"/>
  <c r="J45" i="5"/>
  <c r="AB44" i="3"/>
  <c r="J44" i="5"/>
  <c r="AB43" i="3"/>
  <c r="J43" i="5"/>
  <c r="AB42" i="3"/>
  <c r="J42" i="5"/>
  <c r="AB41" i="3"/>
  <c r="J41" i="5"/>
  <c r="AB40" i="3"/>
  <c r="J40" i="5"/>
  <c r="AB39" i="3"/>
  <c r="J39" i="5"/>
  <c r="AB38" i="3"/>
  <c r="J38" i="5"/>
  <c r="AB37" i="3"/>
  <c r="J37" i="5"/>
  <c r="AB36" i="3"/>
  <c r="J36" i="5"/>
  <c r="AB35" i="3"/>
  <c r="J35" i="5"/>
  <c r="AB34" i="3"/>
  <c r="J34" i="5"/>
  <c r="AB33" i="3"/>
  <c r="J33" i="5"/>
  <c r="AB32" i="3"/>
  <c r="J32" i="5"/>
  <c r="AB31" i="3"/>
  <c r="J31" i="5"/>
  <c r="AB30" i="3"/>
  <c r="J30" i="5"/>
  <c r="AB29" i="3"/>
  <c r="J29" i="5"/>
  <c r="AB28" i="3"/>
  <c r="J28" i="5"/>
  <c r="AB27" i="3"/>
  <c r="J27" i="5"/>
  <c r="AB26" i="3"/>
  <c r="J26" i="5"/>
  <c r="AB25" i="3"/>
  <c r="J25" i="5"/>
  <c r="AB24" i="3"/>
  <c r="J24" i="5"/>
  <c r="AB23" i="3"/>
  <c r="J23" i="5"/>
  <c r="AB22" i="3"/>
  <c r="AB21" i="3"/>
  <c r="J22" i="5"/>
  <c r="J21" i="5"/>
  <c r="AB20" i="3"/>
  <c r="J20" i="5"/>
  <c r="AB19" i="3"/>
  <c r="J19" i="5"/>
  <c r="AB18" i="3"/>
  <c r="J18" i="5"/>
  <c r="AB17" i="3"/>
  <c r="AB16" i="3"/>
  <c r="AB15" i="3"/>
  <c r="J16" i="5"/>
  <c r="F113" i="5"/>
  <c r="AB112" i="2"/>
  <c r="F112" i="5"/>
  <c r="AB111" i="2"/>
  <c r="AB110" i="2"/>
  <c r="F111" i="5"/>
  <c r="F110" i="5"/>
  <c r="AB109" i="2"/>
  <c r="F109" i="5"/>
  <c r="AB108" i="2"/>
  <c r="F108" i="5"/>
  <c r="AB107" i="2"/>
  <c r="F107" i="5"/>
  <c r="AB106" i="2"/>
  <c r="F106" i="5"/>
  <c r="AB105" i="2"/>
  <c r="F105" i="5"/>
  <c r="AB104" i="2"/>
  <c r="F104" i="5"/>
  <c r="AB103" i="2"/>
  <c r="F103" i="5"/>
  <c r="AB102" i="2"/>
  <c r="F102" i="5"/>
  <c r="AB101" i="2"/>
  <c r="F101" i="5"/>
  <c r="AB100" i="2"/>
  <c r="F100" i="5"/>
  <c r="AB99" i="2"/>
  <c r="F99" i="5"/>
  <c r="AB98" i="2"/>
  <c r="F98" i="5"/>
  <c r="AB97" i="2"/>
  <c r="F97" i="5"/>
  <c r="AB96" i="2"/>
  <c r="F96" i="5"/>
  <c r="AB95" i="2"/>
  <c r="F95" i="5"/>
  <c r="AB94" i="2"/>
  <c r="F94" i="5"/>
  <c r="AB93" i="2"/>
  <c r="F93" i="5"/>
  <c r="AB92" i="2"/>
  <c r="F92" i="5"/>
  <c r="AB91" i="2"/>
  <c r="F91" i="5"/>
  <c r="AB90" i="2"/>
  <c r="F90" i="5"/>
  <c r="AB89" i="2"/>
  <c r="F89" i="5"/>
  <c r="AB88" i="2"/>
  <c r="F88" i="5"/>
  <c r="AB87" i="2"/>
  <c r="AB86" i="2"/>
  <c r="F86" i="5"/>
  <c r="AB85" i="2"/>
  <c r="F85" i="5"/>
  <c r="AB84" i="2"/>
  <c r="F84" i="5"/>
  <c r="AB83" i="2"/>
  <c r="F83" i="5"/>
  <c r="AB82" i="2"/>
  <c r="AB81" i="2"/>
  <c r="F81" i="5"/>
  <c r="R81" i="5" s="1"/>
  <c r="V81" i="5" s="1"/>
  <c r="AB80" i="2"/>
  <c r="F80" i="5"/>
  <c r="R80" i="5" s="1"/>
  <c r="V80" i="5" s="1"/>
  <c r="AB79" i="2"/>
  <c r="F79" i="5"/>
  <c r="AB78" i="2"/>
  <c r="F78" i="5"/>
  <c r="AB77" i="2"/>
  <c r="F77" i="5"/>
  <c r="AB76" i="2"/>
  <c r="F76" i="5"/>
  <c r="R76" i="5" s="1"/>
  <c r="V76" i="5" s="1"/>
  <c r="AB75" i="2"/>
  <c r="F75" i="5"/>
  <c r="AB74" i="2"/>
  <c r="F74" i="5"/>
  <c r="AB73" i="2"/>
  <c r="F73" i="5"/>
  <c r="AB72" i="2"/>
  <c r="F72" i="5"/>
  <c r="R72" i="5" s="1"/>
  <c r="V72" i="5" s="1"/>
  <c r="AB71" i="2"/>
  <c r="F71" i="5"/>
  <c r="R71" i="5" s="1"/>
  <c r="V71" i="5" s="1"/>
  <c r="AB70" i="2"/>
  <c r="F70" i="5"/>
  <c r="AB69" i="2"/>
  <c r="F69" i="5"/>
  <c r="R69" i="5" s="1"/>
  <c r="V69" i="5" s="1"/>
  <c r="AB68" i="2"/>
  <c r="F68" i="5"/>
  <c r="AB67" i="2"/>
  <c r="F67" i="5"/>
  <c r="AB66" i="2"/>
  <c r="F62" i="5"/>
  <c r="AB61" i="2"/>
  <c r="F61" i="5"/>
  <c r="AB60" i="2"/>
  <c r="F60" i="5"/>
  <c r="AB59" i="2"/>
  <c r="F59" i="5"/>
  <c r="AB58" i="2"/>
  <c r="F58" i="5"/>
  <c r="AB57" i="2"/>
  <c r="F57" i="5"/>
  <c r="AB56" i="2"/>
  <c r="F56" i="5"/>
  <c r="AB55" i="2"/>
  <c r="F55" i="5"/>
  <c r="AB54" i="2"/>
  <c r="F54" i="5"/>
  <c r="AB53" i="2"/>
  <c r="F53" i="5"/>
  <c r="AB52" i="2"/>
  <c r="F52" i="5"/>
  <c r="AB51" i="2"/>
  <c r="F51" i="5"/>
  <c r="AB50" i="2"/>
  <c r="F50" i="5"/>
  <c r="AB49" i="2"/>
  <c r="F49" i="5"/>
  <c r="AB48" i="2"/>
  <c r="F48" i="5"/>
  <c r="AB47" i="2"/>
  <c r="F47" i="5"/>
  <c r="AB46" i="2"/>
  <c r="F46" i="5"/>
  <c r="AB45" i="2"/>
  <c r="F45" i="5"/>
  <c r="AB44" i="2"/>
  <c r="F44" i="5"/>
  <c r="AB43" i="2"/>
  <c r="F43" i="5"/>
  <c r="AB42" i="2"/>
  <c r="F42" i="5"/>
  <c r="AB41" i="2"/>
  <c r="F41" i="5"/>
  <c r="AB40" i="2"/>
  <c r="F40" i="5"/>
  <c r="AB39" i="2"/>
  <c r="F39" i="5"/>
  <c r="AB38" i="2"/>
  <c r="F38" i="5"/>
  <c r="AB37" i="2"/>
  <c r="F37" i="5"/>
  <c r="AB36" i="2"/>
  <c r="F36" i="5"/>
  <c r="AB35" i="2"/>
  <c r="F35" i="5"/>
  <c r="AB34" i="2"/>
  <c r="F34" i="5"/>
  <c r="AB33" i="2"/>
  <c r="F33" i="5"/>
  <c r="AB32" i="2"/>
  <c r="F32" i="5"/>
  <c r="AB31" i="2"/>
  <c r="F31" i="5"/>
  <c r="AB30" i="2"/>
  <c r="F30" i="5"/>
  <c r="AB29" i="2"/>
  <c r="F29" i="5"/>
  <c r="AB28" i="2"/>
  <c r="F28" i="5"/>
  <c r="AB27" i="2"/>
  <c r="F27" i="5"/>
  <c r="AB26" i="2"/>
  <c r="F26" i="5"/>
  <c r="AB25" i="2"/>
  <c r="F25" i="5"/>
  <c r="AB24" i="2"/>
  <c r="F24" i="5"/>
  <c r="AB23" i="2"/>
  <c r="F23" i="5"/>
  <c r="AB22" i="2"/>
  <c r="F22" i="5"/>
  <c r="AB21" i="2"/>
  <c r="F21" i="5"/>
  <c r="AB20" i="2"/>
  <c r="F20" i="5"/>
  <c r="AB19" i="2"/>
  <c r="F19" i="5"/>
  <c r="AB18" i="2"/>
  <c r="F18" i="5"/>
  <c r="AB17" i="2"/>
  <c r="F17" i="5"/>
  <c r="AB16" i="2"/>
  <c r="F16" i="5"/>
  <c r="AB15" i="2"/>
  <c r="N66" i="5"/>
  <c r="R66" i="5" s="1"/>
  <c r="V66" i="5" s="1"/>
  <c r="AB64" i="4"/>
  <c r="N65" i="5"/>
  <c r="AB63" i="4"/>
  <c r="N64" i="5"/>
  <c r="AB64" i="3"/>
  <c r="N13" i="5"/>
  <c r="R13" i="5" s="1"/>
  <c r="V13" i="5" s="1"/>
  <c r="N15" i="5"/>
  <c r="R15" i="5" s="1"/>
  <c r="V15" i="5" s="1"/>
  <c r="AB14" i="4"/>
  <c r="N14" i="5"/>
  <c r="AB13" i="4"/>
  <c r="AB63" i="3"/>
  <c r="AB65" i="3"/>
  <c r="AB14" i="3"/>
  <c r="AB13" i="3"/>
  <c r="AB12" i="3"/>
  <c r="AB65" i="2"/>
  <c r="F65" i="5"/>
  <c r="AB64" i="2"/>
  <c r="AB14" i="2"/>
  <c r="F64" i="5"/>
  <c r="AB63" i="2"/>
  <c r="F14" i="5"/>
  <c r="AB13" i="2"/>
  <c r="AB12" i="2"/>
  <c r="R85" i="5" l="1"/>
  <c r="V85" i="5" s="1"/>
  <c r="R73" i="5"/>
  <c r="V73" i="5" s="1"/>
  <c r="R75" i="5"/>
  <c r="V75" i="5" s="1"/>
  <c r="R77" i="5"/>
  <c r="V77" i="5" s="1"/>
  <c r="R112" i="5"/>
  <c r="Z112" i="5" s="1"/>
  <c r="R111" i="5"/>
  <c r="V111" i="5" s="1"/>
  <c r="R97" i="5"/>
  <c r="V97" i="5" s="1"/>
  <c r="R99" i="5"/>
  <c r="V99" i="5" s="1"/>
  <c r="R101" i="5"/>
  <c r="V101" i="5" s="1"/>
  <c r="R107" i="5"/>
  <c r="V107" i="5" s="1"/>
  <c r="R109" i="5"/>
  <c r="V109" i="5" s="1"/>
  <c r="R108" i="5"/>
  <c r="V108" i="5" s="1"/>
  <c r="R105" i="5"/>
  <c r="V105" i="5" s="1"/>
  <c r="R106" i="5"/>
  <c r="V106" i="5" s="1"/>
  <c r="R103" i="5"/>
  <c r="V103" i="5" s="1"/>
  <c r="R94" i="5"/>
  <c r="V94" i="5" s="1"/>
  <c r="R100" i="5"/>
  <c r="V100" i="5" s="1"/>
  <c r="R96" i="5"/>
  <c r="V96" i="5" s="1"/>
  <c r="R102" i="5"/>
  <c r="V102" i="5" s="1"/>
  <c r="R93" i="5"/>
  <c r="V93" i="5" s="1"/>
  <c r="R95" i="5"/>
  <c r="V95" i="5" s="1"/>
  <c r="R92" i="5"/>
  <c r="V92" i="5" s="1"/>
  <c r="R91" i="5"/>
  <c r="V91" i="5" s="1"/>
  <c r="R89" i="5"/>
  <c r="V89" i="5" s="1"/>
  <c r="R88" i="5"/>
  <c r="V88" i="5" s="1"/>
  <c r="R90" i="5"/>
  <c r="V90" i="5" s="1"/>
  <c r="R84" i="5"/>
  <c r="V84" i="5" s="1"/>
  <c r="V87" i="5"/>
  <c r="Z87" i="5"/>
  <c r="R68" i="5"/>
  <c r="V68" i="5" s="1"/>
  <c r="V82" i="5"/>
  <c r="Z82" i="5"/>
  <c r="R38" i="5"/>
  <c r="V38" i="5" s="1"/>
  <c r="R78" i="5"/>
  <c r="V78" i="5" s="1"/>
  <c r="R35" i="5"/>
  <c r="V35" i="5" s="1"/>
  <c r="R41" i="5"/>
  <c r="V41" i="5" s="1"/>
  <c r="R47" i="5"/>
  <c r="V47" i="5" s="1"/>
  <c r="R53" i="5"/>
  <c r="V53" i="5" s="1"/>
  <c r="R18" i="5"/>
  <c r="V18" i="5" s="1"/>
  <c r="R113" i="5"/>
  <c r="V113" i="5" s="1"/>
  <c r="R110" i="5"/>
  <c r="V110" i="5" s="1"/>
  <c r="R104" i="5"/>
  <c r="V104" i="5" s="1"/>
  <c r="R98" i="5"/>
  <c r="V98" i="5" s="1"/>
  <c r="Z80" i="5"/>
  <c r="R86" i="5"/>
  <c r="V86" i="5" s="1"/>
  <c r="Z81" i="5"/>
  <c r="R83" i="5"/>
  <c r="V83" i="5" s="1"/>
  <c r="Z72" i="5"/>
  <c r="Z76" i="5"/>
  <c r="R79" i="5"/>
  <c r="V79" i="5" s="1"/>
  <c r="R74" i="5"/>
  <c r="V74" i="5" s="1"/>
  <c r="Z71" i="5"/>
  <c r="Z69" i="5"/>
  <c r="R70" i="5"/>
  <c r="V70" i="5" s="1"/>
  <c r="R67" i="5"/>
  <c r="V67" i="5" s="1"/>
  <c r="R62" i="5"/>
  <c r="V62" i="5" s="1"/>
  <c r="R61" i="5"/>
  <c r="V61" i="5" s="1"/>
  <c r="R60" i="5"/>
  <c r="V60" i="5" s="1"/>
  <c r="R59" i="5"/>
  <c r="V59" i="5" s="1"/>
  <c r="R58" i="5"/>
  <c r="V58" i="5" s="1"/>
  <c r="R57" i="5"/>
  <c r="V57" i="5" s="1"/>
  <c r="R56" i="5"/>
  <c r="V56" i="5" s="1"/>
  <c r="R55" i="5"/>
  <c r="V55" i="5" s="1"/>
  <c r="R54" i="5"/>
  <c r="V54" i="5" s="1"/>
  <c r="R52" i="5"/>
  <c r="V52" i="5" s="1"/>
  <c r="R51" i="5"/>
  <c r="V51" i="5" s="1"/>
  <c r="R50" i="5"/>
  <c r="V50" i="5" s="1"/>
  <c r="R49" i="5"/>
  <c r="V49" i="5" s="1"/>
  <c r="R48" i="5"/>
  <c r="V48" i="5" s="1"/>
  <c r="R46" i="5"/>
  <c r="V46" i="5" s="1"/>
  <c r="R45" i="5"/>
  <c r="V45" i="5" s="1"/>
  <c r="R44" i="5"/>
  <c r="V44" i="5" s="1"/>
  <c r="R43" i="5"/>
  <c r="V43" i="5" s="1"/>
  <c r="R42" i="5"/>
  <c r="V42" i="5" s="1"/>
  <c r="R40" i="5"/>
  <c r="V40" i="5" s="1"/>
  <c r="R39" i="5"/>
  <c r="V39" i="5" s="1"/>
  <c r="R37" i="5"/>
  <c r="V37" i="5" s="1"/>
  <c r="R36" i="5"/>
  <c r="V36" i="5" s="1"/>
  <c r="R34" i="5"/>
  <c r="V34" i="5" s="1"/>
  <c r="R33" i="5"/>
  <c r="V33" i="5" s="1"/>
  <c r="R32" i="5"/>
  <c r="V32" i="5" s="1"/>
  <c r="R31" i="5"/>
  <c r="V31" i="5" s="1"/>
  <c r="R30" i="5"/>
  <c r="V30" i="5" s="1"/>
  <c r="R29" i="5"/>
  <c r="V29" i="5" s="1"/>
  <c r="R28" i="5"/>
  <c r="V28" i="5" s="1"/>
  <c r="R27" i="5"/>
  <c r="V27" i="5" s="1"/>
  <c r="R26" i="5"/>
  <c r="V26" i="5" s="1"/>
  <c r="R25" i="5"/>
  <c r="V25" i="5" s="1"/>
  <c r="R24" i="5"/>
  <c r="V24" i="5" s="1"/>
  <c r="R23" i="5"/>
  <c r="V23" i="5" s="1"/>
  <c r="R22" i="5"/>
  <c r="V22" i="5" s="1"/>
  <c r="R21" i="5"/>
  <c r="V21" i="5" s="1"/>
  <c r="R20" i="5"/>
  <c r="V20" i="5" s="1"/>
  <c r="R19" i="5"/>
  <c r="V19" i="5" s="1"/>
  <c r="R17" i="5"/>
  <c r="V17" i="5" s="1"/>
  <c r="R16" i="5"/>
  <c r="V16" i="5" s="1"/>
  <c r="R65" i="5"/>
  <c r="V65" i="5" s="1"/>
  <c r="Z66" i="5"/>
  <c r="Z15" i="5"/>
  <c r="Z13" i="5"/>
  <c r="R64" i="5"/>
  <c r="V64" i="5" s="1"/>
  <c r="R14" i="5"/>
  <c r="V14" i="5" s="1"/>
  <c r="Z73" i="5" l="1"/>
  <c r="Z85" i="5"/>
  <c r="Z77" i="5"/>
  <c r="Z75" i="5"/>
  <c r="V112" i="5"/>
  <c r="Z111" i="5"/>
  <c r="Z101" i="5"/>
  <c r="Z99" i="5"/>
  <c r="Z109" i="5"/>
  <c r="Z97" i="5"/>
  <c r="Z107" i="5"/>
  <c r="Z105" i="5"/>
  <c r="Z106" i="5"/>
  <c r="Z108" i="5"/>
  <c r="Z100" i="5"/>
  <c r="Z94" i="5"/>
  <c r="Z103" i="5"/>
  <c r="Z96" i="5"/>
  <c r="Z102" i="5"/>
  <c r="Z93" i="5"/>
  <c r="Z95" i="5"/>
  <c r="Z90" i="5"/>
  <c r="Z92" i="5"/>
  <c r="Z91" i="5"/>
  <c r="Z84" i="5"/>
  <c r="Z89" i="5"/>
  <c r="Z78" i="5"/>
  <c r="Z88" i="5"/>
  <c r="Z68" i="5"/>
  <c r="Z38" i="5"/>
  <c r="Z41" i="5"/>
  <c r="Z35" i="5"/>
  <c r="Z47" i="5"/>
  <c r="Z53" i="5"/>
  <c r="Z18" i="5"/>
  <c r="Z113" i="5"/>
  <c r="Z110" i="5"/>
  <c r="Z104" i="5"/>
  <c r="Z98" i="5"/>
  <c r="Z86" i="5"/>
  <c r="Z83" i="5"/>
  <c r="Z79" i="5"/>
  <c r="Z74" i="5"/>
  <c r="Z70" i="5"/>
  <c r="Z67" i="5"/>
  <c r="Z62" i="5"/>
  <c r="Z61" i="5"/>
  <c r="Z60" i="5"/>
  <c r="Z59" i="5"/>
  <c r="Z58" i="5"/>
  <c r="Z57" i="5"/>
  <c r="Z56" i="5"/>
  <c r="Z55" i="5"/>
  <c r="Z54" i="5"/>
  <c r="Z52" i="5"/>
  <c r="Z51" i="5"/>
  <c r="Z50" i="5"/>
  <c r="Z49" i="5"/>
  <c r="Z48" i="5"/>
  <c r="Z46" i="5"/>
  <c r="Z45" i="5"/>
  <c r="Z44" i="5"/>
  <c r="Z43" i="5"/>
  <c r="Z42" i="5"/>
  <c r="Z40" i="5"/>
  <c r="Z39" i="5"/>
  <c r="Z37" i="5"/>
  <c r="Z36" i="5"/>
  <c r="Z34" i="5"/>
  <c r="Z33" i="5"/>
  <c r="Z32" i="5"/>
  <c r="Z31" i="5"/>
  <c r="Z30" i="5"/>
  <c r="Z29" i="5"/>
  <c r="Z28" i="5"/>
  <c r="Z27" i="5"/>
  <c r="Z26" i="5"/>
  <c r="Z25" i="5"/>
  <c r="Z24" i="5"/>
  <c r="Z23" i="5"/>
  <c r="Z22" i="5"/>
  <c r="Z21" i="5"/>
  <c r="Z20" i="5"/>
  <c r="Z19" i="5"/>
  <c r="Z17" i="5"/>
  <c r="Z16" i="5"/>
  <c r="Z65" i="5"/>
  <c r="Z14" i="5"/>
  <c r="Z64" i="5"/>
</calcChain>
</file>

<file path=xl/sharedStrings.xml><?xml version="1.0" encoding="utf-8"?>
<sst xmlns="http://schemas.openxmlformats.org/spreadsheetml/2006/main" count="671" uniqueCount="297">
  <si>
    <t xml:space="preserve">Class Record </t>
  </si>
  <si>
    <t>(Waiting for the Official DepEd Order)</t>
  </si>
  <si>
    <t>REGION</t>
  </si>
  <si>
    <t>DIVISION</t>
  </si>
  <si>
    <t>SCHOOL NAME</t>
  </si>
  <si>
    <t>SCHOOL ID</t>
  </si>
  <si>
    <t>SCHOOL YEAR</t>
  </si>
  <si>
    <t xml:space="preserve">GRADE &amp; SECTION: </t>
  </si>
  <si>
    <t>TEACHER:</t>
  </si>
  <si>
    <t>SUBJECT:</t>
  </si>
  <si>
    <t>SCIENCE</t>
  </si>
  <si>
    <t>LEARNERS' NAMES</t>
  </si>
  <si>
    <t>HIGHEST POSSIBLE SCORE</t>
  </si>
  <si>
    <t xml:space="preserve">MALE </t>
  </si>
  <si>
    <t xml:space="preserve">FEMALE </t>
  </si>
  <si>
    <t>TERM 1</t>
  </si>
  <si>
    <t>WRITTEN / ORAL WORKS (20%)</t>
  </si>
  <si>
    <t>PRODUCT / PERFORMANCE TASKS (50%)</t>
  </si>
  <si>
    <t>SUMMATIVE TESTS AND TERM EXAMINATIONS (30%)</t>
  </si>
  <si>
    <t>Initial Grade</t>
  </si>
  <si>
    <t>TERM GRADE</t>
  </si>
  <si>
    <t>DESCRIPTOR</t>
  </si>
  <si>
    <t>Total</t>
  </si>
  <si>
    <t>PS</t>
  </si>
  <si>
    <t>WS</t>
  </si>
  <si>
    <t>ST1</t>
  </si>
  <si>
    <t>ST2</t>
  </si>
  <si>
    <t>TE</t>
  </si>
  <si>
    <t>TEST/EXAM RESULT ANALYSIS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</si>
  <si>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</si>
  <si>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</si>
  <si>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</si>
  <si>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</si>
  <si>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</si>
  <si>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</si>
  <si>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</si>
  <si>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</si>
  <si>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</si>
  <si>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</si>
  <si>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</si>
  <si>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</si>
  <si>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</si>
  <si>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</si>
  <si>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</si>
  <si>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</si>
  <si>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</si>
  <si>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Descriptior</t>
  </si>
  <si>
    <t>TERM 3</t>
  </si>
  <si>
    <t>Summary of Quarterly Grades</t>
  </si>
  <si>
    <t>SCHOOL YEAR:</t>
  </si>
  <si>
    <t>FINAL GRADE</t>
  </si>
  <si>
    <t>REMARK</t>
  </si>
  <si>
    <t>SUBJECT</t>
  </si>
  <si>
    <t>WWs</t>
  </si>
  <si>
    <t>PTs</t>
  </si>
  <si>
    <t>STs-TE</t>
  </si>
  <si>
    <t>TOTAL</t>
  </si>
  <si>
    <t>TRANSMUTATION TABLE</t>
  </si>
  <si>
    <t>DESCRIPTORS</t>
  </si>
  <si>
    <t>FILIPINO</t>
  </si>
  <si>
    <t>-</t>
  </si>
  <si>
    <t>Emerging</t>
  </si>
  <si>
    <t>ENGLISH</t>
  </si>
  <si>
    <t xml:space="preserve">Developing </t>
  </si>
  <si>
    <t>MATHEMATICS</t>
  </si>
  <si>
    <t>Connecting</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</si>
  <si>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</si>
  <si>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</si>
  <si>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</si>
  <si>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</si>
  <si>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</si>
  <si>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</si>
  <si>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</si>
  <si>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</si>
  <si>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</si>
  <si>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</si>
  <si>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</si>
  <si>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</si>
  <si>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</si>
  <si>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</si>
  <si>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</si>
  <si>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</si>
  <si>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</si>
  <si>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</si>
  <si>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</si>
  <si>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</si>
  <si>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</si>
  <si>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Region IV-A (CALABARZON)</t>
  </si>
  <si>
    <t>Schools Division of Quezon</t>
  </si>
  <si>
    <t>Atimonan Central School Annex</t>
  </si>
  <si>
    <t>2025-2026</t>
  </si>
  <si>
    <t>Grade 6 - Rizal</t>
  </si>
  <si>
    <t>Jose Miguel Reyes</t>
  </si>
  <si>
    <t>Araling Panlipunan</t>
  </si>
  <si>
    <t>Aguilar, Adrian</t>
  </si>
  <si>
    <t>Alcantara, Angelo</t>
  </si>
  <si>
    <t>Andrada, Anton</t>
  </si>
  <si>
    <t>Bautista, Bryan</t>
  </si>
  <si>
    <t>Bernardo, Caleb</t>
  </si>
  <si>
    <t>Castillo, Carlo</t>
  </si>
  <si>
    <t>Cruz, Christian</t>
  </si>
  <si>
    <t>Dela Cruz, Daniel</t>
  </si>
  <si>
    <t>Diaz, Darren</t>
  </si>
  <si>
    <t>Evangelista, Diego</t>
  </si>
  <si>
    <t>Fernandez, Ethan</t>
  </si>
  <si>
    <t>Garcia, Gabriel</t>
  </si>
  <si>
    <t>Gonzales, Harold</t>
  </si>
  <si>
    <t>Hernandez, Ivan</t>
  </si>
  <si>
    <t>Ilagan, Jacob</t>
  </si>
  <si>
    <t>Jimenez, James</t>
  </si>
  <si>
    <t>Lacson, Jared</t>
  </si>
  <si>
    <t>Lim, Jericho</t>
  </si>
  <si>
    <t>Manalo, Joaquin</t>
  </si>
  <si>
    <t>Mendoza, Joshua</t>
  </si>
  <si>
    <t>Navarro, Lance</t>
  </si>
  <si>
    <t>Ocampo, Luis</t>
  </si>
  <si>
    <t>Ortega, Marco</t>
  </si>
  <si>
    <t>Pascual, Martin</t>
  </si>
  <si>
    <t>Quizon, Matthew</t>
  </si>
  <si>
    <t>Ramos, Miguel</t>
  </si>
  <si>
    <t>Reyes, Nathan</t>
  </si>
  <si>
    <t>Rivera, Noah</t>
  </si>
  <si>
    <t>Rosales, Oliver</t>
  </si>
  <si>
    <t>Salazar, Paolo</t>
  </si>
  <si>
    <t>Santiago, Patrick</t>
  </si>
  <si>
    <t>Santos, Rafael</t>
  </si>
  <si>
    <t>Soriano, Raymond</t>
  </si>
  <si>
    <t>Torres, Rico</t>
  </si>
  <si>
    <t>Valdez, Samuel</t>
  </si>
  <si>
    <t>Velasco, Sebastian</t>
  </si>
  <si>
    <t>Villanueva, Simon</t>
  </si>
  <si>
    <t>Yap, Stephen</t>
  </si>
  <si>
    <t>Zamora, Thomas</t>
  </si>
  <si>
    <t>Zuniga, Vincent</t>
  </si>
  <si>
    <t>Abad, Xavier</t>
  </si>
  <si>
    <t>Agustin, Zachary</t>
  </si>
  <si>
    <t>Alvarez, Alvin</t>
  </si>
  <si>
    <t>Aquino, Andre</t>
  </si>
  <si>
    <t>Arceo, Benedict</t>
  </si>
  <si>
    <t>Arellano, Cyrus</t>
  </si>
  <si>
    <t>Barrera, Dominic</t>
  </si>
  <si>
    <t>Cabral, Emmanuel</t>
  </si>
  <si>
    <t>David, Francis</t>
  </si>
  <si>
    <t>Escobar, Gian</t>
  </si>
  <si>
    <t>Fernandez, Alyssa</t>
  </si>
  <si>
    <t>Garcia, Angela</t>
  </si>
  <si>
    <t>Gonzales, Bea</t>
  </si>
  <si>
    <t>Hernandez, Bianca</t>
  </si>
  <si>
    <t>Ilagan, Camille</t>
  </si>
  <si>
    <t>Jimenez, Carla</t>
  </si>
  <si>
    <t>Lacson, Chloe</t>
  </si>
  <si>
    <t>Lim, Clarisse</t>
  </si>
  <si>
    <t>Manalo, Danica</t>
  </si>
  <si>
    <t>Mendoza, Diana</t>
  </si>
  <si>
    <t>Navarro, Elena</t>
  </si>
  <si>
    <t>Ocampo, Ella</t>
  </si>
  <si>
    <t>Ortega, Erika</t>
  </si>
  <si>
    <t>Pascual, Faith</t>
  </si>
  <si>
    <t>Quizon, Gabrielle</t>
  </si>
  <si>
    <t>Ramos, Hannah</t>
  </si>
  <si>
    <t>Reyes, Isabelle</t>
  </si>
  <si>
    <t>Rivera, Jasmine</t>
  </si>
  <si>
    <t>Rosales, Jillian</t>
  </si>
  <si>
    <t>Salazar, Julia</t>
  </si>
  <si>
    <t>Santiago, Katrina</t>
  </si>
  <si>
    <t>Santos, Kayla</t>
  </si>
  <si>
    <t>Soriano, Kiana</t>
  </si>
  <si>
    <t>Torres, Leah</t>
  </si>
  <si>
    <t>Valdez, Liana</t>
  </si>
  <si>
    <t>Velasco, Lia</t>
  </si>
  <si>
    <t>Villanueva, Mara</t>
  </si>
  <si>
    <t>Yap, Maria</t>
  </si>
  <si>
    <t>Zamora, Mika</t>
  </si>
  <si>
    <t>Zuniga, Nicole</t>
  </si>
  <si>
    <t>Abad, Patricia</t>
  </si>
  <si>
    <t>Agustin, Rachel</t>
  </si>
  <si>
    <t>Alvarez, Rebecca</t>
  </si>
  <si>
    <t>Aquino, Rhea</t>
  </si>
  <si>
    <t>Arceo, Samantha</t>
  </si>
  <si>
    <t>Arellano, Sofia</t>
  </si>
  <si>
    <t>Barrera, Sophia</t>
  </si>
  <si>
    <t>Cabral, Therese</t>
  </si>
  <si>
    <t>David, Trisha</t>
  </si>
  <si>
    <t>Escobar, Valerie</t>
  </si>
  <si>
    <t>Aguilar, Vanessa</t>
  </si>
  <si>
    <t>Alcantara, Veronica</t>
  </si>
  <si>
    <t>Andrada, Victoria</t>
  </si>
  <si>
    <t>Bautista, Yasmine</t>
  </si>
  <si>
    <t>Bernardo, Zoe</t>
  </si>
  <si>
    <t>Castillo, Amara</t>
  </si>
  <si>
    <t>Cruz, Andrea</t>
  </si>
  <si>
    <t>Dela Cruz, Beatriz</t>
  </si>
  <si>
    <t>Diaz, Celine</t>
  </si>
  <si>
    <t>Evangelista, Danielle</t>
  </si>
  <si>
    <t>LIST NO.</t>
  </si>
  <si>
    <t>LEARNER'S NAME (copied from INPUT, for verification)</t>
  </si>
  <si>
    <t>LRN</t>
  </si>
  <si>
    <t>100000000001</t>
  </si>
  <si>
    <t>100000000002</t>
  </si>
  <si>
    <t>100000000003</t>
  </si>
  <si>
    <t>100000000004</t>
  </si>
  <si>
    <t>100000000005</t>
  </si>
  <si>
    <t>100000000006</t>
  </si>
  <si>
    <t>100000000007</t>
  </si>
  <si>
    <t>100000000008</t>
  </si>
  <si>
    <t>100000000009</t>
  </si>
  <si>
    <t>100000000010</t>
  </si>
  <si>
    <t>100000000011</t>
  </si>
  <si>
    <t>100000000012</t>
  </si>
  <si>
    <t>100000000013</t>
  </si>
  <si>
    <t>100000000014</t>
  </si>
  <si>
    <t>100000000015</t>
  </si>
  <si>
    <t>100000000016</t>
  </si>
  <si>
    <t>100000000017</t>
  </si>
  <si>
    <t>100000000018</t>
  </si>
  <si>
    <t>100000000019</t>
  </si>
  <si>
    <t>100000000020</t>
  </si>
  <si>
    <t>100000000021</t>
  </si>
  <si>
    <t>100000000022</t>
  </si>
  <si>
    <t>100000000023</t>
  </si>
  <si>
    <t>100000000024</t>
  </si>
  <si>
    <t>100000000025</t>
  </si>
  <si>
    <t>100000000026</t>
  </si>
  <si>
    <t>100000000027</t>
  </si>
  <si>
    <t>100000000028</t>
  </si>
  <si>
    <t>100000000029</t>
  </si>
  <si>
    <t>100000000030</t>
  </si>
  <si>
    <t>100000000031</t>
  </si>
  <si>
    <t>100000000032</t>
  </si>
  <si>
    <t>100000000033</t>
  </si>
  <si>
    <t>100000000034</t>
  </si>
  <si>
    <t>100000000035</t>
  </si>
  <si>
    <t>100000000036</t>
  </si>
  <si>
    <t>100000000037</t>
  </si>
  <si>
    <t>100000000038</t>
  </si>
  <si>
    <t>100000000039</t>
  </si>
  <si>
    <t>100000000040</t>
  </si>
  <si>
    <t>100000000041</t>
  </si>
  <si>
    <t>100000000042</t>
  </si>
  <si>
    <t>100000000043</t>
  </si>
  <si>
    <t>100000000044</t>
  </si>
  <si>
    <t>100000000045</t>
  </si>
  <si>
    <t>100000000046</t>
  </si>
  <si>
    <t>100000000047</t>
  </si>
  <si>
    <t>100000000048</t>
  </si>
  <si>
    <t>100000000049</t>
  </si>
  <si>
    <t>100000000050</t>
  </si>
  <si>
    <t>100000000051</t>
  </si>
  <si>
    <t>100000000052</t>
  </si>
  <si>
    <t>100000000053</t>
  </si>
  <si>
    <t>100000000054</t>
  </si>
  <si>
    <t>100000000055</t>
  </si>
  <si>
    <t>100000000056</t>
  </si>
  <si>
    <t>100000000057</t>
  </si>
  <si>
    <t>100000000058</t>
  </si>
  <si>
    <t>100000000059</t>
  </si>
  <si>
    <t>100000000060</t>
  </si>
  <si>
    <t>100000000061</t>
  </si>
  <si>
    <t>100000000062</t>
  </si>
  <si>
    <t>100000000063</t>
  </si>
  <si>
    <t>100000000064</t>
  </si>
  <si>
    <t>100000000065</t>
  </si>
  <si>
    <t>100000000066</t>
  </si>
  <si>
    <t>100000000067</t>
  </si>
  <si>
    <t>100000000068</t>
  </si>
  <si>
    <t>100000000069</t>
  </si>
  <si>
    <t>100000000070</t>
  </si>
  <si>
    <t>100000000071</t>
  </si>
  <si>
    <t>100000000072</t>
  </si>
  <si>
    <t>100000000073</t>
  </si>
  <si>
    <t>100000000074</t>
  </si>
  <si>
    <t>100000000075</t>
  </si>
  <si>
    <t>100000000076</t>
  </si>
  <si>
    <t>100000000077</t>
  </si>
  <si>
    <t>100000000078</t>
  </si>
  <si>
    <t>100000000079</t>
  </si>
  <si>
    <t>100000000080</t>
  </si>
  <si>
    <t>100000000081</t>
  </si>
  <si>
    <t>100000000082</t>
  </si>
  <si>
    <t>100000000083</t>
  </si>
  <si>
    <t>100000000084</t>
  </si>
  <si>
    <t>100000000085</t>
  </si>
  <si>
    <t>100000000086</t>
  </si>
  <si>
    <t>100000000087</t>
  </si>
  <si>
    <t>100000000088</t>
  </si>
  <si>
    <t>100000000089</t>
  </si>
  <si>
    <t>100000000090</t>
  </si>
  <si>
    <t>100000000091</t>
  </si>
  <si>
    <t>100000000092</t>
  </si>
  <si>
    <t>100000000093</t>
  </si>
  <si>
    <t>100000000094</t>
  </si>
  <si>
    <t>100000000095</t>
  </si>
  <si>
    <t>100000000096</t>
  </si>
  <si>
    <t>100000000097</t>
  </si>
  <si>
    <t>100000000098</t>
  </si>
  <si>
    <t>100000000099</t>
  </si>
  <si>
    <t>100000000100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</si>
</sst>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9">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b/>
      <sz val="21"/>
      <name val="Arial"/>
      <family val="2"/>
    </font>
    <font>
      <sz val="10"/>
      <name val="Arial"/>
      <family val="2"/>
    </font>
    <font>
      <b/>
      <sz val="10"/>
      <name val="Arial"/>
      <family val="2"/>
    </font>
    <font>
      <b/>
      <sz val="10"/>
      <color theme="1"/>
      <name val="Arial"/>
      <family val="2"/>
    </font>
    <font>
      <sz val="10"/>
      <color theme="1"/>
      <name val="Arial"/>
      <family val="2"/>
    </font>
    <font>
      <sz val="11"/>
      <color theme="1"/>
      <name val="Bookman Old Style"/>
      <family val="1"/>
    </font>
    <font>
      <b/>
      <sz val="11"/>
      <color theme="1"/>
      <name val="Bookman Old Style"/>
      <family val="1"/>
    </font>
    <font>
      <sz val="11"/>
      <name val="Aptos"/>
      <family val="2"/>
    </font>
    <font>
      <b/>
      <sz val="12"/>
      <name val="Aptos"/>
      <family val="2"/>
    </font>
    <font>
      <b/>
      <sz val="11"/>
      <color theme="1"/>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4.9989318521683403E-2"/>
        <bgColor indexed="64"/>
      </patternFill>
    </fill>
  </fills>
  <borders count="70">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thin">
        <color rgb="FF000000"/>
      </top>
      <bottom/>
      <diagonal/>
    </border>
    <border>
      <left/>
      <right/>
      <top style="thin">
        <color indexed="64"/>
      </top>
      <bottom style="medium">
        <color rgb="FF000000"/>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9" fontId="1" fillId="0" borderId="0"/>
    <xf numFmtId="0" fontId="10" fillId="0" borderId="0"/>
  </cellStyleXfs>
  <cellXfs count="312">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hidden="1"/>
    </xf>
    <xf numFmtId="164" fontId="5" fillId="0" borderId="16" xfId="0" applyNumberFormat="1" applyFont="1" applyBorder="1" applyAlignment="1" applyProtection="1">
      <alignment horizontal="left" vertical="center" wrapText="1"/>
      <protection hidden="1"/>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164" fontId="3" fillId="0" borderId="0" xfId="0" applyNumberFormat="1" applyFont="1" applyAlignment="1" applyProtection="1">
      <alignment horizontal="center"/>
      <protection locked="0"/>
    </xf>
    <xf numFmtId="164" fontId="4" fillId="0" borderId="0" xfId="0" applyNumberFormat="1" applyFont="1" applyProtection="1">
      <protection locked="0"/>
    </xf>
    <xf numFmtId="0" fontId="3" fillId="0" borderId="0" xfId="0" applyFont="1" applyAlignment="1" applyProtection="1">
      <alignment horizontal="center" vertical="center"/>
      <protection locked="0"/>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10" fillId="0" borderId="0" xfId="2" applyProtection="1">
      <protection locked="0"/>
    </xf>
    <xf numFmtId="0" fontId="10" fillId="0" borderId="0" xfId="2" applyAlignment="1" applyProtection="1">
      <alignment horizontal="center" vertical="center"/>
      <protection locked="0"/>
    </xf>
    <xf numFmtId="0" fontId="10" fillId="0" borderId="0" xfId="2" applyAlignment="1" applyProtection="1">
      <alignment horizontal="center"/>
      <protection locked="0"/>
    </xf>
    <xf numFmtId="0" fontId="10" fillId="3" borderId="22" xfId="2" applyFill="1" applyBorder="1" applyAlignment="1" applyProtection="1">
      <alignment horizontal="center" vertical="center"/>
      <protection locked="0"/>
    </xf>
    <xf numFmtId="0" fontId="10" fillId="4" borderId="22" xfId="2" applyFill="1" applyBorder="1" applyAlignment="1" applyProtection="1">
      <alignment horizontal="center" vertical="center"/>
      <protection locked="0"/>
    </xf>
    <xf numFmtId="165" fontId="10" fillId="0" borderId="0" xfId="2" applyNumberFormat="1" applyAlignment="1" applyProtection="1">
      <alignment horizontal="center" vertical="center"/>
      <protection locked="0"/>
    </xf>
    <xf numFmtId="9" fontId="10" fillId="0" borderId="0" xfId="2" applyNumberFormat="1" applyProtection="1">
      <protection hidden="1"/>
    </xf>
    <xf numFmtId="9" fontId="10" fillId="0" borderId="0" xfId="1" applyFont="1" applyProtection="1">
      <protection locked="0"/>
    </xf>
    <xf numFmtId="0" fontId="11" fillId="0" borderId="0" xfId="2" applyFont="1" applyAlignment="1" applyProtection="1">
      <alignment wrapText="1"/>
      <protection locked="0"/>
    </xf>
    <xf numFmtId="0" fontId="11" fillId="0" borderId="0" xfId="2" applyFont="1" applyProtection="1">
      <protection locked="0"/>
    </xf>
    <xf numFmtId="164" fontId="6" fillId="0" borderId="0" xfId="0" applyNumberFormat="1" applyFont="1" applyAlignment="1" applyProtection="1">
      <alignment vertical="center"/>
      <protection locked="0"/>
    </xf>
    <xf numFmtId="0" fontId="6" fillId="0" borderId="0" xfId="0" applyFont="1" applyAlignment="1" applyProtection="1">
      <alignment vertical="center"/>
      <protection locked="0"/>
    </xf>
    <xf numFmtId="0" fontId="9" fillId="0" borderId="0" xfId="0" applyFont="1" applyAlignment="1" applyProtection="1">
      <alignment vertical="top" wrapText="1"/>
      <protection locked="0"/>
    </xf>
    <xf numFmtId="0" fontId="7" fillId="0" borderId="0" xfId="0" applyFont="1" applyAlignment="1" applyProtection="1">
      <alignment vertical="top" wrapText="1"/>
      <protection locked="0"/>
    </xf>
    <xf numFmtId="0" fontId="8" fillId="0" borderId="0" xfId="0" applyFont="1" applyAlignment="1" applyProtection="1">
      <alignment vertical="center"/>
      <protection locked="0"/>
    </xf>
    <xf numFmtId="9" fontId="3" fillId="0" borderId="0" xfId="1" applyFont="1" applyAlignment="1" applyProtection="1">
      <alignment horizontal="center"/>
      <protection locked="0"/>
    </xf>
    <xf numFmtId="2" fontId="3" fillId="0" borderId="0" xfId="1" applyNumberFormat="1" applyFont="1" applyAlignment="1" applyProtection="1">
      <alignment horizontal="center"/>
      <protection locked="0"/>
    </xf>
    <xf numFmtId="1" fontId="3" fillId="0" borderId="0" xfId="0" applyNumberFormat="1" applyFont="1" applyAlignment="1" applyProtection="1">
      <alignment horizontal="center"/>
      <protection locked="0"/>
    </xf>
    <xf numFmtId="0" fontId="3" fillId="0" borderId="0" xfId="0" applyFont="1" applyAlignment="1" applyProtection="1">
      <alignment horizontal="left"/>
      <protection locked="0"/>
    </xf>
    <xf numFmtId="0" fontId="2"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164" fontId="5" fillId="0" borderId="29" xfId="0" applyNumberFormat="1" applyFont="1" applyBorder="1" applyAlignment="1" applyProtection="1">
      <alignment horizontal="left" vertical="center" wrapText="1"/>
      <protection hidden="1"/>
    </xf>
    <xf numFmtId="0" fontId="3" fillId="0" borderId="0" xfId="0" applyFont="1" applyAlignment="1" applyProtection="1">
      <alignment shrinkToFit="1"/>
      <protection hidden="1"/>
    </xf>
    <xf numFmtId="0" fontId="4" fillId="0" borderId="0" xfId="0" applyFont="1" applyProtection="1">
      <protection hidden="1"/>
    </xf>
    <xf numFmtId="0" fontId="3" fillId="0" borderId="0" xfId="0" applyFont="1" applyAlignment="1" applyProtection="1">
      <alignment horizontal="center" vertical="center"/>
      <protection hidden="1"/>
    </xf>
    <xf numFmtId="0" fontId="3" fillId="0" borderId="0" xfId="0" applyFont="1" applyAlignment="1" applyProtection="1">
      <alignment vertical="center"/>
      <protection hidden="1"/>
    </xf>
    <xf numFmtId="0" fontId="3" fillId="0" borderId="0" xfId="0" applyFont="1" applyAlignment="1" applyProtection="1">
      <alignment horizontal="left"/>
      <protection hidden="1"/>
    </xf>
    <xf numFmtId="0" fontId="13" fillId="0" borderId="22" xfId="0" applyFont="1" applyBorder="1" applyAlignment="1" applyProtection="1">
      <alignment horizontal="center" vertical="center"/>
      <protection hidden="1"/>
    </xf>
    <xf numFmtId="0" fontId="3" fillId="0" borderId="6" xfId="0" applyFont="1" applyBorder="1" applyAlignment="1" applyProtection="1">
      <alignment horizontal="center" vertical="center"/>
      <protection locked="0"/>
    </xf>
    <xf numFmtId="0" fontId="14" fillId="0" borderId="0" xfId="0" applyFont="1"/>
    <xf numFmtId="9" fontId="14" fillId="0" borderId="22" xfId="0" applyNumberFormat="1" applyFont="1" applyBorder="1" applyAlignment="1">
      <alignment horizontal="center" vertical="center"/>
    </xf>
    <xf numFmtId="0" fontId="4" fillId="0" borderId="22" xfId="0" applyFont="1" applyBorder="1" applyAlignment="1" applyProtection="1">
      <alignment horizontal="center" vertical="center"/>
      <protection locked="0"/>
    </xf>
    <xf numFmtId="0" fontId="4" fillId="0" borderId="31" xfId="0" applyFont="1" applyBorder="1" applyAlignment="1" applyProtection="1">
      <alignment horizontal="center" vertical="center"/>
      <protection locked="0"/>
    </xf>
    <xf numFmtId="0" fontId="3" fillId="0" borderId="22" xfId="0" applyFont="1" applyBorder="1" applyAlignment="1" applyProtection="1">
      <alignment horizontal="center" vertical="center" shrinkToFit="1"/>
      <protection locked="0"/>
    </xf>
    <xf numFmtId="0" fontId="3" fillId="0" borderId="22" xfId="0" applyFont="1" applyBorder="1" applyAlignment="1" applyProtection="1">
      <alignment horizontal="center" vertical="center"/>
      <protection hidden="1"/>
    </xf>
    <xf numFmtId="164" fontId="4" fillId="0" borderId="22" xfId="0" applyNumberFormat="1" applyFont="1" applyBorder="1" applyAlignment="1" applyProtection="1">
      <alignment horizontal="left"/>
      <protection hidden="1"/>
    </xf>
    <xf numFmtId="0" fontId="3" fillId="0" borderId="42" xfId="0" applyFont="1" applyBorder="1" applyAlignment="1" applyProtection="1">
      <alignment vertical="center"/>
      <protection locked="0"/>
    </xf>
    <xf numFmtId="0" fontId="3" fillId="0" borderId="42" xfId="0" applyFont="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0" fontId="3" fillId="0" borderId="42" xfId="0" applyFont="1" applyBorder="1" applyAlignment="1" applyProtection="1">
      <alignment horizontal="center"/>
      <protection locked="0"/>
    </xf>
    <xf numFmtId="0" fontId="3" fillId="0" borderId="44" xfId="0" applyFont="1" applyBorder="1" applyAlignment="1" applyProtection="1">
      <alignment horizontal="center"/>
      <protection locked="0"/>
    </xf>
    <xf numFmtId="164" fontId="4" fillId="0" borderId="31" xfId="0" applyNumberFormat="1" applyFont="1" applyBorder="1" applyAlignment="1" applyProtection="1">
      <alignment horizontal="left"/>
      <protection hidden="1"/>
    </xf>
    <xf numFmtId="0" fontId="3" fillId="0" borderId="2" xfId="0" applyFont="1" applyBorder="1" applyAlignment="1" applyProtection="1">
      <alignment horizontal="center" vertical="center"/>
      <protection locked="0"/>
    </xf>
    <xf numFmtId="0" fontId="3" fillId="0" borderId="22" xfId="0" applyFont="1" applyBorder="1" applyAlignment="1" applyProtection="1">
      <alignment horizontal="right" shrinkToFit="1"/>
      <protection locked="0"/>
    </xf>
    <xf numFmtId="0" fontId="3" fillId="2" borderId="22" xfId="0" applyFont="1" applyFill="1" applyBorder="1" applyAlignment="1" applyProtection="1">
      <alignment horizontal="left" vertical="center" shrinkToFit="1"/>
      <protection locked="0"/>
    </xf>
    <xf numFmtId="164" fontId="2" fillId="0" borderId="0" xfId="0" applyNumberFormat="1" applyFont="1" applyAlignment="1" applyProtection="1">
      <alignment vertical="center"/>
      <protection locked="0"/>
    </xf>
    <xf numFmtId="0" fontId="3" fillId="0" borderId="41" xfId="0" applyFont="1" applyBorder="1" applyAlignment="1" applyProtection="1">
      <alignment horizontal="center" vertical="center" textRotation="90" shrinkToFit="1"/>
      <protection locked="0"/>
    </xf>
    <xf numFmtId="0" fontId="2" fillId="0" borderId="19" xfId="0" applyFont="1" applyBorder="1" applyAlignment="1" applyProtection="1">
      <alignment horizontal="center" vertical="center" wrapText="1"/>
      <protection locked="0"/>
    </xf>
    <xf numFmtId="164" fontId="8" fillId="0" borderId="0" xfId="0" applyNumberFormat="1" applyFont="1" applyAlignment="1" applyProtection="1">
      <alignment horizontal="center" vertical="center"/>
      <protection hidden="1"/>
    </xf>
    <xf numFmtId="0" fontId="14" fillId="0" borderId="4" xfId="0" applyFont="1" applyBorder="1" applyAlignment="1">
      <alignment horizontal="center" vertical="center"/>
    </xf>
    <xf numFmtId="9" fontId="14" fillId="0" borderId="2" xfId="0" applyNumberFormat="1"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51" xfId="0" applyFont="1" applyBorder="1" applyAlignment="1">
      <alignment horizontal="center" vertical="center"/>
    </xf>
    <xf numFmtId="0" fontId="14" fillId="0" borderId="52" xfId="0" applyFont="1" applyBorder="1" applyAlignment="1">
      <alignment horizontal="center" vertical="center"/>
    </xf>
    <xf numFmtId="9" fontId="14" fillId="0" borderId="26" xfId="0" applyNumberFormat="1" applyFont="1" applyBorder="1" applyAlignment="1">
      <alignment horizontal="center" vertical="center"/>
    </xf>
    <xf numFmtId="9" fontId="14" fillId="0" borderId="53" xfId="0" applyNumberFormat="1" applyFont="1" applyBorder="1" applyAlignment="1">
      <alignment horizontal="center" vertical="center"/>
    </xf>
    <xf numFmtId="2" fontId="3" fillId="0" borderId="0" xfId="0" applyNumberFormat="1" applyFont="1" applyAlignment="1" applyProtection="1">
      <alignment horizontal="center" vertical="center" wrapText="1"/>
      <protection locked="0"/>
    </xf>
    <xf numFmtId="0" fontId="2" fillId="0" borderId="51" xfId="0" applyFont="1" applyBorder="1" applyAlignment="1" applyProtection="1">
      <alignment horizontal="center" vertical="center" wrapText="1"/>
      <protection locked="0"/>
    </xf>
    <xf numFmtId="0" fontId="3" fillId="0" borderId="2" xfId="0" applyFont="1" applyBorder="1" applyAlignment="1" applyProtection="1">
      <alignment horizontal="right" shrinkToFit="1"/>
      <protection locked="0"/>
    </xf>
    <xf numFmtId="0" fontId="3" fillId="2" borderId="2" xfId="0" applyFont="1" applyFill="1" applyBorder="1" applyAlignment="1" applyProtection="1">
      <alignment horizontal="left" vertical="center" shrinkToFit="1"/>
      <protection locked="0"/>
    </xf>
    <xf numFmtId="164" fontId="4" fillId="0" borderId="2" xfId="0" applyNumberFormat="1" applyFont="1" applyBorder="1" applyAlignment="1" applyProtection="1">
      <alignment horizontal="left"/>
      <protection hidden="1"/>
    </xf>
    <xf numFmtId="164" fontId="4" fillId="0" borderId="54" xfId="0" applyNumberFormat="1" applyFont="1" applyBorder="1" applyAlignment="1" applyProtection="1">
      <alignment horizontal="left"/>
      <protection hidden="1"/>
    </xf>
    <xf numFmtId="9" fontId="3" fillId="0" borderId="0" xfId="1" applyFont="1" applyAlignment="1" applyProtection="1">
      <alignment horizontal="center" vertical="center"/>
      <protection locked="0"/>
    </xf>
    <xf numFmtId="0" fontId="3" fillId="0" borderId="0" xfId="0" applyFont="1" applyAlignment="1" applyProtection="1">
      <alignment horizontal="center" vertical="center" shrinkToFit="1"/>
      <protection locked="0"/>
    </xf>
    <xf numFmtId="9" fontId="3" fillId="0" borderId="0" xfId="0" applyNumberFormat="1" applyFont="1" applyAlignment="1" applyProtection="1">
      <alignment horizontal="center" vertical="center"/>
      <protection locked="0"/>
    </xf>
    <xf numFmtId="1" fontId="3"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1" fontId="3" fillId="0" borderId="0" xfId="0" applyNumberFormat="1" applyFont="1" applyAlignment="1" applyProtection="1">
      <alignment horizontal="center" vertical="center"/>
      <protection hidden="1"/>
    </xf>
    <xf numFmtId="0" fontId="3" fillId="0" borderId="22" xfId="0" applyFont="1" applyBorder="1" applyAlignment="1" applyProtection="1">
      <alignment horizontal="center" vertical="center"/>
      <protection locked="0"/>
    </xf>
    <xf numFmtId="0" fontId="14" fillId="0" borderId="0" xfId="0" applyFont="1" applyAlignment="1">
      <alignment horizontal="center" vertical="center"/>
    </xf>
    <xf numFmtId="0" fontId="14" fillId="6" borderId="22" xfId="0" applyFont="1" applyFill="1" applyBorder="1" applyAlignment="1">
      <alignment horizontal="center" vertical="center"/>
    </xf>
    <xf numFmtId="0" fontId="14" fillId="7" borderId="22" xfId="0" applyFont="1" applyFill="1" applyBorder="1" applyAlignment="1">
      <alignment horizontal="center" vertical="center"/>
    </xf>
    <xf numFmtId="0" fontId="3" fillId="0" borderId="42" xfId="0" applyFont="1" applyBorder="1" applyAlignment="1" applyProtection="1">
      <alignment horizontal="center" vertical="center" shrinkToFit="1"/>
      <protection locked="0"/>
    </xf>
    <xf numFmtId="0" fontId="4" fillId="0" borderId="42" xfId="0" applyFont="1" applyBorder="1" applyAlignment="1" applyProtection="1">
      <alignment horizontal="center" vertical="center"/>
      <protection locked="0"/>
    </xf>
    <xf numFmtId="0" fontId="4" fillId="0" borderId="44" xfId="0" applyFont="1" applyBorder="1" applyAlignment="1" applyProtection="1">
      <alignment horizontal="center" vertical="center"/>
      <protection locked="0"/>
    </xf>
    <xf numFmtId="0" fontId="3" fillId="0" borderId="42" xfId="0" applyFont="1" applyBorder="1" applyAlignment="1" applyProtection="1">
      <alignment horizontal="center" vertical="center"/>
      <protection locked="0"/>
    </xf>
    <xf numFmtId="164" fontId="4" fillId="0" borderId="56" xfId="0" applyNumberFormat="1" applyFont="1" applyBorder="1" applyAlignment="1" applyProtection="1">
      <alignment horizontal="left"/>
      <protection hidden="1"/>
    </xf>
    <xf numFmtId="164" fontId="4" fillId="0" borderId="57" xfId="0" applyNumberFormat="1" applyFont="1" applyBorder="1" applyAlignment="1" applyProtection="1">
      <alignment horizontal="left"/>
      <protection hidden="1"/>
    </xf>
    <xf numFmtId="0" fontId="4" fillId="0" borderId="48" xfId="0" applyFont="1" applyBorder="1" applyAlignment="1" applyProtection="1">
      <alignment horizontal="center" vertical="center"/>
      <protection locked="0"/>
    </xf>
    <xf numFmtId="0" fontId="4" fillId="0" borderId="56" xfId="0" applyFont="1" applyBorder="1" applyAlignment="1" applyProtection="1">
      <alignment horizontal="center" vertical="center"/>
      <protection locked="0"/>
    </xf>
    <xf numFmtId="0" fontId="3" fillId="8" borderId="22" xfId="0" applyFont="1" applyFill="1" applyBorder="1" applyAlignment="1" applyProtection="1">
      <alignment horizontal="center" vertical="center"/>
      <protection hidden="1"/>
    </xf>
    <xf numFmtId="1" fontId="4" fillId="8" borderId="56" xfId="0" applyNumberFormat="1" applyFont="1" applyFill="1" applyBorder="1" applyAlignment="1" applyProtection="1">
      <alignment horizontal="center" vertical="center"/>
      <protection hidden="1"/>
    </xf>
    <xf numFmtId="2" fontId="3" fillId="8" borderId="56" xfId="0" applyNumberFormat="1" applyFont="1" applyFill="1" applyBorder="1" applyAlignment="1" applyProtection="1">
      <alignment horizontal="center" vertical="center"/>
      <protection hidden="1"/>
    </xf>
    <xf numFmtId="2" fontId="3" fillId="8" borderId="49" xfId="0" applyNumberFormat="1" applyFont="1" applyFill="1" applyBorder="1" applyAlignment="1" applyProtection="1">
      <alignment horizontal="center" vertical="center"/>
      <protection hidden="1"/>
    </xf>
    <xf numFmtId="1" fontId="4" fillId="8" borderId="22" xfId="0" applyNumberFormat="1" applyFont="1" applyFill="1" applyBorder="1" applyAlignment="1" applyProtection="1">
      <alignment horizontal="center" vertical="center"/>
      <protection hidden="1"/>
    </xf>
    <xf numFmtId="2" fontId="3" fillId="8" borderId="22" xfId="0" applyNumberFormat="1" applyFont="1" applyFill="1" applyBorder="1" applyAlignment="1" applyProtection="1">
      <alignment horizontal="center" vertical="center"/>
      <protection hidden="1"/>
    </xf>
    <xf numFmtId="2" fontId="3" fillId="8" borderId="50" xfId="0" applyNumberFormat="1" applyFont="1" applyFill="1" applyBorder="1" applyAlignment="1" applyProtection="1">
      <alignment horizontal="center" vertical="center"/>
      <protection hidden="1"/>
    </xf>
    <xf numFmtId="1" fontId="4" fillId="8" borderId="31" xfId="0" applyNumberFormat="1" applyFont="1" applyFill="1" applyBorder="1" applyAlignment="1" applyProtection="1">
      <alignment horizontal="center" vertical="center"/>
      <protection hidden="1"/>
    </xf>
    <xf numFmtId="2" fontId="3" fillId="8" borderId="31" xfId="0" applyNumberFormat="1" applyFont="1" applyFill="1" applyBorder="1" applyAlignment="1" applyProtection="1">
      <alignment horizontal="center" vertical="center"/>
      <protection hidden="1"/>
    </xf>
    <xf numFmtId="2" fontId="3" fillId="8" borderId="46" xfId="0" applyNumberFormat="1" applyFont="1" applyFill="1" applyBorder="1" applyAlignment="1" applyProtection="1">
      <alignment horizontal="center" vertical="center"/>
      <protection hidden="1"/>
    </xf>
    <xf numFmtId="0" fontId="4" fillId="8" borderId="12" xfId="0" applyFont="1" applyFill="1" applyBorder="1" applyAlignment="1" applyProtection="1">
      <alignment horizontal="center" vertical="center"/>
      <protection locked="0"/>
    </xf>
    <xf numFmtId="0" fontId="4" fillId="8" borderId="37" xfId="0" applyFont="1" applyFill="1" applyBorder="1" applyAlignment="1" applyProtection="1">
      <alignment horizontal="center" vertical="center"/>
      <protection locked="0"/>
    </xf>
    <xf numFmtId="164" fontId="4" fillId="0" borderId="22" xfId="0" applyNumberFormat="1" applyFont="1" applyBorder="1" applyAlignment="1" applyProtection="1">
      <alignment horizontal="left"/>
      <protection locked="0"/>
    </xf>
    <xf numFmtId="164" fontId="4" fillId="0" borderId="31" xfId="0" applyNumberFormat="1" applyFont="1" applyBorder="1" applyAlignment="1" applyProtection="1">
      <alignment horizontal="left"/>
      <protection locked="0"/>
    </xf>
    <xf numFmtId="0" fontId="3" fillId="0" borderId="9" xfId="0" applyFont="1" applyBorder="1" applyAlignment="1" applyProtection="1">
      <alignment horizontal="center" vertical="center"/>
      <protection hidden="1"/>
    </xf>
    <xf numFmtId="164" fontId="10" fillId="0" borderId="9" xfId="0" applyNumberFormat="1" applyFont="1" applyBorder="1" applyAlignment="1" applyProtection="1">
      <alignment horizontal="left" vertical="center"/>
      <protection hidden="1"/>
    </xf>
    <xf numFmtId="0" fontId="3" fillId="0" borderId="48" xfId="0" applyFont="1" applyBorder="1" applyAlignment="1" applyProtection="1">
      <alignment horizontal="center" vertical="center" textRotation="90" shrinkToFit="1"/>
      <protection hidden="1"/>
    </xf>
    <xf numFmtId="0" fontId="2" fillId="0" borderId="56" xfId="0" applyFont="1" applyBorder="1" applyAlignment="1" applyProtection="1">
      <alignment horizontal="center" vertical="center" wrapText="1"/>
      <protection hidden="1"/>
    </xf>
    <xf numFmtId="0" fontId="2" fillId="0" borderId="57" xfId="0" applyFont="1" applyBorder="1" applyAlignment="1" applyProtection="1">
      <alignment horizontal="center" vertical="center" wrapText="1"/>
      <protection hidden="1"/>
    </xf>
    <xf numFmtId="0" fontId="3" fillId="0" borderId="42" xfId="0" applyFont="1" applyBorder="1" applyAlignment="1" applyProtection="1">
      <alignment vertical="center"/>
      <protection hidden="1"/>
    </xf>
    <xf numFmtId="0" fontId="3" fillId="0" borderId="2" xfId="0" applyFont="1" applyBorder="1" applyAlignment="1" applyProtection="1">
      <alignment horizontal="center" vertical="center"/>
      <protection hidden="1"/>
    </xf>
    <xf numFmtId="0" fontId="3" fillId="0" borderId="42" xfId="0" applyFont="1" applyBorder="1" applyAlignment="1" applyProtection="1">
      <alignment horizontal="center" vertical="center"/>
      <protection hidden="1"/>
    </xf>
    <xf numFmtId="9" fontId="3" fillId="8" borderId="50" xfId="1" applyFont="1" applyFill="1" applyBorder="1" applyAlignment="1" applyProtection="1">
      <alignment horizontal="center" vertical="center"/>
      <protection hidden="1"/>
    </xf>
    <xf numFmtId="9" fontId="3" fillId="0" borderId="42" xfId="1" applyFont="1" applyBorder="1" applyAlignment="1" applyProtection="1">
      <alignment horizontal="center" vertical="center"/>
      <protection hidden="1"/>
    </xf>
    <xf numFmtId="9" fontId="3" fillId="0" borderId="22" xfId="1" applyFont="1" applyBorder="1" applyAlignment="1" applyProtection="1">
      <alignment horizontal="center" vertical="center"/>
      <protection hidden="1"/>
    </xf>
    <xf numFmtId="0" fontId="3" fillId="0" borderId="42" xfId="0" applyFont="1" applyBorder="1" applyAlignment="1" applyProtection="1">
      <alignment horizontal="center" shrinkToFit="1"/>
      <protection hidden="1"/>
    </xf>
    <xf numFmtId="0" fontId="3" fillId="0" borderId="22" xfId="0" applyFont="1" applyBorder="1" applyAlignment="1" applyProtection="1">
      <alignment horizontal="right" shrinkToFit="1"/>
      <protection hidden="1"/>
    </xf>
    <xf numFmtId="0" fontId="3" fillId="0" borderId="2" xfId="0" applyFont="1" applyBorder="1" applyAlignment="1" applyProtection="1">
      <alignment horizontal="right" shrinkToFit="1"/>
      <protection hidden="1"/>
    </xf>
    <xf numFmtId="0" fontId="3" fillId="0" borderId="22" xfId="0" applyFont="1" applyBorder="1" applyAlignment="1" applyProtection="1">
      <alignment horizontal="center" vertical="center" shrinkToFit="1"/>
      <protection hidden="1"/>
    </xf>
    <xf numFmtId="9" fontId="3" fillId="8" borderId="50" xfId="0" applyNumberFormat="1" applyFont="1" applyFill="1" applyBorder="1" applyAlignment="1" applyProtection="1">
      <alignment horizontal="center" vertical="center"/>
      <protection hidden="1"/>
    </xf>
    <xf numFmtId="0" fontId="3" fillId="8" borderId="22" xfId="0" applyFont="1" applyFill="1" applyBorder="1" applyAlignment="1" applyProtection="1">
      <alignment horizontal="center" vertical="center" shrinkToFit="1"/>
      <protection hidden="1"/>
    </xf>
    <xf numFmtId="0" fontId="3" fillId="8" borderId="43" xfId="0" applyFont="1" applyFill="1" applyBorder="1" applyAlignment="1" applyProtection="1">
      <alignment horizontal="center" shrinkToFit="1"/>
      <protection hidden="1"/>
    </xf>
    <xf numFmtId="0" fontId="3" fillId="8" borderId="26" xfId="0" applyFont="1" applyFill="1" applyBorder="1" applyAlignment="1" applyProtection="1">
      <alignment horizontal="left" vertical="center" shrinkToFit="1"/>
      <protection hidden="1"/>
    </xf>
    <xf numFmtId="0" fontId="3" fillId="8" borderId="53" xfId="0" applyFont="1" applyFill="1" applyBorder="1" applyAlignment="1" applyProtection="1">
      <alignment horizontal="left" vertical="center" shrinkToFit="1"/>
      <protection hidden="1"/>
    </xf>
    <xf numFmtId="0" fontId="3" fillId="8" borderId="43"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protection hidden="1"/>
    </xf>
    <xf numFmtId="2" fontId="3" fillId="8" borderId="26" xfId="0" applyNumberFormat="1" applyFont="1" applyFill="1" applyBorder="1" applyAlignment="1" applyProtection="1">
      <alignment horizontal="center" vertical="center"/>
      <protection hidden="1"/>
    </xf>
    <xf numFmtId="2" fontId="3" fillId="8" borderId="58" xfId="0" applyNumberFormat="1" applyFont="1" applyFill="1" applyBorder="1" applyAlignment="1" applyProtection="1">
      <alignment horizontal="center" vertical="center"/>
      <protection hidden="1"/>
    </xf>
    <xf numFmtId="0" fontId="3" fillId="8" borderId="43" xfId="0" applyFont="1" applyFill="1" applyBorder="1" applyAlignment="1" applyProtection="1">
      <alignment horizontal="center" vertical="center"/>
      <protection hidden="1"/>
    </xf>
    <xf numFmtId="0" fontId="3" fillId="0" borderId="48" xfId="0" applyFont="1" applyBorder="1" applyAlignment="1" applyProtection="1">
      <alignment horizontal="center"/>
      <protection hidden="1"/>
    </xf>
    <xf numFmtId="0" fontId="3" fillId="0" borderId="42" xfId="0" applyFont="1" applyBorder="1" applyAlignment="1" applyProtection="1">
      <alignment horizontal="center"/>
      <protection hidden="1"/>
    </xf>
    <xf numFmtId="0" fontId="4" fillId="0" borderId="22" xfId="0" applyFont="1" applyBorder="1" applyAlignment="1" applyProtection="1">
      <alignment horizontal="center" vertical="center"/>
      <protection hidden="1"/>
    </xf>
    <xf numFmtId="0" fontId="3" fillId="0" borderId="44" xfId="0" applyFont="1" applyBorder="1" applyAlignment="1" applyProtection="1">
      <alignment horizontal="center"/>
      <protection hidden="1"/>
    </xf>
    <xf numFmtId="0" fontId="3" fillId="8" borderId="37" xfId="0" applyFont="1" applyFill="1" applyBorder="1" applyAlignment="1" applyProtection="1">
      <alignment horizontal="center" shrinkToFit="1"/>
      <protection hidden="1"/>
    </xf>
    <xf numFmtId="0" fontId="3" fillId="8" borderId="12" xfId="0" applyFont="1" applyFill="1" applyBorder="1" applyAlignment="1" applyProtection="1">
      <alignment horizontal="left" vertical="center" shrinkToFit="1"/>
      <protection hidden="1"/>
    </xf>
    <xf numFmtId="0" fontId="3" fillId="8" borderId="33" xfId="0" applyFont="1" applyFill="1" applyBorder="1" applyAlignment="1" applyProtection="1">
      <alignment horizontal="left" vertical="center" shrinkToFit="1"/>
      <protection hidden="1"/>
    </xf>
    <xf numFmtId="0" fontId="4" fillId="8" borderId="12" xfId="0" applyFont="1" applyFill="1" applyBorder="1" applyAlignment="1" applyProtection="1">
      <alignment horizontal="center" vertical="center"/>
      <protection hidden="1"/>
    </xf>
    <xf numFmtId="0" fontId="4" fillId="8" borderId="47" xfId="0" applyFont="1" applyFill="1" applyBorder="1" applyAlignment="1" applyProtection="1">
      <alignment horizontal="center" vertical="center"/>
      <protection hidden="1"/>
    </xf>
    <xf numFmtId="2" fontId="3" fillId="8" borderId="12" xfId="0" applyNumberFormat="1" applyFont="1" applyFill="1" applyBorder="1" applyAlignment="1" applyProtection="1">
      <alignment horizontal="center" vertical="center"/>
      <protection hidden="1"/>
    </xf>
    <xf numFmtId="2" fontId="3" fillId="8" borderId="47" xfId="0" applyNumberFormat="1" applyFont="1" applyFill="1" applyBorder="1" applyAlignment="1" applyProtection="1">
      <alignment horizontal="center" vertical="center"/>
      <protection hidden="1"/>
    </xf>
    <xf numFmtId="1" fontId="3" fillId="8" borderId="25" xfId="0" applyNumberFormat="1" applyFont="1" applyFill="1" applyBorder="1" applyAlignment="1" applyProtection="1">
      <alignment horizontal="center" vertical="center"/>
      <protection hidden="1"/>
    </xf>
    <xf numFmtId="0" fontId="3" fillId="8" borderId="40" xfId="0" applyFont="1" applyFill="1" applyBorder="1" applyAlignment="1" applyProtection="1">
      <alignment horizontal="center" vertical="center"/>
      <protection hidden="1"/>
    </xf>
    <xf numFmtId="0" fontId="3" fillId="8" borderId="21" xfId="0" applyFont="1" applyFill="1" applyBorder="1" applyAlignment="1" applyProtection="1">
      <alignment horizontal="center" vertical="center"/>
      <protection hidden="1"/>
    </xf>
    <xf numFmtId="0" fontId="3" fillId="8" borderId="30" xfId="0" applyFont="1" applyFill="1" applyBorder="1" applyAlignment="1" applyProtection="1">
      <alignment horizontal="center" vertical="center"/>
      <protection hidden="1"/>
    </xf>
    <xf numFmtId="0" fontId="3" fillId="8" borderId="14" xfId="0" applyFont="1" applyFill="1" applyBorder="1" applyAlignment="1" applyProtection="1">
      <alignment horizontal="center" vertical="center"/>
      <protection hidden="1"/>
    </xf>
    <xf numFmtId="2" fontId="3" fillId="8" borderId="23" xfId="0" applyNumberFormat="1" applyFont="1" applyFill="1" applyBorder="1" applyAlignment="1" applyProtection="1">
      <alignment horizontal="center" vertical="center"/>
      <protection hidden="1"/>
    </xf>
    <xf numFmtId="2" fontId="3" fillId="8" borderId="38" xfId="0" applyNumberFormat="1" applyFont="1" applyFill="1" applyBorder="1" applyAlignment="1" applyProtection="1">
      <alignment horizontal="center" vertical="center"/>
      <protection hidden="1"/>
    </xf>
    <xf numFmtId="2" fontId="3" fillId="8" borderId="20" xfId="0" applyNumberFormat="1" applyFont="1" applyFill="1" applyBorder="1" applyAlignment="1" applyProtection="1">
      <alignment horizontal="center" vertical="center"/>
      <protection hidden="1"/>
    </xf>
    <xf numFmtId="2" fontId="3" fillId="8" borderId="28" xfId="0" applyNumberFormat="1" applyFont="1" applyFill="1" applyBorder="1" applyAlignment="1" applyProtection="1">
      <alignment horizontal="center" vertical="center"/>
      <protection hidden="1"/>
    </xf>
    <xf numFmtId="2" fontId="3" fillId="8" borderId="11" xfId="0" applyNumberFormat="1" applyFont="1" applyFill="1" applyBorder="1" applyAlignment="1" applyProtection="1">
      <alignment horizontal="center" vertical="center"/>
      <protection hidden="1"/>
    </xf>
    <xf numFmtId="1" fontId="3" fillId="8" borderId="61" xfId="0" applyNumberFormat="1" applyFont="1" applyFill="1" applyBorder="1" applyAlignment="1" applyProtection="1">
      <alignment horizontal="center" vertical="center"/>
      <protection hidden="1"/>
    </xf>
    <xf numFmtId="1" fontId="3" fillId="8" borderId="59" xfId="0" applyNumberFormat="1" applyFont="1" applyFill="1" applyBorder="1" applyAlignment="1" applyProtection="1">
      <alignment horizontal="center" vertical="center"/>
      <protection hidden="1"/>
    </xf>
    <xf numFmtId="1" fontId="3" fillId="8" borderId="60" xfId="0" applyNumberFormat="1" applyFont="1" applyFill="1" applyBorder="1" applyAlignment="1" applyProtection="1">
      <alignment horizontal="center" vertical="center"/>
      <protection hidden="1"/>
    </xf>
    <xf numFmtId="1" fontId="3" fillId="8" borderId="36" xfId="0" applyNumberFormat="1" applyFont="1" applyFill="1" applyBorder="1" applyAlignment="1" applyProtection="1">
      <alignment horizontal="center" vertical="center"/>
      <protection hidden="1"/>
    </xf>
    <xf numFmtId="1" fontId="3" fillId="8" borderId="45" xfId="0" applyNumberFormat="1" applyFont="1" applyFill="1" applyBorder="1" applyAlignment="1" applyProtection="1">
      <alignment horizontal="center" vertical="center"/>
      <protection hidden="1"/>
    </xf>
    <xf numFmtId="164" fontId="2" fillId="0" borderId="0" xfId="0" applyNumberFormat="1" applyFont="1" applyAlignment="1" applyProtection="1">
      <alignment vertical="center"/>
      <protection hidden="1"/>
    </xf>
    <xf numFmtId="164" fontId="3" fillId="0" borderId="0" xfId="0" applyNumberFormat="1" applyFont="1" applyAlignment="1" applyProtection="1">
      <alignment horizontal="center"/>
      <protection hidden="1"/>
    </xf>
    <xf numFmtId="164" fontId="4" fillId="0" borderId="0" xfId="0" applyNumberFormat="1" applyFont="1" applyProtection="1">
      <protection hidden="1"/>
    </xf>
    <xf numFmtId="164" fontId="6" fillId="0" borderId="0" xfId="0" applyNumberFormat="1" applyFont="1" applyAlignment="1" applyProtection="1">
      <alignment vertical="center"/>
      <protection hidden="1"/>
    </xf>
    <xf numFmtId="0" fontId="10"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Continuous" vertical="center"/>
      <protection hidden="1"/>
    </xf>
    <xf numFmtId="0" fontId="3" fillId="0" borderId="0" xfId="0" applyFont="1" applyAlignment="1" applyProtection="1">
      <alignment horizontal="centerContinuous"/>
      <protection hidden="1"/>
    </xf>
    <xf numFmtId="0" fontId="10" fillId="0" borderId="22" xfId="0" applyFont="1" applyBorder="1" applyAlignment="1" applyProtection="1">
      <alignment horizontal="center" vertical="center" wrapText="1"/>
      <protection hidden="1"/>
    </xf>
    <xf numFmtId="1" fontId="10" fillId="0" borderId="22"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2" fillId="0" borderId="22" xfId="0" applyFont="1" applyBorder="1" applyAlignment="1" applyProtection="1">
      <alignment horizontal="center" vertical="center"/>
      <protection hidden="1"/>
    </xf>
    <xf numFmtId="10" fontId="13" fillId="0" borderId="22" xfId="0" applyNumberFormat="1" applyFont="1" applyBorder="1" applyAlignment="1" applyProtection="1">
      <alignment horizontal="center" vertical="center"/>
      <protection hidden="1"/>
    </xf>
    <xf numFmtId="2" fontId="4" fillId="0" borderId="22" xfId="0" applyNumberFormat="1" applyFont="1" applyBorder="1" applyAlignment="1" applyProtection="1">
      <alignment horizontal="center" vertical="center"/>
      <protection hidden="1"/>
    </xf>
    <xf numFmtId="10" fontId="13" fillId="0" borderId="22" xfId="1" applyNumberFormat="1" applyFont="1" applyBorder="1" applyAlignment="1" applyProtection="1">
      <alignment horizontal="center" vertical="center"/>
      <protection hidden="1"/>
    </xf>
    <xf numFmtId="164" fontId="11" fillId="0" borderId="22" xfId="0" applyNumberFormat="1" applyFont="1" applyBorder="1" applyAlignment="1" applyProtection="1">
      <alignment horizontal="center" vertical="center"/>
      <protection hidden="1"/>
    </xf>
    <xf numFmtId="164" fontId="13" fillId="0" borderId="22" xfId="0" applyNumberFormat="1" applyFont="1" applyBorder="1" applyAlignment="1" applyProtection="1">
      <alignment horizontal="center" vertical="center"/>
      <protection hidden="1"/>
    </xf>
    <xf numFmtId="1" fontId="3" fillId="0" borderId="0" xfId="0" applyNumberFormat="1" applyFont="1" applyAlignment="1" applyProtection="1">
      <alignment horizontal="centerContinuous" vertical="center"/>
      <protection hidden="1"/>
    </xf>
    <xf numFmtId="164" fontId="4" fillId="0" borderId="39"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164" fontId="4" fillId="0" borderId="29" xfId="0" applyNumberFormat="1" applyFont="1" applyBorder="1" applyAlignment="1" applyProtection="1">
      <alignment horizontal="left"/>
      <protection hidden="1"/>
    </xf>
    <xf numFmtId="0" fontId="3" fillId="8" borderId="0" xfId="0" applyFont="1" applyFill="1" applyAlignment="1" applyProtection="1">
      <alignment horizontal="left" vertical="center" shrinkToFit="1"/>
      <protection hidden="1"/>
    </xf>
    <xf numFmtId="164" fontId="4" fillId="0" borderId="16" xfId="0" applyNumberFormat="1" applyFont="1" applyBorder="1" applyAlignment="1" applyProtection="1">
      <alignment horizontal="left" vertical="center"/>
      <protection hidden="1"/>
    </xf>
    <xf numFmtId="0" fontId="9" fillId="0" borderId="0" xfId="0" applyFont="1" applyAlignment="1" applyProtection="1">
      <alignment horizontal="center" vertical="top" wrapText="1"/>
      <protection hidden="1"/>
    </xf>
    <xf numFmtId="0" fontId="7" fillId="0" borderId="0" xfId="0" applyFont="1" applyAlignment="1" applyProtection="1">
      <alignment vertical="top" wrapText="1"/>
      <protection hidden="1"/>
    </xf>
    <xf numFmtId="164" fontId="4" fillId="0" borderId="0" xfId="0" applyNumberFormat="1" applyFont="1" applyAlignment="1" applyProtection="1">
      <alignment horizontal="center"/>
      <protection hidden="1"/>
    </xf>
    <xf numFmtId="0" fontId="3" fillId="2" borderId="5" xfId="0" applyFont="1" applyFill="1" applyBorder="1" applyAlignment="1" applyProtection="1">
      <alignment horizontal="center" shrinkToFit="1"/>
      <protection hidden="1"/>
    </xf>
    <xf numFmtId="0" fontId="3" fillId="2" borderId="6" xfId="0" applyFont="1" applyFill="1" applyBorder="1" applyAlignment="1" applyProtection="1">
      <alignment vertical="center" shrinkToFit="1"/>
      <protection hidden="1"/>
    </xf>
    <xf numFmtId="0" fontId="3" fillId="0" borderId="15" xfId="0" applyFont="1" applyBorder="1" applyAlignment="1" applyProtection="1">
      <alignment horizontal="center" vertical="center"/>
      <protection hidden="1"/>
    </xf>
    <xf numFmtId="0" fontId="3" fillId="0" borderId="20" xfId="0" applyFont="1" applyBorder="1" applyAlignment="1" applyProtection="1">
      <alignment horizontal="center" vertical="center"/>
      <protection hidden="1"/>
    </xf>
    <xf numFmtId="164" fontId="5" fillId="0" borderId="3" xfId="0" applyNumberFormat="1" applyFont="1" applyBorder="1" applyAlignment="1" applyProtection="1">
      <alignment horizontal="left" vertical="center" wrapText="1"/>
      <protection hidden="1"/>
    </xf>
    <xf numFmtId="0" fontId="3" fillId="0" borderId="23" xfId="0" applyFont="1" applyBorder="1" applyAlignment="1" applyProtection="1">
      <alignment horizontal="center" vertical="center"/>
      <protection hidden="1"/>
    </xf>
    <xf numFmtId="164" fontId="5" fillId="0" borderId="24" xfId="0" applyNumberFormat="1" applyFont="1" applyBorder="1" applyAlignment="1" applyProtection="1">
      <alignment horizontal="left" vertical="center" wrapText="1"/>
      <protection hidden="1"/>
    </xf>
    <xf numFmtId="0" fontId="3" fillId="2" borderId="5" xfId="0" applyFont="1" applyFill="1" applyBorder="1" applyAlignment="1" applyProtection="1">
      <alignment horizontal="center" vertical="center" shrinkToFit="1"/>
      <protection hidden="1"/>
    </xf>
    <xf numFmtId="0" fontId="3" fillId="2" borderId="7" xfId="0" applyFont="1" applyFill="1" applyBorder="1" applyAlignment="1" applyProtection="1">
      <alignment vertical="center" shrinkToFit="1"/>
      <protection hidden="1"/>
    </xf>
    <xf numFmtId="0" fontId="3" fillId="0" borderId="28" xfId="0" applyFont="1" applyBorder="1" applyAlignment="1" applyProtection="1">
      <alignment horizontal="center" vertical="center"/>
      <protection hidden="1"/>
    </xf>
    <xf numFmtId="0" fontId="3" fillId="8" borderId="62" xfId="0" applyFont="1" applyFill="1" applyBorder="1" applyAlignment="1" applyProtection="1">
      <alignment horizontal="left" vertical="center" shrinkToFit="1"/>
      <protection hidden="1"/>
    </xf>
    <xf numFmtId="164" fontId="4" fillId="0" borderId="63" xfId="0" applyNumberFormat="1" applyFont="1" applyBorder="1" applyAlignment="1" applyProtection="1">
      <alignment horizontal="left"/>
      <protection hidden="1"/>
    </xf>
    <xf numFmtId="164" fontId="4" fillId="0" borderId="40" xfId="0" applyNumberFormat="1" applyFont="1" applyBorder="1" applyAlignment="1" applyProtection="1">
      <alignment horizontal="left" vertical="center"/>
      <protection hidden="1"/>
    </xf>
    <xf numFmtId="164" fontId="4" fillId="0" borderId="17" xfId="0" applyNumberFormat="1" applyFont="1" applyBorder="1" applyAlignment="1" applyProtection="1">
      <alignment horizontal="left" vertical="center"/>
      <protection hidden="1"/>
    </xf>
    <xf numFmtId="0" fontId="16" fillId="0" borderId="22" xfId="0" applyFont="1" applyBorder="1" applyAlignment="1" applyProtection="1">
      <alignment horizontal="center" vertical="center"/>
      <protection locked="0"/>
    </xf>
    <xf numFmtId="164" fontId="16" fillId="0" borderId="22" xfId="0" applyNumberFormat="1" applyFont="1" applyBorder="1" applyAlignment="1" applyProtection="1">
      <alignment horizontal="left"/>
      <protection locked="0"/>
    </xf>
    <xf numFmtId="164" fontId="17" fillId="0" borderId="0" xfId="0" applyNumberFormat="1" applyFont="1" applyAlignment="1" applyProtection="1">
      <alignment vertical="center"/>
      <protection hidden="1"/>
    </xf>
    <xf numFmtId="0" fontId="17" fillId="0" borderId="0" xfId="0" applyFont="1" applyAlignment="1" applyProtection="1">
      <alignment vertical="center"/>
      <protection locked="0"/>
    </xf>
    <xf numFmtId="164" fontId="16" fillId="0" borderId="16" xfId="0" applyNumberFormat="1" applyFont="1" applyBorder="1" applyAlignment="1" applyProtection="1">
      <alignment horizontal="left" vertical="center"/>
      <protection hidden="1"/>
    </xf>
    <xf numFmtId="164" fontId="8" fillId="0" borderId="42" xfId="0" applyNumberFormat="1" applyFont="1" applyBorder="1" applyAlignment="1" applyProtection="1">
      <alignment horizontal="center" vertical="center"/>
      <protection hidden="1"/>
    </xf>
    <xf numFmtId="0" fontId="0" fillId="0" borderId="3" xfId="0" applyBorder="1" applyProtection="1">
      <protection hidden="1"/>
    </xf>
    <xf numFmtId="0" fontId="0" fillId="0" borderId="4" xfId="0" applyBorder="1" applyProtection="1">
      <protection hidden="1"/>
    </xf>
    <xf numFmtId="0" fontId="3" fillId="2" borderId="45" xfId="0" applyFont="1" applyFill="1" applyBorder="1" applyAlignment="1" applyProtection="1">
      <alignment horizontal="center" shrinkToFit="1"/>
      <protection hidden="1"/>
    </xf>
    <xf numFmtId="0" fontId="0" fillId="0" borderId="0" xfId="0" applyProtection="1">
      <protection hidden="1"/>
    </xf>
    <xf numFmtId="0" fontId="0" fillId="0" borderId="14" xfId="0" applyBorder="1" applyProtection="1">
      <protection hidden="1"/>
    </xf>
    <xf numFmtId="0" fontId="8" fillId="0" borderId="42" xfId="0" applyFont="1" applyBorder="1" applyAlignment="1" applyProtection="1">
      <alignment horizontal="center" vertical="center"/>
      <protection hidden="1"/>
    </xf>
    <xf numFmtId="164" fontId="6" fillId="0" borderId="68" xfId="0" applyNumberFormat="1" applyFont="1" applyBorder="1" applyAlignment="1" applyProtection="1">
      <alignment horizontal="center" vertical="center"/>
      <protection hidden="1"/>
    </xf>
    <xf numFmtId="0" fontId="0" fillId="0" borderId="9" xfId="0" applyBorder="1" applyProtection="1">
      <protection hidden="1"/>
    </xf>
    <xf numFmtId="0" fontId="0" fillId="0" borderId="10" xfId="0" applyBorder="1" applyProtection="1">
      <protection hidden="1"/>
    </xf>
    <xf numFmtId="0" fontId="0" fillId="0" borderId="34" xfId="0" applyBorder="1" applyProtection="1">
      <protection hidden="1"/>
    </xf>
    <xf numFmtId="0" fontId="0" fillId="0" borderId="35" xfId="0" applyBorder="1" applyProtection="1">
      <protection hidden="1"/>
    </xf>
    <xf numFmtId="0" fontId="0" fillId="0" borderId="32" xfId="0" applyBorder="1" applyProtection="1">
      <protection hidden="1"/>
    </xf>
    <xf numFmtId="0" fontId="2" fillId="0" borderId="0" xfId="0" applyFont="1" applyAlignment="1" applyProtection="1">
      <alignment horizontal="right" vertical="center"/>
      <protection hidden="1"/>
    </xf>
    <xf numFmtId="164" fontId="6" fillId="0" borderId="42" xfId="0" applyNumberFormat="1" applyFont="1" applyBorder="1" applyAlignment="1" applyProtection="1">
      <alignment horizontal="center" vertical="center"/>
      <protection hidden="1"/>
    </xf>
    <xf numFmtId="164" fontId="8" fillId="0" borderId="48" xfId="0" applyNumberFormat="1" applyFont="1" applyBorder="1" applyAlignment="1" applyProtection="1">
      <alignment horizontal="center" vertical="center"/>
      <protection hidden="1"/>
    </xf>
    <xf numFmtId="0" fontId="0" fillId="0" borderId="39" xfId="0" applyBorder="1" applyProtection="1">
      <protection hidden="1"/>
    </xf>
    <xf numFmtId="0" fontId="0" fillId="0" borderId="66" xfId="0" applyBorder="1" applyProtection="1">
      <protection hidden="1"/>
    </xf>
    <xf numFmtId="0" fontId="2" fillId="0" borderId="7" xfId="0" applyFont="1" applyBorder="1" applyAlignment="1" applyProtection="1">
      <alignment horizontal="center" vertical="center" shrinkToFit="1"/>
      <protection hidden="1"/>
    </xf>
    <xf numFmtId="164" fontId="8" fillId="0" borderId="44" xfId="0" applyNumberFormat="1" applyFont="1" applyBorder="1" applyAlignment="1" applyProtection="1">
      <alignment horizontal="center" vertical="center"/>
      <protection hidden="1"/>
    </xf>
    <xf numFmtId="0" fontId="0" fillId="0" borderId="29" xfId="0" applyBorder="1" applyProtection="1">
      <protection hidden="1"/>
    </xf>
    <xf numFmtId="0" fontId="0" fillId="0" borderId="69" xfId="0" applyBorder="1" applyProtection="1">
      <protection hidden="1"/>
    </xf>
    <xf numFmtId="0" fontId="3" fillId="0" borderId="5" xfId="0" applyFont="1" applyBorder="1" applyAlignment="1" applyProtection="1">
      <alignment horizontal="right" vertical="center"/>
      <protection hidden="1"/>
    </xf>
    <xf numFmtId="0" fontId="0" fillId="0" borderId="6" xfId="0" applyBorder="1" applyProtection="1">
      <protection hidden="1"/>
    </xf>
    <xf numFmtId="164" fontId="6" fillId="0" borderId="48" xfId="0" applyNumberFormat="1" applyFont="1" applyBorder="1" applyAlignment="1" applyProtection="1">
      <alignment horizontal="center" vertical="center"/>
      <protection hidden="1"/>
    </xf>
    <xf numFmtId="164" fontId="2" fillId="0" borderId="0" xfId="0" applyNumberFormat="1" applyFont="1" applyAlignment="1" applyProtection="1">
      <alignment horizontal="right" vertical="center"/>
      <protection hidden="1"/>
    </xf>
    <xf numFmtId="0" fontId="8" fillId="0" borderId="48" xfId="0" applyFont="1" applyBorder="1" applyAlignment="1" applyProtection="1">
      <alignment horizontal="center" vertical="center"/>
      <protection hidden="1"/>
    </xf>
    <xf numFmtId="164" fontId="8" fillId="0" borderId="22" xfId="0" applyNumberFormat="1" applyFont="1" applyBorder="1" applyAlignment="1" applyProtection="1">
      <alignment horizontal="center" vertical="center"/>
      <protection hidden="1"/>
    </xf>
    <xf numFmtId="164" fontId="8" fillId="0" borderId="7" xfId="0" applyNumberFormat="1" applyFont="1" applyBorder="1" applyAlignment="1" applyProtection="1">
      <alignment horizontal="center" vertical="center"/>
      <protection hidden="1"/>
    </xf>
    <xf numFmtId="0" fontId="0" fillId="0" borderId="7" xfId="0" applyBorder="1" applyProtection="1">
      <protection hidden="1"/>
    </xf>
    <xf numFmtId="164" fontId="8" fillId="5" borderId="37" xfId="0" applyNumberFormat="1" applyFont="1" applyFill="1" applyBorder="1" applyAlignment="1" applyProtection="1">
      <alignment horizontal="center" vertical="center"/>
      <protection hidden="1"/>
    </xf>
    <xf numFmtId="0" fontId="0" fillId="0" borderId="1" xfId="0" applyBorder="1" applyProtection="1">
      <protection hidden="1"/>
    </xf>
    <xf numFmtId="164" fontId="8" fillId="0" borderId="0" xfId="0" applyNumberFormat="1" applyFont="1" applyAlignment="1" applyProtection="1">
      <alignment horizontal="center" vertical="center"/>
      <protection hidden="1"/>
    </xf>
    <xf numFmtId="164" fontId="6" fillId="0" borderId="44" xfId="0" applyNumberFormat="1" applyFont="1" applyBorder="1" applyAlignment="1" applyProtection="1">
      <alignment horizontal="center" vertical="center"/>
      <protection hidden="1"/>
    </xf>
    <xf numFmtId="164" fontId="2" fillId="0" borderId="18" xfId="0" applyNumberFormat="1" applyFont="1" applyBorder="1" applyAlignment="1" applyProtection="1">
      <alignment horizontal="right" vertical="center"/>
      <protection hidden="1"/>
    </xf>
    <xf numFmtId="0" fontId="0" fillId="0" borderId="16" xfId="0" applyBorder="1" applyProtection="1">
      <protection hidden="1"/>
    </xf>
    <xf numFmtId="0" fontId="0" fillId="0" borderId="18" xfId="0" applyBorder="1" applyProtection="1">
      <protection hidden="1"/>
    </xf>
    <xf numFmtId="164" fontId="8" fillId="0" borderId="22" xfId="0" applyNumberFormat="1" applyFont="1" applyBorder="1" applyAlignment="1" applyProtection="1">
      <alignment horizontal="center" vertical="center" shrinkToFit="1"/>
      <protection hidden="1"/>
    </xf>
    <xf numFmtId="164" fontId="8" fillId="2" borderId="37" xfId="0" applyNumberFormat="1" applyFont="1" applyFill="1" applyBorder="1" applyAlignment="1" applyProtection="1">
      <alignment horizontal="center" vertical="center"/>
      <protection hidden="1"/>
    </xf>
    <xf numFmtId="0" fontId="8" fillId="0" borderId="44" xfId="0" applyFont="1" applyBorder="1" applyAlignment="1" applyProtection="1">
      <alignment horizontal="center" vertical="center"/>
      <protection hidden="1"/>
    </xf>
    <xf numFmtId="0" fontId="3" fillId="0" borderId="68" xfId="0" applyFont="1" applyBorder="1" applyAlignment="1" applyProtection="1">
      <alignment horizontal="center" vertical="center"/>
      <protection hidden="1"/>
    </xf>
    <xf numFmtId="0" fontId="0" fillId="0" borderId="45" xfId="0" applyBorder="1" applyProtection="1">
      <protection hidden="1"/>
    </xf>
    <xf numFmtId="0" fontId="0" fillId="0" borderId="13" xfId="0" applyBorder="1" applyProtection="1">
      <protection hidden="1"/>
    </xf>
    <xf numFmtId="0" fontId="6" fillId="0" borderId="68" xfId="0" applyFont="1" applyBorder="1" applyAlignment="1" applyProtection="1">
      <alignment horizontal="center" vertical="center" shrinkToFit="1"/>
      <protection hidden="1"/>
    </xf>
    <xf numFmtId="164" fontId="8" fillId="0" borderId="10" xfId="0" applyNumberFormat="1" applyFont="1" applyBorder="1" applyAlignment="1" applyProtection="1">
      <alignment horizontal="center" vertical="center"/>
      <protection hidden="1"/>
    </xf>
    <xf numFmtId="0" fontId="2" fillId="0" borderId="1" xfId="0" applyFont="1" applyBorder="1" applyAlignment="1" applyProtection="1">
      <alignment horizontal="right" vertical="center"/>
      <protection hidden="1"/>
    </xf>
    <xf numFmtId="164" fontId="6" fillId="0" borderId="7" xfId="0" applyNumberFormat="1" applyFont="1" applyBorder="1" applyAlignment="1" applyProtection="1">
      <alignment horizontal="center" vertical="center"/>
      <protection hidden="1"/>
    </xf>
    <xf numFmtId="164" fontId="3" fillId="0" borderId="5" xfId="0" applyNumberFormat="1" applyFont="1" applyBorder="1" applyAlignment="1" applyProtection="1">
      <alignment horizontal="right" vertical="center"/>
      <protection hidden="1"/>
    </xf>
    <xf numFmtId="0" fontId="9" fillId="0" borderId="0" xfId="0" applyFont="1" applyAlignment="1" applyProtection="1">
      <alignment horizontal="center" vertical="top" wrapText="1"/>
      <protection hidden="1"/>
    </xf>
    <xf numFmtId="0" fontId="8" fillId="5" borderId="45" xfId="0" applyFont="1" applyFill="1" applyBorder="1" applyAlignment="1" applyProtection="1">
      <alignment horizontal="center" vertical="center"/>
      <protection hidden="1"/>
    </xf>
    <xf numFmtId="2" fontId="3" fillId="0" borderId="0" xfId="0" applyNumberFormat="1" applyFont="1" applyAlignment="1" applyProtection="1">
      <alignment horizontal="center" vertical="center" wrapText="1"/>
      <protection locked="0"/>
    </xf>
    <xf numFmtId="0" fontId="0" fillId="0" borderId="0" xfId="0" applyProtection="1">
      <protection locked="0"/>
    </xf>
    <xf numFmtId="0" fontId="6" fillId="0" borderId="0" xfId="0" applyFont="1" applyAlignment="1" applyProtection="1">
      <alignment horizontal="center" vertical="center" wrapText="1"/>
      <protection locked="0"/>
    </xf>
    <xf numFmtId="0" fontId="3" fillId="0" borderId="27" xfId="0" applyFont="1" applyBorder="1" applyAlignment="1" applyProtection="1">
      <alignment horizontal="center" vertical="center"/>
      <protection locked="0"/>
    </xf>
    <xf numFmtId="0" fontId="0" fillId="0" borderId="65" xfId="0" applyBorder="1" applyProtection="1">
      <protection locked="0"/>
    </xf>
    <xf numFmtId="164" fontId="8" fillId="0" borderId="22" xfId="0" applyNumberFormat="1" applyFont="1" applyBorder="1" applyAlignment="1" applyProtection="1">
      <alignment horizontal="center" vertical="center" shrinkToFit="1"/>
      <protection locked="0"/>
    </xf>
    <xf numFmtId="0" fontId="0" fillId="0" borderId="3" xfId="0" applyBorder="1" applyProtection="1">
      <protection locked="0"/>
    </xf>
    <xf numFmtId="0" fontId="0" fillId="0" borderId="16" xfId="0" applyBorder="1" applyProtection="1">
      <protection locked="0"/>
    </xf>
    <xf numFmtId="0" fontId="0" fillId="0" borderId="4" xfId="0" applyBorder="1" applyProtection="1">
      <protection locked="0"/>
    </xf>
    <xf numFmtId="164" fontId="6" fillId="0" borderId="0" xfId="0" applyNumberFormat="1" applyFont="1" applyAlignment="1" applyProtection="1">
      <alignment horizontal="right" vertical="center"/>
      <protection hidden="1"/>
    </xf>
    <xf numFmtId="164" fontId="8" fillId="0" borderId="22" xfId="0" applyNumberFormat="1" applyFont="1" applyBorder="1" applyAlignment="1" applyProtection="1">
      <alignment horizontal="center" vertical="center"/>
      <protection locked="0"/>
    </xf>
    <xf numFmtId="164" fontId="11" fillId="0" borderId="6" xfId="0" applyNumberFormat="1" applyFont="1" applyBorder="1" applyAlignment="1" applyProtection="1">
      <alignment horizontal="right" vertical="center"/>
      <protection hidden="1"/>
    </xf>
    <xf numFmtId="164" fontId="10" fillId="0" borderId="7" xfId="0" applyNumberFormat="1" applyFont="1" applyBorder="1" applyAlignment="1" applyProtection="1">
      <alignment horizontal="center" vertical="center"/>
      <protection locked="0"/>
    </xf>
    <xf numFmtId="0" fontId="11" fillId="0" borderId="5" xfId="0" applyFont="1" applyBorder="1" applyAlignment="1" applyProtection="1">
      <alignment horizontal="right" vertical="center"/>
      <protection locked="0"/>
    </xf>
    <xf numFmtId="0" fontId="0" fillId="0" borderId="6" xfId="0" applyBorder="1" applyProtection="1">
      <protection locked="0"/>
    </xf>
    <xf numFmtId="164" fontId="10" fillId="0" borderId="7" xfId="0" applyNumberFormat="1" applyFont="1" applyBorder="1" applyAlignment="1" applyProtection="1">
      <alignment horizontal="left" vertical="center"/>
      <protection locked="0"/>
    </xf>
    <xf numFmtId="0" fontId="0" fillId="0" borderId="7" xfId="0" applyBorder="1" applyProtection="1">
      <protection locked="0"/>
    </xf>
    <xf numFmtId="0" fontId="6" fillId="0" borderId="0" xfId="0" applyFont="1" applyAlignment="1" applyProtection="1">
      <alignment horizontal="right" vertical="center"/>
      <protection locked="0"/>
    </xf>
    <xf numFmtId="164" fontId="6" fillId="0" borderId="2" xfId="0" applyNumberFormat="1" applyFont="1" applyBorder="1" applyAlignment="1" applyProtection="1">
      <alignment horizontal="right" vertical="center"/>
      <protection hidden="1"/>
    </xf>
    <xf numFmtId="0" fontId="9" fillId="0" borderId="0" xfId="0" applyFont="1" applyAlignment="1" applyProtection="1">
      <alignment horizontal="center" vertical="top" wrapText="1"/>
      <protection locked="0"/>
    </xf>
    <xf numFmtId="0" fontId="10" fillId="0" borderId="7" xfId="0" applyFont="1" applyBorder="1" applyAlignment="1" applyProtection="1">
      <alignment horizontal="left" vertical="center"/>
      <protection locked="0"/>
    </xf>
    <xf numFmtId="0" fontId="7" fillId="0" borderId="0" xfId="0" applyFont="1" applyAlignment="1" applyProtection="1">
      <alignment horizontal="center" vertical="top" wrapText="1"/>
      <protection locked="0"/>
    </xf>
    <xf numFmtId="2" fontId="3" fillId="8" borderId="59" xfId="0" applyNumberFormat="1" applyFont="1" applyFill="1" applyBorder="1" applyAlignment="1" applyProtection="1">
      <alignment horizontal="center" vertical="center" wrapText="1"/>
      <protection hidden="1"/>
    </xf>
    <xf numFmtId="0" fontId="0" fillId="0" borderId="67" xfId="0" applyBorder="1" applyProtection="1">
      <protection hidden="1"/>
    </xf>
    <xf numFmtId="0" fontId="6" fillId="8" borderId="48" xfId="0" applyFont="1" applyFill="1" applyBorder="1" applyAlignment="1" applyProtection="1">
      <alignment horizontal="center" vertical="center" wrapText="1"/>
      <protection hidden="1"/>
    </xf>
    <xf numFmtId="164" fontId="6" fillId="0" borderId="22" xfId="0" applyNumberFormat="1" applyFont="1" applyBorder="1" applyAlignment="1" applyProtection="1">
      <alignment horizontal="right" vertical="center"/>
      <protection hidden="1"/>
    </xf>
    <xf numFmtId="0" fontId="6" fillId="0" borderId="0" xfId="0" applyFont="1" applyAlignment="1" applyProtection="1">
      <alignment horizontal="right" vertical="center"/>
      <protection hidden="1"/>
    </xf>
    <xf numFmtId="2" fontId="3" fillId="8" borderId="38" xfId="0" applyNumberFormat="1" applyFont="1" applyFill="1" applyBorder="1" applyAlignment="1" applyProtection="1">
      <alignment horizontal="center" vertical="center" wrapText="1"/>
      <protection hidden="1"/>
    </xf>
    <xf numFmtId="0" fontId="0" fillId="0" borderId="11" xfId="0" applyBorder="1" applyProtection="1">
      <protection hidden="1"/>
    </xf>
    <xf numFmtId="0" fontId="0" fillId="0" borderId="15" xfId="0" applyBorder="1" applyProtection="1">
      <protection hidden="1"/>
    </xf>
    <xf numFmtId="164" fontId="11" fillId="0" borderId="9" xfId="0" applyNumberFormat="1" applyFont="1" applyBorder="1" applyAlignment="1" applyProtection="1">
      <alignment horizontal="right" vertical="center"/>
      <protection hidden="1"/>
    </xf>
    <xf numFmtId="164" fontId="10" fillId="0" borderId="10" xfId="0" applyNumberFormat="1" applyFont="1" applyBorder="1" applyAlignment="1" applyProtection="1">
      <alignment horizontal="center" vertical="center"/>
      <protection hidden="1"/>
    </xf>
    <xf numFmtId="2" fontId="3" fillId="8" borderId="40" xfId="0" applyNumberFormat="1" applyFont="1" applyFill="1" applyBorder="1" applyAlignment="1" applyProtection="1">
      <alignment horizontal="center" vertical="center" wrapText="1"/>
      <protection hidden="1"/>
    </xf>
    <xf numFmtId="0" fontId="0" fillId="0" borderId="17" xfId="0" applyBorder="1" applyProtection="1">
      <protection hidden="1"/>
    </xf>
    <xf numFmtId="0" fontId="10" fillId="0" borderId="10" xfId="0" applyFont="1" applyBorder="1" applyAlignment="1" applyProtection="1">
      <alignment horizontal="left" vertical="center"/>
      <protection hidden="1"/>
    </xf>
    <xf numFmtId="0" fontId="11" fillId="0" borderId="8" xfId="0" applyFont="1" applyBorder="1" applyAlignment="1" applyProtection="1">
      <alignment horizontal="right" vertical="center"/>
      <protection hidden="1"/>
    </xf>
    <xf numFmtId="164" fontId="10" fillId="0" borderId="10" xfId="0" applyNumberFormat="1" applyFont="1" applyBorder="1" applyAlignment="1" applyProtection="1">
      <alignment horizontal="left" vertical="center"/>
      <protection hidden="1"/>
    </xf>
    <xf numFmtId="0" fontId="7" fillId="0" borderId="0" xfId="0" applyFont="1" applyAlignment="1" applyProtection="1">
      <alignment horizontal="center" vertical="top" wrapText="1"/>
      <protection hidden="1"/>
    </xf>
    <xf numFmtId="0" fontId="3" fillId="0" borderId="55" xfId="0" applyFont="1" applyBorder="1" applyAlignment="1" applyProtection="1">
      <alignment horizontal="center" vertical="center"/>
      <protection locked="0"/>
    </xf>
    <xf numFmtId="0" fontId="0" fillId="0" borderId="64" xfId="0" applyBorder="1" applyProtection="1">
      <protection locked="0"/>
    </xf>
    <xf numFmtId="164" fontId="6" fillId="0" borderId="16" xfId="0" applyNumberFormat="1" applyFont="1" applyBorder="1" applyAlignment="1" applyProtection="1">
      <alignment horizontal="right" vertical="center"/>
      <protection hidden="1"/>
    </xf>
    <xf numFmtId="0" fontId="11" fillId="0" borderId="16" xfId="2" applyFont="1" applyBorder="1" applyAlignment="1" applyProtection="1">
      <alignment horizontal="center" vertical="center"/>
      <protection locked="0"/>
    </xf>
    <xf numFmtId="0" fontId="14" fillId="0" borderId="0" xfId="0" applyFont="1" applyAlignment="1">
      <alignment horizontal="center" vertical="center"/>
    </xf>
    <xf numFmtId="0" fontId="10" fillId="0" borderId="16" xfId="2" applyBorder="1" applyAlignment="1" applyProtection="1">
      <alignment horizontal="center"/>
      <protection locked="0"/>
    </xf>
    <xf numFmtId="0" fontId="18" fillId="0" borderId="0" xfId="0" applyFont="1"/>
    <xf numFmtId="49" fontId="0" fillId="0" borderId="0" xfId="0" applyNumberFormat="1"/>
  </cellXfs>
  <cellStyles count="3">
    <cellStyle name="Normal" xfId="0" builtinId="0"/>
    <cellStyle name="Normal 2" xfId="2" xr:uid="{00000000-0005-0000-0000-000002000000}"/>
    <cellStyle name="Percent" xfId="1" builtinId="5"/>
  </cellStyles>
  <dxfs count="23">
    <dxf>
      <font>
        <color rgb="FFFF0000"/>
      </font>
      <fill>
        <patternFill>
          <bgColor rgb="FFFDECE3"/>
        </patternFill>
      </fill>
    </dxf>
    <dxf>
      <font>
        <color rgb="FFFF0000"/>
      </font>
      <fill>
        <patternFill patternType="solid">
          <bgColor rgb="FFFDECE3"/>
        </patternFill>
      </fill>
    </dxf>
    <dxf>
      <font>
        <color rgb="FFFF0000"/>
      </font>
      <fill>
        <patternFill>
          <bgColor rgb="FFFDECE3"/>
        </patternFill>
      </fill>
    </dxf>
    <dxf>
      <font>
        <color rgb="FFFF0000"/>
      </font>
      <fill>
        <patternFill>
          <bgColor rgb="FFFDECE3"/>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Bookman Old Style"/>
        <family val="1"/>
      </font>
      <alignment horizontal="center" vertical="center"/>
    </dxf>
    <dxf>
      <border outline="0">
        <bottom style="thin">
          <color indexed="64"/>
        </bottom>
      </border>
    </dxf>
    <dxf>
      <font>
        <b/>
        <strike val="0"/>
        <condense val="0"/>
        <extend val="0"/>
        <outline val="0"/>
        <shadow val="0"/>
        <vertAlign val="baseline"/>
        <sz val="11"/>
        <color theme="1"/>
        <name val="Bookman Old Style"/>
        <family val="1"/>
      </font>
      <alignment horizontal="center" vertical="center"/>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207192</xdr:colOff>
      <xdr:row>1</xdr:row>
      <xdr:rowOff>145143</xdr:rowOff>
    </xdr:from>
    <xdr:to>
      <xdr:col>1</xdr:col>
      <xdr:colOff>743857</xdr:colOff>
      <xdr:row>5</xdr:row>
      <xdr:rowOff>44497</xdr:rowOff>
    </xdr:to>
    <xdr:pic>
      <xdr:nvPicPr>
        <xdr:cNvPr id="3" name="Picture 19">
          <a:extLst>
            <a:ext uri="{FF2B5EF4-FFF2-40B4-BE49-F238E27FC236}">
              <a16:creationId xmlns:a16="http://schemas.microsoft.com/office/drawing/2014/main" id="{00000000-0008-0000-00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07192" y="335643"/>
          <a:ext cx="826951" cy="806497"/>
        </a:xfrm>
        <a:prstGeom prst="rect">
          <a:avLst/>
        </a:prstGeom>
        <a:noFill/>
        <a:ln>
          <a:noFill/>
          <a:prstDash val="solid"/>
        </a:ln>
      </xdr:spPr>
    </xdr:pic>
    <xdr:clientData/>
  </xdr:twoCellAnchor>
  <xdr:twoCellAnchor editAs="oneCell">
    <xdr:from>
      <xdr:col>17</xdr:col>
      <xdr:colOff>235859</xdr:colOff>
      <xdr:row>1</xdr:row>
      <xdr:rowOff>0</xdr:rowOff>
    </xdr:from>
    <xdr:to>
      <xdr:col>21</xdr:col>
      <xdr:colOff>18144</xdr:colOff>
      <xdr:row>3</xdr:row>
      <xdr:rowOff>190500</xdr:rowOff>
    </xdr:to>
    <xdr:pic>
      <xdr:nvPicPr>
        <xdr:cNvPr id="5" name="image1.pn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a:srcRect/>
        <a:stretch>
          <a:fillRect/>
        </a:stretch>
      </xdr:blipFill>
      <xdr:spPr>
        <a:xfrm>
          <a:off x="7601859" y="190500"/>
          <a:ext cx="1451428" cy="571500"/>
        </a:xfrm>
        <a:prstGeom prst="rect">
          <a:avLst/>
        </a:prstGeom>
        <a:ln>
          <a:prstDash val="solid"/>
        </a:ln>
      </xdr:spPr>
    </xdr:pic>
    <xdr:clientData/>
  </xdr:twoCellAnchor>
  <xdr:twoCellAnchor>
    <xdr:from>
      <xdr:col>1</xdr:col>
      <xdr:colOff>798285</xdr:colOff>
      <xdr:row>1</xdr:row>
      <xdr:rowOff>136072</xdr:rowOff>
    </xdr:from>
    <xdr:to>
      <xdr:col>1</xdr:col>
      <xdr:colOff>1560285</xdr:colOff>
      <xdr:row>5</xdr:row>
      <xdr:rowOff>18144</xdr:rowOff>
    </xdr:to>
    <xdr:sp macro="" textlink="">
      <xdr:nvSpPr>
        <xdr:cNvPr id="8" name="Oval 7">
          <a:extLst>
            <a:ext uri="{FF2B5EF4-FFF2-40B4-BE49-F238E27FC236}">
              <a16:creationId xmlns:a16="http://schemas.microsoft.com/office/drawing/2014/main" id="{EDE48D92-04B5-BFB7-CC7E-C83B804F48EF}"/>
            </a:ext>
          </a:extLst>
        </xdr:cNvPr>
        <xdr:cNvSpPr/>
      </xdr:nvSpPr>
      <xdr:spPr>
        <a:xfrm>
          <a:off x="1088571"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916214</xdr:colOff>
      <xdr:row>2</xdr:row>
      <xdr:rowOff>145142</xdr:rowOff>
    </xdr:from>
    <xdr:to>
      <xdr:col>1</xdr:col>
      <xdr:colOff>1469571</xdr:colOff>
      <xdr:row>4</xdr:row>
      <xdr:rowOff>154214</xdr:rowOff>
    </xdr:to>
    <xdr:sp macro="" textlink="">
      <xdr:nvSpPr>
        <xdr:cNvPr id="9" name="TextBox 8">
          <a:extLst>
            <a:ext uri="{FF2B5EF4-FFF2-40B4-BE49-F238E27FC236}">
              <a16:creationId xmlns:a16="http://schemas.microsoft.com/office/drawing/2014/main" id="{A5109BB1-39DC-0F4E-D899-EA676F6FBE0B}"/>
            </a:ext>
          </a:extLst>
        </xdr:cNvPr>
        <xdr:cNvSpPr txBox="1"/>
      </xdr:nvSpPr>
      <xdr:spPr>
        <a:xfrm>
          <a:off x="1206500"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251279</xdr:colOff>
      <xdr:row>1</xdr:row>
      <xdr:rowOff>163285</xdr:rowOff>
    </xdr:from>
    <xdr:to>
      <xdr:col>1</xdr:col>
      <xdr:colOff>834571</xdr:colOff>
      <xdr:row>5</xdr:row>
      <xdr:rowOff>44496</xdr:rowOff>
    </xdr:to>
    <xdr:pic>
      <xdr:nvPicPr>
        <xdr:cNvPr id="3" name="Picture 19">
          <a:extLst>
            <a:ext uri="{FF2B5EF4-FFF2-40B4-BE49-F238E27FC236}">
              <a16:creationId xmlns:a16="http://schemas.microsoft.com/office/drawing/2014/main" id="{00000000-0008-0000-01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51279" y="353785"/>
          <a:ext cx="873578" cy="788354"/>
        </a:xfrm>
        <a:prstGeom prst="rect">
          <a:avLst/>
        </a:prstGeom>
        <a:noFill/>
        <a:ln>
          <a:noFill/>
          <a:prstDash val="solid"/>
        </a:ln>
      </xdr:spPr>
    </xdr:pic>
    <xdr:clientData/>
  </xdr:twoCellAnchor>
  <xdr:twoCellAnchor editAs="oneCell">
    <xdr:from>
      <xdr:col>17</xdr:col>
      <xdr:colOff>99786</xdr:colOff>
      <xdr:row>0</xdr:row>
      <xdr:rowOff>181428</xdr:rowOff>
    </xdr:from>
    <xdr:to>
      <xdr:col>20</xdr:col>
      <xdr:colOff>217714</xdr:colOff>
      <xdr:row>3</xdr:row>
      <xdr:rowOff>181428</xdr:rowOff>
    </xdr:to>
    <xdr:pic>
      <xdr:nvPicPr>
        <xdr:cNvPr id="5" name="image1.png">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a:srcRect/>
        <a:stretch>
          <a:fillRect/>
        </a:stretch>
      </xdr:blipFill>
      <xdr:spPr>
        <a:xfrm>
          <a:off x="7465786" y="181428"/>
          <a:ext cx="1451428" cy="571500"/>
        </a:xfrm>
        <a:prstGeom prst="rect">
          <a:avLst/>
        </a:prstGeom>
        <a:ln>
          <a:prstDash val="solid"/>
        </a:ln>
      </xdr:spPr>
    </xdr:pic>
    <xdr:clientData/>
  </xdr:twoCellAnchor>
  <xdr:twoCellAnchor>
    <xdr:from>
      <xdr:col>1</xdr:col>
      <xdr:colOff>843642</xdr:colOff>
      <xdr:row>1</xdr:row>
      <xdr:rowOff>136072</xdr:rowOff>
    </xdr:from>
    <xdr:to>
      <xdr:col>1</xdr:col>
      <xdr:colOff>1605642</xdr:colOff>
      <xdr:row>5</xdr:row>
      <xdr:rowOff>18144</xdr:rowOff>
    </xdr:to>
    <xdr:sp macro="" textlink="">
      <xdr:nvSpPr>
        <xdr:cNvPr id="4" name="Oval 3">
          <a:extLst>
            <a:ext uri="{FF2B5EF4-FFF2-40B4-BE49-F238E27FC236}">
              <a16:creationId xmlns:a16="http://schemas.microsoft.com/office/drawing/2014/main" id="{6BBC0D4C-FD15-4088-9FF8-C6317260562A}"/>
            </a:ext>
          </a:extLst>
        </xdr:cNvPr>
        <xdr:cNvSpPr/>
      </xdr:nvSpPr>
      <xdr:spPr>
        <a:xfrm>
          <a:off x="1133928"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961571</xdr:colOff>
      <xdr:row>2</xdr:row>
      <xdr:rowOff>145142</xdr:rowOff>
    </xdr:from>
    <xdr:to>
      <xdr:col>1</xdr:col>
      <xdr:colOff>1514928</xdr:colOff>
      <xdr:row>4</xdr:row>
      <xdr:rowOff>154214</xdr:rowOff>
    </xdr:to>
    <xdr:sp macro="" textlink="">
      <xdr:nvSpPr>
        <xdr:cNvPr id="6" name="TextBox 5">
          <a:extLst>
            <a:ext uri="{FF2B5EF4-FFF2-40B4-BE49-F238E27FC236}">
              <a16:creationId xmlns:a16="http://schemas.microsoft.com/office/drawing/2014/main" id="{A1D885FA-D869-4FCA-AD44-1AF6359EF2B1}"/>
            </a:ext>
          </a:extLst>
        </xdr:cNvPr>
        <xdr:cNvSpPr txBox="1"/>
      </xdr:nvSpPr>
      <xdr:spPr>
        <a:xfrm>
          <a:off x="1251857"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116477</xdr:colOff>
      <xdr:row>2</xdr:row>
      <xdr:rowOff>0</xdr:rowOff>
    </xdr:from>
    <xdr:to>
      <xdr:col>1</xdr:col>
      <xdr:colOff>634999</xdr:colOff>
      <xdr:row>5</xdr:row>
      <xdr:rowOff>53568</xdr:rowOff>
    </xdr:to>
    <xdr:pic>
      <xdr:nvPicPr>
        <xdr:cNvPr id="3" name="Picture 19">
          <a:extLst>
            <a:ext uri="{FF2B5EF4-FFF2-40B4-BE49-F238E27FC236}">
              <a16:creationId xmlns:a16="http://schemas.microsoft.com/office/drawing/2014/main" id="{00000000-0008-0000-02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116477" y="381000"/>
          <a:ext cx="808808" cy="770211"/>
        </a:xfrm>
        <a:prstGeom prst="rect">
          <a:avLst/>
        </a:prstGeom>
        <a:noFill/>
        <a:ln>
          <a:noFill/>
          <a:prstDash val="solid"/>
        </a:ln>
      </xdr:spPr>
    </xdr:pic>
    <xdr:clientData/>
  </xdr:twoCellAnchor>
  <xdr:twoCellAnchor editAs="oneCell">
    <xdr:from>
      <xdr:col>17</xdr:col>
      <xdr:colOff>154215</xdr:colOff>
      <xdr:row>0</xdr:row>
      <xdr:rowOff>181428</xdr:rowOff>
    </xdr:from>
    <xdr:to>
      <xdr:col>20</xdr:col>
      <xdr:colOff>272143</xdr:colOff>
      <xdr:row>3</xdr:row>
      <xdr:rowOff>181428</xdr:rowOff>
    </xdr:to>
    <xdr:pic>
      <xdr:nvPicPr>
        <xdr:cNvPr id="5" name="image1.png">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2"/>
        <a:srcRect/>
        <a:stretch>
          <a:fillRect/>
        </a:stretch>
      </xdr:blipFill>
      <xdr:spPr>
        <a:xfrm>
          <a:off x="7520215" y="181428"/>
          <a:ext cx="1451428" cy="571500"/>
        </a:xfrm>
        <a:prstGeom prst="rect">
          <a:avLst/>
        </a:prstGeom>
        <a:ln>
          <a:prstDash val="solid"/>
        </a:ln>
      </xdr:spPr>
    </xdr:pic>
    <xdr:clientData/>
  </xdr:twoCellAnchor>
  <xdr:twoCellAnchor>
    <xdr:from>
      <xdr:col>1</xdr:col>
      <xdr:colOff>707572</xdr:colOff>
      <xdr:row>1</xdr:row>
      <xdr:rowOff>172357</xdr:rowOff>
    </xdr:from>
    <xdr:to>
      <xdr:col>1</xdr:col>
      <xdr:colOff>1469572</xdr:colOff>
      <xdr:row>5</xdr:row>
      <xdr:rowOff>54429</xdr:rowOff>
    </xdr:to>
    <xdr:sp macro="" textlink="">
      <xdr:nvSpPr>
        <xdr:cNvPr id="4" name="Oval 3">
          <a:extLst>
            <a:ext uri="{FF2B5EF4-FFF2-40B4-BE49-F238E27FC236}">
              <a16:creationId xmlns:a16="http://schemas.microsoft.com/office/drawing/2014/main" id="{EC49B980-0269-482D-9B86-754C4F4C170E}"/>
            </a:ext>
          </a:extLst>
        </xdr:cNvPr>
        <xdr:cNvSpPr/>
      </xdr:nvSpPr>
      <xdr:spPr>
        <a:xfrm>
          <a:off x="997858" y="362857"/>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825501</xdr:colOff>
      <xdr:row>2</xdr:row>
      <xdr:rowOff>181427</xdr:rowOff>
    </xdr:from>
    <xdr:to>
      <xdr:col>1</xdr:col>
      <xdr:colOff>1378858</xdr:colOff>
      <xdr:row>4</xdr:row>
      <xdr:rowOff>190499</xdr:rowOff>
    </xdr:to>
    <xdr:sp macro="" textlink="">
      <xdr:nvSpPr>
        <xdr:cNvPr id="6" name="TextBox 5">
          <a:extLst>
            <a:ext uri="{FF2B5EF4-FFF2-40B4-BE49-F238E27FC236}">
              <a16:creationId xmlns:a16="http://schemas.microsoft.com/office/drawing/2014/main" id="{A9CBA0EE-C40A-456F-B9A2-24E71B1F6E14}"/>
            </a:ext>
          </a:extLst>
        </xdr:cNvPr>
        <xdr:cNvSpPr txBox="1"/>
      </xdr:nvSpPr>
      <xdr:spPr>
        <a:xfrm>
          <a:off x="1115787" y="562427"/>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89263</xdr:colOff>
      <xdr:row>1</xdr:row>
      <xdr:rowOff>181428</xdr:rowOff>
    </xdr:from>
    <xdr:to>
      <xdr:col>1</xdr:col>
      <xdr:colOff>635000</xdr:colOff>
      <xdr:row>5</xdr:row>
      <xdr:rowOff>35424</xdr:rowOff>
    </xdr:to>
    <xdr:pic>
      <xdr:nvPicPr>
        <xdr:cNvPr id="3" name="Picture 19">
          <a:extLst>
            <a:ext uri="{FF2B5EF4-FFF2-40B4-BE49-F238E27FC236}">
              <a16:creationId xmlns:a16="http://schemas.microsoft.com/office/drawing/2014/main" id="{00000000-0008-0000-03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89263" y="371928"/>
          <a:ext cx="836023" cy="761139"/>
        </a:xfrm>
        <a:prstGeom prst="rect">
          <a:avLst/>
        </a:prstGeom>
        <a:noFill/>
        <a:ln>
          <a:noFill/>
          <a:prstDash val="solid"/>
        </a:ln>
      </xdr:spPr>
    </xdr:pic>
    <xdr:clientData/>
  </xdr:twoCellAnchor>
  <xdr:twoCellAnchor editAs="oneCell">
    <xdr:from>
      <xdr:col>17</xdr:col>
      <xdr:colOff>117928</xdr:colOff>
      <xdr:row>1</xdr:row>
      <xdr:rowOff>0</xdr:rowOff>
    </xdr:from>
    <xdr:to>
      <xdr:col>20</xdr:col>
      <xdr:colOff>235856</xdr:colOff>
      <xdr:row>3</xdr:row>
      <xdr:rowOff>190500</xdr:rowOff>
    </xdr:to>
    <xdr:pic>
      <xdr:nvPicPr>
        <xdr:cNvPr id="5" name="image1.png">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2"/>
        <a:srcRect/>
        <a:stretch>
          <a:fillRect/>
        </a:stretch>
      </xdr:blipFill>
      <xdr:spPr>
        <a:xfrm>
          <a:off x="7483928" y="190500"/>
          <a:ext cx="1451428" cy="571500"/>
        </a:xfrm>
        <a:prstGeom prst="rect">
          <a:avLst/>
        </a:prstGeom>
        <a:ln>
          <a:prstDash val="solid"/>
        </a:ln>
      </xdr:spPr>
    </xdr:pic>
    <xdr:clientData/>
  </xdr:twoCellAnchor>
  <xdr:twoCellAnchor>
    <xdr:from>
      <xdr:col>1</xdr:col>
      <xdr:colOff>680357</xdr:colOff>
      <xdr:row>1</xdr:row>
      <xdr:rowOff>172358</xdr:rowOff>
    </xdr:from>
    <xdr:to>
      <xdr:col>1</xdr:col>
      <xdr:colOff>1442357</xdr:colOff>
      <xdr:row>5</xdr:row>
      <xdr:rowOff>54430</xdr:rowOff>
    </xdr:to>
    <xdr:sp macro="" textlink="">
      <xdr:nvSpPr>
        <xdr:cNvPr id="4" name="Oval 3">
          <a:extLst>
            <a:ext uri="{FF2B5EF4-FFF2-40B4-BE49-F238E27FC236}">
              <a16:creationId xmlns:a16="http://schemas.microsoft.com/office/drawing/2014/main" id="{081D5F44-B80D-4B86-B1A3-BA391C2952EA}"/>
            </a:ext>
          </a:extLst>
        </xdr:cNvPr>
        <xdr:cNvSpPr/>
      </xdr:nvSpPr>
      <xdr:spPr>
        <a:xfrm>
          <a:off x="970643" y="362858"/>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798286</xdr:colOff>
      <xdr:row>2</xdr:row>
      <xdr:rowOff>181428</xdr:rowOff>
    </xdr:from>
    <xdr:to>
      <xdr:col>1</xdr:col>
      <xdr:colOff>1351643</xdr:colOff>
      <xdr:row>4</xdr:row>
      <xdr:rowOff>190500</xdr:rowOff>
    </xdr:to>
    <xdr:sp macro="" textlink="">
      <xdr:nvSpPr>
        <xdr:cNvPr id="6" name="TextBox 5">
          <a:extLst>
            <a:ext uri="{FF2B5EF4-FFF2-40B4-BE49-F238E27FC236}">
              <a16:creationId xmlns:a16="http://schemas.microsoft.com/office/drawing/2014/main" id="{7C182AE7-67CD-42A9-A158-A088D378326F}"/>
            </a:ext>
          </a:extLst>
        </xdr:cNvPr>
        <xdr:cNvSpPr txBox="1"/>
      </xdr:nvSpPr>
      <xdr:spPr>
        <a:xfrm>
          <a:off x="1088572" y="562428"/>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57150</xdr:rowOff>
    </xdr:from>
    <xdr:to>
      <xdr:col>1</xdr:col>
      <xdr:colOff>1216026</xdr:colOff>
      <xdr:row>5</xdr:row>
      <xdr:rowOff>194208</xdr:rowOff>
    </xdr:to>
    <xdr:pic>
      <xdr:nvPicPr>
        <xdr:cNvPr id="5" name="Picture 19">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srcRect/>
        <a:stretch>
          <a:fillRect/>
        </a:stretch>
      </xdr:blipFill>
      <xdr:spPr bwMode="auto">
        <a:xfrm>
          <a:off x="295275" y="57150"/>
          <a:ext cx="1190626" cy="1167028"/>
        </a:xfrm>
        <a:prstGeom prst="rect">
          <a:avLst/>
        </a:prstGeom>
        <a:noFill/>
        <a:ln>
          <a:noFill/>
          <a:prstDash val="solid"/>
        </a:ln>
      </xdr:spPr>
    </xdr:pic>
    <xdr:clientData/>
  </xdr:twoCellAnchor>
  <xdr:twoCellAnchor editAs="oneCell">
    <xdr:from>
      <xdr:col>21</xdr:col>
      <xdr:colOff>281215</xdr:colOff>
      <xdr:row>0</xdr:row>
      <xdr:rowOff>145143</xdr:rowOff>
    </xdr:from>
    <xdr:to>
      <xdr:col>27</xdr:col>
      <xdr:colOff>181429</xdr:colOff>
      <xdr:row>4</xdr:row>
      <xdr:rowOff>226785</xdr:rowOff>
    </xdr:to>
    <xdr:pic>
      <xdr:nvPicPr>
        <xdr:cNvPr id="2" name="image1.png">
          <a:extLst>
            <a:ext uri="{FF2B5EF4-FFF2-40B4-BE49-F238E27FC236}">
              <a16:creationId xmlns:a16="http://schemas.microsoft.com/office/drawing/2014/main" id="{71840B96-3028-416E-9130-D9B7EF6F7871}"/>
            </a:ext>
          </a:extLst>
        </xdr:cNvPr>
        <xdr:cNvPicPr/>
      </xdr:nvPicPr>
      <xdr:blipFill>
        <a:blip xmlns:r="http://schemas.openxmlformats.org/officeDocument/2006/relationships" r:embed="rId2"/>
        <a:srcRect/>
        <a:stretch>
          <a:fillRect/>
        </a:stretch>
      </xdr:blipFill>
      <xdr:spPr>
        <a:xfrm>
          <a:off x="7837715" y="145143"/>
          <a:ext cx="1750785" cy="834571"/>
        </a:xfrm>
        <a:prstGeom prst="rect">
          <a:avLst/>
        </a:prstGeom>
        <a:ln>
          <a:prstDash val="solid"/>
        </a:ln>
      </xdr:spPr>
    </xdr:pic>
    <xdr:clientData/>
  </xdr:twoCellAnchor>
  <xdr:twoCellAnchor>
    <xdr:from>
      <xdr:col>18</xdr:col>
      <xdr:colOff>263072</xdr:colOff>
      <xdr:row>0</xdr:row>
      <xdr:rowOff>154215</xdr:rowOff>
    </xdr:from>
    <xdr:to>
      <xdr:col>21</xdr:col>
      <xdr:colOff>99786</xdr:colOff>
      <xdr:row>4</xdr:row>
      <xdr:rowOff>190501</xdr:rowOff>
    </xdr:to>
    <xdr:sp macro="" textlink="">
      <xdr:nvSpPr>
        <xdr:cNvPr id="4" name="Oval 3">
          <a:extLst>
            <a:ext uri="{FF2B5EF4-FFF2-40B4-BE49-F238E27FC236}">
              <a16:creationId xmlns:a16="http://schemas.microsoft.com/office/drawing/2014/main" id="{0FE3DB6C-AFDF-4366-ABFB-E99DC9F286C1}"/>
            </a:ext>
          </a:extLst>
        </xdr:cNvPr>
        <xdr:cNvSpPr/>
      </xdr:nvSpPr>
      <xdr:spPr>
        <a:xfrm>
          <a:off x="6894286" y="154215"/>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72572</xdr:colOff>
      <xdr:row>1</xdr:row>
      <xdr:rowOff>163285</xdr:rowOff>
    </xdr:from>
    <xdr:to>
      <xdr:col>21</xdr:col>
      <xdr:colOff>9072</xdr:colOff>
      <xdr:row>4</xdr:row>
      <xdr:rowOff>63499</xdr:rowOff>
    </xdr:to>
    <xdr:sp macro="" textlink="">
      <xdr:nvSpPr>
        <xdr:cNvPr id="6" name="TextBox 5">
          <a:extLst>
            <a:ext uri="{FF2B5EF4-FFF2-40B4-BE49-F238E27FC236}">
              <a16:creationId xmlns:a16="http://schemas.microsoft.com/office/drawing/2014/main" id="{3A58FCC8-9A34-40E8-8609-900F5A9A89A8}"/>
            </a:ext>
          </a:extLst>
        </xdr:cNvPr>
        <xdr:cNvSpPr txBox="1"/>
      </xdr:nvSpPr>
      <xdr:spPr>
        <a:xfrm>
          <a:off x="7012215" y="353785"/>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145195</xdr:colOff>
      <xdr:row>24</xdr:row>
      <xdr:rowOff>44450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srcRect/>
        <a:stretch>
          <a:fillRect/>
        </a:stretch>
      </xdr:blipFill>
      <xdr:spPr bwMode="auto">
        <a:xfrm>
          <a:off x="13592175"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totalsRowShown="0" headerRowDxfId="22" dataDxfId="20" headerRowBorderDxfId="21" tableBorderDxfId="19" totalsRowBorderDxfId="18">
  <autoFilter ref="B2:F11" xr:uid="{00000000-0009-0000-0100-000001000000}">
    <filterColumn colId="0" hiddenButton="1"/>
    <filterColumn colId="1" hiddenButton="1"/>
    <filterColumn colId="2" hiddenButton="1"/>
    <filterColumn colId="3" hiddenButton="1"/>
    <filterColumn colId="4" hiddenButton="1"/>
  </autoFilter>
  <tableColumns count="5">
    <tableColumn id="1" xr3:uid="{00000000-0010-0000-0000-000001000000}" name="SUBJECT" dataDxfId="17"/>
    <tableColumn id="2" xr3:uid="{00000000-0010-0000-0000-000002000000}" name="WWs" dataDxfId="16"/>
    <tableColumn id="3" xr3:uid="{00000000-0010-0000-0000-000003000000}" name="PTs" dataDxfId="15"/>
    <tableColumn id="4" xr3:uid="{00000000-0010-0000-0000-000004000000}" name="STs-TE" dataDxfId="14"/>
    <tableColumn id="5" xr3:uid="{00000000-0010-0000-0000-000005000000}" name="TOTAL" dataDxfId="13">
      <calculatedColumnFormula>SUM(C3:E3)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AS119"/>
  <sheetViews>
    <sheetView showGridLines="0" tabSelected="1" topLeftCell="A49" zoomScale="70" zoomScaleNormal="70" zoomScaleSheetLayoutView="100" workbookViewId="0">
      <selection activeCell="B65" sqref="B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4" width="7.109375" style="9" customWidth="1"/>
    <col min="25" max="25" width="11.33203125" style="9" customWidth="1"/>
    <col min="26" max="26" width="11.33203125" style="5" customWidth="1"/>
    <col min="27" max="43" width="4.6640625" style="7" customWidth="1"/>
    <col min="44" max="44" width="4.6640625" style="45" customWidth="1"/>
    <col min="45" max="45" width="0" style="45" hidden="1"/>
    <col min="46" max="243" width="4.6640625" style="1" customWidth="1"/>
    <col min="244" max="244" width="4.109375" style="1" customWidth="1"/>
    <col min="245" max="245" width="28.6640625" style="1" customWidth="1"/>
    <col min="246" max="258" width="3.33203125" style="1" customWidth="1"/>
    <col min="259" max="259" width="4.6640625" style="1" customWidth="1"/>
    <col min="260" max="261" width="5.6640625" style="1" customWidth="1"/>
    <col min="262" max="271" width="3.33203125" style="1" customWidth="1"/>
    <col min="272" max="272" width="4.109375" style="1" customWidth="1"/>
    <col min="273" max="274" width="5.6640625" style="1" customWidth="1"/>
    <col min="275" max="275" width="8.6640625" style="1" customWidth="1"/>
    <col min="276" max="279" width="5.6640625" style="1" customWidth="1"/>
    <col min="280" max="499" width="4.6640625" style="1" customWidth="1"/>
    <col min="500" max="500" width="4.109375" style="1" customWidth="1"/>
    <col min="501" max="501" width="28.6640625" style="1" customWidth="1"/>
    <col min="502" max="514" width="3.33203125" style="1" customWidth="1"/>
    <col min="515" max="515" width="4.6640625" style="1" customWidth="1"/>
    <col min="516" max="517" width="5.6640625" style="1" customWidth="1"/>
    <col min="518" max="527" width="3.33203125" style="1" customWidth="1"/>
    <col min="528" max="528" width="4.109375" style="1" customWidth="1"/>
    <col min="529" max="530" width="5.6640625" style="1" customWidth="1"/>
    <col min="531" max="531" width="8.6640625" style="1" customWidth="1"/>
    <col min="532" max="535" width="5.6640625" style="1" customWidth="1"/>
    <col min="536" max="755" width="4.6640625" style="1" customWidth="1"/>
    <col min="756" max="756" width="4.109375" style="1" customWidth="1"/>
    <col min="757" max="757" width="28.6640625" style="1" customWidth="1"/>
    <col min="758" max="770" width="3.33203125" style="1" customWidth="1"/>
    <col min="771" max="771" width="4.6640625" style="1" customWidth="1"/>
    <col min="772" max="773" width="5.6640625" style="1" customWidth="1"/>
    <col min="774" max="783" width="3.33203125" style="1" customWidth="1"/>
    <col min="784" max="784" width="4.109375" style="1" customWidth="1"/>
    <col min="785" max="786" width="5.6640625" style="1" customWidth="1"/>
    <col min="787" max="787" width="8.6640625" style="1" customWidth="1"/>
    <col min="788" max="791" width="5.6640625" style="1" customWidth="1"/>
    <col min="792" max="1011" width="4.6640625" style="1" customWidth="1"/>
    <col min="1012" max="1012" width="4.109375" style="1" customWidth="1"/>
    <col min="1013" max="1013" width="28.6640625" style="1" customWidth="1"/>
    <col min="1014" max="1026" width="3.33203125" style="1" customWidth="1"/>
    <col min="1027" max="1027" width="4.6640625" style="1" customWidth="1"/>
    <col min="1028" max="1029" width="5.6640625" style="1" customWidth="1"/>
    <col min="1030" max="1039" width="3.33203125" style="1" customWidth="1"/>
    <col min="1040" max="1040" width="4.109375" style="1" customWidth="1"/>
    <col min="1041" max="1042" width="5.6640625" style="1" customWidth="1"/>
    <col min="1043" max="1043" width="8.6640625" style="1" customWidth="1"/>
    <col min="1044" max="1047" width="5.6640625" style="1" customWidth="1"/>
    <col min="1048" max="1267" width="4.6640625" style="1" customWidth="1"/>
    <col min="1268" max="1268" width="4.109375" style="1" customWidth="1"/>
    <col min="1269" max="1269" width="28.6640625" style="1" customWidth="1"/>
    <col min="1270" max="1282" width="3.33203125" style="1" customWidth="1"/>
    <col min="1283" max="1283" width="4.6640625" style="1" customWidth="1"/>
    <col min="1284" max="1285" width="5.6640625" style="1" customWidth="1"/>
    <col min="1286" max="1295" width="3.33203125" style="1" customWidth="1"/>
    <col min="1296" max="1296" width="4.109375" style="1" customWidth="1"/>
    <col min="1297" max="1298" width="5.6640625" style="1" customWidth="1"/>
    <col min="1299" max="1299" width="8.6640625" style="1" customWidth="1"/>
    <col min="1300" max="1303" width="5.6640625" style="1" customWidth="1"/>
    <col min="1304" max="1523" width="4.6640625" style="1" customWidth="1"/>
    <col min="1524" max="1524" width="4.109375" style="1" customWidth="1"/>
    <col min="1525" max="1525" width="28.6640625" style="1" customWidth="1"/>
    <col min="1526" max="1538" width="3.33203125" style="1" customWidth="1"/>
    <col min="1539" max="1539" width="4.6640625" style="1" customWidth="1"/>
    <col min="1540" max="1541" width="5.6640625" style="1" customWidth="1"/>
    <col min="1542" max="1551" width="3.33203125" style="1" customWidth="1"/>
    <col min="1552" max="1552" width="4.109375" style="1" customWidth="1"/>
    <col min="1553" max="1554" width="5.6640625" style="1" customWidth="1"/>
    <col min="1555" max="1555" width="8.6640625" style="1" customWidth="1"/>
    <col min="1556" max="1559" width="5.6640625" style="1" customWidth="1"/>
    <col min="1560" max="1779" width="4.6640625" style="1" customWidth="1"/>
    <col min="1780" max="1780" width="4.109375" style="1" customWidth="1"/>
    <col min="1781" max="1781" width="28.6640625" style="1" customWidth="1"/>
    <col min="1782" max="1794" width="3.33203125" style="1" customWidth="1"/>
    <col min="1795" max="1795" width="4.6640625" style="1" customWidth="1"/>
    <col min="1796" max="1797" width="5.6640625" style="1" customWidth="1"/>
    <col min="1798" max="1807" width="3.33203125" style="1" customWidth="1"/>
    <col min="1808" max="1808" width="4.109375" style="1" customWidth="1"/>
    <col min="1809" max="1810" width="5.6640625" style="1" customWidth="1"/>
    <col min="1811" max="1811" width="8.6640625" style="1" customWidth="1"/>
    <col min="1812" max="1815" width="5.6640625" style="1" customWidth="1"/>
    <col min="1816" max="2035" width="4.6640625" style="1" customWidth="1"/>
    <col min="2036" max="2036" width="4.109375" style="1" customWidth="1"/>
    <col min="2037" max="2037" width="28.6640625" style="1" customWidth="1"/>
    <col min="2038" max="2050" width="3.33203125" style="1" customWidth="1"/>
    <col min="2051" max="2051" width="4.6640625" style="1" customWidth="1"/>
    <col min="2052" max="2053" width="5.6640625" style="1" customWidth="1"/>
    <col min="2054" max="2063" width="3.33203125" style="1" customWidth="1"/>
    <col min="2064" max="2064" width="4.109375" style="1" customWidth="1"/>
    <col min="2065" max="2066" width="5.6640625" style="1" customWidth="1"/>
    <col min="2067" max="2067" width="8.6640625" style="1" customWidth="1"/>
    <col min="2068" max="2071" width="5.6640625" style="1" customWidth="1"/>
    <col min="2072" max="2291" width="4.6640625" style="1" customWidth="1"/>
    <col min="2292" max="2292" width="4.109375" style="1" customWidth="1"/>
    <col min="2293" max="2293" width="28.6640625" style="1" customWidth="1"/>
    <col min="2294" max="2306" width="3.33203125" style="1" customWidth="1"/>
    <col min="2307" max="2307" width="4.6640625" style="1" customWidth="1"/>
    <col min="2308" max="2309" width="5.6640625" style="1" customWidth="1"/>
    <col min="2310" max="2319" width="3.33203125" style="1" customWidth="1"/>
    <col min="2320" max="2320" width="4.109375" style="1" customWidth="1"/>
    <col min="2321" max="2322" width="5.6640625" style="1" customWidth="1"/>
    <col min="2323" max="2323" width="8.6640625" style="1" customWidth="1"/>
    <col min="2324" max="2327" width="5.6640625" style="1" customWidth="1"/>
    <col min="2328" max="2547" width="4.6640625" style="1" customWidth="1"/>
    <col min="2548" max="2548" width="4.109375" style="1" customWidth="1"/>
    <col min="2549" max="2549" width="28.6640625" style="1" customWidth="1"/>
    <col min="2550" max="2562" width="3.33203125" style="1" customWidth="1"/>
    <col min="2563" max="2563" width="4.6640625" style="1" customWidth="1"/>
    <col min="2564" max="2565" width="5.6640625" style="1" customWidth="1"/>
    <col min="2566" max="2575" width="3.33203125" style="1" customWidth="1"/>
    <col min="2576" max="2576" width="4.109375" style="1" customWidth="1"/>
    <col min="2577" max="2578" width="5.6640625" style="1" customWidth="1"/>
    <col min="2579" max="2579" width="8.6640625" style="1" customWidth="1"/>
    <col min="2580" max="2583" width="5.6640625" style="1" customWidth="1"/>
    <col min="2584" max="2803" width="4.6640625" style="1" customWidth="1"/>
    <col min="2804" max="2804" width="4.109375" style="1" customWidth="1"/>
    <col min="2805" max="2805" width="28.6640625" style="1" customWidth="1"/>
    <col min="2806" max="2818" width="3.33203125" style="1" customWidth="1"/>
    <col min="2819" max="2819" width="4.6640625" style="1" customWidth="1"/>
    <col min="2820" max="2821" width="5.6640625" style="1" customWidth="1"/>
    <col min="2822" max="2831" width="3.33203125" style="1" customWidth="1"/>
    <col min="2832" max="2832" width="4.109375" style="1" customWidth="1"/>
    <col min="2833" max="2834" width="5.6640625" style="1" customWidth="1"/>
    <col min="2835" max="2835" width="8.6640625" style="1" customWidth="1"/>
    <col min="2836" max="2839" width="5.6640625" style="1" customWidth="1"/>
    <col min="2840" max="3059" width="4.6640625" style="1" customWidth="1"/>
    <col min="3060" max="3060" width="4.109375" style="1" customWidth="1"/>
    <col min="3061" max="3061" width="28.6640625" style="1" customWidth="1"/>
    <col min="3062" max="3074" width="3.33203125" style="1" customWidth="1"/>
    <col min="3075" max="3075" width="4.6640625" style="1" customWidth="1"/>
    <col min="3076" max="3077" width="5.6640625" style="1" customWidth="1"/>
    <col min="3078" max="3087" width="3.33203125" style="1" customWidth="1"/>
    <col min="3088" max="3088" width="4.109375" style="1" customWidth="1"/>
    <col min="3089" max="3090" width="5.6640625" style="1" customWidth="1"/>
    <col min="3091" max="3091" width="8.6640625" style="1" customWidth="1"/>
    <col min="3092" max="3095" width="5.6640625" style="1" customWidth="1"/>
    <col min="3096" max="3315" width="4.6640625" style="1" customWidth="1"/>
    <col min="3316" max="3316" width="4.109375" style="1" customWidth="1"/>
    <col min="3317" max="3317" width="28.6640625" style="1" customWidth="1"/>
    <col min="3318" max="3330" width="3.33203125" style="1" customWidth="1"/>
    <col min="3331" max="3331" width="4.6640625" style="1" customWidth="1"/>
    <col min="3332" max="3333" width="5.6640625" style="1" customWidth="1"/>
    <col min="3334" max="3343" width="3.33203125" style="1" customWidth="1"/>
    <col min="3344" max="3344" width="4.109375" style="1" customWidth="1"/>
    <col min="3345" max="3346" width="5.6640625" style="1" customWidth="1"/>
    <col min="3347" max="3347" width="8.6640625" style="1" customWidth="1"/>
    <col min="3348" max="3351" width="5.6640625" style="1" customWidth="1"/>
    <col min="3352" max="3571" width="4.6640625" style="1" customWidth="1"/>
    <col min="3572" max="3572" width="4.109375" style="1" customWidth="1"/>
    <col min="3573" max="3573" width="28.6640625" style="1" customWidth="1"/>
    <col min="3574" max="3586" width="3.33203125" style="1" customWidth="1"/>
    <col min="3587" max="3587" width="4.6640625" style="1" customWidth="1"/>
    <col min="3588" max="3589" width="5.6640625" style="1" customWidth="1"/>
    <col min="3590" max="3599" width="3.33203125" style="1" customWidth="1"/>
    <col min="3600" max="3600" width="4.109375" style="1" customWidth="1"/>
    <col min="3601" max="3602" width="5.6640625" style="1" customWidth="1"/>
    <col min="3603" max="3603" width="8.6640625" style="1" customWidth="1"/>
    <col min="3604" max="3607" width="5.6640625" style="1" customWidth="1"/>
    <col min="3608" max="3827" width="4.6640625" style="1" customWidth="1"/>
    <col min="3828" max="3828" width="4.109375" style="1" customWidth="1"/>
    <col min="3829" max="3829" width="28.6640625" style="1" customWidth="1"/>
    <col min="3830" max="3842" width="3.33203125" style="1" customWidth="1"/>
    <col min="3843" max="3843" width="4.6640625" style="1" customWidth="1"/>
    <col min="3844" max="3845" width="5.6640625" style="1" customWidth="1"/>
    <col min="3846" max="3855" width="3.33203125" style="1" customWidth="1"/>
    <col min="3856" max="3856" width="4.109375" style="1" customWidth="1"/>
    <col min="3857" max="3858" width="5.6640625" style="1" customWidth="1"/>
    <col min="3859" max="3859" width="8.6640625" style="1" customWidth="1"/>
    <col min="3860" max="3863" width="5.6640625" style="1" customWidth="1"/>
    <col min="3864" max="4083" width="4.6640625" style="1" customWidth="1"/>
    <col min="4084" max="4084" width="4.109375" style="1" customWidth="1"/>
    <col min="4085" max="4085" width="28.6640625" style="1" customWidth="1"/>
    <col min="4086" max="4098" width="3.33203125" style="1" customWidth="1"/>
    <col min="4099" max="4099" width="4.6640625" style="1" customWidth="1"/>
    <col min="4100" max="4101" width="5.6640625" style="1" customWidth="1"/>
    <col min="4102" max="4111" width="3.33203125" style="1" customWidth="1"/>
    <col min="4112" max="4112" width="4.109375" style="1" customWidth="1"/>
    <col min="4113" max="4114" width="5.6640625" style="1" customWidth="1"/>
    <col min="4115" max="4115" width="8.6640625" style="1" customWidth="1"/>
    <col min="4116" max="4119" width="5.6640625" style="1" customWidth="1"/>
    <col min="4120" max="4339" width="4.6640625" style="1" customWidth="1"/>
    <col min="4340" max="4340" width="4.109375" style="1" customWidth="1"/>
    <col min="4341" max="4341" width="28.6640625" style="1" customWidth="1"/>
    <col min="4342" max="4354" width="3.33203125" style="1" customWidth="1"/>
    <col min="4355" max="4355" width="4.6640625" style="1" customWidth="1"/>
    <col min="4356" max="4357" width="5.6640625" style="1" customWidth="1"/>
    <col min="4358" max="4367" width="3.33203125" style="1" customWidth="1"/>
    <col min="4368" max="4368" width="4.109375" style="1" customWidth="1"/>
    <col min="4369" max="4370" width="5.6640625" style="1" customWidth="1"/>
    <col min="4371" max="4371" width="8.6640625" style="1" customWidth="1"/>
    <col min="4372" max="4375" width="5.6640625" style="1" customWidth="1"/>
    <col min="4376" max="4595" width="4.6640625" style="1" customWidth="1"/>
    <col min="4596" max="4596" width="4.109375" style="1" customWidth="1"/>
    <col min="4597" max="4597" width="28.6640625" style="1" customWidth="1"/>
    <col min="4598" max="4610" width="3.33203125" style="1" customWidth="1"/>
    <col min="4611" max="4611" width="4.6640625" style="1" customWidth="1"/>
    <col min="4612" max="4613" width="5.6640625" style="1" customWidth="1"/>
    <col min="4614" max="4623" width="3.33203125" style="1" customWidth="1"/>
    <col min="4624" max="4624" width="4.109375" style="1" customWidth="1"/>
    <col min="4625" max="4626" width="5.6640625" style="1" customWidth="1"/>
    <col min="4627" max="4627" width="8.6640625" style="1" customWidth="1"/>
    <col min="4628" max="4631" width="5.6640625" style="1" customWidth="1"/>
    <col min="4632" max="4851" width="4.6640625" style="1" customWidth="1"/>
    <col min="4852" max="4852" width="4.109375" style="1" customWidth="1"/>
    <col min="4853" max="4853" width="28.6640625" style="1" customWidth="1"/>
    <col min="4854" max="4866" width="3.33203125" style="1" customWidth="1"/>
    <col min="4867" max="4867" width="4.6640625" style="1" customWidth="1"/>
    <col min="4868" max="4869" width="5.6640625" style="1" customWidth="1"/>
    <col min="4870" max="4879" width="3.33203125" style="1" customWidth="1"/>
    <col min="4880" max="4880" width="4.109375" style="1" customWidth="1"/>
    <col min="4881" max="4882" width="5.6640625" style="1" customWidth="1"/>
    <col min="4883" max="4883" width="8.6640625" style="1" customWidth="1"/>
    <col min="4884" max="4887" width="5.6640625" style="1" customWidth="1"/>
    <col min="4888" max="5107" width="4.6640625" style="1" customWidth="1"/>
    <col min="5108" max="5108" width="4.109375" style="1" customWidth="1"/>
    <col min="5109" max="5109" width="28.6640625" style="1" customWidth="1"/>
    <col min="5110" max="5122" width="3.33203125" style="1" customWidth="1"/>
    <col min="5123" max="5123" width="4.6640625" style="1" customWidth="1"/>
    <col min="5124" max="5125" width="5.6640625" style="1" customWidth="1"/>
    <col min="5126" max="5135" width="3.33203125" style="1" customWidth="1"/>
    <col min="5136" max="5136" width="4.109375" style="1" customWidth="1"/>
    <col min="5137" max="5138" width="5.6640625" style="1" customWidth="1"/>
    <col min="5139" max="5139" width="8.6640625" style="1" customWidth="1"/>
    <col min="5140" max="5143" width="5.6640625" style="1" customWidth="1"/>
    <col min="5144" max="5363" width="4.6640625" style="1" customWidth="1"/>
    <col min="5364" max="5364" width="4.109375" style="1" customWidth="1"/>
    <col min="5365" max="5365" width="28.6640625" style="1" customWidth="1"/>
    <col min="5366" max="5378" width="3.33203125" style="1" customWidth="1"/>
    <col min="5379" max="5379" width="4.6640625" style="1" customWidth="1"/>
    <col min="5380" max="5381" width="5.6640625" style="1" customWidth="1"/>
    <col min="5382" max="5391" width="3.33203125" style="1" customWidth="1"/>
    <col min="5392" max="5392" width="4.109375" style="1" customWidth="1"/>
    <col min="5393" max="5394" width="5.6640625" style="1" customWidth="1"/>
    <col min="5395" max="5395" width="8.6640625" style="1" customWidth="1"/>
    <col min="5396" max="5399" width="5.6640625" style="1" customWidth="1"/>
    <col min="5400" max="5619" width="4.6640625" style="1" customWidth="1"/>
    <col min="5620" max="5620" width="4.109375" style="1" customWidth="1"/>
    <col min="5621" max="5621" width="28.6640625" style="1" customWidth="1"/>
    <col min="5622" max="5634" width="3.33203125" style="1" customWidth="1"/>
    <col min="5635" max="5635" width="4.6640625" style="1" customWidth="1"/>
    <col min="5636" max="5637" width="5.6640625" style="1" customWidth="1"/>
    <col min="5638" max="5647" width="3.33203125" style="1" customWidth="1"/>
    <col min="5648" max="5648" width="4.109375" style="1" customWidth="1"/>
    <col min="5649" max="5650" width="5.6640625" style="1" customWidth="1"/>
    <col min="5651" max="5651" width="8.6640625" style="1" customWidth="1"/>
    <col min="5652" max="5655" width="5.6640625" style="1" customWidth="1"/>
    <col min="5656" max="5875" width="4.6640625" style="1" customWidth="1"/>
    <col min="5876" max="5876" width="4.109375" style="1" customWidth="1"/>
    <col min="5877" max="5877" width="28.6640625" style="1" customWidth="1"/>
    <col min="5878" max="5890" width="3.33203125" style="1" customWidth="1"/>
    <col min="5891" max="5891" width="4.6640625" style="1" customWidth="1"/>
    <col min="5892" max="5893" width="5.6640625" style="1" customWidth="1"/>
    <col min="5894" max="5903" width="3.33203125" style="1" customWidth="1"/>
    <col min="5904" max="5904" width="4.109375" style="1" customWidth="1"/>
    <col min="5905" max="5906" width="5.6640625" style="1" customWidth="1"/>
    <col min="5907" max="5907" width="8.6640625" style="1" customWidth="1"/>
    <col min="5908" max="5911" width="5.6640625" style="1" customWidth="1"/>
    <col min="5912" max="6131" width="4.6640625" style="1" customWidth="1"/>
    <col min="6132" max="6132" width="4.109375" style="1" customWidth="1"/>
    <col min="6133" max="6133" width="28.6640625" style="1" customWidth="1"/>
    <col min="6134" max="6146" width="3.33203125" style="1" customWidth="1"/>
    <col min="6147" max="6147" width="4.6640625" style="1" customWidth="1"/>
    <col min="6148" max="6149" width="5.6640625" style="1" customWidth="1"/>
    <col min="6150" max="6159" width="3.33203125" style="1" customWidth="1"/>
    <col min="6160" max="6160" width="4.109375" style="1" customWidth="1"/>
    <col min="6161" max="6162" width="5.6640625" style="1" customWidth="1"/>
    <col min="6163" max="6163" width="8.6640625" style="1" customWidth="1"/>
    <col min="6164" max="6167" width="5.6640625" style="1" customWidth="1"/>
    <col min="6168" max="6387" width="4.6640625" style="1" customWidth="1"/>
    <col min="6388" max="6388" width="4.109375" style="1" customWidth="1"/>
    <col min="6389" max="6389" width="28.6640625" style="1" customWidth="1"/>
    <col min="6390" max="6402" width="3.33203125" style="1" customWidth="1"/>
    <col min="6403" max="6403" width="4.6640625" style="1" customWidth="1"/>
    <col min="6404" max="6405" width="5.6640625" style="1" customWidth="1"/>
    <col min="6406" max="6415" width="3.33203125" style="1" customWidth="1"/>
    <col min="6416" max="6416" width="4.109375" style="1" customWidth="1"/>
    <col min="6417" max="6418" width="5.6640625" style="1" customWidth="1"/>
    <col min="6419" max="6419" width="8.6640625" style="1" customWidth="1"/>
    <col min="6420" max="6423" width="5.6640625" style="1" customWidth="1"/>
    <col min="6424" max="6643" width="4.6640625" style="1" customWidth="1"/>
    <col min="6644" max="6644" width="4.109375" style="1" customWidth="1"/>
    <col min="6645" max="6645" width="28.6640625" style="1" customWidth="1"/>
    <col min="6646" max="6658" width="3.33203125" style="1" customWidth="1"/>
    <col min="6659" max="6659" width="4.6640625" style="1" customWidth="1"/>
    <col min="6660" max="6661" width="5.6640625" style="1" customWidth="1"/>
    <col min="6662" max="6671" width="3.33203125" style="1" customWidth="1"/>
    <col min="6672" max="6672" width="4.109375" style="1" customWidth="1"/>
    <col min="6673" max="6674" width="5.6640625" style="1" customWidth="1"/>
    <col min="6675" max="6675" width="8.6640625" style="1" customWidth="1"/>
    <col min="6676" max="6679" width="5.6640625" style="1" customWidth="1"/>
    <col min="6680" max="6899" width="4.6640625" style="1" customWidth="1"/>
    <col min="6900" max="6900" width="4.109375" style="1" customWidth="1"/>
    <col min="6901" max="6901" width="28.6640625" style="1" customWidth="1"/>
    <col min="6902" max="6914" width="3.33203125" style="1" customWidth="1"/>
    <col min="6915" max="6915" width="4.6640625" style="1" customWidth="1"/>
    <col min="6916" max="6917" width="5.6640625" style="1" customWidth="1"/>
    <col min="6918" max="6927" width="3.33203125" style="1" customWidth="1"/>
    <col min="6928" max="6928" width="4.109375" style="1" customWidth="1"/>
    <col min="6929" max="6930" width="5.6640625" style="1" customWidth="1"/>
    <col min="6931" max="6931" width="8.6640625" style="1" customWidth="1"/>
    <col min="6932" max="6935" width="5.6640625" style="1" customWidth="1"/>
    <col min="6936" max="7155" width="4.6640625" style="1" customWidth="1"/>
    <col min="7156" max="7156" width="4.109375" style="1" customWidth="1"/>
    <col min="7157" max="7157" width="28.6640625" style="1" customWidth="1"/>
    <col min="7158" max="7170" width="3.33203125" style="1" customWidth="1"/>
    <col min="7171" max="7171" width="4.6640625" style="1" customWidth="1"/>
    <col min="7172" max="7173" width="5.6640625" style="1" customWidth="1"/>
    <col min="7174" max="7183" width="3.33203125" style="1" customWidth="1"/>
    <col min="7184" max="7184" width="4.109375" style="1" customWidth="1"/>
    <col min="7185" max="7186" width="5.6640625" style="1" customWidth="1"/>
    <col min="7187" max="7187" width="8.6640625" style="1" customWidth="1"/>
    <col min="7188" max="7191" width="5.6640625" style="1" customWidth="1"/>
    <col min="7192" max="7411" width="4.6640625" style="1" customWidth="1"/>
    <col min="7412" max="7412" width="4.109375" style="1" customWidth="1"/>
    <col min="7413" max="7413" width="28.6640625" style="1" customWidth="1"/>
    <col min="7414" max="7426" width="3.33203125" style="1" customWidth="1"/>
    <col min="7427" max="7427" width="4.6640625" style="1" customWidth="1"/>
    <col min="7428" max="7429" width="5.6640625" style="1" customWidth="1"/>
    <col min="7430" max="7439" width="3.33203125" style="1" customWidth="1"/>
    <col min="7440" max="7440" width="4.109375" style="1" customWidth="1"/>
    <col min="7441" max="7442" width="5.6640625" style="1" customWidth="1"/>
    <col min="7443" max="7443" width="8.6640625" style="1" customWidth="1"/>
    <col min="7444" max="7447" width="5.6640625" style="1" customWidth="1"/>
    <col min="7448" max="7667" width="4.6640625" style="1" customWidth="1"/>
    <col min="7668" max="7668" width="4.109375" style="1" customWidth="1"/>
    <col min="7669" max="7669" width="28.6640625" style="1" customWidth="1"/>
    <col min="7670" max="7682" width="3.33203125" style="1" customWidth="1"/>
    <col min="7683" max="7683" width="4.6640625" style="1" customWidth="1"/>
    <col min="7684" max="7685" width="5.6640625" style="1" customWidth="1"/>
    <col min="7686" max="7695" width="3.33203125" style="1" customWidth="1"/>
    <col min="7696" max="7696" width="4.109375" style="1" customWidth="1"/>
    <col min="7697" max="7698" width="5.6640625" style="1" customWidth="1"/>
    <col min="7699" max="7699" width="8.6640625" style="1" customWidth="1"/>
    <col min="7700" max="7703" width="5.6640625" style="1" customWidth="1"/>
    <col min="7704" max="7923" width="4.6640625" style="1" customWidth="1"/>
    <col min="7924" max="7924" width="4.109375" style="1" customWidth="1"/>
    <col min="7925" max="7925" width="28.6640625" style="1" customWidth="1"/>
    <col min="7926" max="7938" width="3.33203125" style="1" customWidth="1"/>
    <col min="7939" max="7939" width="4.6640625" style="1" customWidth="1"/>
    <col min="7940" max="7941" width="5.6640625" style="1" customWidth="1"/>
    <col min="7942" max="7951" width="3.33203125" style="1" customWidth="1"/>
    <col min="7952" max="7952" width="4.109375" style="1" customWidth="1"/>
    <col min="7953" max="7954" width="5.6640625" style="1" customWidth="1"/>
    <col min="7955" max="7955" width="8.6640625" style="1" customWidth="1"/>
    <col min="7956" max="7959" width="5.6640625" style="1" customWidth="1"/>
    <col min="7960" max="8179" width="4.6640625" style="1" customWidth="1"/>
    <col min="8180" max="8180" width="4.109375" style="1" customWidth="1"/>
    <col min="8181" max="8181" width="28.6640625" style="1" customWidth="1"/>
    <col min="8182" max="8194" width="3.33203125" style="1" customWidth="1"/>
    <col min="8195" max="8195" width="4.6640625" style="1" customWidth="1"/>
    <col min="8196" max="8197" width="5.6640625" style="1" customWidth="1"/>
    <col min="8198" max="8207" width="3.33203125" style="1" customWidth="1"/>
    <col min="8208" max="8208" width="4.109375" style="1" customWidth="1"/>
    <col min="8209" max="8210" width="5.6640625" style="1" customWidth="1"/>
    <col min="8211" max="8211" width="8.6640625" style="1" customWidth="1"/>
    <col min="8212" max="8215" width="5.6640625" style="1" customWidth="1"/>
    <col min="8216" max="8435" width="4.6640625" style="1" customWidth="1"/>
    <col min="8436" max="8436" width="4.109375" style="1" customWidth="1"/>
    <col min="8437" max="8437" width="28.6640625" style="1" customWidth="1"/>
    <col min="8438" max="8450" width="3.33203125" style="1" customWidth="1"/>
    <col min="8451" max="8451" width="4.6640625" style="1" customWidth="1"/>
    <col min="8452" max="8453" width="5.6640625" style="1" customWidth="1"/>
    <col min="8454" max="8463" width="3.33203125" style="1" customWidth="1"/>
    <col min="8464" max="8464" width="4.109375" style="1" customWidth="1"/>
    <col min="8465" max="8466" width="5.6640625" style="1" customWidth="1"/>
    <col min="8467" max="8467" width="8.6640625" style="1" customWidth="1"/>
    <col min="8468" max="8471" width="5.6640625" style="1" customWidth="1"/>
    <col min="8472" max="8691" width="4.6640625" style="1" customWidth="1"/>
    <col min="8692" max="8692" width="4.109375" style="1" customWidth="1"/>
    <col min="8693" max="8693" width="28.6640625" style="1" customWidth="1"/>
    <col min="8694" max="8706" width="3.33203125" style="1" customWidth="1"/>
    <col min="8707" max="8707" width="4.6640625" style="1" customWidth="1"/>
    <col min="8708" max="8709" width="5.6640625" style="1" customWidth="1"/>
    <col min="8710" max="8719" width="3.33203125" style="1" customWidth="1"/>
    <col min="8720" max="8720" width="4.109375" style="1" customWidth="1"/>
    <col min="8721" max="8722" width="5.6640625" style="1" customWidth="1"/>
    <col min="8723" max="8723" width="8.6640625" style="1" customWidth="1"/>
    <col min="8724" max="8727" width="5.6640625" style="1" customWidth="1"/>
    <col min="8728" max="8947" width="4.6640625" style="1" customWidth="1"/>
    <col min="8948" max="8948" width="4.109375" style="1" customWidth="1"/>
    <col min="8949" max="8949" width="28.6640625" style="1" customWidth="1"/>
    <col min="8950" max="8962" width="3.33203125" style="1" customWidth="1"/>
    <col min="8963" max="8963" width="4.6640625" style="1" customWidth="1"/>
    <col min="8964" max="8965" width="5.6640625" style="1" customWidth="1"/>
    <col min="8966" max="8975" width="3.33203125" style="1" customWidth="1"/>
    <col min="8976" max="8976" width="4.109375" style="1" customWidth="1"/>
    <col min="8977" max="8978" width="5.6640625" style="1" customWidth="1"/>
    <col min="8979" max="8979" width="8.6640625" style="1" customWidth="1"/>
    <col min="8980" max="8983" width="5.6640625" style="1" customWidth="1"/>
    <col min="8984" max="9203" width="4.6640625" style="1" customWidth="1"/>
    <col min="9204" max="9204" width="4.109375" style="1" customWidth="1"/>
    <col min="9205" max="9205" width="28.6640625" style="1" customWidth="1"/>
    <col min="9206" max="9218" width="3.33203125" style="1" customWidth="1"/>
    <col min="9219" max="9219" width="4.6640625" style="1" customWidth="1"/>
    <col min="9220" max="9221" width="5.6640625" style="1" customWidth="1"/>
    <col min="9222" max="9231" width="3.33203125" style="1" customWidth="1"/>
    <col min="9232" max="9232" width="4.109375" style="1" customWidth="1"/>
    <col min="9233" max="9234" width="5.6640625" style="1" customWidth="1"/>
    <col min="9235" max="9235" width="8.6640625" style="1" customWidth="1"/>
    <col min="9236" max="9239" width="5.6640625" style="1" customWidth="1"/>
    <col min="9240" max="9459" width="4.6640625" style="1" customWidth="1"/>
    <col min="9460" max="9460" width="4.109375" style="1" customWidth="1"/>
    <col min="9461" max="9461" width="28.6640625" style="1" customWidth="1"/>
    <col min="9462" max="9474" width="3.33203125" style="1" customWidth="1"/>
    <col min="9475" max="9475" width="4.6640625" style="1" customWidth="1"/>
    <col min="9476" max="9477" width="5.6640625" style="1" customWidth="1"/>
    <col min="9478" max="9487" width="3.33203125" style="1" customWidth="1"/>
    <col min="9488" max="9488" width="4.109375" style="1" customWidth="1"/>
    <col min="9489" max="9490" width="5.6640625" style="1" customWidth="1"/>
    <col min="9491" max="9491" width="8.6640625" style="1" customWidth="1"/>
    <col min="9492" max="9495" width="5.6640625" style="1" customWidth="1"/>
    <col min="9496" max="9715" width="4.6640625" style="1" customWidth="1"/>
    <col min="9716" max="9716" width="4.109375" style="1" customWidth="1"/>
    <col min="9717" max="9717" width="28.6640625" style="1" customWidth="1"/>
    <col min="9718" max="9730" width="3.33203125" style="1" customWidth="1"/>
    <col min="9731" max="9731" width="4.6640625" style="1" customWidth="1"/>
    <col min="9732" max="9733" width="5.6640625" style="1" customWidth="1"/>
    <col min="9734" max="9743" width="3.33203125" style="1" customWidth="1"/>
    <col min="9744" max="9744" width="4.109375" style="1" customWidth="1"/>
    <col min="9745" max="9746" width="5.6640625" style="1" customWidth="1"/>
    <col min="9747" max="9747" width="8.6640625" style="1" customWidth="1"/>
    <col min="9748" max="9751" width="5.6640625" style="1" customWidth="1"/>
    <col min="9752" max="9971" width="4.6640625" style="1" customWidth="1"/>
    <col min="9972" max="9972" width="4.109375" style="1" customWidth="1"/>
    <col min="9973" max="9973" width="28.6640625" style="1" customWidth="1"/>
    <col min="9974" max="9986" width="3.33203125" style="1" customWidth="1"/>
    <col min="9987" max="9987" width="4.6640625" style="1" customWidth="1"/>
    <col min="9988" max="9989" width="5.6640625" style="1" customWidth="1"/>
    <col min="9990" max="9999" width="3.33203125" style="1" customWidth="1"/>
    <col min="10000" max="10000" width="4.109375" style="1" customWidth="1"/>
    <col min="10001" max="10002" width="5.6640625" style="1" customWidth="1"/>
    <col min="10003" max="10003" width="8.6640625" style="1" customWidth="1"/>
    <col min="10004" max="10007" width="5.6640625" style="1" customWidth="1"/>
    <col min="10008" max="10227" width="4.6640625" style="1" customWidth="1"/>
    <col min="10228" max="10228" width="4.109375" style="1" customWidth="1"/>
    <col min="10229" max="10229" width="28.6640625" style="1" customWidth="1"/>
    <col min="10230" max="10242" width="3.33203125" style="1" customWidth="1"/>
    <col min="10243" max="10243" width="4.6640625" style="1" customWidth="1"/>
    <col min="10244" max="10245" width="5.6640625" style="1" customWidth="1"/>
    <col min="10246" max="10255" width="3.33203125" style="1" customWidth="1"/>
    <col min="10256" max="10256" width="4.109375" style="1" customWidth="1"/>
    <col min="10257" max="10258" width="5.6640625" style="1" customWidth="1"/>
    <col min="10259" max="10259" width="8.6640625" style="1" customWidth="1"/>
    <col min="10260" max="10263" width="5.6640625" style="1" customWidth="1"/>
    <col min="10264" max="10483" width="4.6640625" style="1" customWidth="1"/>
    <col min="10484" max="10484" width="4.109375" style="1" customWidth="1"/>
    <col min="10485" max="10485" width="28.6640625" style="1" customWidth="1"/>
    <col min="10486" max="10498" width="3.33203125" style="1" customWidth="1"/>
    <col min="10499" max="10499" width="4.6640625" style="1" customWidth="1"/>
    <col min="10500" max="10501" width="5.6640625" style="1" customWidth="1"/>
    <col min="10502" max="10511" width="3.33203125" style="1" customWidth="1"/>
    <col min="10512" max="10512" width="4.109375" style="1" customWidth="1"/>
    <col min="10513" max="10514" width="5.6640625" style="1" customWidth="1"/>
    <col min="10515" max="10515" width="8.6640625" style="1" customWidth="1"/>
    <col min="10516" max="10519" width="5.6640625" style="1" customWidth="1"/>
    <col min="10520" max="10739" width="4.6640625" style="1" customWidth="1"/>
    <col min="10740" max="10740" width="4.109375" style="1" customWidth="1"/>
    <col min="10741" max="10741" width="28.6640625" style="1" customWidth="1"/>
    <col min="10742" max="10754" width="3.33203125" style="1" customWidth="1"/>
    <col min="10755" max="10755" width="4.6640625" style="1" customWidth="1"/>
    <col min="10756" max="10757" width="5.6640625" style="1" customWidth="1"/>
    <col min="10758" max="10767" width="3.33203125" style="1" customWidth="1"/>
    <col min="10768" max="10768" width="4.109375" style="1" customWidth="1"/>
    <col min="10769" max="10770" width="5.6640625" style="1" customWidth="1"/>
    <col min="10771" max="10771" width="8.6640625" style="1" customWidth="1"/>
    <col min="10772" max="10775" width="5.6640625" style="1" customWidth="1"/>
    <col min="10776" max="10995" width="4.6640625" style="1" customWidth="1"/>
    <col min="10996" max="10996" width="4.109375" style="1" customWidth="1"/>
    <col min="10997" max="10997" width="28.6640625" style="1" customWidth="1"/>
    <col min="10998" max="11010" width="3.33203125" style="1" customWidth="1"/>
    <col min="11011" max="11011" width="4.6640625" style="1" customWidth="1"/>
    <col min="11012" max="11013" width="5.6640625" style="1" customWidth="1"/>
    <col min="11014" max="11023" width="3.33203125" style="1" customWidth="1"/>
    <col min="11024" max="11024" width="4.109375" style="1" customWidth="1"/>
    <col min="11025" max="11026" width="5.6640625" style="1" customWidth="1"/>
    <col min="11027" max="11027" width="8.6640625" style="1" customWidth="1"/>
    <col min="11028" max="11031" width="5.6640625" style="1" customWidth="1"/>
    <col min="11032" max="11251" width="4.6640625" style="1" customWidth="1"/>
    <col min="11252" max="11252" width="4.109375" style="1" customWidth="1"/>
    <col min="11253" max="11253" width="28.6640625" style="1" customWidth="1"/>
    <col min="11254" max="11266" width="3.33203125" style="1" customWidth="1"/>
    <col min="11267" max="11267" width="4.6640625" style="1" customWidth="1"/>
    <col min="11268" max="11269" width="5.6640625" style="1" customWidth="1"/>
    <col min="11270" max="11279" width="3.33203125" style="1" customWidth="1"/>
    <col min="11280" max="11280" width="4.109375" style="1" customWidth="1"/>
    <col min="11281" max="11282" width="5.6640625" style="1" customWidth="1"/>
    <col min="11283" max="11283" width="8.6640625" style="1" customWidth="1"/>
    <col min="11284" max="11287" width="5.6640625" style="1" customWidth="1"/>
    <col min="11288" max="11507" width="4.6640625" style="1" customWidth="1"/>
    <col min="11508" max="11508" width="4.109375" style="1" customWidth="1"/>
    <col min="11509" max="11509" width="28.6640625" style="1" customWidth="1"/>
    <col min="11510" max="11522" width="3.33203125" style="1" customWidth="1"/>
    <col min="11523" max="11523" width="4.6640625" style="1" customWidth="1"/>
    <col min="11524" max="11525" width="5.6640625" style="1" customWidth="1"/>
    <col min="11526" max="11535" width="3.33203125" style="1" customWidth="1"/>
    <col min="11536" max="11536" width="4.109375" style="1" customWidth="1"/>
    <col min="11537" max="11538" width="5.6640625" style="1" customWidth="1"/>
    <col min="11539" max="11539" width="8.6640625" style="1" customWidth="1"/>
    <col min="11540" max="11543" width="5.6640625" style="1" customWidth="1"/>
    <col min="11544" max="11763" width="4.6640625" style="1" customWidth="1"/>
    <col min="11764" max="11764" width="4.109375" style="1" customWidth="1"/>
    <col min="11765" max="11765" width="28.6640625" style="1" customWidth="1"/>
    <col min="11766" max="11778" width="3.33203125" style="1" customWidth="1"/>
    <col min="11779" max="11779" width="4.6640625" style="1" customWidth="1"/>
    <col min="11780" max="11781" width="5.6640625" style="1" customWidth="1"/>
    <col min="11782" max="11791" width="3.33203125" style="1" customWidth="1"/>
    <col min="11792" max="11792" width="4.109375" style="1" customWidth="1"/>
    <col min="11793" max="11794" width="5.6640625" style="1" customWidth="1"/>
    <col min="11795" max="11795" width="8.6640625" style="1" customWidth="1"/>
    <col min="11796" max="11799" width="5.6640625" style="1" customWidth="1"/>
    <col min="11800" max="12019" width="4.6640625" style="1" customWidth="1"/>
    <col min="12020" max="12020" width="4.109375" style="1" customWidth="1"/>
    <col min="12021" max="12021" width="28.6640625" style="1" customWidth="1"/>
    <col min="12022" max="12034" width="3.33203125" style="1" customWidth="1"/>
    <col min="12035" max="12035" width="4.6640625" style="1" customWidth="1"/>
    <col min="12036" max="12037" width="5.6640625" style="1" customWidth="1"/>
    <col min="12038" max="12047" width="3.33203125" style="1" customWidth="1"/>
    <col min="12048" max="12048" width="4.109375" style="1" customWidth="1"/>
    <col min="12049" max="12050" width="5.6640625" style="1" customWidth="1"/>
    <col min="12051" max="12051" width="8.6640625" style="1" customWidth="1"/>
    <col min="12052" max="12055" width="5.6640625" style="1" customWidth="1"/>
    <col min="12056" max="12275" width="4.6640625" style="1" customWidth="1"/>
    <col min="12276" max="12276" width="4.109375" style="1" customWidth="1"/>
    <col min="12277" max="12277" width="28.6640625" style="1" customWidth="1"/>
    <col min="12278" max="12290" width="3.33203125" style="1" customWidth="1"/>
    <col min="12291" max="12291" width="4.6640625" style="1" customWidth="1"/>
    <col min="12292" max="12293" width="5.6640625" style="1" customWidth="1"/>
    <col min="12294" max="12303" width="3.33203125" style="1" customWidth="1"/>
    <col min="12304" max="12304" width="4.109375" style="1" customWidth="1"/>
    <col min="12305" max="12306" width="5.6640625" style="1" customWidth="1"/>
    <col min="12307" max="12307" width="8.6640625" style="1" customWidth="1"/>
    <col min="12308" max="12311" width="5.6640625" style="1" customWidth="1"/>
    <col min="12312" max="12531" width="4.6640625" style="1" customWidth="1"/>
    <col min="12532" max="12532" width="4.109375" style="1" customWidth="1"/>
    <col min="12533" max="12533" width="28.6640625" style="1" customWidth="1"/>
    <col min="12534" max="12546" width="3.33203125" style="1" customWidth="1"/>
    <col min="12547" max="12547" width="4.6640625" style="1" customWidth="1"/>
    <col min="12548" max="12549" width="5.6640625" style="1" customWidth="1"/>
    <col min="12550" max="12559" width="3.33203125" style="1" customWidth="1"/>
    <col min="12560" max="12560" width="4.109375" style="1" customWidth="1"/>
    <col min="12561" max="12562" width="5.6640625" style="1" customWidth="1"/>
    <col min="12563" max="12563" width="8.6640625" style="1" customWidth="1"/>
    <col min="12564" max="12567" width="5.6640625" style="1" customWidth="1"/>
    <col min="12568" max="12787" width="4.6640625" style="1" customWidth="1"/>
    <col min="12788" max="12788" width="4.109375" style="1" customWidth="1"/>
    <col min="12789" max="12789" width="28.6640625" style="1" customWidth="1"/>
    <col min="12790" max="12802" width="3.33203125" style="1" customWidth="1"/>
    <col min="12803" max="12803" width="4.6640625" style="1" customWidth="1"/>
    <col min="12804" max="12805" width="5.6640625" style="1" customWidth="1"/>
    <col min="12806" max="12815" width="3.33203125" style="1" customWidth="1"/>
    <col min="12816" max="12816" width="4.109375" style="1" customWidth="1"/>
    <col min="12817" max="12818" width="5.6640625" style="1" customWidth="1"/>
    <col min="12819" max="12819" width="8.6640625" style="1" customWidth="1"/>
    <col min="12820" max="12823" width="5.6640625" style="1" customWidth="1"/>
    <col min="12824" max="13043" width="4.6640625" style="1" customWidth="1"/>
    <col min="13044" max="13044" width="4.109375" style="1" customWidth="1"/>
    <col min="13045" max="13045" width="28.6640625" style="1" customWidth="1"/>
    <col min="13046" max="13058" width="3.33203125" style="1" customWidth="1"/>
    <col min="13059" max="13059" width="4.6640625" style="1" customWidth="1"/>
    <col min="13060" max="13061" width="5.6640625" style="1" customWidth="1"/>
    <col min="13062" max="13071" width="3.33203125" style="1" customWidth="1"/>
    <col min="13072" max="13072" width="4.109375" style="1" customWidth="1"/>
    <col min="13073" max="13074" width="5.6640625" style="1" customWidth="1"/>
    <col min="13075" max="13075" width="8.6640625" style="1" customWidth="1"/>
    <col min="13076" max="13079" width="5.6640625" style="1" customWidth="1"/>
    <col min="13080" max="13299" width="4.6640625" style="1" customWidth="1"/>
    <col min="13300" max="13300" width="4.109375" style="1" customWidth="1"/>
    <col min="13301" max="13301" width="28.6640625" style="1" customWidth="1"/>
    <col min="13302" max="13314" width="3.33203125" style="1" customWidth="1"/>
    <col min="13315" max="13315" width="4.6640625" style="1" customWidth="1"/>
    <col min="13316" max="13317" width="5.6640625" style="1" customWidth="1"/>
    <col min="13318" max="13327" width="3.33203125" style="1" customWidth="1"/>
    <col min="13328" max="13328" width="4.109375" style="1" customWidth="1"/>
    <col min="13329" max="13330" width="5.6640625" style="1" customWidth="1"/>
    <col min="13331" max="13331" width="8.6640625" style="1" customWidth="1"/>
    <col min="13332" max="13335" width="5.6640625" style="1" customWidth="1"/>
    <col min="13336" max="13555" width="4.6640625" style="1" customWidth="1"/>
    <col min="13556" max="13556" width="4.109375" style="1" customWidth="1"/>
    <col min="13557" max="13557" width="28.6640625" style="1" customWidth="1"/>
    <col min="13558" max="13570" width="3.33203125" style="1" customWidth="1"/>
    <col min="13571" max="13571" width="4.6640625" style="1" customWidth="1"/>
    <col min="13572" max="13573" width="5.6640625" style="1" customWidth="1"/>
    <col min="13574" max="13583" width="3.33203125" style="1" customWidth="1"/>
    <col min="13584" max="13584" width="4.109375" style="1" customWidth="1"/>
    <col min="13585" max="13586" width="5.6640625" style="1" customWidth="1"/>
    <col min="13587" max="13587" width="8.6640625" style="1" customWidth="1"/>
    <col min="13588" max="13591" width="5.6640625" style="1" customWidth="1"/>
    <col min="13592" max="13811" width="4.6640625" style="1" customWidth="1"/>
    <col min="13812" max="13812" width="4.109375" style="1" customWidth="1"/>
    <col min="13813" max="13813" width="28.6640625" style="1" customWidth="1"/>
    <col min="13814" max="13826" width="3.33203125" style="1" customWidth="1"/>
    <col min="13827" max="13827" width="4.6640625" style="1" customWidth="1"/>
    <col min="13828" max="13829" width="5.6640625" style="1" customWidth="1"/>
    <col min="13830" max="13839" width="3.33203125" style="1" customWidth="1"/>
    <col min="13840" max="13840" width="4.109375" style="1" customWidth="1"/>
    <col min="13841" max="13842" width="5.6640625" style="1" customWidth="1"/>
    <col min="13843" max="13843" width="8.6640625" style="1" customWidth="1"/>
    <col min="13844" max="13847" width="5.6640625" style="1" customWidth="1"/>
    <col min="13848" max="14067" width="4.6640625" style="1" customWidth="1"/>
    <col min="14068" max="14068" width="4.109375" style="1" customWidth="1"/>
    <col min="14069" max="14069" width="28.6640625" style="1" customWidth="1"/>
    <col min="14070" max="14082" width="3.33203125" style="1" customWidth="1"/>
    <col min="14083" max="14083" width="4.6640625" style="1" customWidth="1"/>
    <col min="14084" max="14085" width="5.6640625" style="1" customWidth="1"/>
    <col min="14086" max="14095" width="3.33203125" style="1" customWidth="1"/>
    <col min="14096" max="14096" width="4.109375" style="1" customWidth="1"/>
    <col min="14097" max="14098" width="5.6640625" style="1" customWidth="1"/>
    <col min="14099" max="14099" width="8.6640625" style="1" customWidth="1"/>
    <col min="14100" max="14103" width="5.6640625" style="1" customWidth="1"/>
    <col min="14104" max="14323" width="4.6640625" style="1" customWidth="1"/>
    <col min="14324" max="14324" width="4.109375" style="1" customWidth="1"/>
    <col min="14325" max="14325" width="28.6640625" style="1" customWidth="1"/>
    <col min="14326" max="14338" width="3.33203125" style="1" customWidth="1"/>
    <col min="14339" max="14339" width="4.6640625" style="1" customWidth="1"/>
    <col min="14340" max="14341" width="5.6640625" style="1" customWidth="1"/>
    <col min="14342" max="14351" width="3.33203125" style="1" customWidth="1"/>
    <col min="14352" max="14352" width="4.109375" style="1" customWidth="1"/>
    <col min="14353" max="14354" width="5.6640625" style="1" customWidth="1"/>
    <col min="14355" max="14355" width="8.6640625" style="1" customWidth="1"/>
    <col min="14356" max="14359" width="5.6640625" style="1" customWidth="1"/>
    <col min="14360" max="14579" width="4.6640625" style="1" customWidth="1"/>
    <col min="14580" max="14580" width="4.109375" style="1" customWidth="1"/>
    <col min="14581" max="14581" width="28.6640625" style="1" customWidth="1"/>
    <col min="14582" max="14594" width="3.33203125" style="1" customWidth="1"/>
    <col min="14595" max="14595" width="4.6640625" style="1" customWidth="1"/>
    <col min="14596" max="14597" width="5.6640625" style="1" customWidth="1"/>
    <col min="14598" max="14607" width="3.33203125" style="1" customWidth="1"/>
    <col min="14608" max="14608" width="4.109375" style="1" customWidth="1"/>
    <col min="14609" max="14610" width="5.6640625" style="1" customWidth="1"/>
    <col min="14611" max="14611" width="8.6640625" style="1" customWidth="1"/>
    <col min="14612" max="14615" width="5.6640625" style="1" customWidth="1"/>
    <col min="14616" max="14835" width="4.6640625" style="1" customWidth="1"/>
    <col min="14836" max="14836" width="4.109375" style="1" customWidth="1"/>
    <col min="14837" max="14837" width="28.6640625" style="1" customWidth="1"/>
    <col min="14838" max="14850" width="3.33203125" style="1" customWidth="1"/>
    <col min="14851" max="14851" width="4.6640625" style="1" customWidth="1"/>
    <col min="14852" max="14853" width="5.6640625" style="1" customWidth="1"/>
    <col min="14854" max="14863" width="3.33203125" style="1" customWidth="1"/>
    <col min="14864" max="14864" width="4.109375" style="1" customWidth="1"/>
    <col min="14865" max="14866" width="5.6640625" style="1" customWidth="1"/>
    <col min="14867" max="14867" width="8.6640625" style="1" customWidth="1"/>
    <col min="14868" max="14871" width="5.6640625" style="1" customWidth="1"/>
    <col min="14872" max="15091" width="4.6640625" style="1" customWidth="1"/>
    <col min="15092" max="15092" width="4.109375" style="1" customWidth="1"/>
    <col min="15093" max="15093" width="28.6640625" style="1" customWidth="1"/>
    <col min="15094" max="15106" width="3.33203125" style="1" customWidth="1"/>
    <col min="15107" max="15107" width="4.6640625" style="1" customWidth="1"/>
    <col min="15108" max="15109" width="5.6640625" style="1" customWidth="1"/>
    <col min="15110" max="15119" width="3.33203125" style="1" customWidth="1"/>
    <col min="15120" max="15120" width="4.109375" style="1" customWidth="1"/>
    <col min="15121" max="15122" width="5.6640625" style="1" customWidth="1"/>
    <col min="15123" max="15123" width="8.6640625" style="1" customWidth="1"/>
    <col min="15124" max="15127" width="5.6640625" style="1" customWidth="1"/>
    <col min="15128" max="15347" width="4.6640625" style="1" customWidth="1"/>
    <col min="15348" max="15348" width="4.109375" style="1" customWidth="1"/>
    <col min="15349" max="15349" width="28.6640625" style="1" customWidth="1"/>
    <col min="15350" max="15362" width="3.33203125" style="1" customWidth="1"/>
    <col min="15363" max="15363" width="4.6640625" style="1" customWidth="1"/>
    <col min="15364" max="15365" width="5.6640625" style="1" customWidth="1"/>
    <col min="15366" max="15375" width="3.33203125" style="1" customWidth="1"/>
    <col min="15376" max="15376" width="4.109375" style="1" customWidth="1"/>
    <col min="15377" max="15378" width="5.6640625" style="1" customWidth="1"/>
    <col min="15379" max="15379" width="8.6640625" style="1" customWidth="1"/>
    <col min="15380" max="15383" width="5.6640625" style="1" customWidth="1"/>
    <col min="15384" max="15603" width="4.6640625" style="1" customWidth="1"/>
    <col min="15604" max="15604" width="4.109375" style="1" customWidth="1"/>
    <col min="15605" max="15605" width="28.6640625" style="1" customWidth="1"/>
    <col min="15606" max="15618" width="3.33203125" style="1" customWidth="1"/>
    <col min="15619" max="15619" width="4.6640625" style="1" customWidth="1"/>
    <col min="15620" max="15621" width="5.6640625" style="1" customWidth="1"/>
    <col min="15622" max="15631" width="3.33203125" style="1" customWidth="1"/>
    <col min="15632" max="15632" width="4.109375" style="1" customWidth="1"/>
    <col min="15633" max="15634" width="5.6640625" style="1" customWidth="1"/>
    <col min="15635" max="15635" width="8.6640625" style="1" customWidth="1"/>
    <col min="15636" max="15639" width="5.6640625" style="1" customWidth="1"/>
    <col min="15640" max="15859" width="4.6640625" style="1" customWidth="1"/>
    <col min="15860" max="15860" width="4.109375" style="1" customWidth="1"/>
    <col min="15861" max="15861" width="28.6640625" style="1" customWidth="1"/>
    <col min="15862" max="15874" width="3.33203125" style="1" customWidth="1"/>
    <col min="15875" max="15875" width="4.6640625" style="1" customWidth="1"/>
    <col min="15876" max="15877" width="5.6640625" style="1" customWidth="1"/>
    <col min="15878" max="15887" width="3.33203125" style="1" customWidth="1"/>
    <col min="15888" max="15888" width="4.109375" style="1" customWidth="1"/>
    <col min="15889" max="15890" width="5.6640625" style="1" customWidth="1"/>
    <col min="15891" max="15891" width="8.6640625" style="1" customWidth="1"/>
    <col min="15892" max="15895" width="5.6640625" style="1" customWidth="1"/>
    <col min="15896" max="16115" width="4.6640625" style="1" customWidth="1"/>
    <col min="16116" max="16116" width="4.109375" style="1" customWidth="1"/>
    <col min="16117" max="16117" width="28.6640625" style="1" customWidth="1"/>
    <col min="16118" max="16130" width="3.33203125" style="1" customWidth="1"/>
    <col min="16131" max="16131" width="4.6640625" style="1" customWidth="1"/>
    <col min="16132" max="16133" width="5.6640625" style="1" customWidth="1"/>
    <col min="16134" max="16143" width="3.33203125" style="1" customWidth="1"/>
    <col min="16144" max="16144" width="4.109375" style="1" customWidth="1"/>
    <col min="16145" max="16146" width="5.6640625" style="1" customWidth="1"/>
    <col min="16147" max="16147" width="8.6640625" style="1" customWidth="1"/>
    <col min="16148" max="16151" width="5.6640625" style="1" customWidth="1"/>
    <col min="16152" max="16384" width="4.6640625" style="1" customWidth="1"/>
  </cols>
  <sheetData>
    <row r="1" spans="1:45" ht="15" customHeight="1">
      <c r="A1" s="285" t="s">
        <v>0</v>
      </c>
      <c r="B1" s="267"/>
      <c r="C1" s="267"/>
      <c r="D1" s="267"/>
      <c r="E1" s="267"/>
      <c r="F1" s="267"/>
      <c r="G1" s="267"/>
      <c r="H1" s="267"/>
      <c r="I1" s="267"/>
      <c r="J1" s="267"/>
      <c r="K1" s="267"/>
      <c r="L1" s="267"/>
      <c r="M1" s="267"/>
      <c r="N1" s="267"/>
      <c r="O1" s="267"/>
      <c r="P1" s="267"/>
      <c r="Q1" s="267"/>
      <c r="R1" s="267"/>
      <c r="S1" s="267"/>
      <c r="T1" s="267"/>
      <c r="U1" s="267"/>
      <c r="V1" s="267"/>
      <c r="W1" s="267"/>
      <c r="X1" s="267"/>
      <c r="Y1" s="267"/>
      <c r="Z1" s="267"/>
    </row>
    <row r="2" spans="1:45" ht="15" customHeight="1">
      <c r="A2" s="267"/>
      <c r="B2" s="267"/>
      <c r="C2" s="267"/>
      <c r="D2" s="267"/>
      <c r="E2" s="267"/>
      <c r="F2" s="267"/>
      <c r="G2" s="267"/>
      <c r="H2" s="267"/>
      <c r="I2" s="267"/>
      <c r="J2" s="267"/>
      <c r="K2" s="267"/>
      <c r="L2" s="267"/>
      <c r="M2" s="267"/>
      <c r="N2" s="267"/>
      <c r="O2" s="267"/>
      <c r="P2" s="267"/>
      <c r="Q2" s="267"/>
      <c r="R2" s="267"/>
      <c r="S2" s="267"/>
      <c r="T2" s="267"/>
      <c r="U2" s="267"/>
      <c r="V2" s="267"/>
      <c r="W2" s="267"/>
      <c r="X2" s="267"/>
      <c r="Y2" s="267"/>
      <c r="Z2" s="267"/>
    </row>
    <row r="3" spans="1:45" ht="15" customHeight="1">
      <c r="A3" s="287" t="s">
        <v>1</v>
      </c>
      <c r="B3" s="267"/>
      <c r="C3" s="267"/>
      <c r="D3" s="267"/>
      <c r="E3" s="267"/>
      <c r="F3" s="267"/>
      <c r="G3" s="267"/>
      <c r="H3" s="267"/>
      <c r="I3" s="267"/>
      <c r="J3" s="267"/>
      <c r="K3" s="267"/>
      <c r="L3" s="267"/>
      <c r="M3" s="267"/>
      <c r="N3" s="267"/>
      <c r="O3" s="267"/>
      <c r="P3" s="267"/>
      <c r="Q3" s="267"/>
      <c r="R3" s="267"/>
      <c r="S3" s="267"/>
      <c r="T3" s="267"/>
      <c r="U3" s="267"/>
      <c r="V3" s="267"/>
      <c r="W3" s="267"/>
      <c r="X3" s="267"/>
      <c r="Y3" s="267"/>
      <c r="Z3" s="267"/>
    </row>
    <row r="4" spans="1:45" ht="21" customHeight="1">
      <c r="B4" s="283" t="s">
        <v>2</v>
      </c>
      <c r="C4" s="267"/>
      <c r="D4" s="267"/>
      <c r="E4" s="267"/>
      <c r="F4" s="267"/>
      <c r="G4" s="271" t="s">
        <v>87</v>
      </c>
      <c r="H4" s="274"/>
      <c r="I4" s="284" t="s">
        <v>3</v>
      </c>
      <c r="J4" s="217"/>
      <c r="K4" s="218"/>
      <c r="L4" s="271" t="s">
        <v>88</v>
      </c>
      <c r="M4" s="272"/>
      <c r="N4" s="272"/>
      <c r="O4" s="274"/>
      <c r="P4" s="67"/>
      <c r="Q4" s="70"/>
      <c r="R4" s="14"/>
      <c r="S4" s="15"/>
      <c r="T4" s="15"/>
      <c r="U4" s="15"/>
      <c r="V4" s="32"/>
      <c r="W4" s="32"/>
      <c r="X4" s="32"/>
      <c r="Y4" s="32"/>
      <c r="Z4" s="33"/>
      <c r="AA4" s="10"/>
    </row>
    <row r="5" spans="1:45" ht="21" customHeight="1">
      <c r="B5" s="283" t="s">
        <v>4</v>
      </c>
      <c r="C5" s="267"/>
      <c r="D5" s="267"/>
      <c r="E5" s="267"/>
      <c r="F5" s="267"/>
      <c r="G5" s="271" t="s">
        <v>89</v>
      </c>
      <c r="H5" s="272"/>
      <c r="I5" s="273"/>
      <c r="J5" s="273"/>
      <c r="K5" s="273"/>
      <c r="L5" s="272"/>
      <c r="M5" s="272"/>
      <c r="N5" s="272"/>
      <c r="O5" s="274"/>
      <c r="P5" s="67"/>
      <c r="Q5" s="275" t="s">
        <v>5</v>
      </c>
      <c r="R5" s="220"/>
      <c r="S5" s="276">
        <v>108511</v>
      </c>
      <c r="T5" s="272"/>
      <c r="U5" s="274"/>
      <c r="V5" s="275" t="s">
        <v>6</v>
      </c>
      <c r="W5" s="220"/>
      <c r="X5" s="220"/>
      <c r="Y5" s="276" t="s">
        <v>90</v>
      </c>
      <c r="Z5" s="274"/>
      <c r="AA5" s="10"/>
    </row>
    <row r="6" spans="1:45" ht="14.55" customHeight="1" thickBot="1"/>
    <row r="7" spans="1:45" ht="23.25" customHeight="1" thickBot="1">
      <c r="A7" s="269"/>
      <c r="B7" s="270"/>
      <c r="C7" s="50"/>
      <c r="D7" s="50"/>
      <c r="E7" s="50"/>
      <c r="F7" s="279" t="s">
        <v>7</v>
      </c>
      <c r="G7" s="280"/>
      <c r="H7" s="280"/>
      <c r="I7" s="280"/>
      <c r="J7" s="286" t="s">
        <v>91</v>
      </c>
      <c r="K7" s="280"/>
      <c r="L7" s="280"/>
      <c r="M7" s="282"/>
      <c r="N7" s="277" t="s">
        <v>8</v>
      </c>
      <c r="O7" s="239"/>
      <c r="P7" s="239"/>
      <c r="Q7" s="281" t="s">
        <v>92</v>
      </c>
      <c r="R7" s="280"/>
      <c r="S7" s="280"/>
      <c r="T7" s="280"/>
      <c r="U7" s="280"/>
      <c r="V7" s="282"/>
      <c r="W7" s="277" t="s">
        <v>9</v>
      </c>
      <c r="X7" s="239"/>
      <c r="Y7" s="278" t="s">
        <v>93</v>
      </c>
      <c r="Z7" s="245"/>
    </row>
    <row r="8" spans="1:45" s="5" customFormat="1" ht="46.8" customHeight="1">
      <c r="A8" s="68"/>
      <c r="B8" s="69" t="s">
        <v>11</v>
      </c>
      <c r="C8" s="69"/>
      <c r="D8" s="69"/>
      <c r="E8" s="80"/>
      <c r="F8" s="268"/>
      <c r="G8" s="267"/>
      <c r="H8" s="267"/>
      <c r="I8" s="267"/>
      <c r="J8" s="267"/>
      <c r="K8" s="267"/>
      <c r="L8" s="267"/>
      <c r="M8" s="267"/>
      <c r="N8" s="268"/>
      <c r="O8" s="267"/>
      <c r="P8" s="267"/>
      <c r="Q8" s="267"/>
      <c r="R8" s="267"/>
      <c r="S8" s="267"/>
      <c r="T8" s="268"/>
      <c r="U8" s="267"/>
      <c r="V8" s="267"/>
      <c r="W8" s="267"/>
      <c r="X8" s="267"/>
      <c r="Y8" s="266"/>
      <c r="Z8" s="266"/>
      <c r="AA8" s="12"/>
      <c r="AB8" s="12"/>
      <c r="AC8" s="12"/>
      <c r="AD8" s="12"/>
      <c r="AE8" s="12"/>
      <c r="AF8" s="12"/>
      <c r="AG8" s="12"/>
      <c r="AH8" s="12"/>
      <c r="AI8" s="12"/>
      <c r="AJ8" s="12"/>
      <c r="AK8" s="12"/>
      <c r="AL8" s="12"/>
      <c r="AM8" s="12"/>
      <c r="AN8" s="12"/>
      <c r="AO8" s="12"/>
      <c r="AP8" s="12"/>
      <c r="AQ8" s="12"/>
      <c r="AR8" s="12"/>
      <c r="AS8" s="12"/>
    </row>
    <row r="9" spans="1:45" s="16" customFormat="1" ht="18" hidden="1" customHeight="1">
      <c r="A9" s="58"/>
      <c r="B9" s="64"/>
      <c r="C9" s="64"/>
      <c r="D9" s="64"/>
      <c r="E9" s="64"/>
      <c r="L9" s="17"/>
      <c r="M9" s="85"/>
      <c r="R9" s="17"/>
      <c r="S9" s="85"/>
      <c r="T9" s="85"/>
      <c r="U9" s="85"/>
      <c r="W9" s="17"/>
      <c r="X9" s="85"/>
      <c r="Y9" s="267"/>
      <c r="Z9" s="267"/>
      <c r="AA9" s="47"/>
      <c r="AB9" s="47"/>
      <c r="AC9" s="47"/>
      <c r="AD9" s="47"/>
      <c r="AE9" s="47"/>
      <c r="AF9" s="47"/>
      <c r="AG9" s="47"/>
      <c r="AH9" s="47"/>
      <c r="AI9" s="47"/>
      <c r="AJ9" s="47"/>
      <c r="AK9" s="47"/>
      <c r="AL9" s="47"/>
      <c r="AM9" s="47"/>
      <c r="AN9" s="47"/>
      <c r="AO9" s="47"/>
      <c r="AP9" s="47"/>
      <c r="AQ9" s="47"/>
      <c r="AR9" s="47"/>
      <c r="AS9" s="47"/>
    </row>
    <row r="10" spans="1:45" s="6" customFormat="1" ht="18" hidden="1" customHeight="1">
      <c r="A10" s="59"/>
      <c r="B10" s="65" t="s">
        <v>12</v>
      </c>
      <c r="C10" s="65"/>
      <c r="D10" s="65"/>
      <c r="E10" s="81"/>
      <c r="F10" s="86"/>
      <c r="G10" s="86"/>
      <c r="H10" s="86"/>
      <c r="I10" s="86"/>
      <c r="J10" s="86"/>
      <c r="K10" s="46"/>
      <c r="L10" s="17"/>
      <c r="M10" s="87"/>
      <c r="N10" s="86"/>
      <c r="O10" s="86"/>
      <c r="P10" s="86"/>
      <c r="Q10" s="46"/>
      <c r="R10" s="17"/>
      <c r="S10" s="87"/>
      <c r="T10" s="87"/>
      <c r="U10" s="87"/>
      <c r="V10" s="86"/>
      <c r="W10" s="17"/>
      <c r="X10" s="87"/>
      <c r="Y10" s="267"/>
      <c r="Z10" s="267"/>
      <c r="AA10" s="7"/>
      <c r="AB10" s="7"/>
      <c r="AC10" s="7"/>
      <c r="AD10" s="7"/>
      <c r="AE10" s="7"/>
      <c r="AF10" s="7"/>
      <c r="AG10" s="7"/>
      <c r="AH10" s="7"/>
      <c r="AI10" s="7"/>
      <c r="AJ10" s="7"/>
      <c r="AK10" s="7"/>
      <c r="AL10" s="7"/>
      <c r="AM10" s="7"/>
      <c r="AN10" s="7"/>
      <c r="AO10" s="7"/>
      <c r="AP10" s="7"/>
      <c r="AQ10" s="7"/>
      <c r="AR10" s="7"/>
      <c r="AS10" s="7"/>
    </row>
    <row r="11" spans="1:45" s="6" customFormat="1" ht="18" customHeight="1">
      <c r="A11" s="60"/>
      <c r="B11" s="66" t="s">
        <v>13</v>
      </c>
      <c r="C11" s="66"/>
      <c r="D11" s="66"/>
      <c r="E11" s="82"/>
      <c r="F11" s="86"/>
      <c r="G11" s="86"/>
      <c r="H11" s="86"/>
      <c r="I11" s="86"/>
      <c r="J11" s="86"/>
      <c r="K11" s="16"/>
      <c r="L11" s="17"/>
      <c r="M11" s="17"/>
      <c r="N11" s="86"/>
      <c r="O11" s="86"/>
      <c r="P11" s="86"/>
      <c r="Q11" s="16"/>
      <c r="R11" s="17"/>
      <c r="S11" s="17"/>
      <c r="T11" s="17"/>
      <c r="U11" s="17"/>
      <c r="V11" s="86"/>
      <c r="W11" s="17"/>
      <c r="X11" s="17"/>
      <c r="Y11" s="17"/>
      <c r="Z11" s="88"/>
      <c r="AA11" s="7"/>
      <c r="AB11" s="7"/>
      <c r="AC11" s="7"/>
      <c r="AD11" s="7"/>
      <c r="AE11" s="7"/>
      <c r="AF11" s="7"/>
      <c r="AG11" s="7"/>
      <c r="AH11" s="7"/>
      <c r="AI11" s="7"/>
      <c r="AJ11" s="7"/>
      <c r="AK11" s="7"/>
      <c r="AL11" s="7"/>
      <c r="AM11" s="7"/>
      <c r="AN11" s="7"/>
      <c r="AO11" s="7"/>
      <c r="AP11" s="7"/>
      <c r="AQ11" s="7"/>
      <c r="AR11" s="7"/>
      <c r="AS11" s="7"/>
    </row>
    <row r="12" spans="1:45" ht="18" customHeight="1">
      <c r="A12" s="61">
        <v>1</v>
      </c>
      <c r="B12" s="117" t="s">
        <v>94</v>
      </c>
      <c r="C12" s="57"/>
      <c r="D12" s="57"/>
      <c r="E12" s="83"/>
      <c r="F12" s="89"/>
      <c r="G12" s="89"/>
      <c r="H12" s="89"/>
      <c r="I12" s="89"/>
      <c r="J12" s="89"/>
      <c r="K12" s="90"/>
      <c r="L12" s="91"/>
      <c r="M12" s="91"/>
      <c r="N12" s="89"/>
      <c r="O12" s="89"/>
      <c r="P12" s="89"/>
      <c r="Q12" s="90"/>
      <c r="R12" s="91"/>
      <c r="S12" s="91"/>
      <c r="T12" s="91"/>
      <c r="U12" s="91"/>
      <c r="V12" s="89"/>
      <c r="W12" s="91"/>
      <c r="X12" s="91"/>
      <c r="Y12" s="91"/>
      <c r="Z12" s="92"/>
      <c r="AA12" s="44"/>
      <c r="AB12" s="44"/>
      <c r="AC12" s="44"/>
      <c r="AD12" s="44"/>
      <c r="AE12" s="44"/>
      <c r="AF12" s="44"/>
      <c r="AG12" s="44"/>
      <c r="AH12" s="44"/>
      <c r="AI12" s="44"/>
      <c r="AJ12" s="44"/>
      <c r="AK12" s="44"/>
      <c r="AL12" s="44"/>
      <c r="AM12" s="44"/>
      <c r="AN12" s="44"/>
      <c r="AO12" s="44"/>
      <c r="AP12" s="44"/>
      <c r="AQ12" s="44"/>
      <c r="AR12" s="44"/>
      <c r="AS12" s="44" t="e">
        <f t="shared" ref="AS12:AS43" si="0">(V12/$V$10)*100</f>
        <v>#DIV/0!</v>
      </c>
    </row>
    <row r="13" spans="1:45" ht="18" customHeight="1">
      <c r="A13" s="61">
        <v>2</v>
      </c>
      <c r="B13" s="117" t="s">
        <v>95</v>
      </c>
      <c r="C13" s="57"/>
      <c r="D13" s="57"/>
      <c r="E13" s="83"/>
      <c r="F13" s="89"/>
      <c r="G13" s="89"/>
      <c r="H13" s="89"/>
      <c r="I13" s="89"/>
      <c r="J13" s="89"/>
      <c r="K13" s="90"/>
      <c r="L13" s="91"/>
      <c r="M13" s="91"/>
      <c r="N13" s="89"/>
      <c r="O13" s="89"/>
      <c r="P13" s="89"/>
      <c r="Q13" s="90"/>
      <c r="R13" s="91"/>
      <c r="S13" s="91"/>
      <c r="T13" s="91"/>
      <c r="U13" s="91"/>
      <c r="V13" s="89"/>
      <c r="W13" s="91"/>
      <c r="X13" s="91"/>
      <c r="Y13" s="91"/>
      <c r="Z13" s="92"/>
      <c r="AA13" s="44"/>
      <c r="AB13" s="44"/>
      <c r="AC13" s="44"/>
      <c r="AD13" s="44"/>
      <c r="AE13" s="44"/>
      <c r="AF13" s="44"/>
      <c r="AG13" s="44"/>
      <c r="AH13" s="44"/>
      <c r="AI13" s="44"/>
      <c r="AJ13" s="44"/>
      <c r="AK13" s="44"/>
      <c r="AL13" s="44"/>
      <c r="AM13" s="44"/>
      <c r="AN13" s="44"/>
      <c r="AO13" s="44"/>
      <c r="AP13" s="44"/>
      <c r="AQ13" s="44"/>
      <c r="AR13" s="44"/>
      <c r="AS13" s="44" t="e">
        <f t="shared" si="0"/>
        <v>#DIV/0!</v>
      </c>
    </row>
    <row r="14" spans="1:45" ht="18" customHeight="1">
      <c r="A14" s="61">
        <v>3</v>
      </c>
      <c r="B14" s="117" t="s">
        <v>96</v>
      </c>
      <c r="C14" s="57"/>
      <c r="D14" s="57"/>
      <c r="E14" s="83"/>
      <c r="F14" s="89"/>
      <c r="G14" s="89"/>
      <c r="H14" s="89"/>
      <c r="I14" s="89"/>
      <c r="J14" s="89"/>
      <c r="K14" s="90"/>
      <c r="L14" s="91"/>
      <c r="M14" s="91"/>
      <c r="N14" s="89"/>
      <c r="O14" s="89"/>
      <c r="P14" s="89"/>
      <c r="Q14" s="90"/>
      <c r="R14" s="91"/>
      <c r="S14" s="91"/>
      <c r="T14" s="91"/>
      <c r="U14" s="91"/>
      <c r="V14" s="89"/>
      <c r="W14" s="91"/>
      <c r="X14" s="91"/>
      <c r="Y14" s="91"/>
      <c r="Z14" s="92"/>
      <c r="AA14" s="44"/>
      <c r="AB14" s="44"/>
      <c r="AC14" s="44"/>
      <c r="AD14" s="44"/>
      <c r="AE14" s="44"/>
      <c r="AF14" s="44"/>
      <c r="AG14" s="44"/>
      <c r="AH14" s="44"/>
      <c r="AI14" s="44"/>
      <c r="AJ14" s="44"/>
      <c r="AK14" s="44"/>
      <c r="AL14" s="44"/>
      <c r="AM14" s="44"/>
      <c r="AN14" s="44"/>
      <c r="AO14" s="44"/>
      <c r="AP14" s="44"/>
      <c r="AQ14" s="44"/>
      <c r="AR14" s="44"/>
      <c r="AS14" s="44" t="e">
        <f t="shared" si="0"/>
        <v>#DIV/0!</v>
      </c>
    </row>
    <row r="15" spans="1:45" ht="18" customHeight="1">
      <c r="A15" s="61">
        <v>4</v>
      </c>
      <c r="B15" s="117" t="s">
        <v>97</v>
      </c>
      <c r="C15" s="57"/>
      <c r="D15" s="57"/>
      <c r="E15" s="83"/>
      <c r="F15" s="89"/>
      <c r="G15" s="89"/>
      <c r="H15" s="89"/>
      <c r="I15" s="89"/>
      <c r="J15" s="89"/>
      <c r="K15" s="90"/>
      <c r="L15" s="91"/>
      <c r="M15" s="91"/>
      <c r="N15" s="89"/>
      <c r="O15" s="89"/>
      <c r="P15" s="89"/>
      <c r="Q15" s="90"/>
      <c r="R15" s="91"/>
      <c r="S15" s="91"/>
      <c r="T15" s="91"/>
      <c r="U15" s="91"/>
      <c r="V15" s="89"/>
      <c r="W15" s="91"/>
      <c r="X15" s="91"/>
      <c r="Y15" s="91"/>
      <c r="Z15" s="92"/>
      <c r="AA15" s="44"/>
      <c r="AB15" s="44"/>
      <c r="AC15" s="44"/>
      <c r="AD15" s="44"/>
      <c r="AE15" s="44"/>
      <c r="AF15" s="44"/>
      <c r="AG15" s="44"/>
      <c r="AH15" s="44"/>
      <c r="AI15" s="44"/>
      <c r="AJ15" s="44"/>
      <c r="AK15" s="44"/>
      <c r="AL15" s="44"/>
      <c r="AM15" s="44"/>
      <c r="AN15" s="44"/>
      <c r="AO15" s="44"/>
      <c r="AP15" s="44"/>
      <c r="AQ15" s="44"/>
      <c r="AR15" s="44"/>
      <c r="AS15" s="44" t="e">
        <f t="shared" si="0"/>
        <v>#DIV/0!</v>
      </c>
    </row>
    <row r="16" spans="1:45" ht="18" customHeight="1">
      <c r="A16" s="61">
        <v>5</v>
      </c>
      <c r="B16" s="117" t="s">
        <v>98</v>
      </c>
      <c r="C16" s="57"/>
      <c r="D16" s="57"/>
      <c r="E16" s="83"/>
      <c r="F16" s="89"/>
      <c r="G16" s="89"/>
      <c r="H16" s="89"/>
      <c r="I16" s="89"/>
      <c r="J16" s="89"/>
      <c r="K16" s="90"/>
      <c r="L16" s="91"/>
      <c r="M16" s="91"/>
      <c r="N16" s="89"/>
      <c r="O16" s="89"/>
      <c r="P16" s="89"/>
      <c r="Q16" s="90"/>
      <c r="R16" s="91"/>
      <c r="S16" s="91"/>
      <c r="T16" s="91"/>
      <c r="U16" s="91"/>
      <c r="V16" s="89"/>
      <c r="W16" s="91"/>
      <c r="X16" s="91"/>
      <c r="Y16" s="91"/>
      <c r="Z16" s="92"/>
      <c r="AA16" s="44"/>
      <c r="AB16" s="44"/>
      <c r="AC16" s="44"/>
      <c r="AD16" s="44"/>
      <c r="AE16" s="44"/>
      <c r="AF16" s="44"/>
      <c r="AG16" s="44"/>
      <c r="AH16" s="44"/>
      <c r="AI16" s="44"/>
      <c r="AJ16" s="44"/>
      <c r="AK16" s="44"/>
      <c r="AL16" s="44"/>
      <c r="AM16" s="44"/>
      <c r="AN16" s="44"/>
      <c r="AO16" s="44"/>
      <c r="AP16" s="44"/>
      <c r="AQ16" s="44"/>
      <c r="AR16" s="44"/>
      <c r="AS16" s="44" t="e">
        <f t="shared" si="0"/>
        <v>#DIV/0!</v>
      </c>
    </row>
    <row r="17" spans="1:45" ht="18" customHeight="1">
      <c r="A17" s="61">
        <v>6</v>
      </c>
      <c r="B17" s="117" t="s">
        <v>99</v>
      </c>
      <c r="C17" s="57"/>
      <c r="D17" s="57"/>
      <c r="E17" s="83"/>
      <c r="F17" s="89"/>
      <c r="G17" s="89"/>
      <c r="H17" s="89"/>
      <c r="I17" s="89"/>
      <c r="J17" s="89"/>
      <c r="K17" s="90"/>
      <c r="L17" s="91"/>
      <c r="M17" s="91"/>
      <c r="N17" s="89"/>
      <c r="O17" s="89"/>
      <c r="P17" s="89"/>
      <c r="Q17" s="90"/>
      <c r="R17" s="91"/>
      <c r="S17" s="91"/>
      <c r="T17" s="91"/>
      <c r="U17" s="91"/>
      <c r="V17" s="89"/>
      <c r="W17" s="91"/>
      <c r="X17" s="91"/>
      <c r="Y17" s="91"/>
      <c r="Z17" s="92"/>
      <c r="AA17" s="44"/>
      <c r="AB17" s="44"/>
      <c r="AC17" s="44"/>
      <c r="AD17" s="44"/>
      <c r="AE17" s="44"/>
      <c r="AF17" s="44"/>
      <c r="AG17" s="44"/>
      <c r="AH17" s="44"/>
      <c r="AI17" s="44"/>
      <c r="AJ17" s="44"/>
      <c r="AK17" s="44"/>
      <c r="AL17" s="44"/>
      <c r="AM17" s="44"/>
      <c r="AN17" s="44"/>
      <c r="AO17" s="44"/>
      <c r="AP17" s="44"/>
      <c r="AQ17" s="44"/>
      <c r="AR17" s="44"/>
      <c r="AS17" s="44" t="e">
        <f t="shared" si="0"/>
        <v>#DIV/0!</v>
      </c>
    </row>
    <row r="18" spans="1:45" ht="18" customHeight="1">
      <c r="A18" s="61">
        <v>7</v>
      </c>
      <c r="B18" s="117" t="s">
        <v>100</v>
      </c>
      <c r="C18" s="57"/>
      <c r="D18" s="57"/>
      <c r="E18" s="83"/>
      <c r="F18" s="89"/>
      <c r="G18" s="89"/>
      <c r="H18" s="89"/>
      <c r="I18" s="89"/>
      <c r="J18" s="89"/>
      <c r="K18" s="90"/>
      <c r="L18" s="91"/>
      <c r="M18" s="91"/>
      <c r="N18" s="89"/>
      <c r="O18" s="89"/>
      <c r="P18" s="89"/>
      <c r="Q18" s="90"/>
      <c r="R18" s="91"/>
      <c r="S18" s="91"/>
      <c r="T18" s="91"/>
      <c r="U18" s="91"/>
      <c r="V18" s="89"/>
      <c r="W18" s="91"/>
      <c r="X18" s="91"/>
      <c r="Y18" s="91"/>
      <c r="Z18" s="92"/>
      <c r="AA18" s="44"/>
      <c r="AB18" s="44"/>
      <c r="AC18" s="44"/>
      <c r="AD18" s="44"/>
      <c r="AE18" s="44"/>
      <c r="AF18" s="44"/>
      <c r="AG18" s="44"/>
      <c r="AH18" s="44"/>
      <c r="AI18" s="44"/>
      <c r="AJ18" s="44"/>
      <c r="AK18" s="44"/>
      <c r="AL18" s="44"/>
      <c r="AM18" s="44"/>
      <c r="AN18" s="44"/>
      <c r="AO18" s="44"/>
      <c r="AP18" s="44"/>
      <c r="AQ18" s="44"/>
      <c r="AR18" s="44"/>
      <c r="AS18" s="44" t="e">
        <f t="shared" si="0"/>
        <v>#DIV/0!</v>
      </c>
    </row>
    <row r="19" spans="1:45" ht="18" customHeight="1">
      <c r="A19" s="61">
        <v>8</v>
      </c>
      <c r="B19" s="117" t="s">
        <v>101</v>
      </c>
      <c r="C19" s="57"/>
      <c r="D19" s="57"/>
      <c r="E19" s="83"/>
      <c r="F19" s="89"/>
      <c r="G19" s="89"/>
      <c r="H19" s="89"/>
      <c r="I19" s="89"/>
      <c r="J19" s="89"/>
      <c r="K19" s="90"/>
      <c r="L19" s="91"/>
      <c r="M19" s="91"/>
      <c r="N19" s="89"/>
      <c r="O19" s="89"/>
      <c r="P19" s="89"/>
      <c r="Q19" s="90"/>
      <c r="R19" s="91"/>
      <c r="S19" s="91"/>
      <c r="T19" s="91"/>
      <c r="U19" s="91"/>
      <c r="V19" s="89"/>
      <c r="W19" s="91"/>
      <c r="X19" s="91"/>
      <c r="Y19" s="91"/>
      <c r="Z19" s="92"/>
      <c r="AA19" s="44"/>
      <c r="AB19" s="44"/>
      <c r="AC19" s="44"/>
      <c r="AD19" s="44"/>
      <c r="AE19" s="44"/>
      <c r="AF19" s="44"/>
      <c r="AG19" s="44"/>
      <c r="AH19" s="44"/>
      <c r="AI19" s="44"/>
      <c r="AJ19" s="44"/>
      <c r="AK19" s="44"/>
      <c r="AL19" s="44"/>
      <c r="AM19" s="44"/>
      <c r="AN19" s="44"/>
      <c r="AO19" s="44"/>
      <c r="AP19" s="44"/>
      <c r="AQ19" s="44"/>
      <c r="AR19" s="44"/>
      <c r="AS19" s="44" t="e">
        <f t="shared" si="0"/>
        <v>#DIV/0!</v>
      </c>
    </row>
    <row r="20" spans="1:45" ht="18" customHeight="1">
      <c r="A20" s="61">
        <v>9</v>
      </c>
      <c r="B20" s="117" t="s">
        <v>102</v>
      </c>
      <c r="C20" s="57"/>
      <c r="D20" s="57"/>
      <c r="E20" s="83"/>
      <c r="F20" s="89"/>
      <c r="G20" s="89"/>
      <c r="H20" s="89"/>
      <c r="I20" s="89"/>
      <c r="J20" s="89"/>
      <c r="K20" s="90"/>
      <c r="L20" s="91"/>
      <c r="M20" s="91"/>
      <c r="N20" s="89"/>
      <c r="O20" s="89"/>
      <c r="P20" s="89"/>
      <c r="Q20" s="90"/>
      <c r="R20" s="91"/>
      <c r="S20" s="91"/>
      <c r="T20" s="91"/>
      <c r="U20" s="91"/>
      <c r="V20" s="89"/>
      <c r="W20" s="91"/>
      <c r="X20" s="91"/>
      <c r="Y20" s="91"/>
      <c r="Z20" s="92"/>
      <c r="AA20" s="44"/>
      <c r="AB20" s="44"/>
      <c r="AC20" s="44"/>
      <c r="AD20" s="44"/>
      <c r="AE20" s="44"/>
      <c r="AF20" s="44"/>
      <c r="AG20" s="44"/>
      <c r="AH20" s="44"/>
      <c r="AI20" s="44"/>
      <c r="AJ20" s="44"/>
      <c r="AK20" s="44"/>
      <c r="AL20" s="44"/>
      <c r="AM20" s="44"/>
      <c r="AN20" s="44"/>
      <c r="AO20" s="44"/>
      <c r="AP20" s="44"/>
      <c r="AQ20" s="44"/>
      <c r="AR20" s="44"/>
      <c r="AS20" s="44" t="e">
        <f t="shared" si="0"/>
        <v>#DIV/0!</v>
      </c>
    </row>
    <row r="21" spans="1:45" ht="18" customHeight="1">
      <c r="A21" s="61">
        <v>10</v>
      </c>
      <c r="B21" s="117" t="s">
        <v>103</v>
      </c>
      <c r="C21" s="57"/>
      <c r="D21" s="57"/>
      <c r="E21" s="83"/>
      <c r="F21" s="89"/>
      <c r="G21" s="89"/>
      <c r="H21" s="89"/>
      <c r="I21" s="89"/>
      <c r="J21" s="89"/>
      <c r="K21" s="90"/>
      <c r="L21" s="91"/>
      <c r="M21" s="91"/>
      <c r="N21" s="89"/>
      <c r="O21" s="89"/>
      <c r="P21" s="89"/>
      <c r="Q21" s="90"/>
      <c r="R21" s="91"/>
      <c r="S21" s="91"/>
      <c r="T21" s="91"/>
      <c r="U21" s="91"/>
      <c r="V21" s="89"/>
      <c r="W21" s="91"/>
      <c r="X21" s="91"/>
      <c r="Y21" s="91"/>
      <c r="Z21" s="92"/>
      <c r="AA21" s="44"/>
      <c r="AB21" s="44"/>
      <c r="AC21" s="44"/>
      <c r="AD21" s="44"/>
      <c r="AE21" s="44"/>
      <c r="AF21" s="44"/>
      <c r="AG21" s="44"/>
      <c r="AH21" s="44"/>
      <c r="AI21" s="44"/>
      <c r="AJ21" s="44"/>
      <c r="AK21" s="44"/>
      <c r="AL21" s="44"/>
      <c r="AM21" s="44"/>
      <c r="AN21" s="44"/>
      <c r="AO21" s="44"/>
      <c r="AP21" s="44"/>
      <c r="AQ21" s="44"/>
      <c r="AR21" s="44"/>
      <c r="AS21" s="44" t="e">
        <f t="shared" si="0"/>
        <v>#DIV/0!</v>
      </c>
    </row>
    <row r="22" spans="1:45" ht="18" customHeight="1">
      <c r="A22" s="61">
        <v>11</v>
      </c>
      <c r="B22" s="117" t="s">
        <v>104</v>
      </c>
      <c r="C22" s="57"/>
      <c r="D22" s="57"/>
      <c r="E22" s="83"/>
      <c r="F22" s="89"/>
      <c r="G22" s="89"/>
      <c r="H22" s="89"/>
      <c r="I22" s="89"/>
      <c r="J22" s="89"/>
      <c r="K22" s="90"/>
      <c r="L22" s="91"/>
      <c r="M22" s="91"/>
      <c r="N22" s="89"/>
      <c r="O22" s="89"/>
      <c r="P22" s="89"/>
      <c r="Q22" s="90"/>
      <c r="R22" s="91"/>
      <c r="S22" s="91"/>
      <c r="T22" s="91"/>
      <c r="U22" s="91"/>
      <c r="V22" s="89"/>
      <c r="W22" s="91"/>
      <c r="X22" s="91"/>
      <c r="Y22" s="91"/>
      <c r="Z22" s="92"/>
      <c r="AR22" s="7"/>
      <c r="AS22" s="44" t="e">
        <f t="shared" si="0"/>
        <v>#DIV/0!</v>
      </c>
    </row>
    <row r="23" spans="1:45" ht="18" customHeight="1">
      <c r="A23" s="61">
        <v>12</v>
      </c>
      <c r="B23" s="117" t="s">
        <v>105</v>
      </c>
      <c r="C23" s="57"/>
      <c r="D23" s="57"/>
      <c r="E23" s="83"/>
      <c r="F23" s="89"/>
      <c r="G23" s="89"/>
      <c r="H23" s="89"/>
      <c r="I23" s="89"/>
      <c r="J23" s="89"/>
      <c r="K23" s="90"/>
      <c r="L23" s="91"/>
      <c r="M23" s="91"/>
      <c r="N23" s="89"/>
      <c r="O23" s="89"/>
      <c r="P23" s="89"/>
      <c r="Q23" s="90"/>
      <c r="R23" s="91"/>
      <c r="S23" s="91"/>
      <c r="T23" s="91"/>
      <c r="U23" s="91"/>
      <c r="V23" s="89"/>
      <c r="W23" s="91"/>
      <c r="X23" s="91"/>
      <c r="Y23" s="91"/>
      <c r="Z23" s="92"/>
      <c r="AA23" s="48"/>
      <c r="AB23" s="48"/>
      <c r="AC23" s="48"/>
      <c r="AD23" s="48"/>
      <c r="AE23" s="48"/>
      <c r="AF23" s="48"/>
      <c r="AG23" s="48"/>
      <c r="AH23" s="48"/>
      <c r="AI23" s="48"/>
      <c r="AJ23" s="48"/>
      <c r="AK23" s="48"/>
      <c r="AL23" s="48"/>
      <c r="AM23" s="48"/>
      <c r="AN23" s="48"/>
      <c r="AO23" s="48"/>
      <c r="AP23" s="48"/>
      <c r="AQ23" s="48"/>
      <c r="AR23" s="48"/>
      <c r="AS23" s="44" t="e">
        <f t="shared" si="0"/>
        <v>#DIV/0!</v>
      </c>
    </row>
    <row r="24" spans="1:45" ht="18" customHeight="1">
      <c r="A24" s="61">
        <v>13</v>
      </c>
      <c r="B24" s="117" t="s">
        <v>106</v>
      </c>
      <c r="C24" s="57"/>
      <c r="D24" s="57"/>
      <c r="E24" s="83"/>
      <c r="F24" s="89"/>
      <c r="G24" s="89"/>
      <c r="H24" s="89"/>
      <c r="I24" s="89"/>
      <c r="J24" s="89"/>
      <c r="K24" s="90"/>
      <c r="L24" s="91"/>
      <c r="M24" s="91"/>
      <c r="N24" s="89"/>
      <c r="O24" s="89"/>
      <c r="P24" s="89"/>
      <c r="Q24" s="90"/>
      <c r="R24" s="91"/>
      <c r="S24" s="91"/>
      <c r="T24" s="91"/>
      <c r="U24" s="91"/>
      <c r="V24" s="89"/>
      <c r="W24" s="91"/>
      <c r="X24" s="91"/>
      <c r="Y24" s="91"/>
      <c r="Z24" s="92"/>
      <c r="AA24" s="48"/>
      <c r="AB24" s="48"/>
      <c r="AC24" s="48"/>
      <c r="AD24" s="48"/>
      <c r="AE24" s="48"/>
      <c r="AF24" s="48"/>
      <c r="AG24" s="48"/>
      <c r="AH24" s="48"/>
      <c r="AI24" s="48"/>
      <c r="AJ24" s="48"/>
      <c r="AK24" s="48"/>
      <c r="AL24" s="48"/>
      <c r="AM24" s="48"/>
      <c r="AN24" s="48"/>
      <c r="AO24" s="48"/>
      <c r="AP24" s="48"/>
      <c r="AQ24" s="48"/>
      <c r="AR24" s="48"/>
      <c r="AS24" s="44" t="e">
        <f t="shared" si="0"/>
        <v>#DIV/0!</v>
      </c>
    </row>
    <row r="25" spans="1:45" ht="18" customHeight="1">
      <c r="A25" s="61">
        <v>14</v>
      </c>
      <c r="B25" s="117" t="s">
        <v>107</v>
      </c>
      <c r="C25" s="57"/>
      <c r="D25" s="57"/>
      <c r="E25" s="83"/>
      <c r="F25" s="89"/>
      <c r="G25" s="89"/>
      <c r="H25" s="89"/>
      <c r="I25" s="89"/>
      <c r="J25" s="89"/>
      <c r="K25" s="90"/>
      <c r="L25" s="91"/>
      <c r="M25" s="91"/>
      <c r="N25" s="89"/>
      <c r="O25" s="89"/>
      <c r="P25" s="89"/>
      <c r="Q25" s="90"/>
      <c r="R25" s="91"/>
      <c r="S25" s="91"/>
      <c r="T25" s="91"/>
      <c r="U25" s="91"/>
      <c r="V25" s="89"/>
      <c r="W25" s="91"/>
      <c r="X25" s="91"/>
      <c r="Y25" s="91"/>
      <c r="Z25" s="92"/>
      <c r="AA25" s="48"/>
      <c r="AB25" s="48"/>
      <c r="AC25" s="48"/>
      <c r="AD25" s="48"/>
      <c r="AE25" s="48"/>
      <c r="AF25" s="48"/>
      <c r="AG25" s="48"/>
      <c r="AH25" s="48"/>
      <c r="AI25" s="48"/>
      <c r="AJ25" s="48"/>
      <c r="AK25" s="48"/>
      <c r="AL25" s="48"/>
      <c r="AM25" s="48"/>
      <c r="AN25" s="48"/>
      <c r="AO25" s="48"/>
      <c r="AP25" s="48"/>
      <c r="AQ25" s="48"/>
      <c r="AR25" s="48"/>
      <c r="AS25" s="44" t="e">
        <f t="shared" si="0"/>
        <v>#DIV/0!</v>
      </c>
    </row>
    <row r="26" spans="1:45" ht="18" customHeight="1">
      <c r="A26" s="61">
        <v>15</v>
      </c>
      <c r="B26" s="117" t="s">
        <v>108</v>
      </c>
      <c r="C26" s="57"/>
      <c r="D26" s="57"/>
      <c r="E26" s="83"/>
      <c r="F26" s="89"/>
      <c r="G26" s="89"/>
      <c r="H26" s="89"/>
      <c r="I26" s="89"/>
      <c r="J26" s="89"/>
      <c r="K26" s="90"/>
      <c r="L26" s="91"/>
      <c r="M26" s="91"/>
      <c r="N26" s="89"/>
      <c r="O26" s="89"/>
      <c r="P26" s="89"/>
      <c r="Q26" s="90"/>
      <c r="R26" s="91"/>
      <c r="S26" s="91"/>
      <c r="T26" s="91"/>
      <c r="U26" s="91"/>
      <c r="V26" s="89"/>
      <c r="W26" s="91"/>
      <c r="X26" s="91"/>
      <c r="Y26" s="91"/>
      <c r="Z26" s="92"/>
      <c r="AS26" s="44" t="e">
        <f t="shared" si="0"/>
        <v>#DIV/0!</v>
      </c>
    </row>
    <row r="27" spans="1:45" ht="18" customHeight="1">
      <c r="A27" s="61">
        <v>16</v>
      </c>
      <c r="B27" s="117" t="s">
        <v>109</v>
      </c>
      <c r="C27" s="57"/>
      <c r="D27" s="57"/>
      <c r="E27" s="83"/>
      <c r="F27" s="89"/>
      <c r="G27" s="89"/>
      <c r="H27" s="89"/>
      <c r="I27" s="89"/>
      <c r="J27" s="89"/>
      <c r="K27" s="90"/>
      <c r="L27" s="91"/>
      <c r="M27" s="91"/>
      <c r="N27" s="89"/>
      <c r="O27" s="89"/>
      <c r="P27" s="89"/>
      <c r="Q27" s="90"/>
      <c r="R27" s="91"/>
      <c r="S27" s="91"/>
      <c r="T27" s="91"/>
      <c r="U27" s="91"/>
      <c r="V27" s="89"/>
      <c r="W27" s="91"/>
      <c r="X27" s="91"/>
      <c r="Y27" s="91"/>
      <c r="Z27" s="92"/>
      <c r="AS27" s="44" t="e">
        <f t="shared" si="0"/>
        <v>#DIV/0!</v>
      </c>
    </row>
    <row r="28" spans="1:45" ht="18" customHeight="1">
      <c r="A28" s="61">
        <v>17</v>
      </c>
      <c r="B28" s="117" t="s">
        <v>110</v>
      </c>
      <c r="C28" s="57"/>
      <c r="D28" s="57"/>
      <c r="E28" s="83"/>
      <c r="F28" s="89"/>
      <c r="G28" s="89"/>
      <c r="H28" s="89"/>
      <c r="I28" s="89"/>
      <c r="J28" s="89"/>
      <c r="K28" s="90"/>
      <c r="L28" s="91"/>
      <c r="M28" s="91"/>
      <c r="N28" s="89"/>
      <c r="O28" s="89"/>
      <c r="P28" s="89"/>
      <c r="Q28" s="90"/>
      <c r="R28" s="91"/>
      <c r="S28" s="91"/>
      <c r="T28" s="91"/>
      <c r="U28" s="91"/>
      <c r="V28" s="89"/>
      <c r="W28" s="91"/>
      <c r="X28" s="91"/>
      <c r="Y28" s="91"/>
      <c r="Z28" s="92"/>
      <c r="AS28" s="44" t="e">
        <f t="shared" si="0"/>
        <v>#DIV/0!</v>
      </c>
    </row>
    <row r="29" spans="1:45" ht="18" customHeight="1">
      <c r="A29" s="61">
        <v>18</v>
      </c>
      <c r="B29" s="117" t="s">
        <v>111</v>
      </c>
      <c r="C29" s="57"/>
      <c r="D29" s="57"/>
      <c r="E29" s="83"/>
      <c r="F29" s="89"/>
      <c r="G29" s="89"/>
      <c r="H29" s="89"/>
      <c r="I29" s="89"/>
      <c r="J29" s="89"/>
      <c r="K29" s="90"/>
      <c r="L29" s="91"/>
      <c r="M29" s="91"/>
      <c r="N29" s="89"/>
      <c r="O29" s="89"/>
      <c r="P29" s="89"/>
      <c r="Q29" s="90"/>
      <c r="R29" s="91"/>
      <c r="S29" s="91"/>
      <c r="T29" s="91"/>
      <c r="U29" s="91"/>
      <c r="V29" s="89"/>
      <c r="W29" s="91"/>
      <c r="X29" s="91"/>
      <c r="Y29" s="91"/>
      <c r="Z29" s="92"/>
      <c r="AS29" s="44" t="e">
        <f t="shared" si="0"/>
        <v>#DIV/0!</v>
      </c>
    </row>
    <row r="30" spans="1:45" ht="18" customHeight="1">
      <c r="A30" s="61">
        <v>19</v>
      </c>
      <c r="B30" s="117" t="s">
        <v>112</v>
      </c>
      <c r="C30" s="57"/>
      <c r="D30" s="57"/>
      <c r="E30" s="83"/>
      <c r="F30" s="89"/>
      <c r="G30" s="89"/>
      <c r="H30" s="89"/>
      <c r="I30" s="89"/>
      <c r="J30" s="89"/>
      <c r="K30" s="90"/>
      <c r="L30" s="91"/>
      <c r="M30" s="91"/>
      <c r="N30" s="89"/>
      <c r="O30" s="89"/>
      <c r="P30" s="89"/>
      <c r="Q30" s="90"/>
      <c r="R30" s="91"/>
      <c r="S30" s="91"/>
      <c r="T30" s="91"/>
      <c r="U30" s="91"/>
      <c r="V30" s="89"/>
      <c r="W30" s="91"/>
      <c r="X30" s="91"/>
      <c r="Y30" s="91"/>
      <c r="Z30" s="92"/>
      <c r="AS30" s="44" t="e">
        <f t="shared" si="0"/>
        <v>#DIV/0!</v>
      </c>
    </row>
    <row r="31" spans="1:45" ht="18" customHeight="1">
      <c r="A31" s="61">
        <v>20</v>
      </c>
      <c r="B31" s="117" t="s">
        <v>113</v>
      </c>
      <c r="C31" s="57"/>
      <c r="D31" s="57"/>
      <c r="E31" s="83"/>
      <c r="F31" s="89"/>
      <c r="G31" s="89"/>
      <c r="H31" s="89"/>
      <c r="I31" s="89"/>
      <c r="J31" s="89"/>
      <c r="K31" s="90"/>
      <c r="L31" s="91"/>
      <c r="M31" s="91"/>
      <c r="N31" s="89"/>
      <c r="O31" s="89"/>
      <c r="P31" s="89"/>
      <c r="Q31" s="90"/>
      <c r="R31" s="91"/>
      <c r="S31" s="91"/>
      <c r="T31" s="91"/>
      <c r="U31" s="91"/>
      <c r="V31" s="89"/>
      <c r="W31" s="91"/>
      <c r="X31" s="91"/>
      <c r="Y31" s="91"/>
      <c r="Z31" s="92"/>
      <c r="AS31" s="44" t="e">
        <f t="shared" si="0"/>
        <v>#DIV/0!</v>
      </c>
    </row>
    <row r="32" spans="1:45" ht="18" customHeight="1">
      <c r="A32" s="61">
        <v>21</v>
      </c>
      <c r="B32" s="117" t="s">
        <v>114</v>
      </c>
      <c r="C32" s="57"/>
      <c r="D32" s="57"/>
      <c r="E32" s="83"/>
      <c r="F32" s="89"/>
      <c r="G32" s="89"/>
      <c r="H32" s="89"/>
      <c r="I32" s="89"/>
      <c r="J32" s="89"/>
      <c r="K32" s="90"/>
      <c r="L32" s="91"/>
      <c r="M32" s="91"/>
      <c r="N32" s="89"/>
      <c r="O32" s="89"/>
      <c r="P32" s="89"/>
      <c r="Q32" s="90"/>
      <c r="R32" s="91"/>
      <c r="S32" s="91"/>
      <c r="T32" s="91"/>
      <c r="U32" s="91"/>
      <c r="V32" s="89"/>
      <c r="W32" s="91"/>
      <c r="X32" s="91"/>
      <c r="Y32" s="91"/>
      <c r="Z32" s="92"/>
      <c r="AS32" s="44" t="e">
        <f t="shared" si="0"/>
        <v>#DIV/0!</v>
      </c>
    </row>
    <row r="33" spans="1:45" ht="18" customHeight="1">
      <c r="A33" s="61">
        <v>22</v>
      </c>
      <c r="B33" s="117" t="s">
        <v>115</v>
      </c>
      <c r="C33" s="57"/>
      <c r="D33" s="57"/>
      <c r="E33" s="83"/>
      <c r="F33" s="89"/>
      <c r="G33" s="89"/>
      <c r="H33" s="89"/>
      <c r="I33" s="89"/>
      <c r="J33" s="89"/>
      <c r="K33" s="90"/>
      <c r="L33" s="91"/>
      <c r="M33" s="91"/>
      <c r="N33" s="89"/>
      <c r="O33" s="89"/>
      <c r="P33" s="89"/>
      <c r="Q33" s="90"/>
      <c r="R33" s="91"/>
      <c r="S33" s="91"/>
      <c r="T33" s="91"/>
      <c r="U33" s="91"/>
      <c r="V33" s="89"/>
      <c r="W33" s="91"/>
      <c r="X33" s="91"/>
      <c r="Y33" s="91"/>
      <c r="Z33" s="92"/>
      <c r="AB33" s="45"/>
      <c r="AC33" s="45"/>
      <c r="AD33" s="45"/>
      <c r="AE33" s="45"/>
      <c r="AF33" s="45"/>
      <c r="AG33" s="45"/>
      <c r="AH33" s="45"/>
      <c r="AI33" s="45"/>
      <c r="AJ33" s="45"/>
      <c r="AK33" s="45"/>
      <c r="AL33" s="45"/>
      <c r="AM33" s="45"/>
      <c r="AN33" s="45"/>
      <c r="AO33" s="45"/>
      <c r="AP33" s="45"/>
      <c r="AQ33" s="45"/>
      <c r="AS33" s="44" t="e">
        <f t="shared" si="0"/>
        <v>#DIV/0!</v>
      </c>
    </row>
    <row r="34" spans="1:45" ht="18" customHeight="1">
      <c r="A34" s="61">
        <v>23</v>
      </c>
      <c r="B34" s="117" t="s">
        <v>116</v>
      </c>
      <c r="C34" s="57"/>
      <c r="D34" s="57"/>
      <c r="E34" s="83"/>
      <c r="F34" s="89"/>
      <c r="G34" s="89"/>
      <c r="H34" s="89"/>
      <c r="I34" s="89"/>
      <c r="J34" s="89"/>
      <c r="K34" s="90"/>
      <c r="L34" s="91"/>
      <c r="M34" s="91"/>
      <c r="N34" s="89"/>
      <c r="O34" s="89"/>
      <c r="P34" s="89"/>
      <c r="Q34" s="90"/>
      <c r="R34" s="91"/>
      <c r="S34" s="91"/>
      <c r="T34" s="91"/>
      <c r="U34" s="91"/>
      <c r="V34" s="89"/>
      <c r="W34" s="91"/>
      <c r="X34" s="91"/>
      <c r="Y34" s="91"/>
      <c r="Z34" s="92"/>
      <c r="AB34" s="45"/>
      <c r="AC34" s="45"/>
      <c r="AD34" s="45"/>
      <c r="AE34" s="45"/>
      <c r="AF34" s="45"/>
      <c r="AG34" s="45"/>
      <c r="AH34" s="45"/>
      <c r="AI34" s="45"/>
      <c r="AJ34" s="45"/>
      <c r="AK34" s="45"/>
      <c r="AL34" s="45"/>
      <c r="AM34" s="45"/>
      <c r="AN34" s="45"/>
      <c r="AO34" s="45"/>
      <c r="AP34" s="45"/>
      <c r="AQ34" s="45"/>
      <c r="AS34" s="44" t="e">
        <f t="shared" si="0"/>
        <v>#DIV/0!</v>
      </c>
    </row>
    <row r="35" spans="1:45" ht="18" customHeight="1">
      <c r="A35" s="61">
        <v>24</v>
      </c>
      <c r="B35" s="117" t="s">
        <v>117</v>
      </c>
      <c r="C35" s="57"/>
      <c r="D35" s="57"/>
      <c r="E35" s="83"/>
      <c r="F35" s="89"/>
      <c r="G35" s="89"/>
      <c r="H35" s="89"/>
      <c r="I35" s="89"/>
      <c r="J35" s="89"/>
      <c r="K35" s="90"/>
      <c r="L35" s="91"/>
      <c r="M35" s="91"/>
      <c r="N35" s="89"/>
      <c r="O35" s="89"/>
      <c r="P35" s="89"/>
      <c r="Q35" s="90"/>
      <c r="R35" s="91"/>
      <c r="S35" s="91"/>
      <c r="T35" s="91"/>
      <c r="U35" s="91"/>
      <c r="V35" s="89"/>
      <c r="W35" s="91"/>
      <c r="X35" s="91"/>
      <c r="Y35" s="91"/>
      <c r="Z35" s="92"/>
      <c r="AB35" s="45"/>
      <c r="AC35" s="45"/>
      <c r="AD35" s="45"/>
      <c r="AE35" s="45"/>
      <c r="AF35" s="45"/>
      <c r="AG35" s="45"/>
      <c r="AH35" s="45"/>
      <c r="AI35" s="45"/>
      <c r="AJ35" s="45"/>
      <c r="AK35" s="45"/>
      <c r="AL35" s="45"/>
      <c r="AM35" s="45"/>
      <c r="AN35" s="45"/>
      <c r="AO35" s="45"/>
      <c r="AP35" s="45"/>
      <c r="AQ35" s="45"/>
      <c r="AS35" s="44" t="e">
        <f t="shared" si="0"/>
        <v>#DIV/0!</v>
      </c>
    </row>
    <row r="36" spans="1:45" ht="18" customHeight="1">
      <c r="A36" s="61">
        <v>25</v>
      </c>
      <c r="B36" s="117" t="s">
        <v>118</v>
      </c>
      <c r="C36" s="57"/>
      <c r="D36" s="57"/>
      <c r="E36" s="83"/>
      <c r="F36" s="89"/>
      <c r="G36" s="89"/>
      <c r="H36" s="89"/>
      <c r="I36" s="89"/>
      <c r="J36" s="89"/>
      <c r="K36" s="90"/>
      <c r="L36" s="91"/>
      <c r="M36" s="91"/>
      <c r="N36" s="89"/>
      <c r="O36" s="89"/>
      <c r="P36" s="89"/>
      <c r="Q36" s="90"/>
      <c r="R36" s="91"/>
      <c r="S36" s="91"/>
      <c r="T36" s="91"/>
      <c r="U36" s="91"/>
      <c r="V36" s="89"/>
      <c r="W36" s="91"/>
      <c r="X36" s="91"/>
      <c r="Y36" s="91"/>
      <c r="Z36" s="92"/>
      <c r="AB36" s="45"/>
      <c r="AC36" s="45"/>
      <c r="AD36" s="45"/>
      <c r="AE36" s="45"/>
      <c r="AF36" s="45"/>
      <c r="AG36" s="45"/>
      <c r="AH36" s="45"/>
      <c r="AI36" s="45"/>
      <c r="AJ36" s="45"/>
      <c r="AK36" s="45"/>
      <c r="AL36" s="45"/>
      <c r="AM36" s="45"/>
      <c r="AN36" s="45"/>
      <c r="AO36" s="45"/>
      <c r="AP36" s="45"/>
      <c r="AQ36" s="45"/>
      <c r="AS36" s="44" t="e">
        <f t="shared" si="0"/>
        <v>#DIV/0!</v>
      </c>
    </row>
    <row r="37" spans="1:45" ht="18" customHeight="1">
      <c r="A37" s="61">
        <v>26</v>
      </c>
      <c r="B37" s="117" t="s">
        <v>119</v>
      </c>
      <c r="C37" s="57"/>
      <c r="D37" s="57"/>
      <c r="E37" s="83"/>
      <c r="F37" s="89"/>
      <c r="G37" s="89"/>
      <c r="H37" s="89"/>
      <c r="I37" s="89"/>
      <c r="J37" s="89"/>
      <c r="K37" s="90"/>
      <c r="L37" s="91"/>
      <c r="M37" s="91"/>
      <c r="N37" s="89"/>
      <c r="O37" s="89"/>
      <c r="P37" s="89"/>
      <c r="Q37" s="90"/>
      <c r="R37" s="91"/>
      <c r="S37" s="91"/>
      <c r="T37" s="91"/>
      <c r="U37" s="91"/>
      <c r="V37" s="89"/>
      <c r="W37" s="91"/>
      <c r="X37" s="91"/>
      <c r="Y37" s="91"/>
      <c r="Z37" s="92"/>
      <c r="AB37" s="45"/>
      <c r="AC37" s="45"/>
      <c r="AD37" s="45"/>
      <c r="AE37" s="45"/>
      <c r="AF37" s="45"/>
      <c r="AG37" s="45"/>
      <c r="AH37" s="45"/>
      <c r="AI37" s="45"/>
      <c r="AJ37" s="45"/>
      <c r="AK37" s="45"/>
      <c r="AL37" s="45"/>
      <c r="AM37" s="45"/>
      <c r="AN37" s="45"/>
      <c r="AO37" s="45"/>
      <c r="AP37" s="45"/>
      <c r="AQ37" s="45"/>
      <c r="AS37" s="44" t="e">
        <f t="shared" si="0"/>
        <v>#DIV/0!</v>
      </c>
    </row>
    <row r="38" spans="1:45" ht="18" customHeight="1">
      <c r="A38" s="61">
        <v>27</v>
      </c>
      <c r="B38" s="117" t="s">
        <v>120</v>
      </c>
      <c r="C38" s="57"/>
      <c r="D38" s="57"/>
      <c r="E38" s="83"/>
      <c r="F38" s="89"/>
      <c r="G38" s="89"/>
      <c r="H38" s="89"/>
      <c r="I38" s="89"/>
      <c r="J38" s="89"/>
      <c r="K38" s="90"/>
      <c r="L38" s="91"/>
      <c r="M38" s="91"/>
      <c r="N38" s="89"/>
      <c r="O38" s="89"/>
      <c r="P38" s="89"/>
      <c r="Q38" s="90"/>
      <c r="R38" s="91"/>
      <c r="S38" s="91"/>
      <c r="T38" s="91"/>
      <c r="U38" s="91"/>
      <c r="V38" s="89"/>
      <c r="W38" s="91"/>
      <c r="X38" s="91"/>
      <c r="Y38" s="91"/>
      <c r="Z38" s="92"/>
      <c r="AB38" s="45"/>
      <c r="AC38" s="45"/>
      <c r="AD38" s="45"/>
      <c r="AE38" s="45"/>
      <c r="AF38" s="45"/>
      <c r="AG38" s="45"/>
      <c r="AH38" s="45"/>
      <c r="AI38" s="45"/>
      <c r="AJ38" s="45"/>
      <c r="AK38" s="45"/>
      <c r="AL38" s="45"/>
      <c r="AM38" s="45"/>
      <c r="AN38" s="45"/>
      <c r="AO38" s="45"/>
      <c r="AP38" s="45"/>
      <c r="AQ38" s="45"/>
      <c r="AS38" s="44" t="e">
        <f t="shared" si="0"/>
        <v>#DIV/0!</v>
      </c>
    </row>
    <row r="39" spans="1:45" ht="18" customHeight="1">
      <c r="A39" s="61">
        <v>28</v>
      </c>
      <c r="B39" s="117" t="s">
        <v>121</v>
      </c>
      <c r="C39" s="57"/>
      <c r="D39" s="57"/>
      <c r="E39" s="83"/>
      <c r="F39" s="89"/>
      <c r="G39" s="89"/>
      <c r="H39" s="89"/>
      <c r="I39" s="89"/>
      <c r="J39" s="89"/>
      <c r="K39" s="90"/>
      <c r="L39" s="91"/>
      <c r="M39" s="91"/>
      <c r="N39" s="89"/>
      <c r="O39" s="89"/>
      <c r="P39" s="89"/>
      <c r="Q39" s="90"/>
      <c r="R39" s="91"/>
      <c r="S39" s="91"/>
      <c r="T39" s="91"/>
      <c r="U39" s="91"/>
      <c r="V39" s="89"/>
      <c r="W39" s="91"/>
      <c r="X39" s="91"/>
      <c r="Y39" s="91"/>
      <c r="Z39" s="92"/>
      <c r="AB39" s="45"/>
      <c r="AC39" s="45"/>
      <c r="AD39" s="45"/>
      <c r="AE39" s="45"/>
      <c r="AF39" s="45"/>
      <c r="AG39" s="45"/>
      <c r="AH39" s="45"/>
      <c r="AI39" s="45"/>
      <c r="AJ39" s="45"/>
      <c r="AK39" s="45"/>
      <c r="AL39" s="45"/>
      <c r="AM39" s="45"/>
      <c r="AN39" s="45"/>
      <c r="AO39" s="45"/>
      <c r="AP39" s="45"/>
      <c r="AQ39" s="45"/>
      <c r="AS39" s="44" t="e">
        <f t="shared" si="0"/>
        <v>#DIV/0!</v>
      </c>
    </row>
    <row r="40" spans="1:45" ht="18" customHeight="1">
      <c r="A40" s="61">
        <v>29</v>
      </c>
      <c r="B40" s="117" t="s">
        <v>122</v>
      </c>
      <c r="C40" s="57"/>
      <c r="D40" s="57"/>
      <c r="E40" s="83"/>
      <c r="F40" s="89"/>
      <c r="G40" s="89"/>
      <c r="H40" s="89"/>
      <c r="I40" s="89"/>
      <c r="J40" s="89"/>
      <c r="K40" s="90"/>
      <c r="L40" s="91"/>
      <c r="M40" s="91"/>
      <c r="N40" s="89"/>
      <c r="O40" s="89"/>
      <c r="P40" s="89"/>
      <c r="Q40" s="90"/>
      <c r="R40" s="91"/>
      <c r="S40" s="91"/>
      <c r="T40" s="91"/>
      <c r="U40" s="91"/>
      <c r="V40" s="89"/>
      <c r="W40" s="91"/>
      <c r="X40" s="91"/>
      <c r="Y40" s="91"/>
      <c r="Z40" s="92"/>
      <c r="AB40" s="45"/>
      <c r="AC40" s="45"/>
      <c r="AD40" s="45"/>
      <c r="AE40" s="45"/>
      <c r="AF40" s="45"/>
      <c r="AG40" s="45"/>
      <c r="AH40" s="45"/>
      <c r="AI40" s="45"/>
      <c r="AJ40" s="45"/>
      <c r="AK40" s="45"/>
      <c r="AL40" s="45"/>
      <c r="AM40" s="45"/>
      <c r="AN40" s="45"/>
      <c r="AO40" s="45"/>
      <c r="AP40" s="45"/>
      <c r="AQ40" s="45"/>
      <c r="AS40" s="44" t="e">
        <f t="shared" si="0"/>
        <v>#DIV/0!</v>
      </c>
    </row>
    <row r="41" spans="1:45" ht="18" customHeight="1">
      <c r="A41" s="61">
        <v>30</v>
      </c>
      <c r="B41" s="117" t="s">
        <v>123</v>
      </c>
      <c r="C41" s="57"/>
      <c r="D41" s="57"/>
      <c r="E41" s="83"/>
      <c r="F41" s="89"/>
      <c r="G41" s="89"/>
      <c r="H41" s="89"/>
      <c r="I41" s="89"/>
      <c r="J41" s="89"/>
      <c r="K41" s="90"/>
      <c r="L41" s="91"/>
      <c r="M41" s="91"/>
      <c r="N41" s="89"/>
      <c r="O41" s="89"/>
      <c r="P41" s="89"/>
      <c r="Q41" s="90"/>
      <c r="R41" s="91"/>
      <c r="S41" s="91"/>
      <c r="T41" s="91"/>
      <c r="U41" s="91"/>
      <c r="V41" s="89"/>
      <c r="W41" s="91"/>
      <c r="X41" s="91"/>
      <c r="Y41" s="91"/>
      <c r="Z41" s="92"/>
      <c r="AB41" s="45"/>
      <c r="AC41" s="45"/>
      <c r="AD41" s="45"/>
      <c r="AE41" s="45"/>
      <c r="AF41" s="45"/>
      <c r="AG41" s="45"/>
      <c r="AH41" s="45"/>
      <c r="AI41" s="45"/>
      <c r="AJ41" s="45"/>
      <c r="AK41" s="45"/>
      <c r="AL41" s="45"/>
      <c r="AM41" s="45"/>
      <c r="AN41" s="45"/>
      <c r="AO41" s="45"/>
      <c r="AP41" s="45"/>
      <c r="AQ41" s="45"/>
      <c r="AS41" s="44" t="e">
        <f t="shared" si="0"/>
        <v>#DIV/0!</v>
      </c>
    </row>
    <row r="42" spans="1:45" ht="18" customHeight="1">
      <c r="A42" s="61">
        <v>31</v>
      </c>
      <c r="B42" s="117" t="s">
        <v>124</v>
      </c>
      <c r="C42" s="57"/>
      <c r="D42" s="57"/>
      <c r="E42" s="83"/>
      <c r="F42" s="89"/>
      <c r="G42" s="89"/>
      <c r="H42" s="89"/>
      <c r="I42" s="89"/>
      <c r="J42" s="89"/>
      <c r="K42" s="90"/>
      <c r="L42" s="91"/>
      <c r="M42" s="91"/>
      <c r="N42" s="89"/>
      <c r="O42" s="89"/>
      <c r="P42" s="89"/>
      <c r="Q42" s="90"/>
      <c r="R42" s="91"/>
      <c r="S42" s="91"/>
      <c r="T42" s="91"/>
      <c r="U42" s="91"/>
      <c r="V42" s="89"/>
      <c r="W42" s="91"/>
      <c r="X42" s="91"/>
      <c r="Y42" s="91"/>
      <c r="Z42" s="92"/>
      <c r="AB42" s="45"/>
      <c r="AC42" s="45"/>
      <c r="AD42" s="45"/>
      <c r="AE42" s="45"/>
      <c r="AF42" s="45"/>
      <c r="AG42" s="45"/>
      <c r="AH42" s="45"/>
      <c r="AI42" s="45"/>
      <c r="AJ42" s="45"/>
      <c r="AK42" s="45"/>
      <c r="AL42" s="45"/>
      <c r="AM42" s="45"/>
      <c r="AN42" s="45"/>
      <c r="AO42" s="45"/>
      <c r="AP42" s="45"/>
      <c r="AQ42" s="45"/>
      <c r="AS42" s="44" t="e">
        <f t="shared" si="0"/>
        <v>#DIV/0!</v>
      </c>
    </row>
    <row r="43" spans="1:45" ht="18" customHeight="1">
      <c r="A43" s="61">
        <v>32</v>
      </c>
      <c r="B43" s="117" t="s">
        <v>125</v>
      </c>
      <c r="C43" s="57"/>
      <c r="D43" s="57"/>
      <c r="E43" s="83"/>
      <c r="F43" s="89"/>
      <c r="G43" s="89"/>
      <c r="H43" s="89"/>
      <c r="I43" s="89"/>
      <c r="J43" s="89"/>
      <c r="K43" s="90"/>
      <c r="L43" s="91"/>
      <c r="M43" s="91"/>
      <c r="N43" s="89"/>
      <c r="O43" s="89"/>
      <c r="P43" s="89"/>
      <c r="Q43" s="90"/>
      <c r="R43" s="91"/>
      <c r="S43" s="91"/>
      <c r="T43" s="91"/>
      <c r="U43" s="91"/>
      <c r="V43" s="89"/>
      <c r="W43" s="91"/>
      <c r="X43" s="91"/>
      <c r="Y43" s="91"/>
      <c r="Z43" s="92"/>
      <c r="AB43" s="45"/>
      <c r="AC43" s="45"/>
      <c r="AD43" s="45"/>
      <c r="AE43" s="45"/>
      <c r="AF43" s="45"/>
      <c r="AG43" s="45"/>
      <c r="AH43" s="45"/>
      <c r="AI43" s="45"/>
      <c r="AJ43" s="45"/>
      <c r="AK43" s="45"/>
      <c r="AL43" s="45"/>
      <c r="AM43" s="45"/>
      <c r="AN43" s="45"/>
      <c r="AO43" s="45"/>
      <c r="AP43" s="45"/>
      <c r="AQ43" s="45"/>
      <c r="AS43" s="44" t="e">
        <f t="shared" si="0"/>
        <v>#DIV/0!</v>
      </c>
    </row>
    <row r="44" spans="1:45" ht="18" customHeight="1">
      <c r="A44" s="61">
        <v>33</v>
      </c>
      <c r="B44" s="117" t="s">
        <v>126</v>
      </c>
      <c r="C44" s="57"/>
      <c r="D44" s="57"/>
      <c r="E44" s="83"/>
      <c r="F44" s="89"/>
      <c r="G44" s="89"/>
      <c r="H44" s="89"/>
      <c r="I44" s="89"/>
      <c r="J44" s="89"/>
      <c r="K44" s="90"/>
      <c r="L44" s="91"/>
      <c r="M44" s="91"/>
      <c r="N44" s="89"/>
      <c r="O44" s="89"/>
      <c r="P44" s="89"/>
      <c r="Q44" s="90"/>
      <c r="R44" s="91"/>
      <c r="S44" s="91"/>
      <c r="T44" s="91"/>
      <c r="U44" s="91"/>
      <c r="V44" s="89"/>
      <c r="W44" s="91"/>
      <c r="X44" s="91"/>
      <c r="Y44" s="91"/>
      <c r="Z44" s="92"/>
      <c r="AB44" s="45"/>
      <c r="AC44" s="45"/>
      <c r="AD44" s="45"/>
      <c r="AE44" s="45"/>
      <c r="AF44" s="45"/>
      <c r="AG44" s="45"/>
      <c r="AH44" s="45"/>
      <c r="AI44" s="45"/>
      <c r="AJ44" s="45"/>
      <c r="AK44" s="45"/>
      <c r="AL44" s="45"/>
      <c r="AM44" s="45"/>
      <c r="AN44" s="45"/>
      <c r="AO44" s="45"/>
      <c r="AP44" s="45"/>
      <c r="AQ44" s="45"/>
      <c r="AS44" s="44" t="e">
        <f t="shared" ref="AS44:AS75" si="1">(V44/$V$10)*100</f>
        <v>#DIV/0!</v>
      </c>
    </row>
    <row r="45" spans="1:45" ht="18" customHeight="1">
      <c r="A45" s="61">
        <v>34</v>
      </c>
      <c r="B45" s="117" t="s">
        <v>127</v>
      </c>
      <c r="C45" s="57"/>
      <c r="D45" s="57"/>
      <c r="E45" s="83"/>
      <c r="F45" s="89"/>
      <c r="G45" s="89"/>
      <c r="H45" s="89"/>
      <c r="I45" s="89"/>
      <c r="J45" s="89"/>
      <c r="K45" s="90"/>
      <c r="L45" s="91"/>
      <c r="M45" s="91"/>
      <c r="N45" s="89"/>
      <c r="O45" s="89"/>
      <c r="P45" s="89"/>
      <c r="Q45" s="90"/>
      <c r="R45" s="91"/>
      <c r="S45" s="91"/>
      <c r="T45" s="91"/>
      <c r="U45" s="91"/>
      <c r="V45" s="89"/>
      <c r="W45" s="91"/>
      <c r="X45" s="91"/>
      <c r="Y45" s="91"/>
      <c r="Z45" s="92"/>
      <c r="AB45" s="45"/>
      <c r="AC45" s="45"/>
      <c r="AD45" s="45"/>
      <c r="AE45" s="45"/>
      <c r="AF45" s="45"/>
      <c r="AG45" s="45"/>
      <c r="AH45" s="45"/>
      <c r="AI45" s="45"/>
      <c r="AJ45" s="45"/>
      <c r="AK45" s="45"/>
      <c r="AL45" s="45"/>
      <c r="AM45" s="45"/>
      <c r="AN45" s="45"/>
      <c r="AO45" s="45"/>
      <c r="AP45" s="45"/>
      <c r="AQ45" s="45"/>
      <c r="AS45" s="44" t="e">
        <f t="shared" si="1"/>
        <v>#DIV/0!</v>
      </c>
    </row>
    <row r="46" spans="1:45" ht="18" customHeight="1">
      <c r="A46" s="61">
        <v>35</v>
      </c>
      <c r="B46" s="117" t="s">
        <v>128</v>
      </c>
      <c r="C46" s="57"/>
      <c r="D46" s="57"/>
      <c r="E46" s="83"/>
      <c r="F46" s="89"/>
      <c r="G46" s="89"/>
      <c r="H46" s="89"/>
      <c r="I46" s="89"/>
      <c r="J46" s="89"/>
      <c r="K46" s="90"/>
      <c r="L46" s="91"/>
      <c r="M46" s="91"/>
      <c r="N46" s="89"/>
      <c r="O46" s="89"/>
      <c r="P46" s="89"/>
      <c r="Q46" s="90"/>
      <c r="R46" s="91"/>
      <c r="S46" s="91"/>
      <c r="T46" s="91"/>
      <c r="U46" s="91"/>
      <c r="V46" s="89"/>
      <c r="W46" s="91"/>
      <c r="X46" s="91"/>
      <c r="Y46" s="91"/>
      <c r="Z46" s="92"/>
      <c r="AB46" s="45"/>
      <c r="AC46" s="45"/>
      <c r="AD46" s="45"/>
      <c r="AE46" s="45"/>
      <c r="AF46" s="45"/>
      <c r="AG46" s="45"/>
      <c r="AH46" s="45"/>
      <c r="AI46" s="45"/>
      <c r="AJ46" s="45"/>
      <c r="AK46" s="45"/>
      <c r="AL46" s="45"/>
      <c r="AM46" s="45"/>
      <c r="AN46" s="45"/>
      <c r="AO46" s="45"/>
      <c r="AP46" s="45"/>
      <c r="AQ46" s="45"/>
      <c r="AS46" s="44" t="e">
        <f t="shared" si="1"/>
        <v>#DIV/0!</v>
      </c>
    </row>
    <row r="47" spans="1:45" ht="18" customHeight="1">
      <c r="A47" s="61">
        <v>36</v>
      </c>
      <c r="B47" s="117" t="s">
        <v>129</v>
      </c>
      <c r="C47" s="57"/>
      <c r="D47" s="57"/>
      <c r="E47" s="83"/>
      <c r="F47" s="89"/>
      <c r="G47" s="89"/>
      <c r="H47" s="89"/>
      <c r="I47" s="89"/>
      <c r="J47" s="89"/>
      <c r="K47" s="90"/>
      <c r="L47" s="91"/>
      <c r="M47" s="91"/>
      <c r="N47" s="89"/>
      <c r="O47" s="89"/>
      <c r="P47" s="89"/>
      <c r="Q47" s="90"/>
      <c r="R47" s="91"/>
      <c r="S47" s="91"/>
      <c r="T47" s="91"/>
      <c r="U47" s="91"/>
      <c r="V47" s="89"/>
      <c r="W47" s="91"/>
      <c r="X47" s="91"/>
      <c r="Y47" s="91"/>
      <c r="Z47" s="92"/>
      <c r="AB47" s="45"/>
      <c r="AC47" s="45"/>
      <c r="AD47" s="45"/>
      <c r="AE47" s="45"/>
      <c r="AF47" s="45"/>
      <c r="AG47" s="45"/>
      <c r="AH47" s="45"/>
      <c r="AI47" s="45"/>
      <c r="AJ47" s="45"/>
      <c r="AK47" s="45"/>
      <c r="AL47" s="45"/>
      <c r="AM47" s="45"/>
      <c r="AN47" s="45"/>
      <c r="AO47" s="45"/>
      <c r="AP47" s="45"/>
      <c r="AQ47" s="45"/>
      <c r="AS47" s="44" t="e">
        <f t="shared" si="1"/>
        <v>#DIV/0!</v>
      </c>
    </row>
    <row r="48" spans="1:45" ht="18" customHeight="1">
      <c r="A48" s="61">
        <v>37</v>
      </c>
      <c r="B48" s="117" t="s">
        <v>130</v>
      </c>
      <c r="C48" s="57"/>
      <c r="D48" s="57"/>
      <c r="E48" s="83"/>
      <c r="F48" s="89"/>
      <c r="G48" s="89"/>
      <c r="H48" s="89"/>
      <c r="I48" s="89"/>
      <c r="J48" s="89"/>
      <c r="K48" s="90"/>
      <c r="L48" s="91"/>
      <c r="M48" s="91"/>
      <c r="N48" s="89"/>
      <c r="O48" s="89"/>
      <c r="P48" s="89"/>
      <c r="Q48" s="90"/>
      <c r="R48" s="91"/>
      <c r="S48" s="91"/>
      <c r="T48" s="91"/>
      <c r="U48" s="91"/>
      <c r="V48" s="89"/>
      <c r="W48" s="91"/>
      <c r="X48" s="91"/>
      <c r="Y48" s="91"/>
      <c r="Z48" s="92"/>
      <c r="AB48" s="45"/>
      <c r="AC48" s="45"/>
      <c r="AD48" s="45"/>
      <c r="AE48" s="45"/>
      <c r="AF48" s="45"/>
      <c r="AG48" s="45"/>
      <c r="AH48" s="45"/>
      <c r="AI48" s="45"/>
      <c r="AJ48" s="45"/>
      <c r="AK48" s="45"/>
      <c r="AL48" s="45"/>
      <c r="AM48" s="45"/>
      <c r="AN48" s="45"/>
      <c r="AO48" s="45"/>
      <c r="AP48" s="45"/>
      <c r="AQ48" s="45"/>
      <c r="AS48" s="44" t="e">
        <f t="shared" si="1"/>
        <v>#DIV/0!</v>
      </c>
    </row>
    <row r="49" spans="1:45" ht="18" customHeight="1">
      <c r="A49" s="61">
        <v>38</v>
      </c>
      <c r="B49" s="117" t="s">
        <v>131</v>
      </c>
      <c r="C49" s="57"/>
      <c r="D49" s="57"/>
      <c r="E49" s="83"/>
      <c r="F49" s="89"/>
      <c r="G49" s="89"/>
      <c r="H49" s="89"/>
      <c r="I49" s="89"/>
      <c r="J49" s="89"/>
      <c r="K49" s="90"/>
      <c r="L49" s="91"/>
      <c r="M49" s="91"/>
      <c r="N49" s="89"/>
      <c r="O49" s="89"/>
      <c r="P49" s="89"/>
      <c r="Q49" s="90"/>
      <c r="R49" s="91"/>
      <c r="S49" s="91"/>
      <c r="T49" s="91"/>
      <c r="U49" s="91"/>
      <c r="V49" s="89"/>
      <c r="W49" s="91"/>
      <c r="X49" s="91"/>
      <c r="Y49" s="91"/>
      <c r="Z49" s="92"/>
      <c r="AB49" s="45"/>
      <c r="AC49" s="45"/>
      <c r="AD49" s="45"/>
      <c r="AE49" s="45"/>
      <c r="AF49" s="45"/>
      <c r="AG49" s="45"/>
      <c r="AH49" s="45"/>
      <c r="AI49" s="45"/>
      <c r="AJ49" s="45"/>
      <c r="AK49" s="45"/>
      <c r="AL49" s="45"/>
      <c r="AM49" s="45"/>
      <c r="AN49" s="45"/>
      <c r="AO49" s="45"/>
      <c r="AP49" s="45"/>
      <c r="AQ49" s="45"/>
      <c r="AS49" s="44" t="e">
        <f t="shared" si="1"/>
        <v>#DIV/0!</v>
      </c>
    </row>
    <row r="50" spans="1:45" ht="18" customHeight="1">
      <c r="A50" s="61">
        <v>39</v>
      </c>
      <c r="B50" s="117" t="s">
        <v>132</v>
      </c>
      <c r="C50" s="57"/>
      <c r="D50" s="57"/>
      <c r="E50" s="83"/>
      <c r="F50" s="89"/>
      <c r="G50" s="89"/>
      <c r="H50" s="89"/>
      <c r="I50" s="89"/>
      <c r="J50" s="89"/>
      <c r="K50" s="90"/>
      <c r="L50" s="91"/>
      <c r="M50" s="91"/>
      <c r="N50" s="89"/>
      <c r="O50" s="89"/>
      <c r="P50" s="89"/>
      <c r="Q50" s="90"/>
      <c r="R50" s="91"/>
      <c r="S50" s="91"/>
      <c r="T50" s="91"/>
      <c r="U50" s="91"/>
      <c r="V50" s="89"/>
      <c r="W50" s="91"/>
      <c r="X50" s="91"/>
      <c r="Y50" s="91"/>
      <c r="Z50" s="92"/>
      <c r="AB50" s="45"/>
      <c r="AC50" s="45"/>
      <c r="AD50" s="45"/>
      <c r="AE50" s="45"/>
      <c r="AF50" s="45"/>
      <c r="AG50" s="45"/>
      <c r="AH50" s="45"/>
      <c r="AI50" s="45"/>
      <c r="AJ50" s="45"/>
      <c r="AK50" s="45"/>
      <c r="AL50" s="45"/>
      <c r="AM50" s="45"/>
      <c r="AN50" s="45"/>
      <c r="AO50" s="45"/>
      <c r="AP50" s="45"/>
      <c r="AQ50" s="45"/>
      <c r="AS50" s="44" t="e">
        <f t="shared" si="1"/>
        <v>#DIV/0!</v>
      </c>
    </row>
    <row r="51" spans="1:45" ht="18" customHeight="1">
      <c r="A51" s="61">
        <v>40</v>
      </c>
      <c r="B51" s="117" t="s">
        <v>133</v>
      </c>
      <c r="C51" s="57"/>
      <c r="D51" s="57"/>
      <c r="E51" s="83"/>
      <c r="F51" s="89"/>
      <c r="G51" s="89"/>
      <c r="H51" s="89"/>
      <c r="I51" s="89"/>
      <c r="J51" s="89"/>
      <c r="K51" s="90"/>
      <c r="L51" s="91"/>
      <c r="M51" s="91"/>
      <c r="N51" s="89"/>
      <c r="O51" s="89"/>
      <c r="P51" s="89"/>
      <c r="Q51" s="90"/>
      <c r="R51" s="91"/>
      <c r="S51" s="91"/>
      <c r="T51" s="91"/>
      <c r="U51" s="91"/>
      <c r="V51" s="89"/>
      <c r="W51" s="91"/>
      <c r="X51" s="91"/>
      <c r="Y51" s="91"/>
      <c r="Z51" s="92"/>
      <c r="AB51" s="45"/>
      <c r="AC51" s="45"/>
      <c r="AD51" s="45"/>
      <c r="AE51" s="45"/>
      <c r="AF51" s="45"/>
      <c r="AG51" s="45"/>
      <c r="AH51" s="45"/>
      <c r="AI51" s="45"/>
      <c r="AJ51" s="45"/>
      <c r="AK51" s="45"/>
      <c r="AL51" s="45"/>
      <c r="AM51" s="45"/>
      <c r="AN51" s="45"/>
      <c r="AO51" s="45"/>
      <c r="AP51" s="45"/>
      <c r="AQ51" s="45"/>
      <c r="AS51" s="44" t="e">
        <f t="shared" si="1"/>
        <v>#DIV/0!</v>
      </c>
    </row>
    <row r="52" spans="1:45" ht="18" customHeight="1">
      <c r="A52" s="61">
        <v>41</v>
      </c>
      <c r="B52" s="117" t="s">
        <v>134</v>
      </c>
      <c r="C52" s="57"/>
      <c r="D52" s="57"/>
      <c r="E52" s="83"/>
      <c r="F52" s="89"/>
      <c r="G52" s="89"/>
      <c r="H52" s="89"/>
      <c r="I52" s="89"/>
      <c r="J52" s="89"/>
      <c r="K52" s="90"/>
      <c r="L52" s="91"/>
      <c r="M52" s="91"/>
      <c r="N52" s="89"/>
      <c r="O52" s="89"/>
      <c r="P52" s="89"/>
      <c r="Q52" s="90"/>
      <c r="R52" s="91"/>
      <c r="S52" s="91"/>
      <c r="T52" s="91"/>
      <c r="U52" s="91"/>
      <c r="V52" s="89"/>
      <c r="W52" s="91"/>
      <c r="X52" s="91"/>
      <c r="Y52" s="91"/>
      <c r="Z52" s="92"/>
      <c r="AB52" s="45"/>
      <c r="AC52" s="45"/>
      <c r="AD52" s="45"/>
      <c r="AE52" s="45"/>
      <c r="AF52" s="45"/>
      <c r="AG52" s="45"/>
      <c r="AH52" s="45"/>
      <c r="AI52" s="45"/>
      <c r="AJ52" s="45"/>
      <c r="AK52" s="45"/>
      <c r="AL52" s="45"/>
      <c r="AM52" s="45"/>
      <c r="AN52" s="45"/>
      <c r="AO52" s="45"/>
      <c r="AP52" s="45"/>
      <c r="AQ52" s="45"/>
      <c r="AS52" s="44" t="e">
        <f t="shared" si="1"/>
        <v>#DIV/0!</v>
      </c>
    </row>
    <row r="53" spans="1:45" ht="18" customHeight="1">
      <c r="A53" s="61">
        <v>42</v>
      </c>
      <c r="B53" s="117" t="s">
        <v>135</v>
      </c>
      <c r="C53" s="57"/>
      <c r="D53" s="57"/>
      <c r="E53" s="83"/>
      <c r="F53" s="89"/>
      <c r="G53" s="89"/>
      <c r="H53" s="89"/>
      <c r="I53" s="89"/>
      <c r="J53" s="89"/>
      <c r="K53" s="90"/>
      <c r="L53" s="91"/>
      <c r="M53" s="91"/>
      <c r="N53" s="89"/>
      <c r="O53" s="89"/>
      <c r="P53" s="89"/>
      <c r="Q53" s="90"/>
      <c r="R53" s="91"/>
      <c r="S53" s="91"/>
      <c r="T53" s="91"/>
      <c r="U53" s="91"/>
      <c r="V53" s="89"/>
      <c r="W53" s="91"/>
      <c r="X53" s="91"/>
      <c r="Y53" s="91"/>
      <c r="Z53" s="92"/>
      <c r="AB53" s="45"/>
      <c r="AC53" s="45"/>
      <c r="AD53" s="45"/>
      <c r="AE53" s="45"/>
      <c r="AF53" s="45"/>
      <c r="AG53" s="45"/>
      <c r="AH53" s="45"/>
      <c r="AI53" s="45"/>
      <c r="AJ53" s="45"/>
      <c r="AK53" s="45"/>
      <c r="AL53" s="45"/>
      <c r="AM53" s="45"/>
      <c r="AN53" s="45"/>
      <c r="AO53" s="45"/>
      <c r="AP53" s="45"/>
      <c r="AQ53" s="45"/>
      <c r="AS53" s="44" t="e">
        <f t="shared" si="1"/>
        <v>#DIV/0!</v>
      </c>
    </row>
    <row r="54" spans="1:45" ht="18" customHeight="1">
      <c r="A54" s="61">
        <v>43</v>
      </c>
      <c r="B54" s="117" t="s">
        <v>136</v>
      </c>
      <c r="C54" s="57"/>
      <c r="D54" s="57"/>
      <c r="E54" s="83"/>
      <c r="F54" s="89"/>
      <c r="G54" s="89"/>
      <c r="H54" s="89"/>
      <c r="I54" s="89"/>
      <c r="J54" s="89"/>
      <c r="K54" s="90"/>
      <c r="L54" s="91"/>
      <c r="M54" s="91"/>
      <c r="N54" s="89"/>
      <c r="O54" s="89"/>
      <c r="P54" s="89"/>
      <c r="Q54" s="90"/>
      <c r="R54" s="91"/>
      <c r="S54" s="91"/>
      <c r="T54" s="91"/>
      <c r="U54" s="91"/>
      <c r="V54" s="89"/>
      <c r="W54" s="91"/>
      <c r="X54" s="91"/>
      <c r="Y54" s="91"/>
      <c r="Z54" s="92"/>
      <c r="AB54" s="45"/>
      <c r="AC54" s="45"/>
      <c r="AD54" s="45"/>
      <c r="AE54" s="45"/>
      <c r="AF54" s="45"/>
      <c r="AG54" s="45"/>
      <c r="AH54" s="45"/>
      <c r="AI54" s="45"/>
      <c r="AJ54" s="45"/>
      <c r="AK54" s="45"/>
      <c r="AL54" s="45"/>
      <c r="AM54" s="45"/>
      <c r="AN54" s="45"/>
      <c r="AO54" s="45"/>
      <c r="AP54" s="45"/>
      <c r="AQ54" s="45"/>
      <c r="AS54" s="44" t="e">
        <f t="shared" si="1"/>
        <v>#DIV/0!</v>
      </c>
    </row>
    <row r="55" spans="1:45" ht="18" customHeight="1">
      <c r="A55" s="61">
        <v>44</v>
      </c>
      <c r="B55" s="117" t="s">
        <v>137</v>
      </c>
      <c r="C55" s="57"/>
      <c r="D55" s="57"/>
      <c r="E55" s="83"/>
      <c r="F55" s="89"/>
      <c r="G55" s="89"/>
      <c r="H55" s="89"/>
      <c r="I55" s="89"/>
      <c r="J55" s="89"/>
      <c r="K55" s="90"/>
      <c r="L55" s="91"/>
      <c r="M55" s="91"/>
      <c r="N55" s="89"/>
      <c r="O55" s="89"/>
      <c r="P55" s="89"/>
      <c r="Q55" s="90"/>
      <c r="R55" s="91"/>
      <c r="S55" s="91"/>
      <c r="T55" s="91"/>
      <c r="U55" s="91"/>
      <c r="V55" s="89"/>
      <c r="W55" s="91"/>
      <c r="X55" s="91"/>
      <c r="Y55" s="91"/>
      <c r="Z55" s="92"/>
      <c r="AB55" s="45"/>
      <c r="AC55" s="45"/>
      <c r="AD55" s="45"/>
      <c r="AE55" s="45"/>
      <c r="AF55" s="45"/>
      <c r="AG55" s="45"/>
      <c r="AH55" s="45"/>
      <c r="AI55" s="45"/>
      <c r="AJ55" s="45"/>
      <c r="AK55" s="45"/>
      <c r="AL55" s="45"/>
      <c r="AM55" s="45"/>
      <c r="AN55" s="45"/>
      <c r="AO55" s="45"/>
      <c r="AP55" s="45"/>
      <c r="AQ55" s="45"/>
      <c r="AS55" s="44" t="e">
        <f t="shared" si="1"/>
        <v>#DIV/0!</v>
      </c>
    </row>
    <row r="56" spans="1:45" ht="18" customHeight="1">
      <c r="A56" s="61">
        <v>45</v>
      </c>
      <c r="B56" s="117" t="s">
        <v>138</v>
      </c>
      <c r="C56" s="57"/>
      <c r="D56" s="57"/>
      <c r="E56" s="83"/>
      <c r="F56" s="89"/>
      <c r="G56" s="89"/>
      <c r="H56" s="89"/>
      <c r="I56" s="89"/>
      <c r="J56" s="89"/>
      <c r="K56" s="90"/>
      <c r="L56" s="91"/>
      <c r="M56" s="91"/>
      <c r="N56" s="89"/>
      <c r="O56" s="89"/>
      <c r="P56" s="89"/>
      <c r="Q56" s="90"/>
      <c r="R56" s="91"/>
      <c r="S56" s="91"/>
      <c r="T56" s="91"/>
      <c r="U56" s="91"/>
      <c r="V56" s="89"/>
      <c r="W56" s="91"/>
      <c r="X56" s="91"/>
      <c r="Y56" s="91"/>
      <c r="Z56" s="92"/>
      <c r="AB56" s="45"/>
      <c r="AC56" s="45"/>
      <c r="AD56" s="45"/>
      <c r="AE56" s="45"/>
      <c r="AF56" s="45"/>
      <c r="AG56" s="45"/>
      <c r="AH56" s="45"/>
      <c r="AI56" s="45"/>
      <c r="AJ56" s="45"/>
      <c r="AK56" s="45"/>
      <c r="AL56" s="45"/>
      <c r="AM56" s="45"/>
      <c r="AN56" s="45"/>
      <c r="AO56" s="45"/>
      <c r="AP56" s="45"/>
      <c r="AQ56" s="45"/>
      <c r="AS56" s="44" t="e">
        <f t="shared" si="1"/>
        <v>#DIV/0!</v>
      </c>
    </row>
    <row r="57" spans="1:45" ht="18" customHeight="1">
      <c r="A57" s="61">
        <v>46</v>
      </c>
      <c r="B57" s="117" t="s">
        <v>139</v>
      </c>
      <c r="C57" s="57"/>
      <c r="D57" s="57"/>
      <c r="E57" s="83"/>
      <c r="F57" s="89"/>
      <c r="G57" s="89"/>
      <c r="H57" s="89"/>
      <c r="I57" s="89"/>
      <c r="J57" s="89"/>
      <c r="K57" s="90"/>
      <c r="L57" s="91"/>
      <c r="M57" s="91"/>
      <c r="N57" s="89"/>
      <c r="O57" s="89"/>
      <c r="P57" s="89"/>
      <c r="Q57" s="90"/>
      <c r="R57" s="91"/>
      <c r="S57" s="91"/>
      <c r="T57" s="91"/>
      <c r="U57" s="91"/>
      <c r="V57" s="89"/>
      <c r="W57" s="91"/>
      <c r="X57" s="91"/>
      <c r="Y57" s="91"/>
      <c r="Z57" s="92"/>
      <c r="AB57" s="45"/>
      <c r="AC57" s="45"/>
      <c r="AD57" s="45"/>
      <c r="AE57" s="45"/>
      <c r="AF57" s="45"/>
      <c r="AG57" s="45"/>
      <c r="AH57" s="45"/>
      <c r="AI57" s="45"/>
      <c r="AJ57" s="45"/>
      <c r="AK57" s="45"/>
      <c r="AL57" s="45"/>
      <c r="AM57" s="45"/>
      <c r="AN57" s="45"/>
      <c r="AO57" s="45"/>
      <c r="AP57" s="45"/>
      <c r="AQ57" s="45"/>
      <c r="AS57" s="44" t="e">
        <f t="shared" si="1"/>
        <v>#DIV/0!</v>
      </c>
    </row>
    <row r="58" spans="1:45" ht="18" customHeight="1">
      <c r="A58" s="61">
        <v>47</v>
      </c>
      <c r="B58" s="117" t="s">
        <v>140</v>
      </c>
      <c r="C58" s="57"/>
      <c r="D58" s="57"/>
      <c r="E58" s="83"/>
      <c r="F58" s="89"/>
      <c r="G58" s="89"/>
      <c r="H58" s="89"/>
      <c r="I58" s="89"/>
      <c r="J58" s="89"/>
      <c r="K58" s="90"/>
      <c r="L58" s="91"/>
      <c r="M58" s="91"/>
      <c r="N58" s="89"/>
      <c r="O58" s="89"/>
      <c r="P58" s="89"/>
      <c r="Q58" s="90"/>
      <c r="R58" s="91"/>
      <c r="S58" s="91"/>
      <c r="T58" s="91"/>
      <c r="U58" s="91"/>
      <c r="V58" s="89"/>
      <c r="W58" s="91"/>
      <c r="X58" s="91"/>
      <c r="Y58" s="91"/>
      <c r="Z58" s="92"/>
      <c r="AB58" s="45"/>
      <c r="AC58" s="45"/>
      <c r="AD58" s="45"/>
      <c r="AE58" s="45"/>
      <c r="AF58" s="45"/>
      <c r="AG58" s="45"/>
      <c r="AH58" s="45"/>
      <c r="AI58" s="45"/>
      <c r="AJ58" s="45"/>
      <c r="AK58" s="45"/>
      <c r="AL58" s="45"/>
      <c r="AM58" s="45"/>
      <c r="AN58" s="45"/>
      <c r="AO58" s="45"/>
      <c r="AP58" s="45"/>
      <c r="AQ58" s="45"/>
      <c r="AS58" s="44" t="e">
        <f t="shared" si="1"/>
        <v>#DIV/0!</v>
      </c>
    </row>
    <row r="59" spans="1:45" ht="18" customHeight="1">
      <c r="A59" s="61">
        <v>48</v>
      </c>
      <c r="B59" s="117" t="s">
        <v>141</v>
      </c>
      <c r="C59" s="57"/>
      <c r="D59" s="57"/>
      <c r="E59" s="83"/>
      <c r="F59" s="89"/>
      <c r="G59" s="89"/>
      <c r="H59" s="89"/>
      <c r="I59" s="89"/>
      <c r="J59" s="89"/>
      <c r="K59" s="90"/>
      <c r="L59" s="91"/>
      <c r="M59" s="91"/>
      <c r="N59" s="89"/>
      <c r="O59" s="89"/>
      <c r="P59" s="89"/>
      <c r="Q59" s="90"/>
      <c r="R59" s="91"/>
      <c r="S59" s="91"/>
      <c r="T59" s="91"/>
      <c r="U59" s="91"/>
      <c r="V59" s="89"/>
      <c r="W59" s="91"/>
      <c r="X59" s="91"/>
      <c r="Y59" s="91"/>
      <c r="Z59" s="92"/>
      <c r="AB59" s="45"/>
      <c r="AC59" s="45"/>
      <c r="AD59" s="45"/>
      <c r="AE59" s="45"/>
      <c r="AF59" s="45"/>
      <c r="AG59" s="45"/>
      <c r="AH59" s="45"/>
      <c r="AI59" s="45"/>
      <c r="AJ59" s="45"/>
      <c r="AK59" s="45"/>
      <c r="AL59" s="45"/>
      <c r="AM59" s="45"/>
      <c r="AN59" s="45"/>
      <c r="AO59" s="45"/>
      <c r="AP59" s="45"/>
      <c r="AQ59" s="45"/>
      <c r="AS59" s="44" t="e">
        <f t="shared" si="1"/>
        <v>#DIV/0!</v>
      </c>
    </row>
    <row r="60" spans="1:45" ht="18" customHeight="1">
      <c r="A60" s="61">
        <v>49</v>
      </c>
      <c r="B60" s="117" t="s">
        <v>142</v>
      </c>
      <c r="C60" s="57"/>
      <c r="D60" s="57"/>
      <c r="E60" s="83"/>
      <c r="F60" s="89"/>
      <c r="G60" s="89"/>
      <c r="H60" s="89"/>
      <c r="I60" s="89"/>
      <c r="J60" s="89"/>
      <c r="K60" s="90"/>
      <c r="L60" s="91"/>
      <c r="M60" s="91"/>
      <c r="N60" s="89"/>
      <c r="O60" s="89"/>
      <c r="P60" s="89"/>
      <c r="Q60" s="90"/>
      <c r="R60" s="91"/>
      <c r="S60" s="91"/>
      <c r="T60" s="91"/>
      <c r="U60" s="91"/>
      <c r="V60" s="89"/>
      <c r="W60" s="91"/>
      <c r="X60" s="91"/>
      <c r="Y60" s="91"/>
      <c r="Z60" s="92"/>
      <c r="AB60" s="45"/>
      <c r="AC60" s="45"/>
      <c r="AD60" s="45"/>
      <c r="AE60" s="45"/>
      <c r="AF60" s="45"/>
      <c r="AG60" s="45"/>
      <c r="AH60" s="45"/>
      <c r="AI60" s="45"/>
      <c r="AJ60" s="45"/>
      <c r="AK60" s="45"/>
      <c r="AL60" s="45"/>
      <c r="AM60" s="45"/>
      <c r="AN60" s="45"/>
      <c r="AO60" s="45"/>
      <c r="AP60" s="45"/>
      <c r="AQ60" s="45"/>
      <c r="AS60" s="44" t="e">
        <f t="shared" si="1"/>
        <v>#DIV/0!</v>
      </c>
    </row>
    <row r="61" spans="1:45" ht="18" customHeight="1">
      <c r="A61" s="61">
        <v>50</v>
      </c>
      <c r="B61" s="117" t="s">
        <v>143</v>
      </c>
      <c r="C61" s="57"/>
      <c r="D61" s="57"/>
      <c r="E61" s="83"/>
      <c r="F61" s="89"/>
      <c r="G61" s="89"/>
      <c r="H61" s="89"/>
      <c r="I61" s="89"/>
      <c r="J61" s="89"/>
      <c r="K61" s="90"/>
      <c r="L61" s="91"/>
      <c r="M61" s="91"/>
      <c r="N61" s="89"/>
      <c r="O61" s="89"/>
      <c r="P61" s="89"/>
      <c r="Q61" s="90"/>
      <c r="R61" s="91"/>
      <c r="S61" s="91"/>
      <c r="T61" s="91"/>
      <c r="U61" s="91"/>
      <c r="V61" s="89"/>
      <c r="W61" s="91"/>
      <c r="X61" s="91"/>
      <c r="Y61" s="91"/>
      <c r="Z61" s="92"/>
      <c r="AB61" s="45"/>
      <c r="AC61" s="45"/>
      <c r="AD61" s="45"/>
      <c r="AE61" s="45"/>
      <c r="AF61" s="45"/>
      <c r="AG61" s="45"/>
      <c r="AH61" s="45"/>
      <c r="AI61" s="45"/>
      <c r="AJ61" s="45"/>
      <c r="AK61" s="45"/>
      <c r="AL61" s="45"/>
      <c r="AM61" s="45"/>
      <c r="AN61" s="45"/>
      <c r="AO61" s="45"/>
      <c r="AP61" s="45"/>
      <c r="AQ61" s="45"/>
      <c r="AS61" s="44" t="e">
        <f t="shared" si="1"/>
        <v>#DIV/0!</v>
      </c>
    </row>
    <row r="62" spans="1:45" ht="18" customHeight="1">
      <c r="A62" s="60"/>
      <c r="B62" s="66" t="s">
        <v>14</v>
      </c>
      <c r="C62" s="66"/>
      <c r="D62" s="66"/>
      <c r="E62" s="82"/>
      <c r="F62" s="89"/>
      <c r="G62" s="89"/>
      <c r="H62" s="89"/>
      <c r="I62" s="89"/>
      <c r="J62" s="89"/>
      <c r="K62" s="89"/>
      <c r="L62" s="89"/>
      <c r="M62" s="89"/>
      <c r="N62" s="89"/>
      <c r="O62" s="89"/>
      <c r="P62" s="89"/>
      <c r="Q62" s="89"/>
      <c r="R62" s="89"/>
      <c r="S62" s="89"/>
      <c r="T62" s="89"/>
      <c r="U62" s="89"/>
      <c r="V62" s="89"/>
      <c r="W62" s="17"/>
      <c r="X62" s="17"/>
      <c r="Y62" s="17"/>
      <c r="Z62" s="88"/>
      <c r="AB62" s="45"/>
      <c r="AC62" s="45"/>
      <c r="AD62" s="45"/>
      <c r="AE62" s="45"/>
      <c r="AF62" s="45"/>
      <c r="AG62" s="45"/>
      <c r="AH62" s="45"/>
      <c r="AI62" s="45"/>
      <c r="AJ62" s="45"/>
      <c r="AK62" s="45"/>
      <c r="AL62" s="45"/>
      <c r="AM62" s="45"/>
      <c r="AN62" s="45"/>
      <c r="AO62" s="45"/>
      <c r="AP62" s="45"/>
      <c r="AQ62" s="45"/>
      <c r="AS62" s="44" t="e">
        <f t="shared" si="1"/>
        <v>#DIV/0!</v>
      </c>
    </row>
    <row r="63" spans="1:45" ht="18" customHeight="1">
      <c r="A63" s="61">
        <v>1</v>
      </c>
      <c r="B63" s="117" t="s">
        <v>144</v>
      </c>
      <c r="C63" s="57"/>
      <c r="D63" s="57"/>
      <c r="E63" s="83"/>
      <c r="F63" s="89"/>
      <c r="G63" s="89"/>
      <c r="H63" s="89"/>
      <c r="I63" s="89"/>
      <c r="J63" s="89"/>
      <c r="K63" s="90"/>
      <c r="L63" s="91"/>
      <c r="M63" s="91"/>
      <c r="N63" s="89"/>
      <c r="O63" s="89"/>
      <c r="P63" s="89"/>
      <c r="Q63" s="90"/>
      <c r="R63" s="91"/>
      <c r="S63" s="91"/>
      <c r="T63" s="91"/>
      <c r="U63" s="91"/>
      <c r="V63" s="89"/>
      <c r="W63" s="91"/>
      <c r="X63" s="91"/>
      <c r="Y63" s="91"/>
      <c r="Z63" s="92"/>
      <c r="AB63" s="45"/>
      <c r="AC63" s="45"/>
      <c r="AD63" s="45"/>
      <c r="AE63" s="45"/>
      <c r="AF63" s="45"/>
      <c r="AG63" s="45"/>
      <c r="AH63" s="45"/>
      <c r="AI63" s="45"/>
      <c r="AJ63" s="45"/>
      <c r="AK63" s="45"/>
      <c r="AL63" s="45"/>
      <c r="AM63" s="45"/>
      <c r="AN63" s="45"/>
      <c r="AO63" s="45"/>
      <c r="AP63" s="45"/>
      <c r="AQ63" s="45"/>
      <c r="AS63" s="44" t="e">
        <f t="shared" si="1"/>
        <v>#DIV/0!</v>
      </c>
    </row>
    <row r="64" spans="1:45" ht="18" customHeight="1">
      <c r="A64" s="61">
        <v>2</v>
      </c>
      <c r="B64" s="117" t="s">
        <v>145</v>
      </c>
      <c r="C64" s="57"/>
      <c r="D64" s="57"/>
      <c r="E64" s="83"/>
      <c r="F64" s="89"/>
      <c r="G64" s="89"/>
      <c r="H64" s="89"/>
      <c r="I64" s="89"/>
      <c r="J64" s="89"/>
      <c r="K64" s="90"/>
      <c r="L64" s="91"/>
      <c r="M64" s="91"/>
      <c r="N64" s="89"/>
      <c r="O64" s="89"/>
      <c r="P64" s="89"/>
      <c r="Q64" s="90"/>
      <c r="R64" s="91"/>
      <c r="S64" s="91"/>
      <c r="T64" s="91"/>
      <c r="U64" s="91"/>
      <c r="V64" s="89"/>
      <c r="W64" s="91"/>
      <c r="X64" s="91"/>
      <c r="Y64" s="91"/>
      <c r="Z64" s="92"/>
      <c r="AB64" s="45"/>
      <c r="AC64" s="45"/>
      <c r="AD64" s="45"/>
      <c r="AE64" s="45"/>
      <c r="AF64" s="45"/>
      <c r="AG64" s="45"/>
      <c r="AH64" s="45"/>
      <c r="AI64" s="45"/>
      <c r="AJ64" s="45"/>
      <c r="AK64" s="45"/>
      <c r="AL64" s="45"/>
      <c r="AM64" s="45"/>
      <c r="AN64" s="45"/>
      <c r="AO64" s="45"/>
      <c r="AP64" s="45"/>
      <c r="AQ64" s="45"/>
      <c r="AS64" s="44" t="e">
        <f t="shared" si="1"/>
        <v>#DIV/0!</v>
      </c>
    </row>
    <row r="65" spans="1:45" ht="18" customHeight="1">
      <c r="A65" s="61">
        <v>3</v>
      </c>
      <c r="B65" s="117" t="s">
        <v>146</v>
      </c>
      <c r="C65" s="57"/>
      <c r="D65" s="57"/>
      <c r="E65" s="83"/>
      <c r="F65" s="89"/>
      <c r="G65" s="89"/>
      <c r="H65" s="89"/>
      <c r="I65" s="89"/>
      <c r="J65" s="89"/>
      <c r="K65" s="90"/>
      <c r="L65" s="91"/>
      <c r="M65" s="91"/>
      <c r="N65" s="89"/>
      <c r="O65" s="89"/>
      <c r="P65" s="89"/>
      <c r="Q65" s="90"/>
      <c r="R65" s="91"/>
      <c r="S65" s="91"/>
      <c r="T65" s="91"/>
      <c r="U65" s="91"/>
      <c r="V65" s="89"/>
      <c r="W65" s="91"/>
      <c r="X65" s="91"/>
      <c r="Y65" s="91"/>
      <c r="Z65" s="92"/>
      <c r="AB65" s="45"/>
      <c r="AC65" s="45"/>
      <c r="AD65" s="45"/>
      <c r="AE65" s="45"/>
      <c r="AF65" s="45"/>
      <c r="AG65" s="45"/>
      <c r="AH65" s="45"/>
      <c r="AI65" s="45"/>
      <c r="AJ65" s="45"/>
      <c r="AK65" s="45"/>
      <c r="AL65" s="45"/>
      <c r="AM65" s="45"/>
      <c r="AN65" s="45"/>
      <c r="AO65" s="45"/>
      <c r="AP65" s="45"/>
      <c r="AQ65" s="45"/>
      <c r="AS65" s="44" t="e">
        <f t="shared" si="1"/>
        <v>#DIV/0!</v>
      </c>
    </row>
    <row r="66" spans="1:45" ht="18" customHeight="1">
      <c r="A66" s="61">
        <v>4</v>
      </c>
      <c r="B66" s="117" t="s">
        <v>147</v>
      </c>
      <c r="C66" s="57"/>
      <c r="D66" s="57"/>
      <c r="E66" s="83"/>
      <c r="F66" s="89"/>
      <c r="G66" s="89"/>
      <c r="H66" s="89"/>
      <c r="I66" s="89"/>
      <c r="J66" s="89"/>
      <c r="K66" s="90"/>
      <c r="L66" s="91"/>
      <c r="M66" s="91"/>
      <c r="N66" s="89"/>
      <c r="O66" s="89"/>
      <c r="P66" s="89"/>
      <c r="Q66" s="90"/>
      <c r="R66" s="91"/>
      <c r="S66" s="91"/>
      <c r="T66" s="91"/>
      <c r="U66" s="91"/>
      <c r="V66" s="89"/>
      <c r="W66" s="91"/>
      <c r="X66" s="91"/>
      <c r="Y66" s="91"/>
      <c r="Z66" s="92"/>
      <c r="AB66" s="45"/>
      <c r="AC66" s="45"/>
      <c r="AD66" s="45"/>
      <c r="AE66" s="45"/>
      <c r="AF66" s="45"/>
      <c r="AG66" s="45"/>
      <c r="AH66" s="45"/>
      <c r="AI66" s="45"/>
      <c r="AJ66" s="45"/>
      <c r="AK66" s="45"/>
      <c r="AL66" s="45"/>
      <c r="AM66" s="45"/>
      <c r="AN66" s="45"/>
      <c r="AO66" s="45"/>
      <c r="AP66" s="45"/>
      <c r="AQ66" s="45"/>
      <c r="AS66" s="44" t="e">
        <f t="shared" si="1"/>
        <v>#DIV/0!</v>
      </c>
    </row>
    <row r="67" spans="1:45" ht="18" customHeight="1">
      <c r="A67" s="61">
        <v>5</v>
      </c>
      <c r="B67" s="117" t="s">
        <v>148</v>
      </c>
      <c r="C67" s="57"/>
      <c r="D67" s="57"/>
      <c r="E67" s="83"/>
      <c r="F67" s="89"/>
      <c r="G67" s="89"/>
      <c r="H67" s="89"/>
      <c r="I67" s="89"/>
      <c r="J67" s="89"/>
      <c r="K67" s="90"/>
      <c r="L67" s="91"/>
      <c r="M67" s="91"/>
      <c r="N67" s="89"/>
      <c r="O67" s="89"/>
      <c r="P67" s="89"/>
      <c r="Q67" s="90"/>
      <c r="R67" s="91"/>
      <c r="S67" s="91"/>
      <c r="T67" s="91"/>
      <c r="U67" s="91"/>
      <c r="V67" s="89"/>
      <c r="W67" s="91"/>
      <c r="X67" s="91"/>
      <c r="Y67" s="91"/>
      <c r="Z67" s="92"/>
      <c r="AB67" s="45"/>
      <c r="AC67" s="45"/>
      <c r="AD67" s="45"/>
      <c r="AE67" s="45"/>
      <c r="AF67" s="45"/>
      <c r="AG67" s="45"/>
      <c r="AH67" s="45"/>
      <c r="AI67" s="45"/>
      <c r="AJ67" s="45"/>
      <c r="AK67" s="45"/>
      <c r="AL67" s="45"/>
      <c r="AM67" s="45"/>
      <c r="AN67" s="45"/>
      <c r="AO67" s="45"/>
      <c r="AP67" s="45"/>
      <c r="AQ67" s="45"/>
      <c r="AS67" s="44" t="e">
        <f t="shared" si="1"/>
        <v>#DIV/0!</v>
      </c>
    </row>
    <row r="68" spans="1:45" ht="18" customHeight="1">
      <c r="A68" s="61">
        <v>6</v>
      </c>
      <c r="B68" s="212" t="s">
        <v>149</v>
      </c>
      <c r="C68" s="57"/>
      <c r="D68" s="57"/>
      <c r="E68" s="83"/>
      <c r="F68" s="89"/>
      <c r="G68" s="89"/>
      <c r="H68" s="89"/>
      <c r="I68" s="89"/>
      <c r="J68" s="89"/>
      <c r="K68" s="90"/>
      <c r="L68" s="91"/>
      <c r="M68" s="91"/>
      <c r="N68" s="89"/>
      <c r="O68" s="89"/>
      <c r="P68" s="89"/>
      <c r="Q68" s="90"/>
      <c r="R68" s="91"/>
      <c r="S68" s="91"/>
      <c r="T68" s="91"/>
      <c r="U68" s="91"/>
      <c r="V68" s="89"/>
      <c r="W68" s="91"/>
      <c r="X68" s="91"/>
      <c r="Y68" s="91"/>
      <c r="Z68" s="92"/>
      <c r="AB68" s="45"/>
      <c r="AC68" s="45"/>
      <c r="AD68" s="45"/>
      <c r="AE68" s="45"/>
      <c r="AF68" s="45"/>
      <c r="AG68" s="45"/>
      <c r="AH68" s="45"/>
      <c r="AI68" s="45"/>
      <c r="AJ68" s="45"/>
      <c r="AK68" s="45"/>
      <c r="AL68" s="45"/>
      <c r="AM68" s="45"/>
      <c r="AN68" s="45"/>
      <c r="AO68" s="45"/>
      <c r="AP68" s="45"/>
      <c r="AQ68" s="45"/>
      <c r="AS68" s="44" t="e">
        <f t="shared" si="1"/>
        <v>#DIV/0!</v>
      </c>
    </row>
    <row r="69" spans="1:45" ht="18" customHeight="1">
      <c r="A69" s="61">
        <v>7</v>
      </c>
      <c r="B69" s="117" t="s">
        <v>150</v>
      </c>
      <c r="C69" s="57"/>
      <c r="D69" s="57"/>
      <c r="E69" s="83"/>
      <c r="F69" s="89"/>
      <c r="G69" s="89"/>
      <c r="H69" s="89"/>
      <c r="I69" s="89"/>
      <c r="J69" s="89"/>
      <c r="K69" s="90"/>
      <c r="L69" s="91"/>
      <c r="M69" s="91"/>
      <c r="N69" s="89"/>
      <c r="O69" s="89"/>
      <c r="P69" s="89"/>
      <c r="Q69" s="90"/>
      <c r="R69" s="91"/>
      <c r="S69" s="91"/>
      <c r="T69" s="91"/>
      <c r="U69" s="91"/>
      <c r="V69" s="89"/>
      <c r="W69" s="91"/>
      <c r="X69" s="91"/>
      <c r="Y69" s="91"/>
      <c r="Z69" s="92"/>
      <c r="AB69" s="45"/>
      <c r="AC69" s="45"/>
      <c r="AD69" s="45"/>
      <c r="AE69" s="45"/>
      <c r="AF69" s="45"/>
      <c r="AG69" s="45"/>
      <c r="AH69" s="45"/>
      <c r="AI69" s="45"/>
      <c r="AJ69" s="45"/>
      <c r="AK69" s="45"/>
      <c r="AL69" s="45"/>
      <c r="AM69" s="45"/>
      <c r="AN69" s="45"/>
      <c r="AO69" s="45"/>
      <c r="AP69" s="45"/>
      <c r="AQ69" s="45"/>
      <c r="AS69" s="44" t="e">
        <f t="shared" si="1"/>
        <v>#DIV/0!</v>
      </c>
    </row>
    <row r="70" spans="1:45" ht="18" customHeight="1">
      <c r="A70" s="61">
        <v>8</v>
      </c>
      <c r="B70" s="117" t="s">
        <v>151</v>
      </c>
      <c r="C70" s="57"/>
      <c r="D70" s="57"/>
      <c r="E70" s="83"/>
      <c r="F70" s="89"/>
      <c r="G70" s="89"/>
      <c r="H70" s="89"/>
      <c r="I70" s="89"/>
      <c r="J70" s="89"/>
      <c r="K70" s="90"/>
      <c r="L70" s="91"/>
      <c r="M70" s="91"/>
      <c r="N70" s="89"/>
      <c r="O70" s="89"/>
      <c r="P70" s="89"/>
      <c r="Q70" s="90"/>
      <c r="R70" s="91"/>
      <c r="S70" s="91"/>
      <c r="T70" s="91"/>
      <c r="U70" s="91"/>
      <c r="V70" s="89"/>
      <c r="W70" s="91"/>
      <c r="X70" s="91"/>
      <c r="Y70" s="91"/>
      <c r="Z70" s="92"/>
      <c r="AB70" s="45"/>
      <c r="AC70" s="45"/>
      <c r="AD70" s="45"/>
      <c r="AE70" s="45"/>
      <c r="AF70" s="45"/>
      <c r="AG70" s="45"/>
      <c r="AH70" s="45"/>
      <c r="AI70" s="45"/>
      <c r="AJ70" s="45"/>
      <c r="AK70" s="45"/>
      <c r="AL70" s="45"/>
      <c r="AM70" s="45"/>
      <c r="AN70" s="45"/>
      <c r="AO70" s="45"/>
      <c r="AP70" s="45"/>
      <c r="AQ70" s="45"/>
      <c r="AS70" s="44" t="e">
        <f t="shared" si="1"/>
        <v>#DIV/0!</v>
      </c>
    </row>
    <row r="71" spans="1:45" ht="18" customHeight="1">
      <c r="A71" s="61">
        <v>9</v>
      </c>
      <c r="B71" s="117" t="s">
        <v>152</v>
      </c>
      <c r="C71" s="57"/>
      <c r="D71" s="57"/>
      <c r="E71" s="83"/>
      <c r="F71" s="89"/>
      <c r="G71" s="89"/>
      <c r="H71" s="89"/>
      <c r="I71" s="89"/>
      <c r="J71" s="89"/>
      <c r="K71" s="90"/>
      <c r="L71" s="91"/>
      <c r="M71" s="91"/>
      <c r="N71" s="89"/>
      <c r="O71" s="89"/>
      <c r="P71" s="89"/>
      <c r="Q71" s="90"/>
      <c r="R71" s="91"/>
      <c r="S71" s="91"/>
      <c r="T71" s="91"/>
      <c r="U71" s="91"/>
      <c r="V71" s="89"/>
      <c r="W71" s="91"/>
      <c r="X71" s="91"/>
      <c r="Y71" s="91"/>
      <c r="Z71" s="92"/>
      <c r="AB71" s="45"/>
      <c r="AC71" s="45"/>
      <c r="AD71" s="45"/>
      <c r="AE71" s="45"/>
      <c r="AF71" s="45"/>
      <c r="AG71" s="45"/>
      <c r="AH71" s="45"/>
      <c r="AI71" s="45"/>
      <c r="AJ71" s="45"/>
      <c r="AK71" s="45"/>
      <c r="AL71" s="45"/>
      <c r="AM71" s="45"/>
      <c r="AN71" s="45"/>
      <c r="AO71" s="45"/>
      <c r="AP71" s="45"/>
      <c r="AQ71" s="45"/>
      <c r="AS71" s="44" t="e">
        <f t="shared" si="1"/>
        <v>#DIV/0!</v>
      </c>
    </row>
    <row r="72" spans="1:45" ht="18" customHeight="1">
      <c r="A72" s="61">
        <v>10</v>
      </c>
      <c r="B72" s="117" t="s">
        <v>153</v>
      </c>
      <c r="C72" s="57"/>
      <c r="D72" s="57"/>
      <c r="E72" s="83"/>
      <c r="F72" s="89"/>
      <c r="G72" s="89"/>
      <c r="H72" s="89"/>
      <c r="I72" s="89"/>
      <c r="J72" s="89"/>
      <c r="K72" s="90"/>
      <c r="L72" s="91"/>
      <c r="M72" s="91"/>
      <c r="N72" s="89"/>
      <c r="O72" s="89"/>
      <c r="P72" s="89"/>
      <c r="Q72" s="90"/>
      <c r="R72" s="91"/>
      <c r="S72" s="91"/>
      <c r="T72" s="91"/>
      <c r="U72" s="91"/>
      <c r="V72" s="89"/>
      <c r="W72" s="91"/>
      <c r="X72" s="91"/>
      <c r="Y72" s="91"/>
      <c r="Z72" s="92"/>
      <c r="AB72" s="45"/>
      <c r="AC72" s="45"/>
      <c r="AD72" s="45"/>
      <c r="AE72" s="45"/>
      <c r="AF72" s="45"/>
      <c r="AG72" s="45"/>
      <c r="AH72" s="45"/>
      <c r="AI72" s="45"/>
      <c r="AJ72" s="45"/>
      <c r="AK72" s="45"/>
      <c r="AL72" s="45"/>
      <c r="AM72" s="45"/>
      <c r="AN72" s="45"/>
      <c r="AO72" s="45"/>
      <c r="AP72" s="45"/>
      <c r="AQ72" s="45"/>
      <c r="AS72" s="44" t="e">
        <f t="shared" si="1"/>
        <v>#DIV/0!</v>
      </c>
    </row>
    <row r="73" spans="1:45" ht="18" customHeight="1">
      <c r="A73" s="61">
        <v>11</v>
      </c>
      <c r="B73" s="117" t="s">
        <v>154</v>
      </c>
      <c r="C73" s="57"/>
      <c r="D73" s="57"/>
      <c r="E73" s="83"/>
      <c r="F73" s="89"/>
      <c r="G73" s="89"/>
      <c r="H73" s="89"/>
      <c r="I73" s="89"/>
      <c r="J73" s="89"/>
      <c r="K73" s="90"/>
      <c r="L73" s="91"/>
      <c r="M73" s="91"/>
      <c r="N73" s="89"/>
      <c r="O73" s="89"/>
      <c r="P73" s="89"/>
      <c r="Q73" s="90"/>
      <c r="R73" s="91"/>
      <c r="S73" s="91"/>
      <c r="T73" s="91"/>
      <c r="U73" s="91"/>
      <c r="V73" s="89"/>
      <c r="W73" s="91"/>
      <c r="X73" s="91"/>
      <c r="Y73" s="91"/>
      <c r="Z73" s="92"/>
      <c r="AB73" s="45"/>
      <c r="AC73" s="45"/>
      <c r="AD73" s="45"/>
      <c r="AE73" s="45"/>
      <c r="AF73" s="45"/>
      <c r="AG73" s="45"/>
      <c r="AH73" s="45"/>
      <c r="AI73" s="45"/>
      <c r="AJ73" s="45"/>
      <c r="AK73" s="45"/>
      <c r="AL73" s="45"/>
      <c r="AM73" s="45"/>
      <c r="AN73" s="45"/>
      <c r="AO73" s="45"/>
      <c r="AP73" s="45"/>
      <c r="AQ73" s="45"/>
      <c r="AS73" s="44" t="e">
        <f t="shared" si="1"/>
        <v>#DIV/0!</v>
      </c>
    </row>
    <row r="74" spans="1:45" ht="18" customHeight="1">
      <c r="A74" s="61">
        <v>12</v>
      </c>
      <c r="B74" s="117" t="s">
        <v>155</v>
      </c>
      <c r="C74" s="57"/>
      <c r="D74" s="57"/>
      <c r="E74" s="83"/>
      <c r="F74" s="89"/>
      <c r="G74" s="89"/>
      <c r="H74" s="89"/>
      <c r="I74" s="89"/>
      <c r="J74" s="89"/>
      <c r="K74" s="90"/>
      <c r="L74" s="91"/>
      <c r="M74" s="91"/>
      <c r="N74" s="89"/>
      <c r="O74" s="89"/>
      <c r="P74" s="89"/>
      <c r="Q74" s="90"/>
      <c r="R74" s="91"/>
      <c r="S74" s="91"/>
      <c r="T74" s="91"/>
      <c r="U74" s="91"/>
      <c r="V74" s="89"/>
      <c r="W74" s="91"/>
      <c r="X74" s="91"/>
      <c r="Y74" s="91"/>
      <c r="Z74" s="92"/>
      <c r="AB74" s="45"/>
      <c r="AC74" s="45"/>
      <c r="AD74" s="45"/>
      <c r="AE74" s="45"/>
      <c r="AF74" s="45"/>
      <c r="AG74" s="45"/>
      <c r="AH74" s="45"/>
      <c r="AI74" s="45"/>
      <c r="AJ74" s="45"/>
      <c r="AK74" s="45"/>
      <c r="AL74" s="45"/>
      <c r="AM74" s="45"/>
      <c r="AN74" s="45"/>
      <c r="AO74" s="45"/>
      <c r="AP74" s="45"/>
      <c r="AQ74" s="45"/>
      <c r="AS74" s="44" t="e">
        <f t="shared" si="1"/>
        <v>#DIV/0!</v>
      </c>
    </row>
    <row r="75" spans="1:45" ht="18" customHeight="1">
      <c r="A75" s="61">
        <v>13</v>
      </c>
      <c r="B75" s="117" t="s">
        <v>156</v>
      </c>
      <c r="C75" s="57"/>
      <c r="D75" s="57"/>
      <c r="E75" s="83"/>
      <c r="F75" s="89"/>
      <c r="G75" s="89"/>
      <c r="H75" s="89"/>
      <c r="I75" s="89"/>
      <c r="J75" s="89"/>
      <c r="K75" s="90"/>
      <c r="L75" s="91"/>
      <c r="M75" s="91"/>
      <c r="N75" s="89"/>
      <c r="O75" s="89"/>
      <c r="P75" s="89"/>
      <c r="Q75" s="90"/>
      <c r="R75" s="91"/>
      <c r="S75" s="91"/>
      <c r="T75" s="91"/>
      <c r="U75" s="91"/>
      <c r="V75" s="89"/>
      <c r="W75" s="91"/>
      <c r="X75" s="91"/>
      <c r="Y75" s="91"/>
      <c r="Z75" s="92"/>
      <c r="AB75" s="45"/>
      <c r="AC75" s="45"/>
      <c r="AD75" s="45"/>
      <c r="AE75" s="45"/>
      <c r="AF75" s="45"/>
      <c r="AG75" s="45"/>
      <c r="AH75" s="45"/>
      <c r="AI75" s="45"/>
      <c r="AJ75" s="45"/>
      <c r="AK75" s="45"/>
      <c r="AL75" s="45"/>
      <c r="AM75" s="45"/>
      <c r="AN75" s="45"/>
      <c r="AO75" s="45"/>
      <c r="AP75" s="45"/>
      <c r="AQ75" s="45"/>
      <c r="AS75" s="44" t="e">
        <f t="shared" si="1"/>
        <v>#DIV/0!</v>
      </c>
    </row>
    <row r="76" spans="1:45" ht="18" customHeight="1">
      <c r="A76" s="61">
        <v>14</v>
      </c>
      <c r="B76" s="117" t="s">
        <v>157</v>
      </c>
      <c r="C76" s="57"/>
      <c r="D76" s="57"/>
      <c r="E76" s="83"/>
      <c r="F76" s="89"/>
      <c r="G76" s="89"/>
      <c r="H76" s="89"/>
      <c r="I76" s="89"/>
      <c r="J76" s="89"/>
      <c r="K76" s="90"/>
      <c r="L76" s="91"/>
      <c r="M76" s="91"/>
      <c r="N76" s="89"/>
      <c r="O76" s="89"/>
      <c r="P76" s="89"/>
      <c r="Q76" s="90"/>
      <c r="R76" s="91"/>
      <c r="S76" s="91"/>
      <c r="T76" s="91"/>
      <c r="U76" s="91"/>
      <c r="V76" s="89"/>
      <c r="W76" s="91"/>
      <c r="X76" s="91"/>
      <c r="Y76" s="91"/>
      <c r="Z76" s="92"/>
      <c r="AB76" s="45"/>
      <c r="AC76" s="45"/>
      <c r="AD76" s="45"/>
      <c r="AE76" s="45"/>
      <c r="AF76" s="45"/>
      <c r="AG76" s="45"/>
      <c r="AH76" s="45"/>
      <c r="AI76" s="45"/>
      <c r="AJ76" s="45"/>
      <c r="AK76" s="45"/>
      <c r="AL76" s="45"/>
      <c r="AM76" s="45"/>
      <c r="AN76" s="45"/>
      <c r="AO76" s="45"/>
      <c r="AP76" s="45"/>
      <c r="AQ76" s="45"/>
      <c r="AS76" s="44" t="e">
        <f t="shared" ref="AS76:AS112" si="2">(V76/$V$10)*100</f>
        <v>#DIV/0!</v>
      </c>
    </row>
    <row r="77" spans="1:45" ht="18" customHeight="1">
      <c r="A77" s="61">
        <v>15</v>
      </c>
      <c r="B77" s="117" t="s">
        <v>158</v>
      </c>
      <c r="C77" s="57"/>
      <c r="D77" s="57"/>
      <c r="E77" s="83"/>
      <c r="F77" s="89"/>
      <c r="G77" s="89"/>
      <c r="H77" s="89"/>
      <c r="I77" s="89"/>
      <c r="J77" s="89"/>
      <c r="K77" s="90"/>
      <c r="L77" s="91"/>
      <c r="M77" s="91"/>
      <c r="N77" s="89"/>
      <c r="O77" s="89"/>
      <c r="P77" s="89"/>
      <c r="Q77" s="90"/>
      <c r="R77" s="91"/>
      <c r="S77" s="91"/>
      <c r="T77" s="91"/>
      <c r="U77" s="91"/>
      <c r="V77" s="89"/>
      <c r="W77" s="91"/>
      <c r="X77" s="91"/>
      <c r="Y77" s="91"/>
      <c r="Z77" s="92"/>
      <c r="AB77" s="45"/>
      <c r="AC77" s="45"/>
      <c r="AD77" s="45"/>
      <c r="AE77" s="45"/>
      <c r="AF77" s="45"/>
      <c r="AG77" s="45"/>
      <c r="AH77" s="45"/>
      <c r="AI77" s="45"/>
      <c r="AJ77" s="45"/>
      <c r="AK77" s="45"/>
      <c r="AL77" s="45"/>
      <c r="AM77" s="45"/>
      <c r="AN77" s="45"/>
      <c r="AO77" s="45"/>
      <c r="AP77" s="45"/>
      <c r="AQ77" s="45"/>
      <c r="AS77" s="44" t="e">
        <f t="shared" si="2"/>
        <v>#DIV/0!</v>
      </c>
    </row>
    <row r="78" spans="1:45" ht="18" customHeight="1">
      <c r="A78" s="61">
        <v>16</v>
      </c>
      <c r="B78" s="117" t="s">
        <v>159</v>
      </c>
      <c r="C78" s="57"/>
      <c r="D78" s="57"/>
      <c r="E78" s="83"/>
      <c r="F78" s="89"/>
      <c r="G78" s="89"/>
      <c r="H78" s="89"/>
      <c r="I78" s="89"/>
      <c r="J78" s="89"/>
      <c r="K78" s="90"/>
      <c r="L78" s="91"/>
      <c r="M78" s="91"/>
      <c r="N78" s="89"/>
      <c r="O78" s="89"/>
      <c r="P78" s="89"/>
      <c r="Q78" s="90"/>
      <c r="R78" s="91"/>
      <c r="S78" s="91"/>
      <c r="T78" s="91"/>
      <c r="U78" s="91"/>
      <c r="V78" s="89"/>
      <c r="W78" s="91"/>
      <c r="X78" s="91"/>
      <c r="Y78" s="91"/>
      <c r="Z78" s="92"/>
      <c r="AB78" s="45"/>
      <c r="AC78" s="45"/>
      <c r="AD78" s="45"/>
      <c r="AE78" s="45"/>
      <c r="AF78" s="45"/>
      <c r="AG78" s="45"/>
      <c r="AH78" s="45"/>
      <c r="AI78" s="45"/>
      <c r="AJ78" s="45"/>
      <c r="AK78" s="45"/>
      <c r="AL78" s="45"/>
      <c r="AM78" s="45"/>
      <c r="AN78" s="45"/>
      <c r="AO78" s="45"/>
      <c r="AP78" s="45"/>
      <c r="AQ78" s="45"/>
      <c r="AS78" s="44" t="e">
        <f t="shared" si="2"/>
        <v>#DIV/0!</v>
      </c>
    </row>
    <row r="79" spans="1:45" ht="18" customHeight="1">
      <c r="A79" s="61">
        <v>17</v>
      </c>
      <c r="B79" s="117" t="s">
        <v>160</v>
      </c>
      <c r="C79" s="57"/>
      <c r="D79" s="57"/>
      <c r="E79" s="83"/>
      <c r="F79" s="89"/>
      <c r="G79" s="89"/>
      <c r="H79" s="89"/>
      <c r="I79" s="89"/>
      <c r="J79" s="89"/>
      <c r="K79" s="90"/>
      <c r="L79" s="91"/>
      <c r="M79" s="91"/>
      <c r="N79" s="89"/>
      <c r="O79" s="89"/>
      <c r="P79" s="89"/>
      <c r="Q79" s="90"/>
      <c r="R79" s="91"/>
      <c r="S79" s="91"/>
      <c r="T79" s="91"/>
      <c r="U79" s="91"/>
      <c r="V79" s="89"/>
      <c r="W79" s="91"/>
      <c r="X79" s="91"/>
      <c r="Y79" s="91"/>
      <c r="Z79" s="92"/>
      <c r="AB79" s="45"/>
      <c r="AC79" s="45"/>
      <c r="AD79" s="45"/>
      <c r="AE79" s="45"/>
      <c r="AF79" s="45"/>
      <c r="AG79" s="45"/>
      <c r="AH79" s="45"/>
      <c r="AI79" s="45"/>
      <c r="AJ79" s="45"/>
      <c r="AK79" s="45"/>
      <c r="AL79" s="45"/>
      <c r="AM79" s="45"/>
      <c r="AN79" s="45"/>
      <c r="AO79" s="45"/>
      <c r="AP79" s="45"/>
      <c r="AQ79" s="45"/>
      <c r="AS79" s="44" t="e">
        <f t="shared" si="2"/>
        <v>#DIV/0!</v>
      </c>
    </row>
    <row r="80" spans="1:45" ht="18" customHeight="1">
      <c r="A80" s="61">
        <v>18</v>
      </c>
      <c r="B80" s="117" t="s">
        <v>161</v>
      </c>
      <c r="C80" s="57"/>
      <c r="D80" s="57"/>
      <c r="E80" s="83"/>
      <c r="F80" s="89"/>
      <c r="G80" s="89"/>
      <c r="H80" s="89"/>
      <c r="I80" s="89"/>
      <c r="J80" s="89"/>
      <c r="K80" s="90"/>
      <c r="L80" s="91"/>
      <c r="M80" s="91"/>
      <c r="N80" s="89"/>
      <c r="O80" s="89"/>
      <c r="P80" s="89"/>
      <c r="Q80" s="90"/>
      <c r="R80" s="91"/>
      <c r="S80" s="91"/>
      <c r="T80" s="91"/>
      <c r="U80" s="91"/>
      <c r="V80" s="89"/>
      <c r="W80" s="91"/>
      <c r="X80" s="91"/>
      <c r="Y80" s="91"/>
      <c r="Z80" s="92"/>
      <c r="AB80" s="45"/>
      <c r="AC80" s="45"/>
      <c r="AD80" s="45"/>
      <c r="AE80" s="45"/>
      <c r="AF80" s="45"/>
      <c r="AG80" s="45"/>
      <c r="AH80" s="45"/>
      <c r="AI80" s="45"/>
      <c r="AJ80" s="45"/>
      <c r="AK80" s="45"/>
      <c r="AL80" s="45"/>
      <c r="AM80" s="45"/>
      <c r="AN80" s="45"/>
      <c r="AO80" s="45"/>
      <c r="AP80" s="45"/>
      <c r="AQ80" s="45"/>
      <c r="AS80" s="44" t="e">
        <f t="shared" si="2"/>
        <v>#DIV/0!</v>
      </c>
    </row>
    <row r="81" spans="1:45" ht="18" customHeight="1">
      <c r="A81" s="61">
        <v>19</v>
      </c>
      <c r="B81" s="117" t="s">
        <v>162</v>
      </c>
      <c r="C81" s="57"/>
      <c r="D81" s="57"/>
      <c r="E81" s="83"/>
      <c r="F81" s="89"/>
      <c r="G81" s="89"/>
      <c r="H81" s="89"/>
      <c r="I81" s="89"/>
      <c r="J81" s="89"/>
      <c r="K81" s="90"/>
      <c r="L81" s="91"/>
      <c r="M81" s="91"/>
      <c r="N81" s="89"/>
      <c r="O81" s="89"/>
      <c r="P81" s="89"/>
      <c r="Q81" s="90"/>
      <c r="R81" s="91"/>
      <c r="S81" s="91"/>
      <c r="T81" s="91"/>
      <c r="U81" s="91"/>
      <c r="V81" s="89"/>
      <c r="W81" s="91"/>
      <c r="X81" s="91"/>
      <c r="Y81" s="91"/>
      <c r="Z81" s="92"/>
      <c r="AB81" s="45"/>
      <c r="AC81" s="45"/>
      <c r="AD81" s="45"/>
      <c r="AE81" s="45"/>
      <c r="AF81" s="45"/>
      <c r="AG81" s="45"/>
      <c r="AH81" s="45"/>
      <c r="AI81" s="45"/>
      <c r="AJ81" s="45"/>
      <c r="AK81" s="45"/>
      <c r="AL81" s="45"/>
      <c r="AM81" s="45"/>
      <c r="AN81" s="45"/>
      <c r="AO81" s="45"/>
      <c r="AP81" s="45"/>
      <c r="AQ81" s="45"/>
      <c r="AS81" s="44" t="e">
        <f t="shared" si="2"/>
        <v>#DIV/0!</v>
      </c>
    </row>
    <row r="82" spans="1:45" ht="18" customHeight="1">
      <c r="A82" s="61">
        <v>20</v>
      </c>
      <c r="B82" s="117" t="s">
        <v>163</v>
      </c>
      <c r="C82" s="57"/>
      <c r="D82" s="57"/>
      <c r="E82" s="83"/>
      <c r="F82" s="89"/>
      <c r="G82" s="89"/>
      <c r="H82" s="89"/>
      <c r="I82" s="89"/>
      <c r="J82" s="89"/>
      <c r="K82" s="90"/>
      <c r="L82" s="91"/>
      <c r="M82" s="91"/>
      <c r="N82" s="89"/>
      <c r="O82" s="89"/>
      <c r="P82" s="89"/>
      <c r="Q82" s="90"/>
      <c r="R82" s="91"/>
      <c r="S82" s="91"/>
      <c r="T82" s="91"/>
      <c r="U82" s="91"/>
      <c r="V82" s="89"/>
      <c r="W82" s="91"/>
      <c r="X82" s="91"/>
      <c r="Y82" s="91"/>
      <c r="Z82" s="92"/>
      <c r="AB82" s="45"/>
      <c r="AC82" s="45"/>
      <c r="AD82" s="45"/>
      <c r="AE82" s="45"/>
      <c r="AF82" s="45"/>
      <c r="AG82" s="45"/>
      <c r="AH82" s="45"/>
      <c r="AI82" s="45"/>
      <c r="AJ82" s="45"/>
      <c r="AK82" s="45"/>
      <c r="AL82" s="45"/>
      <c r="AM82" s="45"/>
      <c r="AN82" s="45"/>
      <c r="AO82" s="45"/>
      <c r="AP82" s="45"/>
      <c r="AQ82" s="45"/>
      <c r="AS82" s="44" t="e">
        <f t="shared" si="2"/>
        <v>#DIV/0!</v>
      </c>
    </row>
    <row r="83" spans="1:45" ht="18" customHeight="1">
      <c r="A83" s="61">
        <v>21</v>
      </c>
      <c r="B83" s="117" t="s">
        <v>164</v>
      </c>
      <c r="C83" s="57"/>
      <c r="D83" s="57"/>
      <c r="E83" s="83"/>
      <c r="F83" s="89"/>
      <c r="G83" s="89"/>
      <c r="H83" s="89"/>
      <c r="I83" s="89"/>
      <c r="J83" s="89"/>
      <c r="K83" s="90"/>
      <c r="L83" s="91"/>
      <c r="M83" s="91"/>
      <c r="N83" s="89"/>
      <c r="O83" s="89"/>
      <c r="P83" s="89"/>
      <c r="Q83" s="90"/>
      <c r="R83" s="91"/>
      <c r="S83" s="91"/>
      <c r="T83" s="91"/>
      <c r="U83" s="91"/>
      <c r="V83" s="89"/>
      <c r="W83" s="91"/>
      <c r="X83" s="91"/>
      <c r="Y83" s="91"/>
      <c r="Z83" s="92"/>
      <c r="AB83" s="45"/>
      <c r="AC83" s="45"/>
      <c r="AD83" s="45"/>
      <c r="AE83" s="45"/>
      <c r="AF83" s="45"/>
      <c r="AG83" s="45"/>
      <c r="AH83" s="45"/>
      <c r="AI83" s="45"/>
      <c r="AJ83" s="45"/>
      <c r="AK83" s="45"/>
      <c r="AL83" s="45"/>
      <c r="AM83" s="45"/>
      <c r="AN83" s="45"/>
      <c r="AO83" s="45"/>
      <c r="AP83" s="45"/>
      <c r="AQ83" s="45"/>
      <c r="AS83" s="44" t="e">
        <f t="shared" si="2"/>
        <v>#DIV/0!</v>
      </c>
    </row>
    <row r="84" spans="1:45" ht="18" customHeight="1">
      <c r="A84" s="61">
        <v>22</v>
      </c>
      <c r="B84" s="117" t="s">
        <v>165</v>
      </c>
      <c r="C84" s="57"/>
      <c r="D84" s="57"/>
      <c r="E84" s="83"/>
      <c r="F84" s="89"/>
      <c r="G84" s="89"/>
      <c r="H84" s="89"/>
      <c r="I84" s="89"/>
      <c r="J84" s="89"/>
      <c r="K84" s="90"/>
      <c r="L84" s="91"/>
      <c r="M84" s="91"/>
      <c r="N84" s="89"/>
      <c r="O84" s="89"/>
      <c r="P84" s="89"/>
      <c r="Q84" s="90"/>
      <c r="R84" s="91"/>
      <c r="S84" s="91"/>
      <c r="T84" s="91"/>
      <c r="U84" s="91"/>
      <c r="V84" s="89"/>
      <c r="W84" s="91"/>
      <c r="X84" s="91"/>
      <c r="Y84" s="91"/>
      <c r="Z84" s="92"/>
      <c r="AB84" s="45"/>
      <c r="AC84" s="45"/>
      <c r="AD84" s="45"/>
      <c r="AE84" s="45"/>
      <c r="AF84" s="45"/>
      <c r="AG84" s="45"/>
      <c r="AH84" s="45"/>
      <c r="AI84" s="45"/>
      <c r="AJ84" s="45"/>
      <c r="AK84" s="45"/>
      <c r="AL84" s="45"/>
      <c r="AM84" s="45"/>
      <c r="AN84" s="45"/>
      <c r="AO84" s="45"/>
      <c r="AP84" s="45"/>
      <c r="AQ84" s="45"/>
      <c r="AS84" s="44" t="e">
        <f t="shared" si="2"/>
        <v>#DIV/0!</v>
      </c>
    </row>
    <row r="85" spans="1:45" ht="18" customHeight="1">
      <c r="A85" s="61">
        <v>23</v>
      </c>
      <c r="B85" s="117" t="s">
        <v>166</v>
      </c>
      <c r="C85" s="57"/>
      <c r="D85" s="57"/>
      <c r="E85" s="83"/>
      <c r="F85" s="89"/>
      <c r="G85" s="89"/>
      <c r="H85" s="89"/>
      <c r="I85" s="89"/>
      <c r="J85" s="89"/>
      <c r="K85" s="90"/>
      <c r="L85" s="91"/>
      <c r="M85" s="91"/>
      <c r="N85" s="89"/>
      <c r="O85" s="89"/>
      <c r="P85" s="89"/>
      <c r="Q85" s="90"/>
      <c r="R85" s="91"/>
      <c r="S85" s="91"/>
      <c r="T85" s="91"/>
      <c r="U85" s="91"/>
      <c r="V85" s="89"/>
      <c r="W85" s="91"/>
      <c r="X85" s="91"/>
      <c r="Y85" s="91"/>
      <c r="Z85" s="92"/>
      <c r="AB85" s="45"/>
      <c r="AC85" s="45"/>
      <c r="AD85" s="45"/>
      <c r="AE85" s="45"/>
      <c r="AF85" s="45"/>
      <c r="AG85" s="45"/>
      <c r="AH85" s="45"/>
      <c r="AI85" s="45"/>
      <c r="AJ85" s="45"/>
      <c r="AK85" s="45"/>
      <c r="AL85" s="45"/>
      <c r="AM85" s="45"/>
      <c r="AN85" s="45"/>
      <c r="AO85" s="45"/>
      <c r="AP85" s="45"/>
      <c r="AQ85" s="45"/>
      <c r="AS85" s="44" t="e">
        <f t="shared" si="2"/>
        <v>#DIV/0!</v>
      </c>
    </row>
    <row r="86" spans="1:45" ht="18" customHeight="1">
      <c r="A86" s="61">
        <v>24</v>
      </c>
      <c r="B86" s="117" t="s">
        <v>167</v>
      </c>
      <c r="C86" s="57"/>
      <c r="D86" s="57"/>
      <c r="E86" s="83"/>
      <c r="F86" s="89"/>
      <c r="G86" s="89"/>
      <c r="H86" s="89"/>
      <c r="I86" s="89"/>
      <c r="J86" s="89"/>
      <c r="K86" s="90"/>
      <c r="L86" s="91"/>
      <c r="M86" s="91"/>
      <c r="N86" s="89"/>
      <c r="O86" s="89"/>
      <c r="P86" s="89"/>
      <c r="Q86" s="90"/>
      <c r="R86" s="91"/>
      <c r="S86" s="91"/>
      <c r="T86" s="91"/>
      <c r="U86" s="91"/>
      <c r="V86" s="89"/>
      <c r="W86" s="91"/>
      <c r="X86" s="91"/>
      <c r="Y86" s="91"/>
      <c r="Z86" s="92"/>
      <c r="AB86" s="45"/>
      <c r="AC86" s="45"/>
      <c r="AD86" s="45"/>
      <c r="AE86" s="45"/>
      <c r="AF86" s="45"/>
      <c r="AG86" s="45"/>
      <c r="AH86" s="45"/>
      <c r="AI86" s="45"/>
      <c r="AJ86" s="45"/>
      <c r="AK86" s="45"/>
      <c r="AL86" s="45"/>
      <c r="AM86" s="45"/>
      <c r="AN86" s="45"/>
      <c r="AO86" s="45"/>
      <c r="AP86" s="45"/>
      <c r="AQ86" s="45"/>
      <c r="AS86" s="44" t="e">
        <f t="shared" si="2"/>
        <v>#DIV/0!</v>
      </c>
    </row>
    <row r="87" spans="1:45" ht="18" customHeight="1">
      <c r="A87" s="61">
        <v>25</v>
      </c>
      <c r="B87" s="117" t="s">
        <v>168</v>
      </c>
      <c r="C87" s="57"/>
      <c r="D87" s="57"/>
      <c r="E87" s="83"/>
      <c r="F87" s="89"/>
      <c r="G87" s="89"/>
      <c r="H87" s="89"/>
      <c r="I87" s="89"/>
      <c r="J87" s="89"/>
      <c r="K87" s="90"/>
      <c r="L87" s="91"/>
      <c r="M87" s="91"/>
      <c r="N87" s="89"/>
      <c r="O87" s="89"/>
      <c r="P87" s="89"/>
      <c r="Q87" s="90"/>
      <c r="R87" s="91"/>
      <c r="S87" s="91"/>
      <c r="T87" s="91"/>
      <c r="U87" s="91"/>
      <c r="V87" s="89"/>
      <c r="W87" s="91"/>
      <c r="X87" s="91"/>
      <c r="Y87" s="91"/>
      <c r="Z87" s="92"/>
      <c r="AB87" s="45"/>
      <c r="AC87" s="45"/>
      <c r="AD87" s="45"/>
      <c r="AE87" s="45"/>
      <c r="AF87" s="45"/>
      <c r="AG87" s="45"/>
      <c r="AH87" s="45"/>
      <c r="AI87" s="45"/>
      <c r="AJ87" s="45"/>
      <c r="AK87" s="45"/>
      <c r="AL87" s="45"/>
      <c r="AM87" s="45"/>
      <c r="AN87" s="45"/>
      <c r="AO87" s="45"/>
      <c r="AP87" s="45"/>
      <c r="AQ87" s="45"/>
      <c r="AS87" s="44" t="e">
        <f t="shared" si="2"/>
        <v>#DIV/0!</v>
      </c>
    </row>
    <row r="88" spans="1:45" ht="18" customHeight="1">
      <c r="A88" s="61">
        <v>26</v>
      </c>
      <c r="B88" s="117" t="s">
        <v>169</v>
      </c>
      <c r="C88" s="57"/>
      <c r="D88" s="57"/>
      <c r="E88" s="83"/>
      <c r="F88" s="89"/>
      <c r="G88" s="89"/>
      <c r="H88" s="89"/>
      <c r="I88" s="89"/>
      <c r="J88" s="89"/>
      <c r="K88" s="90"/>
      <c r="L88" s="91"/>
      <c r="M88" s="91"/>
      <c r="N88" s="89"/>
      <c r="O88" s="89"/>
      <c r="P88" s="89"/>
      <c r="Q88" s="90"/>
      <c r="R88" s="91"/>
      <c r="S88" s="91"/>
      <c r="T88" s="91"/>
      <c r="U88" s="91"/>
      <c r="V88" s="89"/>
      <c r="W88" s="91"/>
      <c r="X88" s="91"/>
      <c r="Y88" s="91"/>
      <c r="Z88" s="92"/>
      <c r="AB88" s="45"/>
      <c r="AC88" s="45"/>
      <c r="AD88" s="45"/>
      <c r="AE88" s="45"/>
      <c r="AF88" s="45"/>
      <c r="AG88" s="45"/>
      <c r="AH88" s="45"/>
      <c r="AI88" s="45"/>
      <c r="AJ88" s="45"/>
      <c r="AK88" s="45"/>
      <c r="AL88" s="45"/>
      <c r="AM88" s="45"/>
      <c r="AN88" s="45"/>
      <c r="AO88" s="45"/>
      <c r="AP88" s="45"/>
      <c r="AQ88" s="45"/>
      <c r="AS88" s="44" t="e">
        <f t="shared" si="2"/>
        <v>#DIV/0!</v>
      </c>
    </row>
    <row r="89" spans="1:45" ht="18" customHeight="1">
      <c r="A89" s="61">
        <v>27</v>
      </c>
      <c r="B89" s="117" t="s">
        <v>170</v>
      </c>
      <c r="C89" s="57"/>
      <c r="D89" s="57"/>
      <c r="E89" s="83"/>
      <c r="F89" s="89"/>
      <c r="G89" s="89"/>
      <c r="H89" s="89"/>
      <c r="I89" s="89"/>
      <c r="J89" s="89"/>
      <c r="K89" s="90"/>
      <c r="L89" s="91"/>
      <c r="M89" s="91"/>
      <c r="N89" s="89"/>
      <c r="O89" s="89"/>
      <c r="P89" s="89"/>
      <c r="Q89" s="90"/>
      <c r="R89" s="91"/>
      <c r="S89" s="91"/>
      <c r="T89" s="91"/>
      <c r="U89" s="91"/>
      <c r="V89" s="89"/>
      <c r="W89" s="91"/>
      <c r="X89" s="91"/>
      <c r="Y89" s="91"/>
      <c r="Z89" s="92"/>
      <c r="AB89" s="45"/>
      <c r="AC89" s="45"/>
      <c r="AD89" s="45"/>
      <c r="AE89" s="45"/>
      <c r="AF89" s="45"/>
      <c r="AG89" s="45"/>
      <c r="AH89" s="45"/>
      <c r="AI89" s="45"/>
      <c r="AJ89" s="45"/>
      <c r="AK89" s="45"/>
      <c r="AL89" s="45"/>
      <c r="AM89" s="45"/>
      <c r="AN89" s="45"/>
      <c r="AO89" s="45"/>
      <c r="AP89" s="45"/>
      <c r="AQ89" s="45"/>
      <c r="AS89" s="44" t="e">
        <f t="shared" si="2"/>
        <v>#DIV/0!</v>
      </c>
    </row>
    <row r="90" spans="1:45" ht="18" customHeight="1">
      <c r="A90" s="61">
        <v>28</v>
      </c>
      <c r="B90" s="117" t="s">
        <v>171</v>
      </c>
      <c r="C90" s="57"/>
      <c r="D90" s="57"/>
      <c r="E90" s="83"/>
      <c r="F90" s="89"/>
      <c r="G90" s="89"/>
      <c r="H90" s="89"/>
      <c r="I90" s="89"/>
      <c r="J90" s="89"/>
      <c r="K90" s="90"/>
      <c r="L90" s="91"/>
      <c r="M90" s="91"/>
      <c r="N90" s="89"/>
      <c r="O90" s="89"/>
      <c r="P90" s="89"/>
      <c r="Q90" s="90"/>
      <c r="R90" s="91"/>
      <c r="S90" s="91"/>
      <c r="T90" s="91"/>
      <c r="U90" s="91"/>
      <c r="V90" s="89"/>
      <c r="W90" s="91"/>
      <c r="X90" s="91"/>
      <c r="Y90" s="91"/>
      <c r="Z90" s="92"/>
      <c r="AB90" s="45"/>
      <c r="AC90" s="45"/>
      <c r="AD90" s="45"/>
      <c r="AE90" s="45"/>
      <c r="AF90" s="45"/>
      <c r="AG90" s="45"/>
      <c r="AH90" s="45"/>
      <c r="AI90" s="45"/>
      <c r="AJ90" s="45"/>
      <c r="AK90" s="45"/>
      <c r="AL90" s="45"/>
      <c r="AM90" s="45"/>
      <c r="AN90" s="45"/>
      <c r="AO90" s="45"/>
      <c r="AP90" s="45"/>
      <c r="AQ90" s="45"/>
      <c r="AS90" s="44" t="e">
        <f t="shared" si="2"/>
        <v>#DIV/0!</v>
      </c>
    </row>
    <row r="91" spans="1:45" ht="18" customHeight="1">
      <c r="A91" s="61">
        <v>29</v>
      </c>
      <c r="B91" s="117" t="s">
        <v>172</v>
      </c>
      <c r="C91" s="57"/>
      <c r="D91" s="57"/>
      <c r="E91" s="83"/>
      <c r="F91" s="89"/>
      <c r="G91" s="89"/>
      <c r="H91" s="89"/>
      <c r="I91" s="89"/>
      <c r="J91" s="89"/>
      <c r="K91" s="90"/>
      <c r="L91" s="91"/>
      <c r="M91" s="91"/>
      <c r="N91" s="89"/>
      <c r="O91" s="89"/>
      <c r="P91" s="89"/>
      <c r="Q91" s="90"/>
      <c r="R91" s="91"/>
      <c r="S91" s="91"/>
      <c r="T91" s="91"/>
      <c r="U91" s="91"/>
      <c r="V91" s="89"/>
      <c r="W91" s="91"/>
      <c r="X91" s="91"/>
      <c r="Y91" s="91"/>
      <c r="Z91" s="92"/>
      <c r="AB91" s="45"/>
      <c r="AC91" s="45"/>
      <c r="AD91" s="45"/>
      <c r="AE91" s="45"/>
      <c r="AF91" s="45"/>
      <c r="AG91" s="45"/>
      <c r="AH91" s="45"/>
      <c r="AI91" s="45"/>
      <c r="AJ91" s="45"/>
      <c r="AK91" s="45"/>
      <c r="AL91" s="45"/>
      <c r="AM91" s="45"/>
      <c r="AN91" s="45"/>
      <c r="AO91" s="45"/>
      <c r="AP91" s="45"/>
      <c r="AQ91" s="45"/>
      <c r="AS91" s="44" t="e">
        <f t="shared" si="2"/>
        <v>#DIV/0!</v>
      </c>
    </row>
    <row r="92" spans="1:45" ht="18" customHeight="1">
      <c r="A92" s="61">
        <v>30</v>
      </c>
      <c r="B92" s="117" t="s">
        <v>173</v>
      </c>
      <c r="C92" s="57"/>
      <c r="D92" s="57"/>
      <c r="E92" s="83"/>
      <c r="F92" s="89"/>
      <c r="G92" s="89"/>
      <c r="H92" s="89"/>
      <c r="I92" s="89"/>
      <c r="J92" s="89"/>
      <c r="K92" s="90"/>
      <c r="L92" s="91"/>
      <c r="M92" s="91"/>
      <c r="N92" s="89"/>
      <c r="O92" s="89"/>
      <c r="P92" s="89"/>
      <c r="Q92" s="90"/>
      <c r="R92" s="91"/>
      <c r="S92" s="91"/>
      <c r="T92" s="91"/>
      <c r="U92" s="91"/>
      <c r="V92" s="89"/>
      <c r="W92" s="91"/>
      <c r="X92" s="91"/>
      <c r="Y92" s="91"/>
      <c r="Z92" s="92"/>
      <c r="AB92" s="45"/>
      <c r="AC92" s="45"/>
      <c r="AD92" s="45"/>
      <c r="AE92" s="45"/>
      <c r="AF92" s="45"/>
      <c r="AG92" s="45"/>
      <c r="AH92" s="45"/>
      <c r="AI92" s="45"/>
      <c r="AJ92" s="45"/>
      <c r="AK92" s="45"/>
      <c r="AL92" s="45"/>
      <c r="AM92" s="45"/>
      <c r="AN92" s="45"/>
      <c r="AO92" s="45"/>
      <c r="AP92" s="45"/>
      <c r="AQ92" s="45"/>
      <c r="AS92" s="44" t="e">
        <f t="shared" si="2"/>
        <v>#DIV/0!</v>
      </c>
    </row>
    <row r="93" spans="1:45" ht="18" customHeight="1">
      <c r="A93" s="61">
        <v>31</v>
      </c>
      <c r="B93" s="117" t="s">
        <v>174</v>
      </c>
      <c r="C93" s="57"/>
      <c r="D93" s="57"/>
      <c r="E93" s="83"/>
      <c r="F93" s="89"/>
      <c r="G93" s="89"/>
      <c r="H93" s="89"/>
      <c r="I93" s="89"/>
      <c r="J93" s="89"/>
      <c r="K93" s="90"/>
      <c r="L93" s="91"/>
      <c r="M93" s="91"/>
      <c r="N93" s="89"/>
      <c r="O93" s="89"/>
      <c r="P93" s="89"/>
      <c r="Q93" s="90"/>
      <c r="R93" s="91"/>
      <c r="S93" s="91"/>
      <c r="T93" s="91"/>
      <c r="U93" s="91"/>
      <c r="V93" s="89"/>
      <c r="W93" s="91"/>
      <c r="X93" s="91"/>
      <c r="Y93" s="91"/>
      <c r="Z93" s="92"/>
      <c r="AB93" s="45"/>
      <c r="AC93" s="45"/>
      <c r="AD93" s="45"/>
      <c r="AE93" s="45"/>
      <c r="AF93" s="45"/>
      <c r="AG93" s="45"/>
      <c r="AH93" s="45"/>
      <c r="AI93" s="45"/>
      <c r="AJ93" s="45"/>
      <c r="AK93" s="45"/>
      <c r="AL93" s="45"/>
      <c r="AM93" s="45"/>
      <c r="AN93" s="45"/>
      <c r="AO93" s="45"/>
      <c r="AP93" s="45"/>
      <c r="AQ93" s="45"/>
      <c r="AS93" s="44" t="e">
        <f t="shared" si="2"/>
        <v>#DIV/0!</v>
      </c>
    </row>
    <row r="94" spans="1:45" ht="18" customHeight="1">
      <c r="A94" s="61">
        <v>32</v>
      </c>
      <c r="B94" s="117" t="s">
        <v>175</v>
      </c>
      <c r="C94" s="57"/>
      <c r="D94" s="57"/>
      <c r="E94" s="83"/>
      <c r="F94" s="89"/>
      <c r="G94" s="89"/>
      <c r="H94" s="89"/>
      <c r="I94" s="89"/>
      <c r="J94" s="89"/>
      <c r="K94" s="90"/>
      <c r="L94" s="91"/>
      <c r="M94" s="91"/>
      <c r="N94" s="89"/>
      <c r="O94" s="89"/>
      <c r="P94" s="89"/>
      <c r="Q94" s="90"/>
      <c r="R94" s="91"/>
      <c r="S94" s="91"/>
      <c r="T94" s="91"/>
      <c r="U94" s="91"/>
      <c r="V94" s="89"/>
      <c r="W94" s="91"/>
      <c r="X94" s="91"/>
      <c r="Y94" s="91"/>
      <c r="Z94" s="92"/>
      <c r="AB94" s="45"/>
      <c r="AC94" s="45"/>
      <c r="AD94" s="45"/>
      <c r="AE94" s="45"/>
      <c r="AF94" s="45"/>
      <c r="AG94" s="45"/>
      <c r="AH94" s="45"/>
      <c r="AI94" s="45"/>
      <c r="AJ94" s="45"/>
      <c r="AK94" s="45"/>
      <c r="AL94" s="45"/>
      <c r="AM94" s="45"/>
      <c r="AN94" s="45"/>
      <c r="AO94" s="45"/>
      <c r="AP94" s="45"/>
      <c r="AQ94" s="45"/>
      <c r="AS94" s="44" t="e">
        <f t="shared" si="2"/>
        <v>#DIV/0!</v>
      </c>
    </row>
    <row r="95" spans="1:45" ht="18" customHeight="1">
      <c r="A95" s="61">
        <v>33</v>
      </c>
      <c r="B95" s="117" t="s">
        <v>176</v>
      </c>
      <c r="C95" s="57"/>
      <c r="D95" s="57"/>
      <c r="E95" s="83"/>
      <c r="F95" s="89"/>
      <c r="G95" s="89"/>
      <c r="H95" s="89"/>
      <c r="I95" s="89"/>
      <c r="J95" s="89"/>
      <c r="K95" s="90"/>
      <c r="L95" s="91"/>
      <c r="M95" s="91"/>
      <c r="N95" s="89"/>
      <c r="O95" s="89"/>
      <c r="P95" s="89"/>
      <c r="Q95" s="90"/>
      <c r="R95" s="91"/>
      <c r="S95" s="91"/>
      <c r="T95" s="91"/>
      <c r="U95" s="91"/>
      <c r="V95" s="89"/>
      <c r="W95" s="91"/>
      <c r="X95" s="91"/>
      <c r="Y95" s="91"/>
      <c r="Z95" s="92"/>
      <c r="AB95" s="45"/>
      <c r="AC95" s="45"/>
      <c r="AD95" s="45"/>
      <c r="AE95" s="45"/>
      <c r="AF95" s="45"/>
      <c r="AG95" s="45"/>
      <c r="AH95" s="45"/>
      <c r="AI95" s="45"/>
      <c r="AJ95" s="45"/>
      <c r="AK95" s="45"/>
      <c r="AL95" s="45"/>
      <c r="AM95" s="45"/>
      <c r="AN95" s="45"/>
      <c r="AO95" s="45"/>
      <c r="AP95" s="45"/>
      <c r="AQ95" s="45"/>
      <c r="AS95" s="44" t="e">
        <f t="shared" si="2"/>
        <v>#DIV/0!</v>
      </c>
    </row>
    <row r="96" spans="1:45" ht="18" customHeight="1">
      <c r="A96" s="61">
        <v>34</v>
      </c>
      <c r="B96" s="117" t="s">
        <v>177</v>
      </c>
      <c r="C96" s="57"/>
      <c r="D96" s="57"/>
      <c r="E96" s="83"/>
      <c r="F96" s="89"/>
      <c r="G96" s="89"/>
      <c r="H96" s="89"/>
      <c r="I96" s="89"/>
      <c r="J96" s="89"/>
      <c r="K96" s="90"/>
      <c r="L96" s="91"/>
      <c r="M96" s="91"/>
      <c r="N96" s="89"/>
      <c r="O96" s="89"/>
      <c r="P96" s="89"/>
      <c r="Q96" s="90"/>
      <c r="R96" s="91"/>
      <c r="S96" s="91"/>
      <c r="T96" s="91"/>
      <c r="U96" s="91"/>
      <c r="V96" s="89"/>
      <c r="W96" s="91"/>
      <c r="X96" s="91"/>
      <c r="Y96" s="91"/>
      <c r="Z96" s="92"/>
      <c r="AB96" s="45"/>
      <c r="AC96" s="45"/>
      <c r="AD96" s="45"/>
      <c r="AE96" s="45"/>
      <c r="AF96" s="45"/>
      <c r="AG96" s="45"/>
      <c r="AH96" s="45"/>
      <c r="AI96" s="45"/>
      <c r="AJ96" s="45"/>
      <c r="AK96" s="45"/>
      <c r="AL96" s="45"/>
      <c r="AM96" s="45"/>
      <c r="AN96" s="45"/>
      <c r="AO96" s="45"/>
      <c r="AP96" s="45"/>
      <c r="AQ96" s="45"/>
      <c r="AS96" s="44" t="e">
        <f t="shared" si="2"/>
        <v>#DIV/0!</v>
      </c>
    </row>
    <row r="97" spans="1:45" ht="18" customHeight="1">
      <c r="A97" s="61">
        <v>35</v>
      </c>
      <c r="B97" s="117" t="s">
        <v>178</v>
      </c>
      <c r="C97" s="57"/>
      <c r="D97" s="57"/>
      <c r="E97" s="83"/>
      <c r="F97" s="89"/>
      <c r="G97" s="89"/>
      <c r="H97" s="89"/>
      <c r="I97" s="89"/>
      <c r="J97" s="89"/>
      <c r="K97" s="90"/>
      <c r="L97" s="91"/>
      <c r="M97" s="91"/>
      <c r="N97" s="89"/>
      <c r="O97" s="89"/>
      <c r="P97" s="89"/>
      <c r="Q97" s="90"/>
      <c r="R97" s="91"/>
      <c r="S97" s="91"/>
      <c r="T97" s="91"/>
      <c r="U97" s="91"/>
      <c r="V97" s="89"/>
      <c r="W97" s="91"/>
      <c r="X97" s="91"/>
      <c r="Y97" s="91"/>
      <c r="Z97" s="92"/>
      <c r="AB97" s="45"/>
      <c r="AC97" s="45"/>
      <c r="AD97" s="45"/>
      <c r="AE97" s="45"/>
      <c r="AF97" s="45"/>
      <c r="AG97" s="45"/>
      <c r="AH97" s="45"/>
      <c r="AI97" s="45"/>
      <c r="AJ97" s="45"/>
      <c r="AK97" s="45"/>
      <c r="AL97" s="45"/>
      <c r="AM97" s="45"/>
      <c r="AN97" s="45"/>
      <c r="AO97" s="45"/>
      <c r="AP97" s="45"/>
      <c r="AQ97" s="45"/>
      <c r="AS97" s="44" t="e">
        <f t="shared" si="2"/>
        <v>#DIV/0!</v>
      </c>
    </row>
    <row r="98" spans="1:45" ht="18" customHeight="1">
      <c r="A98" s="61">
        <v>36</v>
      </c>
      <c r="B98" s="117" t="s">
        <v>179</v>
      </c>
      <c r="C98" s="57"/>
      <c r="D98" s="57"/>
      <c r="E98" s="83"/>
      <c r="F98" s="89"/>
      <c r="G98" s="89"/>
      <c r="H98" s="89"/>
      <c r="I98" s="89"/>
      <c r="J98" s="89"/>
      <c r="K98" s="90"/>
      <c r="L98" s="91"/>
      <c r="M98" s="91"/>
      <c r="N98" s="89"/>
      <c r="O98" s="89"/>
      <c r="P98" s="89"/>
      <c r="Q98" s="90"/>
      <c r="R98" s="91"/>
      <c r="S98" s="91"/>
      <c r="T98" s="91"/>
      <c r="U98" s="91"/>
      <c r="V98" s="89"/>
      <c r="W98" s="91"/>
      <c r="X98" s="91"/>
      <c r="Y98" s="91"/>
      <c r="Z98" s="92"/>
      <c r="AB98" s="45"/>
      <c r="AC98" s="45"/>
      <c r="AD98" s="45"/>
      <c r="AE98" s="45"/>
      <c r="AF98" s="45"/>
      <c r="AG98" s="45"/>
      <c r="AH98" s="45"/>
      <c r="AI98" s="45"/>
      <c r="AJ98" s="45"/>
      <c r="AK98" s="45"/>
      <c r="AL98" s="45"/>
      <c r="AM98" s="45"/>
      <c r="AN98" s="45"/>
      <c r="AO98" s="45"/>
      <c r="AP98" s="45"/>
      <c r="AQ98" s="45"/>
      <c r="AS98" s="44" t="e">
        <f t="shared" si="2"/>
        <v>#DIV/0!</v>
      </c>
    </row>
    <row r="99" spans="1:45" ht="18" customHeight="1">
      <c r="A99" s="61">
        <v>37</v>
      </c>
      <c r="B99" s="117" t="s">
        <v>180</v>
      </c>
      <c r="C99" s="57"/>
      <c r="D99" s="57"/>
      <c r="E99" s="83"/>
      <c r="F99" s="89"/>
      <c r="G99" s="89"/>
      <c r="H99" s="89"/>
      <c r="I99" s="89"/>
      <c r="J99" s="89"/>
      <c r="K99" s="90"/>
      <c r="L99" s="91"/>
      <c r="M99" s="91"/>
      <c r="N99" s="89"/>
      <c r="O99" s="89"/>
      <c r="P99" s="89"/>
      <c r="Q99" s="90"/>
      <c r="R99" s="91"/>
      <c r="S99" s="91"/>
      <c r="T99" s="91"/>
      <c r="U99" s="91"/>
      <c r="V99" s="89"/>
      <c r="W99" s="91"/>
      <c r="X99" s="91"/>
      <c r="Y99" s="91"/>
      <c r="Z99" s="92"/>
      <c r="AB99" s="45"/>
      <c r="AC99" s="45"/>
      <c r="AD99" s="45"/>
      <c r="AE99" s="45"/>
      <c r="AF99" s="45"/>
      <c r="AG99" s="45"/>
      <c r="AH99" s="45"/>
      <c r="AI99" s="45"/>
      <c r="AJ99" s="45"/>
      <c r="AK99" s="45"/>
      <c r="AL99" s="45"/>
      <c r="AM99" s="45"/>
      <c r="AN99" s="45"/>
      <c r="AO99" s="45"/>
      <c r="AP99" s="45"/>
      <c r="AQ99" s="45"/>
      <c r="AS99" s="44" t="e">
        <f t="shared" si="2"/>
        <v>#DIV/0!</v>
      </c>
    </row>
    <row r="100" spans="1:45" ht="18" customHeight="1">
      <c r="A100" s="61">
        <v>38</v>
      </c>
      <c r="B100" s="117" t="s">
        <v>181</v>
      </c>
      <c r="C100" s="57"/>
      <c r="D100" s="57"/>
      <c r="E100" s="83"/>
      <c r="F100" s="89"/>
      <c r="G100" s="89"/>
      <c r="H100" s="89"/>
      <c r="I100" s="89"/>
      <c r="J100" s="89"/>
      <c r="K100" s="90"/>
      <c r="L100" s="91"/>
      <c r="M100" s="91"/>
      <c r="N100" s="89"/>
      <c r="O100" s="89"/>
      <c r="P100" s="89"/>
      <c r="Q100" s="90"/>
      <c r="R100" s="91"/>
      <c r="S100" s="91"/>
      <c r="T100" s="91"/>
      <c r="U100" s="91"/>
      <c r="V100" s="89"/>
      <c r="W100" s="91"/>
      <c r="X100" s="91"/>
      <c r="Y100" s="91"/>
      <c r="Z100" s="92"/>
      <c r="AB100" s="45"/>
      <c r="AC100" s="45"/>
      <c r="AD100" s="45"/>
      <c r="AE100" s="45"/>
      <c r="AF100" s="45"/>
      <c r="AG100" s="45"/>
      <c r="AH100" s="45"/>
      <c r="AI100" s="45"/>
      <c r="AJ100" s="45"/>
      <c r="AK100" s="45"/>
      <c r="AL100" s="45"/>
      <c r="AM100" s="45"/>
      <c r="AN100" s="45"/>
      <c r="AO100" s="45"/>
      <c r="AP100" s="45"/>
      <c r="AQ100" s="45"/>
      <c r="AS100" s="44" t="e">
        <f t="shared" si="2"/>
        <v>#DIV/0!</v>
      </c>
    </row>
    <row r="101" spans="1:45" ht="18" customHeight="1">
      <c r="A101" s="61">
        <v>39</v>
      </c>
      <c r="B101" s="117" t="s">
        <v>182</v>
      </c>
      <c r="C101" s="57"/>
      <c r="D101" s="57"/>
      <c r="E101" s="83"/>
      <c r="F101" s="89"/>
      <c r="G101" s="89"/>
      <c r="H101" s="89"/>
      <c r="I101" s="89"/>
      <c r="J101" s="89"/>
      <c r="K101" s="90"/>
      <c r="L101" s="91"/>
      <c r="M101" s="91"/>
      <c r="N101" s="89"/>
      <c r="O101" s="89"/>
      <c r="P101" s="89"/>
      <c r="Q101" s="90"/>
      <c r="R101" s="91"/>
      <c r="S101" s="91"/>
      <c r="T101" s="91"/>
      <c r="U101" s="91"/>
      <c r="V101" s="89"/>
      <c r="W101" s="91"/>
      <c r="X101" s="91"/>
      <c r="Y101" s="91"/>
      <c r="Z101" s="92"/>
      <c r="AB101" s="45"/>
      <c r="AC101" s="45"/>
      <c r="AD101" s="45"/>
      <c r="AE101" s="45"/>
      <c r="AF101" s="45"/>
      <c r="AG101" s="45"/>
      <c r="AH101" s="45"/>
      <c r="AI101" s="45"/>
      <c r="AJ101" s="45"/>
      <c r="AK101" s="45"/>
      <c r="AL101" s="45"/>
      <c r="AM101" s="45"/>
      <c r="AN101" s="45"/>
      <c r="AO101" s="45"/>
      <c r="AP101" s="45"/>
      <c r="AQ101" s="45"/>
      <c r="AS101" s="44" t="e">
        <f t="shared" si="2"/>
        <v>#DIV/0!</v>
      </c>
    </row>
    <row r="102" spans="1:45" ht="18" customHeight="1">
      <c r="A102" s="61">
        <v>40</v>
      </c>
      <c r="B102" s="117" t="s">
        <v>183</v>
      </c>
      <c r="C102" s="57"/>
      <c r="D102" s="57"/>
      <c r="E102" s="83"/>
      <c r="F102" s="89"/>
      <c r="G102" s="89"/>
      <c r="H102" s="89"/>
      <c r="I102" s="89"/>
      <c r="J102" s="89"/>
      <c r="K102" s="90"/>
      <c r="L102" s="91"/>
      <c r="M102" s="91"/>
      <c r="N102" s="89"/>
      <c r="O102" s="89"/>
      <c r="P102" s="89"/>
      <c r="Q102" s="90"/>
      <c r="R102" s="91"/>
      <c r="S102" s="91"/>
      <c r="T102" s="91"/>
      <c r="U102" s="91"/>
      <c r="V102" s="89"/>
      <c r="W102" s="91"/>
      <c r="X102" s="91"/>
      <c r="Y102" s="91"/>
      <c r="Z102" s="92"/>
      <c r="AB102" s="45"/>
      <c r="AC102" s="45"/>
      <c r="AD102" s="45"/>
      <c r="AE102" s="45"/>
      <c r="AF102" s="45"/>
      <c r="AG102" s="45"/>
      <c r="AH102" s="45"/>
      <c r="AI102" s="45"/>
      <c r="AJ102" s="45"/>
      <c r="AK102" s="45"/>
      <c r="AL102" s="45"/>
      <c r="AM102" s="45"/>
      <c r="AN102" s="45"/>
      <c r="AO102" s="45"/>
      <c r="AP102" s="45"/>
      <c r="AQ102" s="45"/>
      <c r="AS102" s="44" t="e">
        <f t="shared" si="2"/>
        <v>#DIV/0!</v>
      </c>
    </row>
    <row r="103" spans="1:45" ht="18" customHeight="1">
      <c r="A103" s="61">
        <v>41</v>
      </c>
      <c r="B103" s="117" t="s">
        <v>184</v>
      </c>
      <c r="C103" s="57"/>
      <c r="D103" s="57"/>
      <c r="E103" s="83"/>
      <c r="F103" s="89"/>
      <c r="G103" s="89"/>
      <c r="H103" s="89"/>
      <c r="I103" s="89"/>
      <c r="J103" s="89"/>
      <c r="K103" s="90"/>
      <c r="L103" s="91"/>
      <c r="M103" s="91"/>
      <c r="N103" s="89"/>
      <c r="O103" s="89"/>
      <c r="P103" s="89"/>
      <c r="Q103" s="90"/>
      <c r="R103" s="91"/>
      <c r="S103" s="91"/>
      <c r="T103" s="91"/>
      <c r="U103" s="91"/>
      <c r="V103" s="89"/>
      <c r="W103" s="91"/>
      <c r="X103" s="91"/>
      <c r="Y103" s="91"/>
      <c r="Z103" s="92"/>
      <c r="AB103" s="45"/>
      <c r="AC103" s="45"/>
      <c r="AD103" s="45"/>
      <c r="AE103" s="45"/>
      <c r="AF103" s="45"/>
      <c r="AG103" s="45"/>
      <c r="AH103" s="45"/>
      <c r="AI103" s="45"/>
      <c r="AJ103" s="45"/>
      <c r="AK103" s="45"/>
      <c r="AL103" s="45"/>
      <c r="AM103" s="45"/>
      <c r="AN103" s="45"/>
      <c r="AO103" s="45"/>
      <c r="AP103" s="45"/>
      <c r="AQ103" s="45"/>
      <c r="AS103" s="44" t="e">
        <f t="shared" si="2"/>
        <v>#DIV/0!</v>
      </c>
    </row>
    <row r="104" spans="1:45" ht="18" customHeight="1">
      <c r="A104" s="61">
        <v>42</v>
      </c>
      <c r="B104" s="117" t="s">
        <v>185</v>
      </c>
      <c r="C104" s="57"/>
      <c r="D104" s="57"/>
      <c r="E104" s="83"/>
      <c r="F104" s="89"/>
      <c r="G104" s="89"/>
      <c r="H104" s="89"/>
      <c r="I104" s="89"/>
      <c r="J104" s="89"/>
      <c r="K104" s="90"/>
      <c r="L104" s="91"/>
      <c r="M104" s="91"/>
      <c r="N104" s="89"/>
      <c r="O104" s="89"/>
      <c r="P104" s="89"/>
      <c r="Q104" s="90"/>
      <c r="R104" s="91"/>
      <c r="S104" s="91"/>
      <c r="T104" s="91"/>
      <c r="U104" s="91"/>
      <c r="V104" s="89"/>
      <c r="W104" s="91"/>
      <c r="X104" s="91"/>
      <c r="Y104" s="91"/>
      <c r="Z104" s="92"/>
      <c r="AB104" s="45"/>
      <c r="AC104" s="45"/>
      <c r="AD104" s="45"/>
      <c r="AE104" s="45"/>
      <c r="AF104" s="45"/>
      <c r="AG104" s="45"/>
      <c r="AH104" s="45"/>
      <c r="AI104" s="45"/>
      <c r="AJ104" s="45"/>
      <c r="AK104" s="45"/>
      <c r="AL104" s="45"/>
      <c r="AM104" s="45"/>
      <c r="AN104" s="45"/>
      <c r="AO104" s="45"/>
      <c r="AP104" s="45"/>
      <c r="AQ104" s="45"/>
      <c r="AS104" s="44" t="e">
        <f t="shared" si="2"/>
        <v>#DIV/0!</v>
      </c>
    </row>
    <row r="105" spans="1:45" ht="18" customHeight="1">
      <c r="A105" s="61">
        <v>43</v>
      </c>
      <c r="B105" s="117" t="s">
        <v>186</v>
      </c>
      <c r="C105" s="57"/>
      <c r="D105" s="57"/>
      <c r="E105" s="83"/>
      <c r="F105" s="89"/>
      <c r="G105" s="89"/>
      <c r="H105" s="89"/>
      <c r="I105" s="89"/>
      <c r="J105" s="89"/>
      <c r="K105" s="90"/>
      <c r="L105" s="91"/>
      <c r="M105" s="91"/>
      <c r="N105" s="89"/>
      <c r="O105" s="89"/>
      <c r="P105" s="89"/>
      <c r="Q105" s="90"/>
      <c r="R105" s="91"/>
      <c r="S105" s="91"/>
      <c r="T105" s="91"/>
      <c r="U105" s="91"/>
      <c r="V105" s="89"/>
      <c r="W105" s="91"/>
      <c r="X105" s="91"/>
      <c r="Y105" s="91"/>
      <c r="Z105" s="92"/>
      <c r="AB105" s="45"/>
      <c r="AC105" s="45"/>
      <c r="AD105" s="45"/>
      <c r="AE105" s="45"/>
      <c r="AF105" s="45"/>
      <c r="AG105" s="45"/>
      <c r="AH105" s="45"/>
      <c r="AI105" s="45"/>
      <c r="AJ105" s="45"/>
      <c r="AK105" s="45"/>
      <c r="AL105" s="45"/>
      <c r="AM105" s="45"/>
      <c r="AN105" s="45"/>
      <c r="AO105" s="45"/>
      <c r="AP105" s="45"/>
      <c r="AQ105" s="45"/>
      <c r="AS105" s="44" t="e">
        <f t="shared" si="2"/>
        <v>#DIV/0!</v>
      </c>
    </row>
    <row r="106" spans="1:45" ht="18" customHeight="1">
      <c r="A106" s="61">
        <v>44</v>
      </c>
      <c r="B106" s="117" t="s">
        <v>187</v>
      </c>
      <c r="C106" s="57"/>
      <c r="D106" s="57"/>
      <c r="E106" s="83"/>
      <c r="F106" s="89"/>
      <c r="G106" s="89"/>
      <c r="H106" s="89"/>
      <c r="I106" s="89"/>
      <c r="J106" s="89"/>
      <c r="K106" s="90"/>
      <c r="L106" s="91"/>
      <c r="M106" s="91"/>
      <c r="N106" s="89"/>
      <c r="O106" s="89"/>
      <c r="P106" s="89"/>
      <c r="Q106" s="90"/>
      <c r="R106" s="91"/>
      <c r="S106" s="91"/>
      <c r="T106" s="91"/>
      <c r="U106" s="91"/>
      <c r="V106" s="89"/>
      <c r="W106" s="91"/>
      <c r="X106" s="91"/>
      <c r="Y106" s="91"/>
      <c r="Z106" s="92"/>
      <c r="AB106" s="45"/>
      <c r="AC106" s="45"/>
      <c r="AD106" s="45"/>
      <c r="AE106" s="45"/>
      <c r="AF106" s="45"/>
      <c r="AG106" s="45"/>
      <c r="AH106" s="45"/>
      <c r="AI106" s="45"/>
      <c r="AJ106" s="45"/>
      <c r="AK106" s="45"/>
      <c r="AL106" s="45"/>
      <c r="AM106" s="45"/>
      <c r="AN106" s="45"/>
      <c r="AO106" s="45"/>
      <c r="AP106" s="45"/>
      <c r="AQ106" s="45"/>
      <c r="AS106" s="44" t="e">
        <f t="shared" si="2"/>
        <v>#DIV/0!</v>
      </c>
    </row>
    <row r="107" spans="1:45" ht="18" customHeight="1">
      <c r="A107" s="61">
        <v>45</v>
      </c>
      <c r="B107" s="117" t="s">
        <v>188</v>
      </c>
      <c r="C107" s="57"/>
      <c r="D107" s="57"/>
      <c r="E107" s="83"/>
      <c r="F107" s="89"/>
      <c r="G107" s="89"/>
      <c r="H107" s="89"/>
      <c r="I107" s="89"/>
      <c r="J107" s="89"/>
      <c r="K107" s="90"/>
      <c r="L107" s="91"/>
      <c r="M107" s="91"/>
      <c r="N107" s="89"/>
      <c r="O107" s="89"/>
      <c r="P107" s="89"/>
      <c r="Q107" s="90"/>
      <c r="R107" s="91"/>
      <c r="S107" s="91"/>
      <c r="T107" s="91"/>
      <c r="U107" s="91"/>
      <c r="V107" s="89"/>
      <c r="W107" s="91"/>
      <c r="X107" s="91"/>
      <c r="Y107" s="91"/>
      <c r="Z107" s="92"/>
      <c r="AB107" s="45"/>
      <c r="AC107" s="45"/>
      <c r="AD107" s="45"/>
      <c r="AE107" s="45"/>
      <c r="AF107" s="45"/>
      <c r="AG107" s="45"/>
      <c r="AH107" s="45"/>
      <c r="AI107" s="45"/>
      <c r="AJ107" s="45"/>
      <c r="AK107" s="45"/>
      <c r="AL107" s="45"/>
      <c r="AM107" s="45"/>
      <c r="AN107" s="45"/>
      <c r="AO107" s="45"/>
      <c r="AP107" s="45"/>
      <c r="AQ107" s="45"/>
      <c r="AS107" s="44" t="e">
        <f t="shared" si="2"/>
        <v>#DIV/0!</v>
      </c>
    </row>
    <row r="108" spans="1:45" ht="18" customHeight="1">
      <c r="A108" s="61">
        <v>46</v>
      </c>
      <c r="B108" s="117" t="s">
        <v>189</v>
      </c>
      <c r="C108" s="57"/>
      <c r="D108" s="57"/>
      <c r="E108" s="83"/>
      <c r="F108" s="89"/>
      <c r="G108" s="89"/>
      <c r="H108" s="89"/>
      <c r="I108" s="89"/>
      <c r="J108" s="89"/>
      <c r="K108" s="90"/>
      <c r="L108" s="91"/>
      <c r="M108" s="91"/>
      <c r="N108" s="89"/>
      <c r="O108" s="89"/>
      <c r="P108" s="89"/>
      <c r="Q108" s="90"/>
      <c r="R108" s="91"/>
      <c r="S108" s="91"/>
      <c r="T108" s="91"/>
      <c r="U108" s="91"/>
      <c r="V108" s="89"/>
      <c r="W108" s="91"/>
      <c r="X108" s="91"/>
      <c r="Y108" s="91"/>
      <c r="Z108" s="92"/>
      <c r="AB108" s="45"/>
      <c r="AC108" s="45"/>
      <c r="AD108" s="45"/>
      <c r="AE108" s="45"/>
      <c r="AF108" s="45"/>
      <c r="AG108" s="45"/>
      <c r="AH108" s="45"/>
      <c r="AI108" s="45"/>
      <c r="AJ108" s="45"/>
      <c r="AK108" s="45"/>
      <c r="AL108" s="45"/>
      <c r="AM108" s="45"/>
      <c r="AN108" s="45"/>
      <c r="AO108" s="45"/>
      <c r="AP108" s="45"/>
      <c r="AQ108" s="45"/>
      <c r="AS108" s="44" t="e">
        <f t="shared" si="2"/>
        <v>#DIV/0!</v>
      </c>
    </row>
    <row r="109" spans="1:45" ht="18" customHeight="1">
      <c r="A109" s="61">
        <v>47</v>
      </c>
      <c r="B109" s="117" t="s">
        <v>190</v>
      </c>
      <c r="C109" s="57"/>
      <c r="D109" s="57"/>
      <c r="E109" s="83"/>
      <c r="F109" s="89"/>
      <c r="G109" s="89"/>
      <c r="H109" s="89"/>
      <c r="I109" s="89"/>
      <c r="J109" s="89"/>
      <c r="K109" s="90"/>
      <c r="L109" s="91"/>
      <c r="M109" s="91"/>
      <c r="N109" s="89"/>
      <c r="O109" s="89"/>
      <c r="P109" s="89"/>
      <c r="Q109" s="90"/>
      <c r="R109" s="91"/>
      <c r="S109" s="91"/>
      <c r="T109" s="91"/>
      <c r="U109" s="91"/>
      <c r="V109" s="89"/>
      <c r="W109" s="91"/>
      <c r="X109" s="91"/>
      <c r="Y109" s="91"/>
      <c r="Z109" s="92"/>
      <c r="AB109" s="45"/>
      <c r="AC109" s="45"/>
      <c r="AD109" s="45"/>
      <c r="AE109" s="45"/>
      <c r="AF109" s="45"/>
      <c r="AG109" s="45"/>
      <c r="AH109" s="45"/>
      <c r="AI109" s="45"/>
      <c r="AJ109" s="45"/>
      <c r="AK109" s="45"/>
      <c r="AL109" s="45"/>
      <c r="AM109" s="45"/>
      <c r="AN109" s="45"/>
      <c r="AO109" s="45"/>
      <c r="AP109" s="45"/>
      <c r="AQ109" s="45"/>
      <c r="AS109" s="44" t="e">
        <f t="shared" si="2"/>
        <v>#DIV/0!</v>
      </c>
    </row>
    <row r="110" spans="1:45" ht="18" customHeight="1">
      <c r="A110" s="61">
        <v>48</v>
      </c>
      <c r="B110" s="117" t="s">
        <v>191</v>
      </c>
      <c r="C110" s="57"/>
      <c r="D110" s="57"/>
      <c r="E110" s="83"/>
      <c r="F110" s="89"/>
      <c r="G110" s="89"/>
      <c r="H110" s="89"/>
      <c r="I110" s="89"/>
      <c r="J110" s="89"/>
      <c r="K110" s="90"/>
      <c r="L110" s="91"/>
      <c r="M110" s="91"/>
      <c r="N110" s="89"/>
      <c r="O110" s="89"/>
      <c r="P110" s="89"/>
      <c r="Q110" s="90"/>
      <c r="R110" s="91"/>
      <c r="S110" s="91"/>
      <c r="T110" s="91"/>
      <c r="U110" s="91"/>
      <c r="V110" s="89"/>
      <c r="W110" s="91"/>
      <c r="X110" s="91"/>
      <c r="Y110" s="91"/>
      <c r="Z110" s="92"/>
      <c r="AB110" s="45"/>
      <c r="AC110" s="45"/>
      <c r="AD110" s="45"/>
      <c r="AE110" s="45"/>
      <c r="AF110" s="45"/>
      <c r="AG110" s="45"/>
      <c r="AH110" s="45"/>
      <c r="AI110" s="45"/>
      <c r="AJ110" s="45"/>
      <c r="AK110" s="45"/>
      <c r="AL110" s="45"/>
      <c r="AM110" s="45"/>
      <c r="AN110" s="45"/>
      <c r="AO110" s="45"/>
      <c r="AP110" s="45"/>
      <c r="AQ110" s="45"/>
      <c r="AS110" s="44" t="e">
        <f t="shared" si="2"/>
        <v>#DIV/0!</v>
      </c>
    </row>
    <row r="111" spans="1:45" ht="18" customHeight="1">
      <c r="A111" s="61">
        <v>49</v>
      </c>
      <c r="B111" s="117" t="s">
        <v>192</v>
      </c>
      <c r="C111" s="57"/>
      <c r="D111" s="57"/>
      <c r="E111" s="83"/>
      <c r="F111" s="89"/>
      <c r="G111" s="89"/>
      <c r="H111" s="89"/>
      <c r="I111" s="89"/>
      <c r="J111" s="89"/>
      <c r="K111" s="90"/>
      <c r="L111" s="91"/>
      <c r="M111" s="91"/>
      <c r="N111" s="89"/>
      <c r="O111" s="89"/>
      <c r="P111" s="89"/>
      <c r="Q111" s="90"/>
      <c r="R111" s="91"/>
      <c r="S111" s="91"/>
      <c r="T111" s="91"/>
      <c r="U111" s="91"/>
      <c r="V111" s="89"/>
      <c r="W111" s="91"/>
      <c r="X111" s="91"/>
      <c r="Y111" s="91"/>
      <c r="Z111" s="92"/>
      <c r="AB111" s="45"/>
      <c r="AC111" s="45"/>
      <c r="AD111" s="45"/>
      <c r="AE111" s="45"/>
      <c r="AF111" s="45"/>
      <c r="AG111" s="45"/>
      <c r="AH111" s="45"/>
      <c r="AI111" s="45"/>
      <c r="AJ111" s="45"/>
      <c r="AK111" s="45"/>
      <c r="AL111" s="45"/>
      <c r="AM111" s="45"/>
      <c r="AN111" s="45"/>
      <c r="AO111" s="45"/>
      <c r="AP111" s="45"/>
      <c r="AQ111" s="45"/>
      <c r="AS111" s="44" t="e">
        <f t="shared" si="2"/>
        <v>#DIV/0!</v>
      </c>
    </row>
    <row r="112" spans="1:45" ht="18" customHeight="1" thickBot="1">
      <c r="A112" s="62">
        <v>50</v>
      </c>
      <c r="B112" s="118" t="s">
        <v>193</v>
      </c>
      <c r="C112" s="63"/>
      <c r="D112" s="63"/>
      <c r="E112" s="84"/>
      <c r="F112" s="89"/>
      <c r="G112" s="89"/>
      <c r="H112" s="89"/>
      <c r="I112" s="89"/>
      <c r="J112" s="89"/>
      <c r="K112" s="90"/>
      <c r="L112" s="91"/>
      <c r="M112" s="91"/>
      <c r="N112" s="89"/>
      <c r="O112" s="89"/>
      <c r="P112" s="89"/>
      <c r="Q112" s="90"/>
      <c r="R112" s="91"/>
      <c r="S112" s="91"/>
      <c r="T112" s="91"/>
      <c r="U112" s="91"/>
      <c r="V112" s="89"/>
      <c r="W112" s="91"/>
      <c r="X112" s="91"/>
      <c r="Y112" s="91"/>
      <c r="Z112" s="92"/>
      <c r="AB112" s="45"/>
      <c r="AC112" s="45"/>
      <c r="AD112" s="45"/>
      <c r="AE112" s="45"/>
      <c r="AF112" s="45"/>
      <c r="AG112" s="45"/>
      <c r="AH112" s="45"/>
      <c r="AI112" s="45"/>
      <c r="AJ112" s="45"/>
      <c r="AK112" s="45"/>
      <c r="AL112" s="45"/>
      <c r="AM112" s="45"/>
      <c r="AN112" s="45"/>
      <c r="AO112" s="45"/>
      <c r="AP112" s="45"/>
      <c r="AQ112" s="45"/>
      <c r="AS112" s="44" t="e">
        <f t="shared" si="2"/>
        <v>#DIV/0!</v>
      </c>
    </row>
    <row r="119" spans="12:45" s="3" customFormat="1">
      <c r="L119" s="9"/>
      <c r="M119" s="9"/>
      <c r="R119" s="9"/>
      <c r="S119" s="9"/>
      <c r="T119" s="9"/>
      <c r="U119" s="9"/>
      <c r="W119" s="9"/>
      <c r="X119" s="9"/>
      <c r="Y119" s="9"/>
      <c r="Z119" s="5"/>
      <c r="AA119" s="12"/>
      <c r="AB119" s="12"/>
      <c r="AC119" s="12"/>
      <c r="AD119" s="12"/>
      <c r="AE119" s="12"/>
      <c r="AF119" s="12"/>
      <c r="AG119" s="12"/>
      <c r="AH119" s="12"/>
      <c r="AI119" s="12"/>
      <c r="AJ119" s="12"/>
      <c r="AK119" s="12"/>
      <c r="AL119" s="12"/>
      <c r="AM119" s="12"/>
      <c r="AN119" s="12"/>
      <c r="AO119" s="12"/>
      <c r="AP119" s="12"/>
      <c r="AQ119" s="12"/>
      <c r="AR119" s="4"/>
      <c r="AS119" s="4"/>
    </row>
  </sheetData>
  <sheetProtection algorithmName="SHA-512" hashValue="qeOS5/c++pKjoP+Y65i0bOOVD9I9CieN3Il+g68Xn2IslunoXvhXQDUIjCUC3v0PkC0ApJzzBNgwIHirDOhSYw==" saltValue="RtyGEe0PV6JAFzt2t6slXg==" spinCount="100000" sheet="1" formatCells="0" formatColumns="0" formatRows="0" sort="0" autoFilter="0"/>
  <autoFilter ref="B11:B112" xr:uid="{00000000-0009-0000-0000-000000000000}"/>
  <mergeCells count="24">
    <mergeCell ref="G4:H4"/>
    <mergeCell ref="N7:P7"/>
    <mergeCell ref="B4:F4"/>
    <mergeCell ref="I4:K4"/>
    <mergeCell ref="A1:Z2"/>
    <mergeCell ref="V5:X5"/>
    <mergeCell ref="B5:F5"/>
    <mergeCell ref="L4:O4"/>
    <mergeCell ref="J7:M7"/>
    <mergeCell ref="A3:Z3"/>
    <mergeCell ref="Z8:Z10"/>
    <mergeCell ref="N8:S8"/>
    <mergeCell ref="A7:B7"/>
    <mergeCell ref="Y8:Y10"/>
    <mergeCell ref="G5:O5"/>
    <mergeCell ref="Q5:R5"/>
    <mergeCell ref="Y5:Z5"/>
    <mergeCell ref="F8:M8"/>
    <mergeCell ref="W7:X7"/>
    <mergeCell ref="Y7:Z7"/>
    <mergeCell ref="S5:U5"/>
    <mergeCell ref="F7:I7"/>
    <mergeCell ref="T8:X8"/>
    <mergeCell ref="Q7:V7"/>
  </mergeCells>
  <dataValidations count="29">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O10:IX10 IO65546:IX65547 IO131082:IX131083 IO196618:IX196619 IO262154:IX262155 IO327690:IX327691 IO393226:IX393227 IO458762:IX458763 IO524298:IX524299 IO589834:IX589835 IO655370:IX655371 IO720906:IX720907 IO786442:IX786443 IO851978:IX851979 IO917514:IX917515 IO983050:IX983051 JB10:JK10 JB65546:JK65547 JB131082:JK131083 JB196618:JK196619 JB262154:JK262155 JB327690:JK327691 JB393226:JK393227 JB458762:JK458763 JB524298:JK524299 JB589834:JK589835 JB655370:JK655371 JB720906:JK720907 JB786442:JK786443 JB851978:JK851979 JB917514:JK917515 JB983050:JK983051 SK10:ST10 SK65546:ST65547 SK131082:ST131083 SK196618:ST196619 SK262154:ST262155 SK327690:ST327691 SK393226:ST393227 SK458762:ST458763 SK524298:ST524299 SK589834:ST589835 SK655370:ST655371 SK720906:ST720907 SK786442:ST786443 SK851978:ST851979 SK917514:ST917515 SK983050:ST983051 SX10:TG10 SX65546:TG65547 SX131082:TG131083 SX196618:TG196619 SX262154:TG262155 SX327690:TG327691 SX393226:TG393227 SX458762:TG458763 SX524298:TG524299 SX589834:TG589835 SX655370:TG655371 SX720906:TG720907 SX786442:TG786443 SX851978:TG851979 SX917514:TG917515 SX983050:TG983051 ACG10:ACP10 ACG65546:ACP65547 ACG131082:ACP131083 ACG196618:ACP196619 ACG262154:ACP262155 ACG327690:ACP327691 ACG393226:ACP393227 ACG458762:ACP458763 ACG524298:ACP524299 ACG589834:ACP589835 ACG655370:ACP655371 ACG720906:ACP720907 ACG786442:ACP786443 ACG851978:ACP851979 ACG917514:ACP917515 ACG983050:ACP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MC10:AML10 AMC65546:AML65547 AMC131082:AML131083 AMC196618:AML196619 AMC262154:AML262155 AMC327690:AML327691 AMC393226:AML393227 AMC458762:AML458763 AMC524298:AML524299 AMC589834:AML589835 AMC655370:AML655371 AMC720906:AML720907 AMC786442:AML786443 AMC851978:AML851979 AMC917514:AML917515 AMC983050:AML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VY10:AWH10 AVY65546:AWH65547 AVY131082:AWH131083 AVY196618:AWH196619 AVY262154:AWH262155 AVY327690:AWH327691 AVY393226:AWH393227 AVY458762:AWH458763 AVY524298:AWH524299 AVY589834:AWH589835 AVY655370:AWH655371 AVY720906:AWH720907 AVY786442:AWH786443 AVY851978:AWH851979 AVY917514:AWH917515 AVY983050:AWH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BFU10:BGD10 BFU65546:BGD65547 BFU131082:BGD131083 BFU196618:BGD196619 BFU262154:BGD262155 BFU327690:BGD327691 BFU393226:BGD393227 BFU458762:BGD458763 BFU524298:BGD524299 BFU589834:BGD589835 BFU655370:BGD655371 BFU720906:BGD720907 BFU786442:BGD786443 BFU851978:BGD851979 BFU917514:BGD917515 BFU983050:BGD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PQ10:BPZ10 BPQ65546:BPZ65547 BPQ131082:BPZ131083 BPQ196618:BPZ196619 BPQ262154:BPZ262155 BPQ327690:BPZ327691 BPQ393226:BPZ393227 BPQ458762:BPZ458763 BPQ524298:BPZ524299 BPQ589834:BPZ589835 BPQ655370:BPZ655371 BPQ720906:BPZ720907 BPQ786442:BPZ786443 BPQ851978:BPZ851979 BPQ917514:BPZ917515 BPQ983050:BPZ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ZM10:BZV10 BZM65546:BZV65547 BZM131082:BZV131083 BZM196618:BZV196619 BZM262154:BZV262155 BZM327690:BZV327691 BZM393226:BZV393227 BZM458762:BZV458763 BZM524298:BZV524299 BZM589834:BZV589835 BZM655370:BZV655371 BZM720906:BZV720907 BZM786442:BZV786443 BZM851978:BZV851979 BZM917514:BZV917515 BZM983050:BZV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JI10:CJR10 CJI65546:CJR65547 CJI131082:CJR131083 CJI196618:CJR196619 CJI262154:CJR262155 CJI327690:CJR327691 CJI393226:CJR393227 CJI458762:CJR458763 CJI524298:CJR524299 CJI589834:CJR589835 CJI655370:CJR655371 CJI720906:CJR720907 CJI786442:CJR786443 CJI851978:CJR851979 CJI917514:CJR917515 CJI983050:CJR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TE10:CTN10 CTE65546:CTN65547 CTE131082:CTN131083 CTE196618:CTN196619 CTE262154:CTN262155 CTE327690:CTN327691 CTE393226:CTN393227 CTE458762:CTN458763 CTE524298:CTN524299 CTE589834:CTN589835 CTE655370:CTN655371 CTE720906:CTN720907 CTE786442:CTN786443 CTE851978:CTN851979 CTE917514:CTN917515 CTE983050:CTN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DDA10:DDJ10 DDA65546:DDJ65547 DDA131082:DDJ131083 DDA196618:DDJ196619 DDA262154:DDJ262155 DDA327690:DDJ327691 DDA393226:DDJ393227 DDA458762:DDJ458763 DDA524298:DDJ524299 DDA589834:DDJ589835 DDA655370:DDJ655371 DDA720906:DDJ720907 DDA786442:DDJ786443 DDA851978:DDJ851979 DDA917514:DDJ917515 DDA983050:DDJ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MW10:DNF10 DMW65546:DNF65547 DMW131082:DNF131083 DMW196618:DNF196619 DMW262154:DNF262155 DMW327690:DNF327691 DMW393226:DNF393227 DMW458762:DNF458763 DMW524298:DNF524299 DMW589834:DNF589835 DMW655370:DNF655371 DMW720906:DNF720907 DMW786442:DNF786443 DMW851978:DNF851979 DMW917514:DNF917515 DMW983050:DNF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WS10:DXB10 DWS65546:DXB65547 DWS131082:DXB131083 DWS196618:DXB196619 DWS262154:DXB262155 DWS327690:DXB327691 DWS393226:DXB393227 DWS458762:DXB458763 DWS524298:DXB524299 DWS589834:DXB589835 DWS655370:DXB655371 DWS720906:DXB720907 DWS786442:DXB786443 DWS851978:DXB851979 DWS917514:DXB917515 DWS983050:DXB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EGO10:EGX10 EGO65546:EGX65547 EGO131082:EGX131083 EGO196618:EGX196619 EGO262154:EGX262155 EGO327690:EGX327691 EGO393226:EGX393227 EGO458762:EGX458763 EGO524298:EGX524299 EGO589834:EGX589835 EGO655370:EGX655371 EGO720906:EGX720907 EGO786442:EGX786443 EGO851978:EGX851979 EGO917514:EGX917515 EGO983050:EGX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QK10:EQT10 EQK65546:EQT65547 EQK131082:EQT131083 EQK196618:EQT196619 EQK262154:EQT262155 EQK327690:EQT327691 EQK393226:EQT393227 EQK458762:EQT458763 EQK524298:EQT524299 EQK589834:EQT589835 EQK655370:EQT655371 EQK720906:EQT720907 EQK786442:EQT786443 EQK851978:EQT851979 EQK917514:EQT917515 EQK983050:EQT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FAG10:FAP10 FAG65546:FAP65547 FAG131082:FAP131083 FAG196618:FAP196619 FAG262154:FAP262155 FAG327690:FAP327691 FAG393226:FAP393227 FAG458762:FAP458763 FAG524298:FAP524299 FAG589834:FAP589835 FAG655370:FAP655371 FAG720906:FAP720907 FAG786442:FAP786443 FAG851978:FAP851979 FAG917514:FAP917515 FAG983050:FAP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KC10:FKL10 FKC65546:FKL65547 FKC131082:FKL131083 FKC196618:FKL196619 FKC262154:FKL262155 FKC327690:FKL327691 FKC393226:FKL393227 FKC458762:FKL458763 FKC524298:FKL524299 FKC589834:FKL589835 FKC655370:FKL655371 FKC720906:FKL720907 FKC786442:FKL786443 FKC851978:FKL851979 FKC917514:FKL917515 FKC983050:FKL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TY10:FUH10 FTY65546:FUH65547 FTY131082:FUH131083 FTY196618:FUH196619 FTY262154:FUH262155 FTY327690:FUH327691 FTY393226:FUH393227 FTY458762:FUH458763 FTY524298:FUH524299 FTY589834:FUH589835 FTY655370:FUH655371 FTY720906:FUH720907 FTY786442:FUH786443 FTY851978:FUH851979 FTY917514:FUH917515 FTY983050:FUH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GDU10:GED10 GDU65546:GED65547 GDU131082:GED131083 GDU196618:GED196619 GDU262154:GED262155 GDU327690:GED327691 GDU393226:GED393227 GDU458762:GED458763 GDU524298:GED524299 GDU589834:GED589835 GDU655370:GED655371 GDU720906:GED720907 GDU786442:GED786443 GDU851978:GED851979 GDU917514:GED917515 GDU983050:GED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NQ10:GNZ10 GNQ65546:GNZ65547 GNQ131082:GNZ131083 GNQ196618:GNZ196619 GNQ262154:GNZ262155 GNQ327690:GNZ327691 GNQ393226:GNZ393227 GNQ458762:GNZ458763 GNQ524298:GNZ524299 GNQ589834:GNZ589835 GNQ655370:GNZ655371 GNQ720906:GNZ720907 GNQ786442:GNZ786443 GNQ851978:GNZ851979 GNQ917514:GNZ917515 GNQ983050:GNZ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XM10:GXV10 GXM65546:GXV65547 GXM131082:GXV131083 GXM196618:GXV196619 GXM262154:GXV262155 GXM327690:GXV327691 GXM393226:GXV393227 GXM458762:GXV458763 GXM524298:GXV524299 GXM589834:GXV589835 GXM655370:GXV655371 GXM720906:GXV720907 GXM786442:GXV786443 GXM851978:GXV851979 GXM917514:GXV917515 GXM983050:GXV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HHI10:HHR10 HHI65546:HHR65547 HHI131082:HHR131083 HHI196618:HHR196619 HHI262154:HHR262155 HHI327690:HHR327691 HHI393226:HHR393227 HHI458762:HHR458763 HHI524298:HHR524299 HHI589834:HHR589835 HHI655370:HHR655371 HHI720906:HHR720907 HHI786442:HHR786443 HHI851978:HHR851979 HHI917514:HHR917515 HHI983050:HHR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RE10:HRN10 HRE65546:HRN65547 HRE131082:HRN131083 HRE196618:HRN196619 HRE262154:HRN262155 HRE327690:HRN327691 HRE393226:HRN393227 HRE458762:HRN458763 HRE524298:HRN524299 HRE589834:HRN589835 HRE655370:HRN655371 HRE720906:HRN720907 HRE786442:HRN786443 HRE851978:HRN851979 HRE917514:HRN917515 HRE983050:HRN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IBA10:IBJ10 IBA65546:IBJ65547 IBA131082:IBJ131083 IBA196618:IBJ196619 IBA262154:IBJ262155 IBA327690:IBJ327691 IBA393226:IBJ393227 IBA458762:IBJ458763 IBA524298:IBJ524299 IBA589834:IBJ589835 IBA655370:IBJ655371 IBA720906:IBJ720907 IBA786442:IBJ786443 IBA851978:IBJ851979 IBA917514:IBJ917515 IBA983050:IBJ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KW10:ILF10 IKW65546:ILF65547 IKW131082:ILF131083 IKW196618:ILF196619 IKW262154:ILF262155 IKW327690:ILF327691 IKW393226:ILF393227 IKW458762:ILF458763 IKW524298:ILF524299 IKW589834:ILF589835 IKW655370:ILF655371 IKW720906:ILF720907 IKW786442:ILF786443 IKW851978:ILF851979 IKW917514:ILF917515 IKW983050:ILF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US10:IVB10 IUS65546:IVB65547 IUS131082:IVB131083 IUS196618:IVB196619 IUS262154:IVB262155 IUS327690:IVB327691 IUS393226:IVB393227 IUS458762:IVB458763 IUS524298:IVB524299 IUS589834:IVB589835 IUS655370:IVB655371 IUS720906:IVB720907 IUS786442:IVB786443 IUS851978:IVB851979 IUS917514:IVB917515 IUS983050:IVB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JEO10:JEX10 JEO65546:JEX65547 JEO131082:JEX131083 JEO196618:JEX196619 JEO262154:JEX262155 JEO327690:JEX327691 JEO393226:JEX393227 JEO458762:JEX458763 JEO524298:JEX524299 JEO589834:JEX589835 JEO655370:JEX655371 JEO720906:JEX720907 JEO786442:JEX786443 JEO851978:JEX851979 JEO917514:JEX917515 JEO983050:JEX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OK10:JOT10 JOK65546:JOT65547 JOK131082:JOT131083 JOK196618:JOT196619 JOK262154:JOT262155 JOK327690:JOT327691 JOK393226:JOT393227 JOK458762:JOT458763 JOK524298:JOT524299 JOK589834:JOT589835 JOK655370:JOT655371 JOK720906:JOT720907 JOK786442:JOT786443 JOK851978:JOT851979 JOK917514:JOT917515 JOK983050:JOT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YG10:JYP10 JYG65546:JYP65547 JYG131082:JYP131083 JYG196618:JYP196619 JYG262154:JYP262155 JYG327690:JYP327691 JYG393226:JYP393227 JYG458762:JYP458763 JYG524298:JYP524299 JYG589834:JYP589835 JYG655370:JYP655371 JYG720906:JYP720907 JYG786442:JYP786443 JYG851978:JYP851979 JYG917514:JYP917515 JYG983050:JYP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KIC10:KIL10 KIC65546:KIL65547 KIC131082:KIL131083 KIC196618:KIL196619 KIC262154:KIL262155 KIC327690:KIL327691 KIC393226:KIL393227 KIC458762:KIL458763 KIC524298:KIL524299 KIC589834:KIL589835 KIC655370:KIL655371 KIC720906:KIL720907 KIC786442:KIL786443 KIC851978:KIL851979 KIC917514:KIL917515 KIC983050:KIL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RY10:KSH10 KRY65546:KSH65547 KRY131082:KSH131083 KRY196618:KSH196619 KRY262154:KSH262155 KRY327690:KSH327691 KRY393226:KSH393227 KRY458762:KSH458763 KRY524298:KSH524299 KRY589834:KSH589835 KRY655370:KSH655371 KRY720906:KSH720907 KRY786442:KSH786443 KRY851978:KSH851979 KRY917514:KSH917515 KRY983050:KSH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LBU10:LCD10 LBU65546:LCD65547 LBU131082:LCD131083 LBU196618:LCD196619 LBU262154:LCD262155 LBU327690:LCD327691 LBU393226:LCD393227 LBU458762:LCD458763 LBU524298:LCD524299 LBU589834:LCD589835 LBU655370:LCD655371 LBU720906:LCD720907 LBU786442:LCD786443 LBU851978:LCD851979 LBU917514:LCD917515 LBU983050:LCD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LQ10:LLZ10 LLQ65546:LLZ65547 LLQ131082:LLZ131083 LLQ196618:LLZ196619 LLQ262154:LLZ262155 LLQ327690:LLZ327691 LLQ393226:LLZ393227 LLQ458762:LLZ458763 LLQ524298:LLZ524299 LLQ589834:LLZ589835 LLQ655370:LLZ655371 LLQ720906:LLZ720907 LLQ786442:LLZ786443 LLQ851978:LLZ851979 LLQ917514:LLZ917515 LLQ983050:LLZ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VM10:LVV10 LVM65546:LVV65547 LVM131082:LVV131083 LVM196618:LVV196619 LVM262154:LVV262155 LVM327690:LVV327691 LVM393226:LVV393227 LVM458762:LVV458763 LVM524298:LVV524299 LVM589834:LVV589835 LVM655370:LVV655371 LVM720906:LVV720907 LVM786442:LVV786443 LVM851978:LVV851979 LVM917514:LVV917515 LVM983050:LVV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MFI10:MFR10 MFI65546:MFR65547 MFI131082:MFR131083 MFI196618:MFR196619 MFI262154:MFR262155 MFI327690:MFR327691 MFI393226:MFR393227 MFI458762:MFR458763 MFI524298:MFR524299 MFI589834:MFR589835 MFI655370:MFR655371 MFI720906:MFR720907 MFI786442:MFR786443 MFI851978:MFR851979 MFI917514:MFR917515 MFI983050:MFR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PE10:MPN10 MPE65546:MPN65547 MPE131082:MPN131083 MPE196618:MPN196619 MPE262154:MPN262155 MPE327690:MPN327691 MPE393226:MPN393227 MPE458762:MPN458763 MPE524298:MPN524299 MPE589834:MPN589835 MPE655370:MPN655371 MPE720906:MPN720907 MPE786442:MPN786443 MPE851978:MPN851979 MPE917514:MPN917515 MPE983050:MPN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ZA10:MZJ10 MZA65546:MZJ65547 MZA131082:MZJ131083 MZA196618:MZJ196619 MZA262154:MZJ262155 MZA327690:MZJ327691 MZA393226:MZJ393227 MZA458762:MZJ458763 MZA524298:MZJ524299 MZA589834:MZJ589835 MZA655370:MZJ655371 MZA720906:MZJ720907 MZA786442:MZJ786443 MZA851978:MZJ851979 MZA917514:MZJ917515 MZA983050:MZJ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IW10:NJF10 NIW65546:NJF65547 NIW131082:NJF131083 NIW196618:NJF196619 NIW262154:NJF262155 NIW327690:NJF327691 NIW393226:NJF393227 NIW458762:NJF458763 NIW524298:NJF524299 NIW589834:NJF589835 NIW655370:NJF655371 NIW720906:NJF720907 NIW786442:NJF786443 NIW851978:NJF851979 NIW917514:NJF917515 NIW983050:NJF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SS10:NTB10 NSS65546:NTB65547 NSS131082:NTB131083 NSS196618:NTB196619 NSS262154:NTB262155 NSS327690:NTB327691 NSS393226:NTB393227 NSS458762:NTB458763 NSS524298:NTB524299 NSS589834:NTB589835 NSS655370:NTB655371 NSS720906:NTB720907 NSS786442:NTB786443 NSS851978:NTB851979 NSS917514:NTB917515 NSS983050:NTB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OCO10:OCX10 OCO65546:OCX65547 OCO131082:OCX131083 OCO196618:OCX196619 OCO262154:OCX262155 OCO327690:OCX327691 OCO393226:OCX393227 OCO458762:OCX458763 OCO524298:OCX524299 OCO589834:OCX589835 OCO655370:OCX655371 OCO720906:OCX720907 OCO786442:OCX786443 OCO851978:OCX851979 OCO917514:OCX917515 OCO983050:OCX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MK10:OMT10 OMK65546:OMT65547 OMK131082:OMT131083 OMK196618:OMT196619 OMK262154:OMT262155 OMK327690:OMT327691 OMK393226:OMT393227 OMK458762:OMT458763 OMK524298:OMT524299 OMK589834:OMT589835 OMK655370:OMT655371 OMK720906:OMT720907 OMK786442:OMT786443 OMK851978:OMT851979 OMK917514:OMT917515 OMK983050:OMT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WG10:OWP10 OWG65546:OWP65547 OWG131082:OWP131083 OWG196618:OWP196619 OWG262154:OWP262155 OWG327690:OWP327691 OWG393226:OWP393227 OWG458762:OWP458763 OWG524298:OWP524299 OWG589834:OWP589835 OWG655370:OWP655371 OWG720906:OWP720907 OWG786442:OWP786443 OWG851978:OWP851979 OWG917514:OWP917515 OWG983050:OWP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PGC10:PGL10 PGC65546:PGL65547 PGC131082:PGL131083 PGC196618:PGL196619 PGC262154:PGL262155 PGC327690:PGL327691 PGC393226:PGL393227 PGC458762:PGL458763 PGC524298:PGL524299 PGC589834:PGL589835 PGC655370:PGL655371 PGC720906:PGL720907 PGC786442:PGL786443 PGC851978:PGL851979 PGC917514:PGL917515 PGC983050:PGL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PY10:PQH10 PPY65546:PQH65547 PPY131082:PQH131083 PPY196618:PQH196619 PPY262154:PQH262155 PPY327690:PQH327691 PPY393226:PQH393227 PPY458762:PQH458763 PPY524298:PQH524299 PPY589834:PQH589835 PPY655370:PQH655371 PPY720906:PQH720907 PPY786442:PQH786443 PPY851978:PQH851979 PPY917514:PQH917515 PPY983050:PQH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ZU10:QAD10 PZU65546:QAD65547 PZU131082:QAD131083 PZU196618:QAD196619 PZU262154:QAD262155 PZU327690:QAD327691 PZU393226:QAD393227 PZU458762:QAD458763 PZU524298:QAD524299 PZU589834:QAD589835 PZU655370:QAD655371 PZU720906:QAD720907 PZU786442:QAD786443 PZU851978:QAD851979 PZU917514:QAD917515 PZU983050:QAD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JQ10:QJZ10 QJQ65546:QJZ65547 QJQ131082:QJZ131083 QJQ196618:QJZ196619 QJQ262154:QJZ262155 QJQ327690:QJZ327691 QJQ393226:QJZ393227 QJQ458762:QJZ458763 QJQ524298:QJZ524299 QJQ589834:QJZ589835 QJQ655370:QJZ655371 QJQ720906:QJZ720907 QJQ786442:QJZ786443 QJQ851978:QJZ851979 QJQ917514:QJZ917515 QJQ983050:QJZ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TM10:QTV10 QTM65546:QTV65547 QTM131082:QTV131083 QTM196618:QTV196619 QTM262154:QTV262155 QTM327690:QTV327691 QTM393226:QTV393227 QTM458762:QTV458763 QTM524298:QTV524299 QTM589834:QTV589835 QTM655370:QTV655371 QTM720906:QTV720907 QTM786442:QTV786443 QTM851978:QTV851979 QTM917514:QTV917515 QTM983050:QTV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RDI10:RDR10 RDI65546:RDR65547 RDI131082:RDR131083 RDI196618:RDR196619 RDI262154:RDR262155 RDI327690:RDR327691 RDI393226:RDR393227 RDI458762:RDR458763 RDI524298:RDR524299 RDI589834:RDR589835 RDI655370:RDR655371 RDI720906:RDR720907 RDI786442:RDR786443 RDI851978:RDR851979 RDI917514:RDR917515 RDI983050:RDR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NE10:RNN10 RNE65546:RNN65547 RNE131082:RNN131083 RNE196618:RNN196619 RNE262154:RNN262155 RNE327690:RNN327691 RNE393226:RNN393227 RNE458762:RNN458763 RNE524298:RNN524299 RNE589834:RNN589835 RNE655370:RNN655371 RNE720906:RNN720907 RNE786442:RNN786443 RNE851978:RNN851979 RNE917514:RNN917515 RNE983050:RNN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XA10:RXJ10 RXA65546:RXJ65547 RXA131082:RXJ131083 RXA196618:RXJ196619 RXA262154:RXJ262155 RXA327690:RXJ327691 RXA393226:RXJ393227 RXA458762:RXJ458763 RXA524298:RXJ524299 RXA589834:RXJ589835 RXA655370:RXJ655371 RXA720906:RXJ720907 RXA786442:RXJ786443 RXA851978:RXJ851979 RXA917514:RXJ917515 RXA983050:RXJ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SGW10:SHF10 SGW65546:SHF65547 SGW131082:SHF131083 SGW196618:SHF196619 SGW262154:SHF262155 SGW327690:SHF327691 SGW393226:SHF393227 SGW458762:SHF458763 SGW524298:SHF524299 SGW589834:SHF589835 SGW655370:SHF655371 SGW720906:SHF720907 SGW786442:SHF786443 SGW851978:SHF851979 SGW917514:SHF917515 SGW983050:SHF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QS10:SRB10 SQS65546:SRB65547 SQS131082:SRB131083 SQS196618:SRB196619 SQS262154:SRB262155 SQS327690:SRB327691 SQS393226:SRB393227 SQS458762:SRB458763 SQS524298:SRB524299 SQS589834:SRB589835 SQS655370:SRB655371 SQS720906:SRB720907 SQS786442:SRB786443 SQS851978:SRB851979 SQS917514:SRB917515 SQS983050:SRB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TAO10:TAX10 TAO65546:TAX65547 TAO131082:TAX131083 TAO196618:TAX196619 TAO262154:TAX262155 TAO327690:TAX327691 TAO393226:TAX393227 TAO458762:TAX458763 TAO524298:TAX524299 TAO589834:TAX589835 TAO655370:TAX655371 TAO720906:TAX720907 TAO786442:TAX786443 TAO851978:TAX851979 TAO917514:TAX917515 TAO983050:TAX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KK10:TKT10 TKK65546:TKT65547 TKK131082:TKT131083 TKK196618:TKT196619 TKK262154:TKT262155 TKK327690:TKT327691 TKK393226:TKT393227 TKK458762:TKT458763 TKK524298:TKT524299 TKK589834:TKT589835 TKK655370:TKT655371 TKK720906:TKT720907 TKK786442:TKT786443 TKK851978:TKT851979 TKK917514:TKT917515 TKK983050:TKT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UG10:TUP10 TUG65546:TUP65547 TUG131082:TUP131083 TUG196618:TUP196619 TUG262154:TUP262155 TUG327690:TUP327691 TUG393226:TUP393227 TUG458762:TUP458763 TUG524298:TUP524299 TUG589834:TUP589835 TUG655370:TUP655371 TUG720906:TUP720907 TUG786442:TUP786443 TUG851978:TUP851979 TUG917514:TUP917515 TUG983050:TUP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UEC10:UEL10 UEC65546:UEL65547 UEC131082:UEL131083 UEC196618:UEL196619 UEC262154:UEL262155 UEC327690:UEL327691 UEC393226:UEL393227 UEC458762:UEL458763 UEC524298:UEL524299 UEC589834:UEL589835 UEC655370:UEL655371 UEC720906:UEL720907 UEC786442:UEL786443 UEC851978:UEL851979 UEC917514:UEL917515 UEC983050:UEL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NY10:UOH10 UNY65546:UOH65547 UNY131082:UOH131083 UNY196618:UOH196619 UNY262154:UOH262155 UNY327690:UOH327691 UNY393226:UOH393227 UNY458762:UOH458763 UNY524298:UOH524299 UNY589834:UOH589835 UNY655370:UOH655371 UNY720906:UOH720907 UNY786442:UOH786443 UNY851978:UOH851979 UNY917514:UOH917515 UNY983050:UOH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XU10:UYD10 UXU65546:UYD65547 UXU131082:UYD131083 UXU196618:UYD196619 UXU262154:UYD262155 UXU327690:UYD327691 UXU393226:UYD393227 UXU458762:UYD458763 UXU524298:UYD524299 UXU589834:UYD589835 UXU655370:UYD655371 UXU720906:UYD720907 UXU786442:UYD786443 UXU851978:UYD851979 UXU917514:UYD917515 UXU983050:UYD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VHQ10:VHZ10 VHQ65546:VHZ65547 VHQ131082:VHZ131083 VHQ196618:VHZ196619 VHQ262154:VHZ262155 VHQ327690:VHZ327691 VHQ393226:VHZ393227 VHQ458762:VHZ458763 VHQ524298:VHZ524299 VHQ589834:VHZ589835 VHQ655370:VHZ655371 VHQ720906:VHZ720907 VHQ786442:VHZ786443 VHQ851978:VHZ851979 VHQ917514:VHZ917515 VHQ983050:VHZ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RM10:VRV10 VRM65546:VRV65547 VRM131082:VRV131083 VRM196618:VRV196619 VRM262154:VRV262155 VRM327690:VRV327691 VRM393226:VRV393227 VRM458762:VRV458763 VRM524298:VRV524299 VRM589834:VRV589835 VRM655370:VRV655371 VRM720906:VRV720907 VRM786442:VRV786443 VRM851978:VRV851979 VRM917514:VRV917515 VRM983050:VRV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WBI10:WBR10 WBI65546:WBR65547 WBI131082:WBR131083 WBI196618:WBR196619 WBI262154:WBR262155 WBI327690:WBR327691 WBI393226:WBR393227 WBI458762:WBR458763 WBI524298:WBR524299 WBI589834:WBR589835 WBI655370:WBR655371 WBI720906:WBR720907 WBI786442:WBR786443 WBI851978:WBR851979 WBI917514:WBR917515 WBI983050:WBR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LE10:WLN10 WLE65546:WLN65547 WLE131082:WLN131083 WLE196618:WLN196619 WLE262154:WLN262155 WLE327690:WLN327691 WLE393226:WLN393227 WLE458762:WLN458763 WLE524298:WLN524299 WLE589834:WLN589835 WLE655370:WLN655371 WLE720906:WLN720907 WLE786442:WLN786443 WLE851978:WLN851979 WLE917514:WLN917515 WLE983050:WLN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VA10:WVJ10 WVA65546:WVJ65547 WVA131082:WVJ131083 WVA196618:WVJ196619 WVA262154:WVJ262155 WVA327690:WVJ327691 WVA393226:WVJ393227 WVA458762:WVJ458763 WVA524298:WVJ524299 WVA589834:WVJ589835 WVA655370:WVJ655371 WVA720906:WVJ720907 WVA786442:WVJ786443 WVA851978:WVJ851979 WVA917514:WVJ917515 WVA983050:WVJ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xr:uid="{00000000-0002-0000-0000-000000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Y12:IY61 IY63:IY112 IY65548:IY65648 IY131084:IY131184 IY196620:IY196720 IY262156:IY262256 IY327692:IY327792 IY393228:IY393328 IY458764:IY458864 IY524300:IY524400 IY589836:IY589936 IY655372:IY655472 IY720908:IY721008 IY786444:IY786544 IY851980:IY852080 IY917516:IY917616 IY983052:IY983152 SU12:SU61 SU63:SU112 SU65548:SU65648 SU131084:SU131184 SU196620:SU196720 SU262156:SU262256 SU327692:SU327792 SU393228:SU393328 SU458764:SU458864 SU524300:SU524400 SU589836:SU589936 SU655372:SU655472 SU720908:SU721008 SU786444:SU786544 SU851980:SU852080 SU917516:SU917616 SU983052:SU983152 ACQ12:ACQ61 ACQ63:ACQ112 ACQ65548:ACQ65648 ACQ131084:ACQ131184 ACQ196620:ACQ196720 ACQ262156:ACQ262256 ACQ327692:ACQ327792 ACQ393228:ACQ393328 ACQ458764:ACQ458864 ACQ524300:ACQ524400 ACQ589836:ACQ589936 ACQ655372:ACQ655472 ACQ720908:ACQ721008 ACQ786444:ACQ786544 ACQ851980:ACQ852080 ACQ917516:ACQ917616 ACQ983052:ACQ983152 AMM12:AMM61 AMM63:AMM112 AMM65548:AMM65648 AMM131084:AMM131184 AMM196620:AMM196720 AMM262156:AMM262256 AMM327692:AMM327792 AMM393228:AMM393328 AMM458764:AMM458864 AMM524300:AMM524400 AMM589836:AMM589936 AMM655372:AMM655472 AMM720908:AMM721008 AMM786444:AMM786544 AMM851980:AMM852080 AMM917516:AMM917616 AMM983052:AMM983152 AWI12:AWI61 AWI63:AWI112 AWI65548:AWI65648 AWI131084:AWI131184 AWI196620:AWI196720 AWI262156:AWI262256 AWI327692:AWI327792 AWI393228:AWI393328 AWI458764:AWI458864 AWI524300:AWI524400 AWI589836:AWI589936 AWI655372:AWI655472 AWI720908:AWI721008 AWI786444:AWI786544 AWI851980:AWI852080 AWI917516:AWI917616 AWI983052:AWI983152 BGE12:BGE61 BGE63:BGE112 BGE65548:BGE65648 BGE131084:BGE131184 BGE196620:BGE196720 BGE262156:BGE262256 BGE327692:BGE327792 BGE393228:BGE393328 BGE458764:BGE458864 BGE524300:BGE524400 BGE589836:BGE589936 BGE655372:BGE655472 BGE720908:BGE721008 BGE786444:BGE786544 BGE851980:BGE852080 BGE917516:BGE917616 BGE983052:BGE983152 BQA12:BQA61 BQA63:BQA112 BQA65548:BQA65648 BQA131084:BQA131184 BQA196620:BQA196720 BQA262156:BQA262256 BQA327692:BQA327792 BQA393228:BQA393328 BQA458764:BQA458864 BQA524300:BQA524400 BQA589836:BQA589936 BQA655372:BQA655472 BQA720908:BQA721008 BQA786444:BQA786544 BQA851980:BQA852080 BQA917516:BQA917616 BQA983052:BQA983152 BZW12:BZW61 BZW63:BZW112 BZW65548:BZW65648 BZW131084:BZW131184 BZW196620:BZW196720 BZW262156:BZW262256 BZW327692:BZW327792 BZW393228:BZW393328 BZW458764:BZW458864 BZW524300:BZW524400 BZW589836:BZW589936 BZW655372:BZW655472 BZW720908:BZW721008 BZW786444:BZW786544 BZW851980:BZW852080 BZW917516:BZW917616 BZW983052:BZW983152 CJS12:CJS61 CJS63:CJS112 CJS65548:CJS65648 CJS131084:CJS131184 CJS196620:CJS196720 CJS262156:CJS262256 CJS327692:CJS327792 CJS393228:CJS393328 CJS458764:CJS458864 CJS524300:CJS524400 CJS589836:CJS589936 CJS655372:CJS655472 CJS720908:CJS721008 CJS786444:CJS786544 CJS851980:CJS852080 CJS917516:CJS917616 CJS983052:CJS983152 CTO12:CTO61 CTO63:CTO112 CTO65548:CTO65648 CTO131084:CTO131184 CTO196620:CTO196720 CTO262156:CTO262256 CTO327692:CTO327792 CTO393228:CTO393328 CTO458764:CTO458864 CTO524300:CTO524400 CTO589836:CTO589936 CTO655372:CTO655472 CTO720908:CTO721008 CTO786444:CTO786544 CTO851980:CTO852080 CTO917516:CTO917616 CTO983052:CTO983152 DDK12:DDK61 DDK63:DDK112 DDK65548:DDK65648 DDK131084:DDK131184 DDK196620:DDK196720 DDK262156:DDK262256 DDK327692:DDK327792 DDK393228:DDK393328 DDK458764:DDK458864 DDK524300:DDK524400 DDK589836:DDK589936 DDK655372:DDK655472 DDK720908:DDK721008 DDK786444:DDK786544 DDK851980:DDK852080 DDK917516:DDK917616 DDK983052:DDK983152 DNG12:DNG61 DNG63:DNG112 DNG65548:DNG65648 DNG131084:DNG131184 DNG196620:DNG196720 DNG262156:DNG262256 DNG327692:DNG327792 DNG393228:DNG393328 DNG458764:DNG458864 DNG524300:DNG524400 DNG589836:DNG589936 DNG655372:DNG655472 DNG720908:DNG721008 DNG786444:DNG786544 DNG851980:DNG852080 DNG917516:DNG917616 DNG983052:DNG983152 DXC12:DXC61 DXC63:DXC112 DXC65548:DXC65648 DXC131084:DXC131184 DXC196620:DXC196720 DXC262156:DXC262256 DXC327692:DXC327792 DXC393228:DXC393328 DXC458764:DXC458864 DXC524300:DXC524400 DXC589836:DXC589936 DXC655372:DXC655472 DXC720908:DXC721008 DXC786444:DXC786544 DXC851980:DXC852080 DXC917516:DXC917616 DXC983052:DXC983152 EGY12:EGY61 EGY63:EGY112 EGY65548:EGY65648 EGY131084:EGY131184 EGY196620:EGY196720 EGY262156:EGY262256 EGY327692:EGY327792 EGY393228:EGY393328 EGY458764:EGY458864 EGY524300:EGY524400 EGY589836:EGY589936 EGY655372:EGY655472 EGY720908:EGY721008 EGY786444:EGY786544 EGY851980:EGY852080 EGY917516:EGY917616 EGY983052:EGY983152 EQU12:EQU61 EQU63:EQU112 EQU65548:EQU65648 EQU131084:EQU131184 EQU196620:EQU196720 EQU262156:EQU262256 EQU327692:EQU327792 EQU393228:EQU393328 EQU458764:EQU458864 EQU524300:EQU524400 EQU589836:EQU589936 EQU655372:EQU655472 EQU720908:EQU721008 EQU786444:EQU786544 EQU851980:EQU852080 EQU917516:EQU917616 EQU983052:EQU983152 FAQ12:FAQ61 FAQ63:FAQ112 FAQ65548:FAQ65648 FAQ131084:FAQ131184 FAQ196620:FAQ196720 FAQ262156:FAQ262256 FAQ327692:FAQ327792 FAQ393228:FAQ393328 FAQ458764:FAQ458864 FAQ524300:FAQ524400 FAQ589836:FAQ589936 FAQ655372:FAQ655472 FAQ720908:FAQ721008 FAQ786444:FAQ786544 FAQ851980:FAQ852080 FAQ917516:FAQ917616 FAQ983052:FAQ983152 FKM12:FKM61 FKM63:FKM112 FKM65548:FKM65648 FKM131084:FKM131184 FKM196620:FKM196720 FKM262156:FKM262256 FKM327692:FKM327792 FKM393228:FKM393328 FKM458764:FKM458864 FKM524300:FKM524400 FKM589836:FKM589936 FKM655372:FKM655472 FKM720908:FKM721008 FKM786444:FKM786544 FKM851980:FKM852080 FKM917516:FKM917616 FKM983052:FKM983152 FUI12:FUI61 FUI63:FUI112 FUI65548:FUI65648 FUI131084:FUI131184 FUI196620:FUI196720 FUI262156:FUI262256 FUI327692:FUI327792 FUI393228:FUI393328 FUI458764:FUI458864 FUI524300:FUI524400 FUI589836:FUI589936 FUI655372:FUI655472 FUI720908:FUI721008 FUI786444:FUI786544 FUI851980:FUI852080 FUI917516:FUI917616 FUI983052:FUI983152 GEE12:GEE61 GEE63:GEE112 GEE65548:GEE65648 GEE131084:GEE131184 GEE196620:GEE196720 GEE262156:GEE262256 GEE327692:GEE327792 GEE393228:GEE393328 GEE458764:GEE458864 GEE524300:GEE524400 GEE589836:GEE589936 GEE655372:GEE655472 GEE720908:GEE721008 GEE786444:GEE786544 GEE851980:GEE852080 GEE917516:GEE917616 GEE983052:GEE983152 GOA12:GOA61 GOA63:GOA112 GOA65548:GOA65648 GOA131084:GOA131184 GOA196620:GOA196720 GOA262156:GOA262256 GOA327692:GOA327792 GOA393228:GOA393328 GOA458764:GOA458864 GOA524300:GOA524400 GOA589836:GOA589936 GOA655372:GOA655472 GOA720908:GOA721008 GOA786444:GOA786544 GOA851980:GOA852080 GOA917516:GOA917616 GOA983052:GOA983152 GXW12:GXW61 GXW63:GXW112 GXW65548:GXW65648 GXW131084:GXW131184 GXW196620:GXW196720 GXW262156:GXW262256 GXW327692:GXW327792 GXW393228:GXW393328 GXW458764:GXW458864 GXW524300:GXW524400 GXW589836:GXW589936 GXW655372:GXW655472 GXW720908:GXW721008 GXW786444:GXW786544 GXW851980:GXW852080 GXW917516:GXW917616 GXW983052:GXW983152 HHS12:HHS61 HHS63:HHS112 HHS65548:HHS65648 HHS131084:HHS131184 HHS196620:HHS196720 HHS262156:HHS262256 HHS327692:HHS327792 HHS393228:HHS393328 HHS458764:HHS458864 HHS524300:HHS524400 HHS589836:HHS589936 HHS655372:HHS655472 HHS720908:HHS721008 HHS786444:HHS786544 HHS851980:HHS852080 HHS917516:HHS917616 HHS983052:HHS983152 HRO12:HRO61 HRO63:HRO112 HRO65548:HRO65648 HRO131084:HRO131184 HRO196620:HRO196720 HRO262156:HRO262256 HRO327692:HRO327792 HRO393228:HRO393328 HRO458764:HRO458864 HRO524300:HRO524400 HRO589836:HRO589936 HRO655372:HRO655472 HRO720908:HRO721008 HRO786444:HRO786544 HRO851980:HRO852080 HRO917516:HRO917616 HRO983052:HRO983152 IBK12:IBK61 IBK63:IBK112 IBK65548:IBK65648 IBK131084:IBK131184 IBK196620:IBK196720 IBK262156:IBK262256 IBK327692:IBK327792 IBK393228:IBK393328 IBK458764:IBK458864 IBK524300:IBK524400 IBK589836:IBK589936 IBK655372:IBK655472 IBK720908:IBK721008 IBK786444:IBK786544 IBK851980:IBK852080 IBK917516:IBK917616 IBK983052:IBK983152 ILG12:ILG61 ILG63:ILG112 ILG65548:ILG65648 ILG131084:ILG131184 ILG196620:ILG196720 ILG262156:ILG262256 ILG327692:ILG327792 ILG393228:ILG393328 ILG458764:ILG458864 ILG524300:ILG524400 ILG589836:ILG589936 ILG655372:ILG655472 ILG720908:ILG721008 ILG786444:ILG786544 ILG851980:ILG852080 ILG917516:ILG917616 ILG983052:ILG983152 IVC12:IVC61 IVC63:IVC112 IVC65548:IVC65648 IVC131084:IVC131184 IVC196620:IVC196720 IVC262156:IVC262256 IVC327692:IVC327792 IVC393228:IVC393328 IVC458764:IVC458864 IVC524300:IVC524400 IVC589836:IVC589936 IVC655372:IVC655472 IVC720908:IVC721008 IVC786444:IVC786544 IVC851980:IVC852080 IVC917516:IVC917616 IVC983052:IVC983152 JEY12:JEY61 JEY63:JEY112 JEY65548:JEY65648 JEY131084:JEY131184 JEY196620:JEY196720 JEY262156:JEY262256 JEY327692:JEY327792 JEY393228:JEY393328 JEY458764:JEY458864 JEY524300:JEY524400 JEY589836:JEY589936 JEY655372:JEY655472 JEY720908:JEY721008 JEY786444:JEY786544 JEY851980:JEY852080 JEY917516:JEY917616 JEY983052:JEY983152 JOU12:JOU61 JOU63:JOU112 JOU65548:JOU65648 JOU131084:JOU131184 JOU196620:JOU196720 JOU262156:JOU262256 JOU327692:JOU327792 JOU393228:JOU393328 JOU458764:JOU458864 JOU524300:JOU524400 JOU589836:JOU589936 JOU655372:JOU655472 JOU720908:JOU721008 JOU786444:JOU786544 JOU851980:JOU852080 JOU917516:JOU917616 JOU983052:JOU983152 JYQ12:JYQ61 JYQ63:JYQ112 JYQ65548:JYQ65648 JYQ131084:JYQ131184 JYQ196620:JYQ196720 JYQ262156:JYQ262256 JYQ327692:JYQ327792 JYQ393228:JYQ393328 JYQ458764:JYQ458864 JYQ524300:JYQ524400 JYQ589836:JYQ589936 JYQ655372:JYQ655472 JYQ720908:JYQ721008 JYQ786444:JYQ786544 JYQ851980:JYQ852080 JYQ917516:JYQ917616 JYQ983052:JYQ983152 KIM12:KIM61 KIM63:KIM112 KIM65548:KIM65648 KIM131084:KIM131184 KIM196620:KIM196720 KIM262156:KIM262256 KIM327692:KIM327792 KIM393228:KIM393328 KIM458764:KIM458864 KIM524300:KIM524400 KIM589836:KIM589936 KIM655372:KIM655472 KIM720908:KIM721008 KIM786444:KIM786544 KIM851980:KIM852080 KIM917516:KIM917616 KIM983052:KIM983152 KSI12:KSI61 KSI63:KSI112 KSI65548:KSI65648 KSI131084:KSI131184 KSI196620:KSI196720 KSI262156:KSI262256 KSI327692:KSI327792 KSI393228:KSI393328 KSI458764:KSI458864 KSI524300:KSI524400 KSI589836:KSI589936 KSI655372:KSI655472 KSI720908:KSI721008 KSI786444:KSI786544 KSI851980:KSI852080 KSI917516:KSI917616 KSI983052:KSI983152 LCE12:LCE61 LCE63:LCE112 LCE65548:LCE65648 LCE131084:LCE131184 LCE196620:LCE196720 LCE262156:LCE262256 LCE327692:LCE327792 LCE393228:LCE393328 LCE458764:LCE458864 LCE524300:LCE524400 LCE589836:LCE589936 LCE655372:LCE655472 LCE720908:LCE721008 LCE786444:LCE786544 LCE851980:LCE852080 LCE917516:LCE917616 LCE983052:LCE983152 LMA12:LMA61 LMA63:LMA112 LMA65548:LMA65648 LMA131084:LMA131184 LMA196620:LMA196720 LMA262156:LMA262256 LMA327692:LMA327792 LMA393228:LMA393328 LMA458764:LMA458864 LMA524300:LMA524400 LMA589836:LMA589936 LMA655372:LMA655472 LMA720908:LMA721008 LMA786444:LMA786544 LMA851980:LMA852080 LMA917516:LMA917616 LMA983052:LMA983152 LVW12:LVW61 LVW63:LVW112 LVW65548:LVW65648 LVW131084:LVW131184 LVW196620:LVW196720 LVW262156:LVW262256 LVW327692:LVW327792 LVW393228:LVW393328 LVW458764:LVW458864 LVW524300:LVW524400 LVW589836:LVW589936 LVW655372:LVW655472 LVW720908:LVW721008 LVW786444:LVW786544 LVW851980:LVW852080 LVW917516:LVW917616 LVW983052:LVW983152 MFS12:MFS61 MFS63:MFS112 MFS65548:MFS65648 MFS131084:MFS131184 MFS196620:MFS196720 MFS262156:MFS262256 MFS327692:MFS327792 MFS393228:MFS393328 MFS458764:MFS458864 MFS524300:MFS524400 MFS589836:MFS589936 MFS655372:MFS655472 MFS720908:MFS721008 MFS786444:MFS786544 MFS851980:MFS852080 MFS917516:MFS917616 MFS983052:MFS983152 MPO12:MPO61 MPO63:MPO112 MPO65548:MPO65648 MPO131084:MPO131184 MPO196620:MPO196720 MPO262156:MPO262256 MPO327692:MPO327792 MPO393228:MPO393328 MPO458764:MPO458864 MPO524300:MPO524400 MPO589836:MPO589936 MPO655372:MPO655472 MPO720908:MPO721008 MPO786444:MPO786544 MPO851980:MPO852080 MPO917516:MPO917616 MPO983052:MPO983152 MZK12:MZK61 MZK63:MZK112 MZK65548:MZK65648 MZK131084:MZK131184 MZK196620:MZK196720 MZK262156:MZK262256 MZK327692:MZK327792 MZK393228:MZK393328 MZK458764:MZK458864 MZK524300:MZK524400 MZK589836:MZK589936 MZK655372:MZK655472 MZK720908:MZK721008 MZK786444:MZK786544 MZK851980:MZK852080 MZK917516:MZK917616 MZK983052:MZK983152 NJG12:NJG61 NJG63:NJG112 NJG65548:NJG65648 NJG131084:NJG131184 NJG196620:NJG196720 NJG262156:NJG262256 NJG327692:NJG327792 NJG393228:NJG393328 NJG458764:NJG458864 NJG524300:NJG524400 NJG589836:NJG589936 NJG655372:NJG655472 NJG720908:NJG721008 NJG786444:NJG786544 NJG851980:NJG852080 NJG917516:NJG917616 NJG983052:NJG983152 NTC12:NTC61 NTC63:NTC112 NTC65548:NTC65648 NTC131084:NTC131184 NTC196620:NTC196720 NTC262156:NTC262256 NTC327692:NTC327792 NTC393228:NTC393328 NTC458764:NTC458864 NTC524300:NTC524400 NTC589836:NTC589936 NTC655372:NTC655472 NTC720908:NTC721008 NTC786444:NTC786544 NTC851980:NTC852080 NTC917516:NTC917616 NTC983052:NTC983152 OCY12:OCY61 OCY63:OCY112 OCY65548:OCY65648 OCY131084:OCY131184 OCY196620:OCY196720 OCY262156:OCY262256 OCY327692:OCY327792 OCY393228:OCY393328 OCY458764:OCY458864 OCY524300:OCY524400 OCY589836:OCY589936 OCY655372:OCY655472 OCY720908:OCY721008 OCY786444:OCY786544 OCY851980:OCY852080 OCY917516:OCY917616 OCY983052:OCY983152 OMU12:OMU61 OMU63:OMU112 OMU65548:OMU65648 OMU131084:OMU131184 OMU196620:OMU196720 OMU262156:OMU262256 OMU327692:OMU327792 OMU393228:OMU393328 OMU458764:OMU458864 OMU524300:OMU524400 OMU589836:OMU589936 OMU655372:OMU655472 OMU720908:OMU721008 OMU786444:OMU786544 OMU851980:OMU852080 OMU917516:OMU917616 OMU983052:OMU983152 OWQ12:OWQ61 OWQ63:OWQ112 OWQ65548:OWQ65648 OWQ131084:OWQ131184 OWQ196620:OWQ196720 OWQ262156:OWQ262256 OWQ327692:OWQ327792 OWQ393228:OWQ393328 OWQ458764:OWQ458864 OWQ524300:OWQ524400 OWQ589836:OWQ589936 OWQ655372:OWQ655472 OWQ720908:OWQ721008 OWQ786444:OWQ786544 OWQ851980:OWQ852080 OWQ917516:OWQ917616 OWQ983052:OWQ983152 PGM12:PGM61 PGM63:PGM112 PGM65548:PGM65648 PGM131084:PGM131184 PGM196620:PGM196720 PGM262156:PGM262256 PGM327692:PGM327792 PGM393228:PGM393328 PGM458764:PGM458864 PGM524300:PGM524400 PGM589836:PGM589936 PGM655372:PGM655472 PGM720908:PGM721008 PGM786444:PGM786544 PGM851980:PGM852080 PGM917516:PGM917616 PGM983052:PGM983152 PQI12:PQI61 PQI63:PQI112 PQI65548:PQI65648 PQI131084:PQI131184 PQI196620:PQI196720 PQI262156:PQI262256 PQI327692:PQI327792 PQI393228:PQI393328 PQI458764:PQI458864 PQI524300:PQI524400 PQI589836:PQI589936 PQI655372:PQI655472 PQI720908:PQI721008 PQI786444:PQI786544 PQI851980:PQI852080 PQI917516:PQI917616 PQI983052:PQI983152 QAE12:QAE61 QAE63:QAE112 QAE65548:QAE65648 QAE131084:QAE131184 QAE196620:QAE196720 QAE262156:QAE262256 QAE327692:QAE327792 QAE393228:QAE393328 QAE458764:QAE458864 QAE524300:QAE524400 QAE589836:QAE589936 QAE655372:QAE655472 QAE720908:QAE721008 QAE786444:QAE786544 QAE851980:QAE852080 QAE917516:QAE917616 QAE983052:QAE983152 QKA12:QKA61 QKA63:QKA112 QKA65548:QKA65648 QKA131084:QKA131184 QKA196620:QKA196720 QKA262156:QKA262256 QKA327692:QKA327792 QKA393228:QKA393328 QKA458764:QKA458864 QKA524300:QKA524400 QKA589836:QKA589936 QKA655372:QKA655472 QKA720908:QKA721008 QKA786444:QKA786544 QKA851980:QKA852080 QKA917516:QKA917616 QKA983052:QKA983152 QTW12:QTW61 QTW63:QTW112 QTW65548:QTW65648 QTW131084:QTW131184 QTW196620:QTW196720 QTW262156:QTW262256 QTW327692:QTW327792 QTW393228:QTW393328 QTW458764:QTW458864 QTW524300:QTW524400 QTW589836:QTW589936 QTW655372:QTW655472 QTW720908:QTW721008 QTW786444:QTW786544 QTW851980:QTW852080 QTW917516:QTW917616 QTW983052:QTW983152 RDS12:RDS61 RDS63:RDS112 RDS65548:RDS65648 RDS131084:RDS131184 RDS196620:RDS196720 RDS262156:RDS262256 RDS327692:RDS327792 RDS393228:RDS393328 RDS458764:RDS458864 RDS524300:RDS524400 RDS589836:RDS589936 RDS655372:RDS655472 RDS720908:RDS721008 RDS786444:RDS786544 RDS851980:RDS852080 RDS917516:RDS917616 RDS983052:RDS983152 RNO12:RNO61 RNO63:RNO112 RNO65548:RNO65648 RNO131084:RNO131184 RNO196620:RNO196720 RNO262156:RNO262256 RNO327692:RNO327792 RNO393228:RNO393328 RNO458764:RNO458864 RNO524300:RNO524400 RNO589836:RNO589936 RNO655372:RNO655472 RNO720908:RNO721008 RNO786444:RNO786544 RNO851980:RNO852080 RNO917516:RNO917616 RNO983052:RNO983152 RXK12:RXK61 RXK63:RXK112 RXK65548:RXK65648 RXK131084:RXK131184 RXK196620:RXK196720 RXK262156:RXK262256 RXK327692:RXK327792 RXK393228:RXK393328 RXK458764:RXK458864 RXK524300:RXK524400 RXK589836:RXK589936 RXK655372:RXK655472 RXK720908:RXK721008 RXK786444:RXK786544 RXK851980:RXK852080 RXK917516:RXK917616 RXK983052:RXK983152 SHG12:SHG61 SHG63:SHG112 SHG65548:SHG65648 SHG131084:SHG131184 SHG196620:SHG196720 SHG262156:SHG262256 SHG327692:SHG327792 SHG393228:SHG393328 SHG458764:SHG458864 SHG524300:SHG524400 SHG589836:SHG589936 SHG655372:SHG655472 SHG720908:SHG721008 SHG786444:SHG786544 SHG851980:SHG852080 SHG917516:SHG917616 SHG983052:SHG983152 SRC12:SRC61 SRC63:SRC112 SRC65548:SRC65648 SRC131084:SRC131184 SRC196620:SRC196720 SRC262156:SRC262256 SRC327692:SRC327792 SRC393228:SRC393328 SRC458764:SRC458864 SRC524300:SRC524400 SRC589836:SRC589936 SRC655372:SRC655472 SRC720908:SRC721008 SRC786444:SRC786544 SRC851980:SRC852080 SRC917516:SRC917616 SRC983052:SRC983152 TAY12:TAY61 TAY63:TAY112 TAY65548:TAY65648 TAY131084:TAY131184 TAY196620:TAY196720 TAY262156:TAY262256 TAY327692:TAY327792 TAY393228:TAY393328 TAY458764:TAY458864 TAY524300:TAY524400 TAY589836:TAY589936 TAY655372:TAY655472 TAY720908:TAY721008 TAY786444:TAY786544 TAY851980:TAY852080 TAY917516:TAY917616 TAY983052:TAY983152 TKU12:TKU61 TKU63:TKU112 TKU65548:TKU65648 TKU131084:TKU131184 TKU196620:TKU196720 TKU262156:TKU262256 TKU327692:TKU327792 TKU393228:TKU393328 TKU458764:TKU458864 TKU524300:TKU524400 TKU589836:TKU589936 TKU655372:TKU655472 TKU720908:TKU721008 TKU786444:TKU786544 TKU851980:TKU852080 TKU917516:TKU917616 TKU983052:TKU983152 TUQ12:TUQ61 TUQ63:TUQ112 TUQ65548:TUQ65648 TUQ131084:TUQ131184 TUQ196620:TUQ196720 TUQ262156:TUQ262256 TUQ327692:TUQ327792 TUQ393228:TUQ393328 TUQ458764:TUQ458864 TUQ524300:TUQ524400 TUQ589836:TUQ589936 TUQ655372:TUQ655472 TUQ720908:TUQ721008 TUQ786444:TUQ786544 TUQ851980:TUQ852080 TUQ917516:TUQ917616 TUQ983052:TUQ983152 UEM12:UEM61 UEM63:UEM112 UEM65548:UEM65648 UEM131084:UEM131184 UEM196620:UEM196720 UEM262156:UEM262256 UEM327692:UEM327792 UEM393228:UEM393328 UEM458764:UEM458864 UEM524300:UEM524400 UEM589836:UEM589936 UEM655372:UEM655472 UEM720908:UEM721008 UEM786444:UEM786544 UEM851980:UEM852080 UEM917516:UEM917616 UEM983052:UEM983152 UOI12:UOI61 UOI63:UOI112 UOI65548:UOI65648 UOI131084:UOI131184 UOI196620:UOI196720 UOI262156:UOI262256 UOI327692:UOI327792 UOI393228:UOI393328 UOI458764:UOI458864 UOI524300:UOI524400 UOI589836:UOI589936 UOI655372:UOI655472 UOI720908:UOI721008 UOI786444:UOI786544 UOI851980:UOI852080 UOI917516:UOI917616 UOI983052:UOI983152 UYE12:UYE61 UYE63:UYE112 UYE65548:UYE65648 UYE131084:UYE131184 UYE196620:UYE196720 UYE262156:UYE262256 UYE327692:UYE327792 UYE393228:UYE393328 UYE458764:UYE458864 UYE524300:UYE524400 UYE589836:UYE589936 UYE655372:UYE655472 UYE720908:UYE721008 UYE786444:UYE786544 UYE851980:UYE852080 UYE917516:UYE917616 UYE983052:UYE983152 VIA12:VIA61 VIA63:VIA112 VIA65548:VIA65648 VIA131084:VIA131184 VIA196620:VIA196720 VIA262156:VIA262256 VIA327692:VIA327792 VIA393228:VIA393328 VIA458764:VIA458864 VIA524300:VIA524400 VIA589836:VIA589936 VIA655372:VIA655472 VIA720908:VIA721008 VIA786444:VIA786544 VIA851980:VIA852080 VIA917516:VIA917616 VIA983052:VIA983152 VRW12:VRW61 VRW63:VRW112 VRW65548:VRW65648 VRW131084:VRW131184 VRW196620:VRW196720 VRW262156:VRW262256 VRW327692:VRW327792 VRW393228:VRW393328 VRW458764:VRW458864 VRW524300:VRW524400 VRW589836:VRW589936 VRW655372:VRW655472 VRW720908:VRW721008 VRW786444:VRW786544 VRW851980:VRW852080 VRW917516:VRW917616 VRW983052:VRW983152 WBS12:WBS61 WBS63:WBS112 WBS65548:WBS65648 WBS131084:WBS131184 WBS196620:WBS196720 WBS262156:WBS262256 WBS327692:WBS327792 WBS393228:WBS393328 WBS458764:WBS458864 WBS524300:WBS524400 WBS589836:WBS589936 WBS655372:WBS655472 WBS720908:WBS721008 WBS786444:WBS786544 WBS851980:WBS852080 WBS917516:WBS917616 WBS983052:WBS983152 WLO12:WLO61 WLO63:WLO112 WLO65548:WLO65648 WLO131084:WLO131184 WLO196620:WLO196720 WLO262156:WLO262256 WLO327692:WLO327792 WLO393228:WLO393328 WLO458764:WLO458864 WLO524300:WLO524400 WLO589836:WLO589936 WLO655372:WLO655472 WLO720908:WLO721008 WLO786444:WLO786544 WLO851980:WLO852080 WLO917516:WLO917616 WLO983052:WLO983152 WVK12:WVK61 WVK63:WVK112 WVK65548:WVK65648 WVK131084:WVK131184 WVK196620:WVK196720 WVK262156:WVK262256 WVK327692:WVK327792 WVK393228:WVK393328 WVK458764:WVK458864 WVK524300:WVK524400 WVK589836:WVK589936 WVK655372:WVK655472 WVK720908:WVK721008 WVK786444:WVK786544 WVK851980:WVK852080 WVK917516:WVK917616 WVK983052:WVK983152" xr:uid="{00000000-0002-0000-0000-000001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Y10 IY65546:IY65547 IY131082:IY131083 IY196618:IY196619 IY262154:IY262155 IY327690:IY327691 IY393226:IY393227 IY458762:IY458763 IY524298:IY524299 IY589834:IY589835 IY655370:IY655371 IY720906:IY720907 IY786442:IY786443 IY851978:IY851979 IY917514:IY917515 IY983050:IY983051 SU10 SU65546:SU65547 SU131082:SU131083 SU196618:SU196619 SU262154:SU262155 SU327690:SU327691 SU393226:SU393227 SU458762:SU458763 SU524298:SU524299 SU589834:SU589835 SU655370:SU655371 SU720906:SU720907 SU786442:SU786443 SU851978:SU851979 SU917514:SU917515 SU983050:SU983051 ACQ10 ACQ65546:ACQ65547 ACQ131082:ACQ131083 ACQ196618:ACQ196619 ACQ262154:ACQ262155 ACQ327690:ACQ327691 ACQ393226:ACQ393227 ACQ458762:ACQ458763 ACQ524298:ACQ524299 ACQ589834:ACQ589835 ACQ655370:ACQ655371 ACQ720906:ACQ720907 ACQ786442:ACQ786443 ACQ851978:ACQ851979 ACQ917514:ACQ917515 ACQ983050:ACQ983051 AMM10 AMM65546:AMM65547 AMM131082:AMM131083 AMM196618:AMM196619 AMM262154:AMM262155 AMM327690:AMM327691 AMM393226:AMM393227 AMM458762:AMM458763 AMM524298:AMM524299 AMM589834:AMM589835 AMM655370:AMM655371 AMM720906:AMM720907 AMM786442:AMM786443 AMM851978:AMM851979 AMM917514:AMM917515 AMM983050:AMM983051 AWI10 AWI65546:AWI65547 AWI131082:AWI131083 AWI196618:AWI196619 AWI262154:AWI262155 AWI327690:AWI327691 AWI393226:AWI393227 AWI458762:AWI458763 AWI524298:AWI524299 AWI589834:AWI589835 AWI655370:AWI655371 AWI720906:AWI720907 AWI786442:AWI786443 AWI851978:AWI851979 AWI917514:AWI917515 AWI983050:AWI983051 BGE10 BGE65546:BGE65547 BGE131082:BGE131083 BGE196618:BGE196619 BGE262154:BGE262155 BGE327690:BGE327691 BGE393226:BGE393227 BGE458762:BGE458763 BGE524298:BGE524299 BGE589834:BGE589835 BGE655370:BGE655371 BGE720906:BGE720907 BGE786442:BGE786443 BGE851978:BGE851979 BGE917514:BGE917515 BGE983050:BGE983051 BQA10 BQA65546:BQA65547 BQA131082:BQA131083 BQA196618:BQA196619 BQA262154:BQA262155 BQA327690:BQA327691 BQA393226:BQA393227 BQA458762:BQA458763 BQA524298:BQA524299 BQA589834:BQA589835 BQA655370:BQA655371 BQA720906:BQA720907 BQA786442:BQA786443 BQA851978:BQA851979 BQA917514:BQA917515 BQA983050:BQA983051 BZW10 BZW65546:BZW65547 BZW131082:BZW131083 BZW196618:BZW196619 BZW262154:BZW262155 BZW327690:BZW327691 BZW393226:BZW393227 BZW458762:BZW458763 BZW524298:BZW524299 BZW589834:BZW589835 BZW655370:BZW655371 BZW720906:BZW720907 BZW786442:BZW786443 BZW851978:BZW851979 BZW917514:BZW917515 BZW983050:BZW983051 CJS10 CJS65546:CJS65547 CJS131082:CJS131083 CJS196618:CJS196619 CJS262154:CJS262155 CJS327690:CJS327691 CJS393226:CJS393227 CJS458762:CJS458763 CJS524298:CJS524299 CJS589834:CJS589835 CJS655370:CJS655371 CJS720906:CJS720907 CJS786442:CJS786443 CJS851978:CJS851979 CJS917514:CJS917515 CJS983050:CJS983051 CTO10 CTO65546:CTO65547 CTO131082:CTO131083 CTO196618:CTO196619 CTO262154:CTO262155 CTO327690:CTO327691 CTO393226:CTO393227 CTO458762:CTO458763 CTO524298:CTO524299 CTO589834:CTO589835 CTO655370:CTO655371 CTO720906:CTO720907 CTO786442:CTO786443 CTO851978:CTO851979 CTO917514:CTO917515 CTO983050:CTO983051 DDK10 DDK65546:DDK65547 DDK131082:DDK131083 DDK196618:DDK196619 DDK262154:DDK262155 DDK327690:DDK327691 DDK393226:DDK393227 DDK458762:DDK458763 DDK524298:DDK524299 DDK589834:DDK589835 DDK655370:DDK655371 DDK720906:DDK720907 DDK786442:DDK786443 DDK851978:DDK851979 DDK917514:DDK917515 DDK983050:DDK983051 DNG10 DNG65546:DNG65547 DNG131082:DNG131083 DNG196618:DNG196619 DNG262154:DNG262155 DNG327690:DNG327691 DNG393226:DNG393227 DNG458762:DNG458763 DNG524298:DNG524299 DNG589834:DNG589835 DNG655370:DNG655371 DNG720906:DNG720907 DNG786442:DNG786443 DNG851978:DNG851979 DNG917514:DNG917515 DNG983050:DNG983051 DXC10 DXC65546:DXC65547 DXC131082:DXC131083 DXC196618:DXC196619 DXC262154:DXC262155 DXC327690:DXC327691 DXC393226:DXC393227 DXC458762:DXC458763 DXC524298:DXC524299 DXC589834:DXC589835 DXC655370:DXC655371 DXC720906:DXC720907 DXC786442:DXC786443 DXC851978:DXC851979 DXC917514:DXC917515 DXC983050:DXC983051 EGY10 EGY65546:EGY65547 EGY131082:EGY131083 EGY196618:EGY196619 EGY262154:EGY262155 EGY327690:EGY327691 EGY393226:EGY393227 EGY458762:EGY458763 EGY524298:EGY524299 EGY589834:EGY589835 EGY655370:EGY655371 EGY720906:EGY720907 EGY786442:EGY786443 EGY851978:EGY851979 EGY917514:EGY917515 EGY983050:EGY983051 EQU10 EQU65546:EQU65547 EQU131082:EQU131083 EQU196618:EQU196619 EQU262154:EQU262155 EQU327690:EQU327691 EQU393226:EQU393227 EQU458762:EQU458763 EQU524298:EQU524299 EQU589834:EQU589835 EQU655370:EQU655371 EQU720906:EQU720907 EQU786442:EQU786443 EQU851978:EQU851979 EQU917514:EQU917515 EQU983050:EQU983051 FAQ10 FAQ65546:FAQ65547 FAQ131082:FAQ131083 FAQ196618:FAQ196619 FAQ262154:FAQ262155 FAQ327690:FAQ327691 FAQ393226:FAQ393227 FAQ458762:FAQ458763 FAQ524298:FAQ524299 FAQ589834:FAQ589835 FAQ655370:FAQ655371 FAQ720906:FAQ720907 FAQ786442:FAQ786443 FAQ851978:FAQ851979 FAQ917514:FAQ917515 FAQ983050:FAQ983051 FKM10 FKM65546:FKM65547 FKM131082:FKM131083 FKM196618:FKM196619 FKM262154:FKM262155 FKM327690:FKM327691 FKM393226:FKM393227 FKM458762:FKM458763 FKM524298:FKM524299 FKM589834:FKM589835 FKM655370:FKM655371 FKM720906:FKM720907 FKM786442:FKM786443 FKM851978:FKM851979 FKM917514:FKM917515 FKM983050:FKM983051 FUI10 FUI65546:FUI65547 FUI131082:FUI131083 FUI196618:FUI196619 FUI262154:FUI262155 FUI327690:FUI327691 FUI393226:FUI393227 FUI458762:FUI458763 FUI524298:FUI524299 FUI589834:FUI589835 FUI655370:FUI655371 FUI720906:FUI720907 FUI786442:FUI786443 FUI851978:FUI851979 FUI917514:FUI917515 FUI983050:FUI983051 GEE10 GEE65546:GEE65547 GEE131082:GEE131083 GEE196618:GEE196619 GEE262154:GEE262155 GEE327690:GEE327691 GEE393226:GEE393227 GEE458762:GEE458763 GEE524298:GEE524299 GEE589834:GEE589835 GEE655370:GEE655371 GEE720906:GEE720907 GEE786442:GEE786443 GEE851978:GEE851979 GEE917514:GEE917515 GEE983050:GEE983051 GOA10 GOA65546:GOA65547 GOA131082:GOA131083 GOA196618:GOA196619 GOA262154:GOA262155 GOA327690:GOA327691 GOA393226:GOA393227 GOA458762:GOA458763 GOA524298:GOA524299 GOA589834:GOA589835 GOA655370:GOA655371 GOA720906:GOA720907 GOA786442:GOA786443 GOA851978:GOA851979 GOA917514:GOA917515 GOA983050:GOA983051 GXW10 GXW65546:GXW65547 GXW131082:GXW131083 GXW196618:GXW196619 GXW262154:GXW262155 GXW327690:GXW327691 GXW393226:GXW393227 GXW458762:GXW458763 GXW524298:GXW524299 GXW589834:GXW589835 GXW655370:GXW655371 GXW720906:GXW720907 GXW786442:GXW786443 GXW851978:GXW851979 GXW917514:GXW917515 GXW983050:GXW983051 HHS10 HHS65546:HHS65547 HHS131082:HHS131083 HHS196618:HHS196619 HHS262154:HHS262155 HHS327690:HHS327691 HHS393226:HHS393227 HHS458762:HHS458763 HHS524298:HHS524299 HHS589834:HHS589835 HHS655370:HHS655371 HHS720906:HHS720907 HHS786442:HHS786443 HHS851978:HHS851979 HHS917514:HHS917515 HHS983050:HHS983051 HRO10 HRO65546:HRO65547 HRO131082:HRO131083 HRO196618:HRO196619 HRO262154:HRO262155 HRO327690:HRO327691 HRO393226:HRO393227 HRO458762:HRO458763 HRO524298:HRO524299 HRO589834:HRO589835 HRO655370:HRO655371 HRO720906:HRO720907 HRO786442:HRO786443 HRO851978:HRO851979 HRO917514:HRO917515 HRO983050:HRO983051 IBK10 IBK65546:IBK65547 IBK131082:IBK131083 IBK196618:IBK196619 IBK262154:IBK262155 IBK327690:IBK327691 IBK393226:IBK393227 IBK458762:IBK458763 IBK524298:IBK524299 IBK589834:IBK589835 IBK655370:IBK655371 IBK720906:IBK720907 IBK786442:IBK786443 IBK851978:IBK851979 IBK917514:IBK917515 IBK983050:IBK983051 ILG10 ILG65546:ILG65547 ILG131082:ILG131083 ILG196618:ILG196619 ILG262154:ILG262155 ILG327690:ILG327691 ILG393226:ILG393227 ILG458762:ILG458763 ILG524298:ILG524299 ILG589834:ILG589835 ILG655370:ILG655371 ILG720906:ILG720907 ILG786442:ILG786443 ILG851978:ILG851979 ILG917514:ILG917515 ILG983050:ILG983051 IVC10 IVC65546:IVC65547 IVC131082:IVC131083 IVC196618:IVC196619 IVC262154:IVC262155 IVC327690:IVC327691 IVC393226:IVC393227 IVC458762:IVC458763 IVC524298:IVC524299 IVC589834:IVC589835 IVC655370:IVC655371 IVC720906:IVC720907 IVC786442:IVC786443 IVC851978:IVC851979 IVC917514:IVC917515 IVC983050:IVC983051 JEY10 JEY65546:JEY65547 JEY131082:JEY131083 JEY196618:JEY196619 JEY262154:JEY262155 JEY327690:JEY327691 JEY393226:JEY393227 JEY458762:JEY458763 JEY524298:JEY524299 JEY589834:JEY589835 JEY655370:JEY655371 JEY720906:JEY720907 JEY786442:JEY786443 JEY851978:JEY851979 JEY917514:JEY917515 JEY983050:JEY983051 JOU10 JOU65546:JOU65547 JOU131082:JOU131083 JOU196618:JOU196619 JOU262154:JOU262155 JOU327690:JOU327691 JOU393226:JOU393227 JOU458762:JOU458763 JOU524298:JOU524299 JOU589834:JOU589835 JOU655370:JOU655371 JOU720906:JOU720907 JOU786442:JOU786443 JOU851978:JOU851979 JOU917514:JOU917515 JOU983050:JOU983051 JYQ10 JYQ65546:JYQ65547 JYQ131082:JYQ131083 JYQ196618:JYQ196619 JYQ262154:JYQ262155 JYQ327690:JYQ327691 JYQ393226:JYQ393227 JYQ458762:JYQ458763 JYQ524298:JYQ524299 JYQ589834:JYQ589835 JYQ655370:JYQ655371 JYQ720906:JYQ720907 JYQ786442:JYQ786443 JYQ851978:JYQ851979 JYQ917514:JYQ917515 JYQ983050:JYQ983051 KIM10 KIM65546:KIM65547 KIM131082:KIM131083 KIM196618:KIM196619 KIM262154:KIM262155 KIM327690:KIM327691 KIM393226:KIM393227 KIM458762:KIM458763 KIM524298:KIM524299 KIM589834:KIM589835 KIM655370:KIM655371 KIM720906:KIM720907 KIM786442:KIM786443 KIM851978:KIM851979 KIM917514:KIM917515 KIM983050:KIM983051 KSI10 KSI65546:KSI65547 KSI131082:KSI131083 KSI196618:KSI196619 KSI262154:KSI262155 KSI327690:KSI327691 KSI393226:KSI393227 KSI458762:KSI458763 KSI524298:KSI524299 KSI589834:KSI589835 KSI655370:KSI655371 KSI720906:KSI720907 KSI786442:KSI786443 KSI851978:KSI851979 KSI917514:KSI917515 KSI983050:KSI983051 LCE10 LCE65546:LCE65547 LCE131082:LCE131083 LCE196618:LCE196619 LCE262154:LCE262155 LCE327690:LCE327691 LCE393226:LCE393227 LCE458762:LCE458763 LCE524298:LCE524299 LCE589834:LCE589835 LCE655370:LCE655371 LCE720906:LCE720907 LCE786442:LCE786443 LCE851978:LCE851979 LCE917514:LCE917515 LCE983050:LCE983051 LMA10 LMA65546:LMA65547 LMA131082:LMA131083 LMA196618:LMA196619 LMA262154:LMA262155 LMA327690:LMA327691 LMA393226:LMA393227 LMA458762:LMA458763 LMA524298:LMA524299 LMA589834:LMA589835 LMA655370:LMA655371 LMA720906:LMA720907 LMA786442:LMA786443 LMA851978:LMA851979 LMA917514:LMA917515 LMA983050:LMA983051 LVW10 LVW65546:LVW65547 LVW131082:LVW131083 LVW196618:LVW196619 LVW262154:LVW262155 LVW327690:LVW327691 LVW393226:LVW393227 LVW458762:LVW458763 LVW524298:LVW524299 LVW589834:LVW589835 LVW655370:LVW655371 LVW720906:LVW720907 LVW786442:LVW786443 LVW851978:LVW851979 LVW917514:LVW917515 LVW983050:LVW983051 MFS10 MFS65546:MFS65547 MFS131082:MFS131083 MFS196618:MFS196619 MFS262154:MFS262155 MFS327690:MFS327691 MFS393226:MFS393227 MFS458762:MFS458763 MFS524298:MFS524299 MFS589834:MFS589835 MFS655370:MFS655371 MFS720906:MFS720907 MFS786442:MFS786443 MFS851978:MFS851979 MFS917514:MFS917515 MFS983050:MFS983051 MPO10 MPO65546:MPO65547 MPO131082:MPO131083 MPO196618:MPO196619 MPO262154:MPO262155 MPO327690:MPO327691 MPO393226:MPO393227 MPO458762:MPO458763 MPO524298:MPO524299 MPO589834:MPO589835 MPO655370:MPO655371 MPO720906:MPO720907 MPO786442:MPO786443 MPO851978:MPO851979 MPO917514:MPO917515 MPO983050:MPO983051 MZK10 MZK65546:MZK65547 MZK131082:MZK131083 MZK196618:MZK196619 MZK262154:MZK262155 MZK327690:MZK327691 MZK393226:MZK393227 MZK458762:MZK458763 MZK524298:MZK524299 MZK589834:MZK589835 MZK655370:MZK655371 MZK720906:MZK720907 MZK786442:MZK786443 MZK851978:MZK851979 MZK917514:MZK917515 MZK983050:MZK983051 NJG10 NJG65546:NJG65547 NJG131082:NJG131083 NJG196618:NJG196619 NJG262154:NJG262155 NJG327690:NJG327691 NJG393226:NJG393227 NJG458762:NJG458763 NJG524298:NJG524299 NJG589834:NJG589835 NJG655370:NJG655371 NJG720906:NJG720907 NJG786442:NJG786443 NJG851978:NJG851979 NJG917514:NJG917515 NJG983050:NJG983051 NTC10 NTC65546:NTC65547 NTC131082:NTC131083 NTC196618:NTC196619 NTC262154:NTC262155 NTC327690:NTC327691 NTC393226:NTC393227 NTC458762:NTC458763 NTC524298:NTC524299 NTC589834:NTC589835 NTC655370:NTC655371 NTC720906:NTC720907 NTC786442:NTC786443 NTC851978:NTC851979 NTC917514:NTC917515 NTC983050:NTC983051 OCY10 OCY65546:OCY65547 OCY131082:OCY131083 OCY196618:OCY196619 OCY262154:OCY262155 OCY327690:OCY327691 OCY393226:OCY393227 OCY458762:OCY458763 OCY524298:OCY524299 OCY589834:OCY589835 OCY655370:OCY655371 OCY720906:OCY720907 OCY786442:OCY786443 OCY851978:OCY851979 OCY917514:OCY917515 OCY983050:OCY983051 OMU10 OMU65546:OMU65547 OMU131082:OMU131083 OMU196618:OMU196619 OMU262154:OMU262155 OMU327690:OMU327691 OMU393226:OMU393227 OMU458762:OMU458763 OMU524298:OMU524299 OMU589834:OMU589835 OMU655370:OMU655371 OMU720906:OMU720907 OMU786442:OMU786443 OMU851978:OMU851979 OMU917514:OMU917515 OMU983050:OMU983051 OWQ10 OWQ65546:OWQ65547 OWQ131082:OWQ131083 OWQ196618:OWQ196619 OWQ262154:OWQ262155 OWQ327690:OWQ327691 OWQ393226:OWQ393227 OWQ458762:OWQ458763 OWQ524298:OWQ524299 OWQ589834:OWQ589835 OWQ655370:OWQ655371 OWQ720906:OWQ720907 OWQ786442:OWQ786443 OWQ851978:OWQ851979 OWQ917514:OWQ917515 OWQ983050:OWQ983051 PGM10 PGM65546:PGM65547 PGM131082:PGM131083 PGM196618:PGM196619 PGM262154:PGM262155 PGM327690:PGM327691 PGM393226:PGM393227 PGM458762:PGM458763 PGM524298:PGM524299 PGM589834:PGM589835 PGM655370:PGM655371 PGM720906:PGM720907 PGM786442:PGM786443 PGM851978:PGM851979 PGM917514:PGM917515 PGM983050:PGM983051 PQI10 PQI65546:PQI65547 PQI131082:PQI131083 PQI196618:PQI196619 PQI262154:PQI262155 PQI327690:PQI327691 PQI393226:PQI393227 PQI458762:PQI458763 PQI524298:PQI524299 PQI589834:PQI589835 PQI655370:PQI655371 PQI720906:PQI720907 PQI786442:PQI786443 PQI851978:PQI851979 PQI917514:PQI917515 PQI983050:PQI983051 QAE10 QAE65546:QAE65547 QAE131082:QAE131083 QAE196618:QAE196619 QAE262154:QAE262155 QAE327690:QAE327691 QAE393226:QAE393227 QAE458762:QAE458763 QAE524298:QAE524299 QAE589834:QAE589835 QAE655370:QAE655371 QAE720906:QAE720907 QAE786442:QAE786443 QAE851978:QAE851979 QAE917514:QAE917515 QAE983050:QAE983051 QKA10 QKA65546:QKA65547 QKA131082:QKA131083 QKA196618:QKA196619 QKA262154:QKA262155 QKA327690:QKA327691 QKA393226:QKA393227 QKA458762:QKA458763 QKA524298:QKA524299 QKA589834:QKA589835 QKA655370:QKA655371 QKA720906:QKA720907 QKA786442:QKA786443 QKA851978:QKA851979 QKA917514:QKA917515 QKA983050:QKA983051 QTW10 QTW65546:QTW65547 QTW131082:QTW131083 QTW196618:QTW196619 QTW262154:QTW262155 QTW327690:QTW327691 QTW393226:QTW393227 QTW458762:QTW458763 QTW524298:QTW524299 QTW589834:QTW589835 QTW655370:QTW655371 QTW720906:QTW720907 QTW786442:QTW786443 QTW851978:QTW851979 QTW917514:QTW917515 QTW983050:QTW983051 RDS10 RDS65546:RDS65547 RDS131082:RDS131083 RDS196618:RDS196619 RDS262154:RDS262155 RDS327690:RDS327691 RDS393226:RDS393227 RDS458762:RDS458763 RDS524298:RDS524299 RDS589834:RDS589835 RDS655370:RDS655371 RDS720906:RDS720907 RDS786442:RDS786443 RDS851978:RDS851979 RDS917514:RDS917515 RDS983050:RDS983051 RNO10 RNO65546:RNO65547 RNO131082:RNO131083 RNO196618:RNO196619 RNO262154:RNO262155 RNO327690:RNO327691 RNO393226:RNO393227 RNO458762:RNO458763 RNO524298:RNO524299 RNO589834:RNO589835 RNO655370:RNO655371 RNO720906:RNO720907 RNO786442:RNO786443 RNO851978:RNO851979 RNO917514:RNO917515 RNO983050:RNO983051 RXK10 RXK65546:RXK65547 RXK131082:RXK131083 RXK196618:RXK196619 RXK262154:RXK262155 RXK327690:RXK327691 RXK393226:RXK393227 RXK458762:RXK458763 RXK524298:RXK524299 RXK589834:RXK589835 RXK655370:RXK655371 RXK720906:RXK720907 RXK786442:RXK786443 RXK851978:RXK851979 RXK917514:RXK917515 RXK983050:RXK983051 SHG10 SHG65546:SHG65547 SHG131082:SHG131083 SHG196618:SHG196619 SHG262154:SHG262155 SHG327690:SHG327691 SHG393226:SHG393227 SHG458762:SHG458763 SHG524298:SHG524299 SHG589834:SHG589835 SHG655370:SHG655371 SHG720906:SHG720907 SHG786442:SHG786443 SHG851978:SHG851979 SHG917514:SHG917515 SHG983050:SHG983051 SRC10 SRC65546:SRC65547 SRC131082:SRC131083 SRC196618:SRC196619 SRC262154:SRC262155 SRC327690:SRC327691 SRC393226:SRC393227 SRC458762:SRC458763 SRC524298:SRC524299 SRC589834:SRC589835 SRC655370:SRC655371 SRC720906:SRC720907 SRC786442:SRC786443 SRC851978:SRC851979 SRC917514:SRC917515 SRC983050:SRC983051 TAY10 TAY65546:TAY65547 TAY131082:TAY131083 TAY196618:TAY196619 TAY262154:TAY262155 TAY327690:TAY327691 TAY393226:TAY393227 TAY458762:TAY458763 TAY524298:TAY524299 TAY589834:TAY589835 TAY655370:TAY655371 TAY720906:TAY720907 TAY786442:TAY786443 TAY851978:TAY851979 TAY917514:TAY917515 TAY983050:TAY983051 TKU10 TKU65546:TKU65547 TKU131082:TKU131083 TKU196618:TKU196619 TKU262154:TKU262155 TKU327690:TKU327691 TKU393226:TKU393227 TKU458762:TKU458763 TKU524298:TKU524299 TKU589834:TKU589835 TKU655370:TKU655371 TKU720906:TKU720907 TKU786442:TKU786443 TKU851978:TKU851979 TKU917514:TKU917515 TKU983050:TKU983051 TUQ10 TUQ65546:TUQ65547 TUQ131082:TUQ131083 TUQ196618:TUQ196619 TUQ262154:TUQ262155 TUQ327690:TUQ327691 TUQ393226:TUQ393227 TUQ458762:TUQ458763 TUQ524298:TUQ524299 TUQ589834:TUQ589835 TUQ655370:TUQ655371 TUQ720906:TUQ720907 TUQ786442:TUQ786443 TUQ851978:TUQ851979 TUQ917514:TUQ917515 TUQ983050:TUQ983051 UEM10 UEM65546:UEM65547 UEM131082:UEM131083 UEM196618:UEM196619 UEM262154:UEM262155 UEM327690:UEM327691 UEM393226:UEM393227 UEM458762:UEM458763 UEM524298:UEM524299 UEM589834:UEM589835 UEM655370:UEM655371 UEM720906:UEM720907 UEM786442:UEM786443 UEM851978:UEM851979 UEM917514:UEM917515 UEM983050:UEM983051 UOI10 UOI65546:UOI65547 UOI131082:UOI131083 UOI196618:UOI196619 UOI262154:UOI262155 UOI327690:UOI327691 UOI393226:UOI393227 UOI458762:UOI458763 UOI524298:UOI524299 UOI589834:UOI589835 UOI655370:UOI655371 UOI720906:UOI720907 UOI786442:UOI786443 UOI851978:UOI851979 UOI917514:UOI917515 UOI983050:UOI983051 UYE10 UYE65546:UYE65547 UYE131082:UYE131083 UYE196618:UYE196619 UYE262154:UYE262155 UYE327690:UYE327691 UYE393226:UYE393227 UYE458762:UYE458763 UYE524298:UYE524299 UYE589834:UYE589835 UYE655370:UYE655371 UYE720906:UYE720907 UYE786442:UYE786443 UYE851978:UYE851979 UYE917514:UYE917515 UYE983050:UYE983051 VIA10 VIA65546:VIA65547 VIA131082:VIA131083 VIA196618:VIA196619 VIA262154:VIA262155 VIA327690:VIA327691 VIA393226:VIA393227 VIA458762:VIA458763 VIA524298:VIA524299 VIA589834:VIA589835 VIA655370:VIA655371 VIA720906:VIA720907 VIA786442:VIA786443 VIA851978:VIA851979 VIA917514:VIA917515 VIA983050:VIA983051 VRW10 VRW65546:VRW65547 VRW131082:VRW131083 VRW196618:VRW196619 VRW262154:VRW262155 VRW327690:VRW327691 VRW393226:VRW393227 VRW458762:VRW458763 VRW524298:VRW524299 VRW589834:VRW589835 VRW655370:VRW655371 VRW720906:VRW720907 VRW786442:VRW786443 VRW851978:VRW851979 VRW917514:VRW917515 VRW983050:VRW983051 WBS10 WBS65546:WBS65547 WBS131082:WBS131083 WBS196618:WBS196619 WBS262154:WBS262155 WBS327690:WBS327691 WBS393226:WBS393227 WBS458762:WBS458763 WBS524298:WBS524299 WBS589834:WBS589835 WBS655370:WBS655371 WBS720906:WBS720907 WBS786442:WBS786443 WBS851978:WBS851979 WBS917514:WBS917515 WBS983050:WBS983051 WLO10 WLO65546:WLO65547 WLO131082:WLO131083 WLO196618:WLO196619 WLO262154:WLO262155 WLO327690:WLO327691 WLO393226:WLO393227 WLO458762:WLO458763 WLO524298:WLO524299 WLO589834:WLO589835 WLO655370:WLO655371 WLO720906:WLO720907 WLO786442:WLO786443 WLO851978:WLO851979 WLO917514:WLO917515 WLO983050:WLO983051 WVK10 WVK65546:WVK65547 WVK131082:WVK131083 WVK196618:WVK196619 WVK262154:WVK262155 WVK327690:WVK327691 WVK393226:WVK393227 WVK458762:WVK458763 WVK524298:WVK524299 WVK589834:WVK589835 WVK655370:WVK655371 WVK720906:WVK720907 WVK786442:WVK786443 WVK851978:WVK851979 WVK917514:WVK917515 WVK983050:WVK983051" xr:uid="{00000000-0002-0000-0000-00000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IZ10 IZ12:IZ61 IZ63:IZ112 IZ65546:IZ65648 IZ131082:IZ131184 IZ196618:IZ196720 IZ262154:IZ262256 IZ327690:IZ327792 IZ393226:IZ393328 IZ458762:IZ458864 IZ524298:IZ524400 IZ589834:IZ589936 IZ655370:IZ655472 IZ720906:IZ721008 IZ786442:IZ786544 IZ851978:IZ852080 IZ917514:IZ917616 IZ983050:IZ983152 SV10 SV12:SV61 SV63:SV112 SV65546:SV65648 SV131082:SV131184 SV196618:SV196720 SV262154:SV262256 SV327690:SV327792 SV393226:SV393328 SV458762:SV458864 SV524298:SV524400 SV589834:SV589936 SV655370:SV655472 SV720906:SV721008 SV786442:SV786544 SV851978:SV852080 SV917514:SV917616 SV983050:SV983152 ACR10 ACR12:ACR61 ACR63:ACR112 ACR65546:ACR65648 ACR131082:ACR131184 ACR196618:ACR196720 ACR262154:ACR262256 ACR327690:ACR327792 ACR393226:ACR393328 ACR458762:ACR458864 ACR524298:ACR524400 ACR589834:ACR589936 ACR655370:ACR655472 ACR720906:ACR721008 ACR786442:ACR786544 ACR851978:ACR852080 ACR917514:ACR917616 ACR983050:ACR983152 AMN10 AMN12:AMN61 AMN63:AMN112 AMN65546:AMN65648 AMN131082:AMN131184 AMN196618:AMN196720 AMN262154:AMN262256 AMN327690:AMN327792 AMN393226:AMN393328 AMN458762:AMN458864 AMN524298:AMN524400 AMN589834:AMN589936 AMN655370:AMN655472 AMN720906:AMN721008 AMN786442:AMN786544 AMN851978:AMN852080 AMN917514:AMN917616 AMN983050:AMN983152 AWJ10 AWJ12:AWJ61 AWJ63:AWJ112 AWJ65546:AWJ65648 AWJ131082:AWJ131184 AWJ196618:AWJ196720 AWJ262154:AWJ262256 AWJ327690:AWJ327792 AWJ393226:AWJ393328 AWJ458762:AWJ458864 AWJ524298:AWJ524400 AWJ589834:AWJ589936 AWJ655370:AWJ655472 AWJ720906:AWJ721008 AWJ786442:AWJ786544 AWJ851978:AWJ852080 AWJ917514:AWJ917616 AWJ983050:AWJ983152 BGF10 BGF12:BGF61 BGF63:BGF112 BGF65546:BGF65648 BGF131082:BGF131184 BGF196618:BGF196720 BGF262154:BGF262256 BGF327690:BGF327792 BGF393226:BGF393328 BGF458762:BGF458864 BGF524298:BGF524400 BGF589834:BGF589936 BGF655370:BGF655472 BGF720906:BGF721008 BGF786442:BGF786544 BGF851978:BGF852080 BGF917514:BGF917616 BGF983050:BGF983152 BQB10 BQB12:BQB61 BQB63:BQB112 BQB65546:BQB65648 BQB131082:BQB131184 BQB196618:BQB196720 BQB262154:BQB262256 BQB327690:BQB327792 BQB393226:BQB393328 BQB458762:BQB458864 BQB524298:BQB524400 BQB589834:BQB589936 BQB655370:BQB655472 BQB720906:BQB721008 BQB786442:BQB786544 BQB851978:BQB852080 BQB917514:BQB917616 BQB983050:BQB983152 BZX10 BZX12:BZX61 BZX63:BZX112 BZX65546:BZX65648 BZX131082:BZX131184 BZX196618:BZX196720 BZX262154:BZX262256 BZX327690:BZX327792 BZX393226:BZX393328 BZX458762:BZX458864 BZX524298:BZX524400 BZX589834:BZX589936 BZX655370:BZX655472 BZX720906:BZX721008 BZX786442:BZX786544 BZX851978:BZX852080 BZX917514:BZX917616 BZX983050:BZX983152 CJT10 CJT12:CJT61 CJT63:CJT112 CJT65546:CJT65648 CJT131082:CJT131184 CJT196618:CJT196720 CJT262154:CJT262256 CJT327690:CJT327792 CJT393226:CJT393328 CJT458762:CJT458864 CJT524298:CJT524400 CJT589834:CJT589936 CJT655370:CJT655472 CJT720906:CJT721008 CJT786442:CJT786544 CJT851978:CJT852080 CJT917514:CJT917616 CJT983050:CJT983152 CTP10 CTP12:CTP61 CTP63:CTP112 CTP65546:CTP65648 CTP131082:CTP131184 CTP196618:CTP196720 CTP262154:CTP262256 CTP327690:CTP327792 CTP393226:CTP393328 CTP458762:CTP458864 CTP524298:CTP524400 CTP589834:CTP589936 CTP655370:CTP655472 CTP720906:CTP721008 CTP786442:CTP786544 CTP851978:CTP852080 CTP917514:CTP917616 CTP983050:CTP983152 DDL10 DDL12:DDL61 DDL63:DDL112 DDL65546:DDL65648 DDL131082:DDL131184 DDL196618:DDL196720 DDL262154:DDL262256 DDL327690:DDL327792 DDL393226:DDL393328 DDL458762:DDL458864 DDL524298:DDL524400 DDL589834:DDL589936 DDL655370:DDL655472 DDL720906:DDL721008 DDL786442:DDL786544 DDL851978:DDL852080 DDL917514:DDL917616 DDL983050:DDL983152 DNH10 DNH12:DNH61 DNH63:DNH112 DNH65546:DNH65648 DNH131082:DNH131184 DNH196618:DNH196720 DNH262154:DNH262256 DNH327690:DNH327792 DNH393226:DNH393328 DNH458762:DNH458864 DNH524298:DNH524400 DNH589834:DNH589936 DNH655370:DNH655472 DNH720906:DNH721008 DNH786442:DNH786544 DNH851978:DNH852080 DNH917514:DNH917616 DNH983050:DNH983152 DXD10 DXD12:DXD61 DXD63:DXD112 DXD65546:DXD65648 DXD131082:DXD131184 DXD196618:DXD196720 DXD262154:DXD262256 DXD327690:DXD327792 DXD393226:DXD393328 DXD458762:DXD458864 DXD524298:DXD524400 DXD589834:DXD589936 DXD655370:DXD655472 DXD720906:DXD721008 DXD786442:DXD786544 DXD851978:DXD852080 DXD917514:DXD917616 DXD983050:DXD983152 EGZ10 EGZ12:EGZ61 EGZ63:EGZ112 EGZ65546:EGZ65648 EGZ131082:EGZ131184 EGZ196618:EGZ196720 EGZ262154:EGZ262256 EGZ327690:EGZ327792 EGZ393226:EGZ393328 EGZ458762:EGZ458864 EGZ524298:EGZ524400 EGZ589834:EGZ589936 EGZ655370:EGZ655472 EGZ720906:EGZ721008 EGZ786442:EGZ786544 EGZ851978:EGZ852080 EGZ917514:EGZ917616 EGZ983050:EGZ983152 EQV10 EQV12:EQV61 EQV63:EQV112 EQV65546:EQV65648 EQV131082:EQV131184 EQV196618:EQV196720 EQV262154:EQV262256 EQV327690:EQV327792 EQV393226:EQV393328 EQV458762:EQV458864 EQV524298:EQV524400 EQV589834:EQV589936 EQV655370:EQV655472 EQV720906:EQV721008 EQV786442:EQV786544 EQV851978:EQV852080 EQV917514:EQV917616 EQV983050:EQV983152 FAR10 FAR12:FAR61 FAR63:FAR112 FAR65546:FAR65648 FAR131082:FAR131184 FAR196618:FAR196720 FAR262154:FAR262256 FAR327690:FAR327792 FAR393226:FAR393328 FAR458762:FAR458864 FAR524298:FAR524400 FAR589834:FAR589936 FAR655370:FAR655472 FAR720906:FAR721008 FAR786442:FAR786544 FAR851978:FAR852080 FAR917514:FAR917616 FAR983050:FAR983152 FKN10 FKN12:FKN61 FKN63:FKN112 FKN65546:FKN65648 FKN131082:FKN131184 FKN196618:FKN196720 FKN262154:FKN262256 FKN327690:FKN327792 FKN393226:FKN393328 FKN458762:FKN458864 FKN524298:FKN524400 FKN589834:FKN589936 FKN655370:FKN655472 FKN720906:FKN721008 FKN786442:FKN786544 FKN851978:FKN852080 FKN917514:FKN917616 FKN983050:FKN983152 FUJ10 FUJ12:FUJ61 FUJ63:FUJ112 FUJ65546:FUJ65648 FUJ131082:FUJ131184 FUJ196618:FUJ196720 FUJ262154:FUJ262256 FUJ327690:FUJ327792 FUJ393226:FUJ393328 FUJ458762:FUJ458864 FUJ524298:FUJ524400 FUJ589834:FUJ589936 FUJ655370:FUJ655472 FUJ720906:FUJ721008 FUJ786442:FUJ786544 FUJ851978:FUJ852080 FUJ917514:FUJ917616 FUJ983050:FUJ983152 GEF10 GEF12:GEF61 GEF63:GEF112 GEF65546:GEF65648 GEF131082:GEF131184 GEF196618:GEF196720 GEF262154:GEF262256 GEF327690:GEF327792 GEF393226:GEF393328 GEF458762:GEF458864 GEF524298:GEF524400 GEF589834:GEF589936 GEF655370:GEF655472 GEF720906:GEF721008 GEF786442:GEF786544 GEF851978:GEF852080 GEF917514:GEF917616 GEF983050:GEF983152 GOB10 GOB12:GOB61 GOB63:GOB112 GOB65546:GOB65648 GOB131082:GOB131184 GOB196618:GOB196720 GOB262154:GOB262256 GOB327690:GOB327792 GOB393226:GOB393328 GOB458762:GOB458864 GOB524298:GOB524400 GOB589834:GOB589936 GOB655370:GOB655472 GOB720906:GOB721008 GOB786442:GOB786544 GOB851978:GOB852080 GOB917514:GOB917616 GOB983050:GOB983152 GXX10 GXX12:GXX61 GXX63:GXX112 GXX65546:GXX65648 GXX131082:GXX131184 GXX196618:GXX196720 GXX262154:GXX262256 GXX327690:GXX327792 GXX393226:GXX393328 GXX458762:GXX458864 GXX524298:GXX524400 GXX589834:GXX589936 GXX655370:GXX655472 GXX720906:GXX721008 GXX786442:GXX786544 GXX851978:GXX852080 GXX917514:GXX917616 GXX983050:GXX983152 HHT10 HHT12:HHT61 HHT63:HHT112 HHT65546:HHT65648 HHT131082:HHT131184 HHT196618:HHT196720 HHT262154:HHT262256 HHT327690:HHT327792 HHT393226:HHT393328 HHT458762:HHT458864 HHT524298:HHT524400 HHT589834:HHT589936 HHT655370:HHT655472 HHT720906:HHT721008 HHT786442:HHT786544 HHT851978:HHT852080 HHT917514:HHT917616 HHT983050:HHT983152 HRP10 HRP12:HRP61 HRP63:HRP112 HRP65546:HRP65648 HRP131082:HRP131184 HRP196618:HRP196720 HRP262154:HRP262256 HRP327690:HRP327792 HRP393226:HRP393328 HRP458762:HRP458864 HRP524298:HRP524400 HRP589834:HRP589936 HRP655370:HRP655472 HRP720906:HRP721008 HRP786442:HRP786544 HRP851978:HRP852080 HRP917514:HRP917616 HRP983050:HRP983152 IBL10 IBL12:IBL61 IBL63:IBL112 IBL65546:IBL65648 IBL131082:IBL131184 IBL196618:IBL196720 IBL262154:IBL262256 IBL327690:IBL327792 IBL393226:IBL393328 IBL458762:IBL458864 IBL524298:IBL524400 IBL589834:IBL589936 IBL655370:IBL655472 IBL720906:IBL721008 IBL786442:IBL786544 IBL851978:IBL852080 IBL917514:IBL917616 IBL983050:IBL983152 ILH10 ILH12:ILH61 ILH63:ILH112 ILH65546:ILH65648 ILH131082:ILH131184 ILH196618:ILH196720 ILH262154:ILH262256 ILH327690:ILH327792 ILH393226:ILH393328 ILH458762:ILH458864 ILH524298:ILH524400 ILH589834:ILH589936 ILH655370:ILH655472 ILH720906:ILH721008 ILH786442:ILH786544 ILH851978:ILH852080 ILH917514:ILH917616 ILH983050:ILH983152 IVD10 IVD12:IVD61 IVD63:IVD112 IVD65546:IVD65648 IVD131082:IVD131184 IVD196618:IVD196720 IVD262154:IVD262256 IVD327690:IVD327792 IVD393226:IVD393328 IVD458762:IVD458864 IVD524298:IVD524400 IVD589834:IVD589936 IVD655370:IVD655472 IVD720906:IVD721008 IVD786442:IVD786544 IVD851978:IVD852080 IVD917514:IVD917616 IVD983050:IVD983152 JEZ10 JEZ12:JEZ61 JEZ63:JEZ112 JEZ65546:JEZ65648 JEZ131082:JEZ131184 JEZ196618:JEZ196720 JEZ262154:JEZ262256 JEZ327690:JEZ327792 JEZ393226:JEZ393328 JEZ458762:JEZ458864 JEZ524298:JEZ524400 JEZ589834:JEZ589936 JEZ655370:JEZ655472 JEZ720906:JEZ721008 JEZ786442:JEZ786544 JEZ851978:JEZ852080 JEZ917514:JEZ917616 JEZ983050:JEZ983152 JOV10 JOV12:JOV61 JOV63:JOV112 JOV65546:JOV65648 JOV131082:JOV131184 JOV196618:JOV196720 JOV262154:JOV262256 JOV327690:JOV327792 JOV393226:JOV393328 JOV458762:JOV458864 JOV524298:JOV524400 JOV589834:JOV589936 JOV655370:JOV655472 JOV720906:JOV721008 JOV786442:JOV786544 JOV851978:JOV852080 JOV917514:JOV917616 JOV983050:JOV983152 JYR10 JYR12:JYR61 JYR63:JYR112 JYR65546:JYR65648 JYR131082:JYR131184 JYR196618:JYR196720 JYR262154:JYR262256 JYR327690:JYR327792 JYR393226:JYR393328 JYR458762:JYR458864 JYR524298:JYR524400 JYR589834:JYR589936 JYR655370:JYR655472 JYR720906:JYR721008 JYR786442:JYR786544 JYR851978:JYR852080 JYR917514:JYR917616 JYR983050:JYR983152 KIN10 KIN12:KIN61 KIN63:KIN112 KIN65546:KIN65648 KIN131082:KIN131184 KIN196618:KIN196720 KIN262154:KIN262256 KIN327690:KIN327792 KIN393226:KIN393328 KIN458762:KIN458864 KIN524298:KIN524400 KIN589834:KIN589936 KIN655370:KIN655472 KIN720906:KIN721008 KIN786442:KIN786544 KIN851978:KIN852080 KIN917514:KIN917616 KIN983050:KIN983152 KSJ10 KSJ12:KSJ61 KSJ63:KSJ112 KSJ65546:KSJ65648 KSJ131082:KSJ131184 KSJ196618:KSJ196720 KSJ262154:KSJ262256 KSJ327690:KSJ327792 KSJ393226:KSJ393328 KSJ458762:KSJ458864 KSJ524298:KSJ524400 KSJ589834:KSJ589936 KSJ655370:KSJ655472 KSJ720906:KSJ721008 KSJ786442:KSJ786544 KSJ851978:KSJ852080 KSJ917514:KSJ917616 KSJ983050:KSJ983152 LCF10 LCF12:LCF61 LCF63:LCF112 LCF65546:LCF65648 LCF131082:LCF131184 LCF196618:LCF196720 LCF262154:LCF262256 LCF327690:LCF327792 LCF393226:LCF393328 LCF458762:LCF458864 LCF524298:LCF524400 LCF589834:LCF589936 LCF655370:LCF655472 LCF720906:LCF721008 LCF786442:LCF786544 LCF851978:LCF852080 LCF917514:LCF917616 LCF983050:LCF983152 LMB10 LMB12:LMB61 LMB63:LMB112 LMB65546:LMB65648 LMB131082:LMB131184 LMB196618:LMB196720 LMB262154:LMB262256 LMB327690:LMB327792 LMB393226:LMB393328 LMB458762:LMB458864 LMB524298:LMB524400 LMB589834:LMB589936 LMB655370:LMB655472 LMB720906:LMB721008 LMB786442:LMB786544 LMB851978:LMB852080 LMB917514:LMB917616 LMB983050:LMB983152 LVX10 LVX12:LVX61 LVX63:LVX112 LVX65546:LVX65648 LVX131082:LVX131184 LVX196618:LVX196720 LVX262154:LVX262256 LVX327690:LVX327792 LVX393226:LVX393328 LVX458762:LVX458864 LVX524298:LVX524400 LVX589834:LVX589936 LVX655370:LVX655472 LVX720906:LVX721008 LVX786442:LVX786544 LVX851978:LVX852080 LVX917514:LVX917616 LVX983050:LVX983152 MFT10 MFT12:MFT61 MFT63:MFT112 MFT65546:MFT65648 MFT131082:MFT131184 MFT196618:MFT196720 MFT262154:MFT262256 MFT327690:MFT327792 MFT393226:MFT393328 MFT458762:MFT458864 MFT524298:MFT524400 MFT589834:MFT589936 MFT655370:MFT655472 MFT720906:MFT721008 MFT786442:MFT786544 MFT851978:MFT852080 MFT917514:MFT917616 MFT983050:MFT983152 MPP10 MPP12:MPP61 MPP63:MPP112 MPP65546:MPP65648 MPP131082:MPP131184 MPP196618:MPP196720 MPP262154:MPP262256 MPP327690:MPP327792 MPP393226:MPP393328 MPP458762:MPP458864 MPP524298:MPP524400 MPP589834:MPP589936 MPP655370:MPP655472 MPP720906:MPP721008 MPP786442:MPP786544 MPP851978:MPP852080 MPP917514:MPP917616 MPP983050:MPP983152 MZL10 MZL12:MZL61 MZL63:MZL112 MZL65546:MZL65648 MZL131082:MZL131184 MZL196618:MZL196720 MZL262154:MZL262256 MZL327690:MZL327792 MZL393226:MZL393328 MZL458762:MZL458864 MZL524298:MZL524400 MZL589834:MZL589936 MZL655370:MZL655472 MZL720906:MZL721008 MZL786442:MZL786544 MZL851978:MZL852080 MZL917514:MZL917616 MZL983050:MZL983152 NJH10 NJH12:NJH61 NJH63:NJH112 NJH65546:NJH65648 NJH131082:NJH131184 NJH196618:NJH196720 NJH262154:NJH262256 NJH327690:NJH327792 NJH393226:NJH393328 NJH458762:NJH458864 NJH524298:NJH524400 NJH589834:NJH589936 NJH655370:NJH655472 NJH720906:NJH721008 NJH786442:NJH786544 NJH851978:NJH852080 NJH917514:NJH917616 NJH983050:NJH983152 NTD10 NTD12:NTD61 NTD63:NTD112 NTD65546:NTD65648 NTD131082:NTD131184 NTD196618:NTD196720 NTD262154:NTD262256 NTD327690:NTD327792 NTD393226:NTD393328 NTD458762:NTD458864 NTD524298:NTD524400 NTD589834:NTD589936 NTD655370:NTD655472 NTD720906:NTD721008 NTD786442:NTD786544 NTD851978:NTD852080 NTD917514:NTD917616 NTD983050:NTD983152 OCZ10 OCZ12:OCZ61 OCZ63:OCZ112 OCZ65546:OCZ65648 OCZ131082:OCZ131184 OCZ196618:OCZ196720 OCZ262154:OCZ262256 OCZ327690:OCZ327792 OCZ393226:OCZ393328 OCZ458762:OCZ458864 OCZ524298:OCZ524400 OCZ589834:OCZ589936 OCZ655370:OCZ655472 OCZ720906:OCZ721008 OCZ786442:OCZ786544 OCZ851978:OCZ852080 OCZ917514:OCZ917616 OCZ983050:OCZ983152 OMV10 OMV12:OMV61 OMV63:OMV112 OMV65546:OMV65648 OMV131082:OMV131184 OMV196618:OMV196720 OMV262154:OMV262256 OMV327690:OMV327792 OMV393226:OMV393328 OMV458762:OMV458864 OMV524298:OMV524400 OMV589834:OMV589936 OMV655370:OMV655472 OMV720906:OMV721008 OMV786442:OMV786544 OMV851978:OMV852080 OMV917514:OMV917616 OMV983050:OMV983152 OWR10 OWR12:OWR61 OWR63:OWR112 OWR65546:OWR65648 OWR131082:OWR131184 OWR196618:OWR196720 OWR262154:OWR262256 OWR327690:OWR327792 OWR393226:OWR393328 OWR458762:OWR458864 OWR524298:OWR524400 OWR589834:OWR589936 OWR655370:OWR655472 OWR720906:OWR721008 OWR786442:OWR786544 OWR851978:OWR852080 OWR917514:OWR917616 OWR983050:OWR983152 PGN10 PGN12:PGN61 PGN63:PGN112 PGN65546:PGN65648 PGN131082:PGN131184 PGN196618:PGN196720 PGN262154:PGN262256 PGN327690:PGN327792 PGN393226:PGN393328 PGN458762:PGN458864 PGN524298:PGN524400 PGN589834:PGN589936 PGN655370:PGN655472 PGN720906:PGN721008 PGN786442:PGN786544 PGN851978:PGN852080 PGN917514:PGN917616 PGN983050:PGN983152 PQJ10 PQJ12:PQJ61 PQJ63:PQJ112 PQJ65546:PQJ65648 PQJ131082:PQJ131184 PQJ196618:PQJ196720 PQJ262154:PQJ262256 PQJ327690:PQJ327792 PQJ393226:PQJ393328 PQJ458762:PQJ458864 PQJ524298:PQJ524400 PQJ589834:PQJ589936 PQJ655370:PQJ655472 PQJ720906:PQJ721008 PQJ786442:PQJ786544 PQJ851978:PQJ852080 PQJ917514:PQJ917616 PQJ983050:PQJ983152 QAF10 QAF12:QAF61 QAF63:QAF112 QAF65546:QAF65648 QAF131082:QAF131184 QAF196618:QAF196720 QAF262154:QAF262256 QAF327690:QAF327792 QAF393226:QAF393328 QAF458762:QAF458864 QAF524298:QAF524400 QAF589834:QAF589936 QAF655370:QAF655472 QAF720906:QAF721008 QAF786442:QAF786544 QAF851978:QAF852080 QAF917514:QAF917616 QAF983050:QAF983152 QKB10 QKB12:QKB61 QKB63:QKB112 QKB65546:QKB65648 QKB131082:QKB131184 QKB196618:QKB196720 QKB262154:QKB262256 QKB327690:QKB327792 QKB393226:QKB393328 QKB458762:QKB458864 QKB524298:QKB524400 QKB589834:QKB589936 QKB655370:QKB655472 QKB720906:QKB721008 QKB786442:QKB786544 QKB851978:QKB852080 QKB917514:QKB917616 QKB983050:QKB983152 QTX10 QTX12:QTX61 QTX63:QTX112 QTX65546:QTX65648 QTX131082:QTX131184 QTX196618:QTX196720 QTX262154:QTX262256 QTX327690:QTX327792 QTX393226:QTX393328 QTX458762:QTX458864 QTX524298:QTX524400 QTX589834:QTX589936 QTX655370:QTX655472 QTX720906:QTX721008 QTX786442:QTX786544 QTX851978:QTX852080 QTX917514:QTX917616 QTX983050:QTX983152 RDT10 RDT12:RDT61 RDT63:RDT112 RDT65546:RDT65648 RDT131082:RDT131184 RDT196618:RDT196720 RDT262154:RDT262256 RDT327690:RDT327792 RDT393226:RDT393328 RDT458762:RDT458864 RDT524298:RDT524400 RDT589834:RDT589936 RDT655370:RDT655472 RDT720906:RDT721008 RDT786442:RDT786544 RDT851978:RDT852080 RDT917514:RDT917616 RDT983050:RDT983152 RNP10 RNP12:RNP61 RNP63:RNP112 RNP65546:RNP65648 RNP131082:RNP131184 RNP196618:RNP196720 RNP262154:RNP262256 RNP327690:RNP327792 RNP393226:RNP393328 RNP458762:RNP458864 RNP524298:RNP524400 RNP589834:RNP589936 RNP655370:RNP655472 RNP720906:RNP721008 RNP786442:RNP786544 RNP851978:RNP852080 RNP917514:RNP917616 RNP983050:RNP983152 RXL10 RXL12:RXL61 RXL63:RXL112 RXL65546:RXL65648 RXL131082:RXL131184 RXL196618:RXL196720 RXL262154:RXL262256 RXL327690:RXL327792 RXL393226:RXL393328 RXL458762:RXL458864 RXL524298:RXL524400 RXL589834:RXL589936 RXL655370:RXL655472 RXL720906:RXL721008 RXL786442:RXL786544 RXL851978:RXL852080 RXL917514:RXL917616 RXL983050:RXL983152 SHH10 SHH12:SHH61 SHH63:SHH112 SHH65546:SHH65648 SHH131082:SHH131184 SHH196618:SHH196720 SHH262154:SHH262256 SHH327690:SHH327792 SHH393226:SHH393328 SHH458762:SHH458864 SHH524298:SHH524400 SHH589834:SHH589936 SHH655370:SHH655472 SHH720906:SHH721008 SHH786442:SHH786544 SHH851978:SHH852080 SHH917514:SHH917616 SHH983050:SHH983152 SRD10 SRD12:SRD61 SRD63:SRD112 SRD65546:SRD65648 SRD131082:SRD131184 SRD196618:SRD196720 SRD262154:SRD262256 SRD327690:SRD327792 SRD393226:SRD393328 SRD458762:SRD458864 SRD524298:SRD524400 SRD589834:SRD589936 SRD655370:SRD655472 SRD720906:SRD721008 SRD786442:SRD786544 SRD851978:SRD852080 SRD917514:SRD917616 SRD983050:SRD983152 TAZ10 TAZ12:TAZ61 TAZ63:TAZ112 TAZ65546:TAZ65648 TAZ131082:TAZ131184 TAZ196618:TAZ196720 TAZ262154:TAZ262256 TAZ327690:TAZ327792 TAZ393226:TAZ393328 TAZ458762:TAZ458864 TAZ524298:TAZ524400 TAZ589834:TAZ589936 TAZ655370:TAZ655472 TAZ720906:TAZ721008 TAZ786442:TAZ786544 TAZ851978:TAZ852080 TAZ917514:TAZ917616 TAZ983050:TAZ983152 TKV10 TKV12:TKV61 TKV63:TKV112 TKV65546:TKV65648 TKV131082:TKV131184 TKV196618:TKV196720 TKV262154:TKV262256 TKV327690:TKV327792 TKV393226:TKV393328 TKV458762:TKV458864 TKV524298:TKV524400 TKV589834:TKV589936 TKV655370:TKV655472 TKV720906:TKV721008 TKV786442:TKV786544 TKV851978:TKV852080 TKV917514:TKV917616 TKV983050:TKV983152 TUR10 TUR12:TUR61 TUR63:TUR112 TUR65546:TUR65648 TUR131082:TUR131184 TUR196618:TUR196720 TUR262154:TUR262256 TUR327690:TUR327792 TUR393226:TUR393328 TUR458762:TUR458864 TUR524298:TUR524400 TUR589834:TUR589936 TUR655370:TUR655472 TUR720906:TUR721008 TUR786442:TUR786544 TUR851978:TUR852080 TUR917514:TUR917616 TUR983050:TUR983152 UEN10 UEN12:UEN61 UEN63:UEN112 UEN65546:UEN65648 UEN131082:UEN131184 UEN196618:UEN196720 UEN262154:UEN262256 UEN327690:UEN327792 UEN393226:UEN393328 UEN458762:UEN458864 UEN524298:UEN524400 UEN589834:UEN589936 UEN655370:UEN655472 UEN720906:UEN721008 UEN786442:UEN786544 UEN851978:UEN852080 UEN917514:UEN917616 UEN983050:UEN983152 UOJ10 UOJ12:UOJ61 UOJ63:UOJ112 UOJ65546:UOJ65648 UOJ131082:UOJ131184 UOJ196618:UOJ196720 UOJ262154:UOJ262256 UOJ327690:UOJ327792 UOJ393226:UOJ393328 UOJ458762:UOJ458864 UOJ524298:UOJ524400 UOJ589834:UOJ589936 UOJ655370:UOJ655472 UOJ720906:UOJ721008 UOJ786442:UOJ786544 UOJ851978:UOJ852080 UOJ917514:UOJ917616 UOJ983050:UOJ983152 UYF10 UYF12:UYF61 UYF63:UYF112 UYF65546:UYF65648 UYF131082:UYF131184 UYF196618:UYF196720 UYF262154:UYF262256 UYF327690:UYF327792 UYF393226:UYF393328 UYF458762:UYF458864 UYF524298:UYF524400 UYF589834:UYF589936 UYF655370:UYF655472 UYF720906:UYF721008 UYF786442:UYF786544 UYF851978:UYF852080 UYF917514:UYF917616 UYF983050:UYF983152 VIB10 VIB12:VIB61 VIB63:VIB112 VIB65546:VIB65648 VIB131082:VIB131184 VIB196618:VIB196720 VIB262154:VIB262256 VIB327690:VIB327792 VIB393226:VIB393328 VIB458762:VIB458864 VIB524298:VIB524400 VIB589834:VIB589936 VIB655370:VIB655472 VIB720906:VIB721008 VIB786442:VIB786544 VIB851978:VIB852080 VIB917514:VIB917616 VIB983050:VIB983152 VRX10 VRX12:VRX61 VRX63:VRX112 VRX65546:VRX65648 VRX131082:VRX131184 VRX196618:VRX196720 VRX262154:VRX262256 VRX327690:VRX327792 VRX393226:VRX393328 VRX458762:VRX458864 VRX524298:VRX524400 VRX589834:VRX589936 VRX655370:VRX655472 VRX720906:VRX721008 VRX786442:VRX786544 VRX851978:VRX852080 VRX917514:VRX917616 VRX983050:VRX983152 WBT10 WBT12:WBT61 WBT63:WBT112 WBT65546:WBT65648 WBT131082:WBT131184 WBT196618:WBT196720 WBT262154:WBT262256 WBT327690:WBT327792 WBT393226:WBT393328 WBT458762:WBT458864 WBT524298:WBT524400 WBT589834:WBT589936 WBT655370:WBT655472 WBT720906:WBT721008 WBT786442:WBT786544 WBT851978:WBT852080 WBT917514:WBT917616 WBT983050:WBT983152 WLP10 WLP12:WLP61 WLP63:WLP112 WLP65546:WLP65648 WLP131082:WLP131184 WLP196618:WLP196720 WLP262154:WLP262256 WLP327690:WLP327792 WLP393226:WLP393328 WLP458762:WLP458864 WLP524298:WLP524400 WLP589834:WLP589936 WLP655370:WLP655472 WLP720906:WLP721008 WLP786442:WLP786544 WLP851978:WLP852080 WLP917514:WLP917616 WLP983050:WLP983152 WVL10 WVL12:WVL61 WVL63:WVL112 WVL65546:WVL65648 WVL131082:WVL131184 WVL196618:WVL196720 WVL262154:WVL262256 WVL327690:WVL327792 WVL393226:WVL393328 WVL458762:WVL458864 WVL524298:WVL524400 WVL589834:WVL589936 WVL655370:WVL655472 WVL720906:WVL721008 WVL786442:WVL786544 WVL851978:WVL852080 WVL917514:WVL917616 WVL983050:WVL983152" xr:uid="{00000000-0002-0000-0000-000003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000-000004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000-000005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000-000006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000-000007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000-000008000000}"/>
    <dataValidation allowBlank="1" showInputMessage="1" showErrorMessage="1" prompt="INPUT Quarterly Assessment Highest Possible Score" sqref="V65546:V65547 V131082:V131083 V196618:V196619 V262154:V262155 V327690:V327691 V393226:V393227 V458762:V458763 V524298:V524299 V589834:V589835 V655370:V655371 V720906:V720907 V786442:V786443 V851978:V851979 V917514:V917515 V983050:V983051 JO10 JO65546:JO65547 JO131082:JO131083 JO196618:JO196619 JO262154:JO262155 JO327690:JO327691 JO393226:JO393227 JO458762:JO458763 JO524298:JO524299 JO589834:JO589835 JO655370:JO655371 JO720906:JO720907 JO786442:JO786443 JO851978:JO851979 JO917514:JO917515 JO983050:JO983051 TK10 TK65546:TK65547 TK131082:TK131083 TK196618:TK196619 TK262154:TK262155 TK327690:TK327691 TK393226:TK393227 TK458762:TK458763 TK524298:TK524299 TK589834:TK589835 TK655370:TK655371 TK720906:TK720907 TK786442:TK786443 TK851978:TK851979 TK917514:TK917515 TK983050:TK983051 ADG10 ADG65546:ADG65547 ADG131082:ADG131083 ADG196618:ADG196619 ADG262154:ADG262155 ADG327690:ADG327691 ADG393226:ADG393227 ADG458762:ADG458763 ADG524298:ADG524299 ADG589834:ADG589835 ADG655370:ADG655371 ADG720906:ADG720907 ADG786442:ADG786443 ADG851978:ADG851979 ADG917514:ADG917515 ADG983050:ADG983051 ANC10 ANC65546:ANC65547 ANC131082:ANC131083 ANC196618:ANC196619 ANC262154:ANC262155 ANC327690:ANC327691 ANC393226:ANC393227 ANC458762:ANC458763 ANC524298:ANC524299 ANC589834:ANC589835 ANC655370:ANC655371 ANC720906:ANC720907 ANC786442:ANC786443 ANC851978:ANC851979 ANC917514:ANC917515 ANC983050:ANC983051 AWY10 AWY65546:AWY65547 AWY131082:AWY131083 AWY196618:AWY196619 AWY262154:AWY262155 AWY327690:AWY327691 AWY393226:AWY393227 AWY458762:AWY458763 AWY524298:AWY524299 AWY589834:AWY589835 AWY655370:AWY655371 AWY720906:AWY720907 AWY786442:AWY786443 AWY851978:AWY851979 AWY917514:AWY917515 AWY983050:AWY983051 BGU10 BGU65546:BGU65547 BGU131082:BGU131083 BGU196618:BGU196619 BGU262154:BGU262155 BGU327690:BGU327691 BGU393226:BGU393227 BGU458762:BGU458763 BGU524298:BGU524299 BGU589834:BGU589835 BGU655370:BGU655371 BGU720906:BGU720907 BGU786442:BGU786443 BGU851978:BGU851979 BGU917514:BGU917515 BGU983050:BGU983051 BQQ10 BQQ65546:BQQ65547 BQQ131082:BQQ131083 BQQ196618:BQQ196619 BQQ262154:BQQ262155 BQQ327690:BQQ327691 BQQ393226:BQQ393227 BQQ458762:BQQ458763 BQQ524298:BQQ524299 BQQ589834:BQQ589835 BQQ655370:BQQ655371 BQQ720906:BQQ720907 BQQ786442:BQQ786443 BQQ851978:BQQ851979 BQQ917514:BQQ917515 BQQ983050:BQQ983051 CAM10 CAM65546:CAM65547 CAM131082:CAM131083 CAM196618:CAM196619 CAM262154:CAM262155 CAM327690:CAM327691 CAM393226:CAM393227 CAM458762:CAM458763 CAM524298:CAM524299 CAM589834:CAM589835 CAM655370:CAM655371 CAM720906:CAM720907 CAM786442:CAM786443 CAM851978:CAM851979 CAM917514:CAM917515 CAM983050:CAM983051 CKI10 CKI65546:CKI65547 CKI131082:CKI131083 CKI196618:CKI196619 CKI262154:CKI262155 CKI327690:CKI327691 CKI393226:CKI393227 CKI458762:CKI458763 CKI524298:CKI524299 CKI589834:CKI589835 CKI655370:CKI655371 CKI720906:CKI720907 CKI786442:CKI786443 CKI851978:CKI851979 CKI917514:CKI917515 CKI983050:CKI983051 CUE10 CUE65546:CUE65547 CUE131082:CUE131083 CUE196618:CUE196619 CUE262154:CUE262155 CUE327690:CUE327691 CUE393226:CUE393227 CUE458762:CUE458763 CUE524298:CUE524299 CUE589834:CUE589835 CUE655370:CUE655371 CUE720906:CUE720907 CUE786442:CUE786443 CUE851978:CUE851979 CUE917514:CUE917515 CUE983050:CUE983051 DEA10 DEA65546:DEA65547 DEA131082:DEA131083 DEA196618:DEA196619 DEA262154:DEA262155 DEA327690:DEA327691 DEA393226:DEA393227 DEA458762:DEA458763 DEA524298:DEA524299 DEA589834:DEA589835 DEA655370:DEA655371 DEA720906:DEA720907 DEA786442:DEA786443 DEA851978:DEA851979 DEA917514:DEA917515 DEA983050:DEA983051 DNW10 DNW65546:DNW65547 DNW131082:DNW131083 DNW196618:DNW196619 DNW262154:DNW262155 DNW327690:DNW327691 DNW393226:DNW393227 DNW458762:DNW458763 DNW524298:DNW524299 DNW589834:DNW589835 DNW655370:DNW655371 DNW720906:DNW720907 DNW786442:DNW786443 DNW851978:DNW851979 DNW917514:DNW917515 DNW983050:DNW983051 DXS10 DXS65546:DXS65547 DXS131082:DXS131083 DXS196618:DXS196619 DXS262154:DXS262155 DXS327690:DXS327691 DXS393226:DXS393227 DXS458762:DXS458763 DXS524298:DXS524299 DXS589834:DXS589835 DXS655370:DXS655371 DXS720906:DXS720907 DXS786442:DXS786443 DXS851978:DXS851979 DXS917514:DXS917515 DXS983050:DXS983051 EHO10 EHO65546:EHO65547 EHO131082:EHO131083 EHO196618:EHO196619 EHO262154:EHO262155 EHO327690:EHO327691 EHO393226:EHO393227 EHO458762:EHO458763 EHO524298:EHO524299 EHO589834:EHO589835 EHO655370:EHO655371 EHO720906:EHO720907 EHO786442:EHO786443 EHO851978:EHO851979 EHO917514:EHO917515 EHO983050:EHO983051 ERK10 ERK65546:ERK65547 ERK131082:ERK131083 ERK196618:ERK196619 ERK262154:ERK262155 ERK327690:ERK327691 ERK393226:ERK393227 ERK458762:ERK458763 ERK524298:ERK524299 ERK589834:ERK589835 ERK655370:ERK655371 ERK720906:ERK720907 ERK786442:ERK786443 ERK851978:ERK851979 ERK917514:ERK917515 ERK983050:ERK983051 FBG10 FBG65546:FBG65547 FBG131082:FBG131083 FBG196618:FBG196619 FBG262154:FBG262155 FBG327690:FBG327691 FBG393226:FBG393227 FBG458762:FBG458763 FBG524298:FBG524299 FBG589834:FBG589835 FBG655370:FBG655371 FBG720906:FBG720907 FBG786442:FBG786443 FBG851978:FBG851979 FBG917514:FBG917515 FBG983050:FBG983051 FLC10 FLC65546:FLC65547 FLC131082:FLC131083 FLC196618:FLC196619 FLC262154:FLC262155 FLC327690:FLC327691 FLC393226:FLC393227 FLC458762:FLC458763 FLC524298:FLC524299 FLC589834:FLC589835 FLC655370:FLC655371 FLC720906:FLC720907 FLC786442:FLC786443 FLC851978:FLC851979 FLC917514:FLC917515 FLC983050:FLC983051 FUY10 FUY65546:FUY65547 FUY131082:FUY131083 FUY196618:FUY196619 FUY262154:FUY262155 FUY327690:FUY327691 FUY393226:FUY393227 FUY458762:FUY458763 FUY524298:FUY524299 FUY589834:FUY589835 FUY655370:FUY655371 FUY720906:FUY720907 FUY786442:FUY786443 FUY851978:FUY851979 FUY917514:FUY917515 FUY983050:FUY983051 GEU10 GEU65546:GEU65547 GEU131082:GEU131083 GEU196618:GEU196619 GEU262154:GEU262155 GEU327690:GEU327691 GEU393226:GEU393227 GEU458762:GEU458763 GEU524298:GEU524299 GEU589834:GEU589835 GEU655370:GEU655371 GEU720906:GEU720907 GEU786442:GEU786443 GEU851978:GEU851979 GEU917514:GEU917515 GEU983050:GEU983051 GOQ10 GOQ65546:GOQ65547 GOQ131082:GOQ131083 GOQ196618:GOQ196619 GOQ262154:GOQ262155 GOQ327690:GOQ327691 GOQ393226:GOQ393227 GOQ458762:GOQ458763 GOQ524298:GOQ524299 GOQ589834:GOQ589835 GOQ655370:GOQ655371 GOQ720906:GOQ720907 GOQ786442:GOQ786443 GOQ851978:GOQ851979 GOQ917514:GOQ917515 GOQ983050:GOQ983051 GYM10 GYM65546:GYM65547 GYM131082:GYM131083 GYM196618:GYM196619 GYM262154:GYM262155 GYM327690:GYM327691 GYM393226:GYM393227 GYM458762:GYM458763 GYM524298:GYM524299 GYM589834:GYM589835 GYM655370:GYM655371 GYM720906:GYM720907 GYM786442:GYM786443 GYM851978:GYM851979 GYM917514:GYM917515 GYM983050:GYM983051 HII10 HII65546:HII65547 HII131082:HII131083 HII196618:HII196619 HII262154:HII262155 HII327690:HII327691 HII393226:HII393227 HII458762:HII458763 HII524298:HII524299 HII589834:HII589835 HII655370:HII655371 HII720906:HII720907 HII786442:HII786443 HII851978:HII851979 HII917514:HII917515 HII983050:HII983051 HSE10 HSE65546:HSE65547 HSE131082:HSE131083 HSE196618:HSE196619 HSE262154:HSE262155 HSE327690:HSE327691 HSE393226:HSE393227 HSE458762:HSE458763 HSE524298:HSE524299 HSE589834:HSE589835 HSE655370:HSE655371 HSE720906:HSE720907 HSE786442:HSE786443 HSE851978:HSE851979 HSE917514:HSE917515 HSE983050:HSE983051 ICA10 ICA65546:ICA65547 ICA131082:ICA131083 ICA196618:ICA196619 ICA262154:ICA262155 ICA327690:ICA327691 ICA393226:ICA393227 ICA458762:ICA458763 ICA524298:ICA524299 ICA589834:ICA589835 ICA655370:ICA655371 ICA720906:ICA720907 ICA786442:ICA786443 ICA851978:ICA851979 ICA917514:ICA917515 ICA983050:ICA983051 ILW10 ILW65546:ILW65547 ILW131082:ILW131083 ILW196618:ILW196619 ILW262154:ILW262155 ILW327690:ILW327691 ILW393226:ILW393227 ILW458762:ILW458763 ILW524298:ILW524299 ILW589834:ILW589835 ILW655370:ILW655371 ILW720906:ILW720907 ILW786442:ILW786443 ILW851978:ILW851979 ILW917514:ILW917515 ILW983050:ILW983051 IVS10 IVS65546:IVS65547 IVS131082:IVS131083 IVS196618:IVS196619 IVS262154:IVS262155 IVS327690:IVS327691 IVS393226:IVS393227 IVS458762:IVS458763 IVS524298:IVS524299 IVS589834:IVS589835 IVS655370:IVS655371 IVS720906:IVS720907 IVS786442:IVS786443 IVS851978:IVS851979 IVS917514:IVS917515 IVS983050:IVS983051 JFO10 JFO65546:JFO65547 JFO131082:JFO131083 JFO196618:JFO196619 JFO262154:JFO262155 JFO327690:JFO327691 JFO393226:JFO393227 JFO458762:JFO458763 JFO524298:JFO524299 JFO589834:JFO589835 JFO655370:JFO655371 JFO720906:JFO720907 JFO786442:JFO786443 JFO851978:JFO851979 JFO917514:JFO917515 JFO983050:JFO983051 JPK10 JPK65546:JPK65547 JPK131082:JPK131083 JPK196618:JPK196619 JPK262154:JPK262155 JPK327690:JPK327691 JPK393226:JPK393227 JPK458762:JPK458763 JPK524298:JPK524299 JPK589834:JPK589835 JPK655370:JPK655371 JPK720906:JPK720907 JPK786442:JPK786443 JPK851978:JPK851979 JPK917514:JPK917515 JPK983050:JPK983051 JZG10 JZG65546:JZG65547 JZG131082:JZG131083 JZG196618:JZG196619 JZG262154:JZG262155 JZG327690:JZG327691 JZG393226:JZG393227 JZG458762:JZG458763 JZG524298:JZG524299 JZG589834:JZG589835 JZG655370:JZG655371 JZG720906:JZG720907 JZG786442:JZG786443 JZG851978:JZG851979 JZG917514:JZG917515 JZG983050:JZG983051 KJC10 KJC65546:KJC65547 KJC131082:KJC131083 KJC196618:KJC196619 KJC262154:KJC262155 KJC327690:KJC327691 KJC393226:KJC393227 KJC458762:KJC458763 KJC524298:KJC524299 KJC589834:KJC589835 KJC655370:KJC655371 KJC720906:KJC720907 KJC786442:KJC786443 KJC851978:KJC851979 KJC917514:KJC917515 KJC983050:KJC983051 KSY10 KSY65546:KSY65547 KSY131082:KSY131083 KSY196618:KSY196619 KSY262154:KSY262155 KSY327690:KSY327691 KSY393226:KSY393227 KSY458762:KSY458763 KSY524298:KSY524299 KSY589834:KSY589835 KSY655370:KSY655371 KSY720906:KSY720907 KSY786442:KSY786443 KSY851978:KSY851979 KSY917514:KSY917515 KSY983050:KSY983051 LCU10 LCU65546:LCU65547 LCU131082:LCU131083 LCU196618:LCU196619 LCU262154:LCU262155 LCU327690:LCU327691 LCU393226:LCU393227 LCU458762:LCU458763 LCU524298:LCU524299 LCU589834:LCU589835 LCU655370:LCU655371 LCU720906:LCU720907 LCU786442:LCU786443 LCU851978:LCU851979 LCU917514:LCU917515 LCU983050:LCU983051 LMQ10 LMQ65546:LMQ65547 LMQ131082:LMQ131083 LMQ196618:LMQ196619 LMQ262154:LMQ262155 LMQ327690:LMQ327691 LMQ393226:LMQ393227 LMQ458762:LMQ458763 LMQ524298:LMQ524299 LMQ589834:LMQ589835 LMQ655370:LMQ655371 LMQ720906:LMQ720907 LMQ786442:LMQ786443 LMQ851978:LMQ851979 LMQ917514:LMQ917515 LMQ983050:LMQ983051 LWM10 LWM65546:LWM65547 LWM131082:LWM131083 LWM196618:LWM196619 LWM262154:LWM262155 LWM327690:LWM327691 LWM393226:LWM393227 LWM458762:LWM458763 LWM524298:LWM524299 LWM589834:LWM589835 LWM655370:LWM655371 LWM720906:LWM720907 LWM786442:LWM786443 LWM851978:LWM851979 LWM917514:LWM917515 LWM983050:LWM983051 MGI10 MGI65546:MGI65547 MGI131082:MGI131083 MGI196618:MGI196619 MGI262154:MGI262155 MGI327690:MGI327691 MGI393226:MGI393227 MGI458762:MGI458763 MGI524298:MGI524299 MGI589834:MGI589835 MGI655370:MGI655371 MGI720906:MGI720907 MGI786442:MGI786443 MGI851978:MGI851979 MGI917514:MGI917515 MGI983050:MGI983051 MQE10 MQE65546:MQE65547 MQE131082:MQE131083 MQE196618:MQE196619 MQE262154:MQE262155 MQE327690:MQE327691 MQE393226:MQE393227 MQE458762:MQE458763 MQE524298:MQE524299 MQE589834:MQE589835 MQE655370:MQE655371 MQE720906:MQE720907 MQE786442:MQE786443 MQE851978:MQE851979 MQE917514:MQE917515 MQE983050:MQE983051 NAA10 NAA65546:NAA65547 NAA131082:NAA131083 NAA196618:NAA196619 NAA262154:NAA262155 NAA327690:NAA327691 NAA393226:NAA393227 NAA458762:NAA458763 NAA524298:NAA524299 NAA589834:NAA589835 NAA655370:NAA655371 NAA720906:NAA720907 NAA786442:NAA786443 NAA851978:NAA851979 NAA917514:NAA917515 NAA983050:NAA983051 NJW10 NJW65546:NJW65547 NJW131082:NJW131083 NJW196618:NJW196619 NJW262154:NJW262155 NJW327690:NJW327691 NJW393226:NJW393227 NJW458762:NJW458763 NJW524298:NJW524299 NJW589834:NJW589835 NJW655370:NJW655371 NJW720906:NJW720907 NJW786442:NJW786443 NJW851978:NJW851979 NJW917514:NJW917515 NJW983050:NJW983051 NTS10 NTS65546:NTS65547 NTS131082:NTS131083 NTS196618:NTS196619 NTS262154:NTS262155 NTS327690:NTS327691 NTS393226:NTS393227 NTS458762:NTS458763 NTS524298:NTS524299 NTS589834:NTS589835 NTS655370:NTS655371 NTS720906:NTS720907 NTS786442:NTS786443 NTS851978:NTS851979 NTS917514:NTS917515 NTS983050:NTS983051 ODO10 ODO65546:ODO65547 ODO131082:ODO131083 ODO196618:ODO196619 ODO262154:ODO262155 ODO327690:ODO327691 ODO393226:ODO393227 ODO458762:ODO458763 ODO524298:ODO524299 ODO589834:ODO589835 ODO655370:ODO655371 ODO720906:ODO720907 ODO786442:ODO786443 ODO851978:ODO851979 ODO917514:ODO917515 ODO983050:ODO983051 ONK10 ONK65546:ONK65547 ONK131082:ONK131083 ONK196618:ONK196619 ONK262154:ONK262155 ONK327690:ONK327691 ONK393226:ONK393227 ONK458762:ONK458763 ONK524298:ONK524299 ONK589834:ONK589835 ONK655370:ONK655371 ONK720906:ONK720907 ONK786442:ONK786443 ONK851978:ONK851979 ONK917514:ONK917515 ONK983050:ONK983051 OXG10 OXG65546:OXG65547 OXG131082:OXG131083 OXG196618:OXG196619 OXG262154:OXG262155 OXG327690:OXG327691 OXG393226:OXG393227 OXG458762:OXG458763 OXG524298:OXG524299 OXG589834:OXG589835 OXG655370:OXG655371 OXG720906:OXG720907 OXG786442:OXG786443 OXG851978:OXG851979 OXG917514:OXG917515 OXG983050:OXG983051 PHC10 PHC65546:PHC65547 PHC131082:PHC131083 PHC196618:PHC196619 PHC262154:PHC262155 PHC327690:PHC327691 PHC393226:PHC393227 PHC458762:PHC458763 PHC524298:PHC524299 PHC589834:PHC589835 PHC655370:PHC655371 PHC720906:PHC720907 PHC786442:PHC786443 PHC851978:PHC851979 PHC917514:PHC917515 PHC983050:PHC983051 PQY10 PQY65546:PQY65547 PQY131082:PQY131083 PQY196618:PQY196619 PQY262154:PQY262155 PQY327690:PQY327691 PQY393226:PQY393227 PQY458762:PQY458763 PQY524298:PQY524299 PQY589834:PQY589835 PQY655370:PQY655371 PQY720906:PQY720907 PQY786442:PQY786443 PQY851978:PQY851979 PQY917514:PQY917515 PQY983050:PQY983051 QAU10 QAU65546:QAU65547 QAU131082:QAU131083 QAU196618:QAU196619 QAU262154:QAU262155 QAU327690:QAU327691 QAU393226:QAU393227 QAU458762:QAU458763 QAU524298:QAU524299 QAU589834:QAU589835 QAU655370:QAU655371 QAU720906:QAU720907 QAU786442:QAU786443 QAU851978:QAU851979 QAU917514:QAU917515 QAU983050:QAU983051 QKQ10 QKQ65546:QKQ65547 QKQ131082:QKQ131083 QKQ196618:QKQ196619 QKQ262154:QKQ262155 QKQ327690:QKQ327691 QKQ393226:QKQ393227 QKQ458762:QKQ458763 QKQ524298:QKQ524299 QKQ589834:QKQ589835 QKQ655370:QKQ655371 QKQ720906:QKQ720907 QKQ786442:QKQ786443 QKQ851978:QKQ851979 QKQ917514:QKQ917515 QKQ983050:QKQ983051 QUM10 QUM65546:QUM65547 QUM131082:QUM131083 QUM196618:QUM196619 QUM262154:QUM262155 QUM327690:QUM327691 QUM393226:QUM393227 QUM458762:QUM458763 QUM524298:QUM524299 QUM589834:QUM589835 QUM655370:QUM655371 QUM720906:QUM720907 QUM786442:QUM786443 QUM851978:QUM851979 QUM917514:QUM917515 QUM983050:QUM983051 REI10 REI65546:REI65547 REI131082:REI131083 REI196618:REI196619 REI262154:REI262155 REI327690:REI327691 REI393226:REI393227 REI458762:REI458763 REI524298:REI524299 REI589834:REI589835 REI655370:REI655371 REI720906:REI720907 REI786442:REI786443 REI851978:REI851979 REI917514:REI917515 REI983050:REI983051 ROE10 ROE65546:ROE65547 ROE131082:ROE131083 ROE196618:ROE196619 ROE262154:ROE262155 ROE327690:ROE327691 ROE393226:ROE393227 ROE458762:ROE458763 ROE524298:ROE524299 ROE589834:ROE589835 ROE655370:ROE655371 ROE720906:ROE720907 ROE786442:ROE786443 ROE851978:ROE851979 ROE917514:ROE917515 ROE983050:ROE983051 RYA10 RYA65546:RYA65547 RYA131082:RYA131083 RYA196618:RYA196619 RYA262154:RYA262155 RYA327690:RYA327691 RYA393226:RYA393227 RYA458762:RYA458763 RYA524298:RYA524299 RYA589834:RYA589835 RYA655370:RYA655371 RYA720906:RYA720907 RYA786442:RYA786443 RYA851978:RYA851979 RYA917514:RYA917515 RYA983050:RYA983051 SHW10 SHW65546:SHW65547 SHW131082:SHW131083 SHW196618:SHW196619 SHW262154:SHW262155 SHW327690:SHW327691 SHW393226:SHW393227 SHW458762:SHW458763 SHW524298:SHW524299 SHW589834:SHW589835 SHW655370:SHW655371 SHW720906:SHW720907 SHW786442:SHW786443 SHW851978:SHW851979 SHW917514:SHW917515 SHW983050:SHW983051 SRS10 SRS65546:SRS65547 SRS131082:SRS131083 SRS196618:SRS196619 SRS262154:SRS262155 SRS327690:SRS327691 SRS393226:SRS393227 SRS458762:SRS458763 SRS524298:SRS524299 SRS589834:SRS589835 SRS655370:SRS655371 SRS720906:SRS720907 SRS786442:SRS786443 SRS851978:SRS851979 SRS917514:SRS917515 SRS983050:SRS983051 TBO10 TBO65546:TBO65547 TBO131082:TBO131083 TBO196618:TBO196619 TBO262154:TBO262155 TBO327690:TBO327691 TBO393226:TBO393227 TBO458762:TBO458763 TBO524298:TBO524299 TBO589834:TBO589835 TBO655370:TBO655371 TBO720906:TBO720907 TBO786442:TBO786443 TBO851978:TBO851979 TBO917514:TBO917515 TBO983050:TBO983051 TLK10 TLK65546:TLK65547 TLK131082:TLK131083 TLK196618:TLK196619 TLK262154:TLK262155 TLK327690:TLK327691 TLK393226:TLK393227 TLK458762:TLK458763 TLK524298:TLK524299 TLK589834:TLK589835 TLK655370:TLK655371 TLK720906:TLK720907 TLK786442:TLK786443 TLK851978:TLK851979 TLK917514:TLK917515 TLK983050:TLK983051 TVG10 TVG65546:TVG65547 TVG131082:TVG131083 TVG196618:TVG196619 TVG262154:TVG262155 TVG327690:TVG327691 TVG393226:TVG393227 TVG458762:TVG458763 TVG524298:TVG524299 TVG589834:TVG589835 TVG655370:TVG655371 TVG720906:TVG720907 TVG786442:TVG786443 TVG851978:TVG851979 TVG917514:TVG917515 TVG983050:TVG983051 UFC10 UFC65546:UFC65547 UFC131082:UFC131083 UFC196618:UFC196619 UFC262154:UFC262155 UFC327690:UFC327691 UFC393226:UFC393227 UFC458762:UFC458763 UFC524298:UFC524299 UFC589834:UFC589835 UFC655370:UFC655371 UFC720906:UFC720907 UFC786442:UFC786443 UFC851978:UFC851979 UFC917514:UFC917515 UFC983050:UFC983051 UOY10 UOY65546:UOY65547 UOY131082:UOY131083 UOY196618:UOY196619 UOY262154:UOY262155 UOY327690:UOY327691 UOY393226:UOY393227 UOY458762:UOY458763 UOY524298:UOY524299 UOY589834:UOY589835 UOY655370:UOY655371 UOY720906:UOY720907 UOY786442:UOY786443 UOY851978:UOY851979 UOY917514:UOY917515 UOY983050:UOY983051 UYU10 UYU65546:UYU65547 UYU131082:UYU131083 UYU196618:UYU196619 UYU262154:UYU262155 UYU327690:UYU327691 UYU393226:UYU393227 UYU458762:UYU458763 UYU524298:UYU524299 UYU589834:UYU589835 UYU655370:UYU655371 UYU720906:UYU720907 UYU786442:UYU786443 UYU851978:UYU851979 UYU917514:UYU917515 UYU983050:UYU983051 VIQ10 VIQ65546:VIQ65547 VIQ131082:VIQ131083 VIQ196618:VIQ196619 VIQ262154:VIQ262155 VIQ327690:VIQ327691 VIQ393226:VIQ393227 VIQ458762:VIQ458763 VIQ524298:VIQ524299 VIQ589834:VIQ589835 VIQ655370:VIQ655371 VIQ720906:VIQ720907 VIQ786442:VIQ786443 VIQ851978:VIQ851979 VIQ917514:VIQ917515 VIQ983050:VIQ983051 VSM10 VSM65546:VSM65547 VSM131082:VSM131083 VSM196618:VSM196619 VSM262154:VSM262155 VSM327690:VSM327691 VSM393226:VSM393227 VSM458762:VSM458763 VSM524298:VSM524299 VSM589834:VSM589835 VSM655370:VSM655371 VSM720906:VSM720907 VSM786442:VSM786443 VSM851978:VSM851979 VSM917514:VSM917515 VSM983050:VSM983051 WCI10 WCI65546:WCI65547 WCI131082:WCI131083 WCI196618:WCI196619 WCI262154:WCI262155 WCI327690:WCI327691 WCI393226:WCI393227 WCI458762:WCI458763 WCI524298:WCI524299 WCI589834:WCI589835 WCI655370:WCI655371 WCI720906:WCI720907 WCI786442:WCI786443 WCI851978:WCI851979 WCI917514:WCI917515 WCI983050:WCI983051 WME10 WME65546:WME65547 WME131082:WME131083 WME196618:WME196619 WME262154:WME262155 WME327690:WME327691 WME393226:WME393227 WME458762:WME458763 WME524298:WME524299 WME589834:WME589835 WME655370:WME655371 WME720906:WME720907 WME786442:WME786443 WME851978:WME851979 WME917514:WME917515 WME983050:WME983051 WWA10 WWA65546:WWA65547 WWA131082:WWA131083 WWA196618:WWA196619 WWA262154:WWA262155 WWA327690:WWA327691 WWA393226:WWA393227 WWA458762:WWA458763 WWA524298:WWA524299 WWA589834:WWA589835 WWA655370:WWA655371 WWA720906:WWA720907 WWA786442:WWA786443 WWA851978:WWA851979 WWA917514:WWA917515 WWA983050:WWA983051" xr:uid="{00000000-0002-0000-0000-000009000000}"/>
    <dataValidation type="whole" operator="lessThanOrEqual" allowBlank="1" showInputMessage="1" showErrorMessage="1" error="INPUT NUMBER LESS THAN OR EQUAL THE HIGHEST POSSIBLE SCORE" prompt="Input Quarterly Assessment Raw Score" sqref="V65548:V65648 V131084:V131184 V196620:V196720 V262156:V262256 V327692:V327792 V393228:V393328 V458764:V458864 V524300:V524400 V589836:V589936 V655372:V655472 V720908:V721008 V786444:V786544 V851980:V852080 V917516:V917616 V983052:V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000-00000A000000}">
      <formula1>$V$10</formula1>
    </dataValidation>
    <dataValidation allowBlank="1" showInputMessage="1" showErrorMessage="1" prompt="Quarterly Assessment Percentage Score" sqref="W65546:W65648 W131082:W131184 W196618:W196720 W262154:W262256 W327690:W327792 W393226:W393328 W458762:W458864 W524298:W524400 W589834:W589936 W655370:W655472 W720906:W721008 W786442:W786544 W851978:W852080 W917514:W917616 W983050:W983152 JP10 JP12:JP61 JP63:JP112 JP65546:JP65648 JP131082:JP131184 JP196618:JP196720 JP262154:JP262256 JP327690:JP327792 JP393226:JP393328 JP458762:JP458864 JP524298:JP524400 JP589834:JP589936 JP655370:JP655472 JP720906:JP721008 JP786442:JP786544 JP851978:JP852080 JP917514:JP917616 JP983050:JP983152 TL10 TL12:TL61 TL63:TL112 TL65546:TL65648 TL131082:TL131184 TL196618:TL196720 TL262154:TL262256 TL327690:TL327792 TL393226:TL393328 TL458762:TL458864 TL524298:TL524400 TL589834:TL589936 TL655370:TL655472 TL720906:TL721008 TL786442:TL786544 TL851978:TL852080 TL917514:TL917616 TL983050:TL983152 ADH10 ADH12:ADH61 ADH63:ADH112 ADH65546:ADH65648 ADH131082:ADH131184 ADH196618:ADH196720 ADH262154:ADH262256 ADH327690:ADH327792 ADH393226:ADH393328 ADH458762:ADH458864 ADH524298:ADH524400 ADH589834:ADH589936 ADH655370:ADH655472 ADH720906:ADH721008 ADH786442:ADH786544 ADH851978:ADH852080 ADH917514:ADH917616 ADH983050:ADH983152 AND10 AND12:AND61 AND63:AND112 AND65546:AND65648 AND131082:AND131184 AND196618:AND196720 AND262154:AND262256 AND327690:AND327792 AND393226:AND393328 AND458762:AND458864 AND524298:AND524400 AND589834:AND589936 AND655370:AND655472 AND720906:AND721008 AND786442:AND786544 AND851978:AND852080 AND917514:AND917616 AND983050:AND983152 AWZ10 AWZ12:AWZ61 AWZ63:AWZ112 AWZ65546:AWZ65648 AWZ131082:AWZ131184 AWZ196618:AWZ196720 AWZ262154:AWZ262256 AWZ327690:AWZ327792 AWZ393226:AWZ393328 AWZ458762:AWZ458864 AWZ524298:AWZ524400 AWZ589834:AWZ589936 AWZ655370:AWZ655472 AWZ720906:AWZ721008 AWZ786442:AWZ786544 AWZ851978:AWZ852080 AWZ917514:AWZ917616 AWZ983050:AWZ983152 BGV10 BGV12:BGV61 BGV63:BGV112 BGV65546:BGV65648 BGV131082:BGV131184 BGV196618:BGV196720 BGV262154:BGV262256 BGV327690:BGV327792 BGV393226:BGV393328 BGV458762:BGV458864 BGV524298:BGV524400 BGV589834:BGV589936 BGV655370:BGV655472 BGV720906:BGV721008 BGV786442:BGV786544 BGV851978:BGV852080 BGV917514:BGV917616 BGV983050:BGV983152 BQR10 BQR12:BQR61 BQR63:BQR112 BQR65546:BQR65648 BQR131082:BQR131184 BQR196618:BQR196720 BQR262154:BQR262256 BQR327690:BQR327792 BQR393226:BQR393328 BQR458762:BQR458864 BQR524298:BQR524400 BQR589834:BQR589936 BQR655370:BQR655472 BQR720906:BQR721008 BQR786442:BQR786544 BQR851978:BQR852080 BQR917514:BQR917616 BQR983050:BQR983152 CAN10 CAN12:CAN61 CAN63:CAN112 CAN65546:CAN65648 CAN131082:CAN131184 CAN196618:CAN196720 CAN262154:CAN262256 CAN327690:CAN327792 CAN393226:CAN393328 CAN458762:CAN458864 CAN524298:CAN524400 CAN589834:CAN589936 CAN655370:CAN655472 CAN720906:CAN721008 CAN786442:CAN786544 CAN851978:CAN852080 CAN917514:CAN917616 CAN983050:CAN983152 CKJ10 CKJ12:CKJ61 CKJ63:CKJ112 CKJ65546:CKJ65648 CKJ131082:CKJ131184 CKJ196618:CKJ196720 CKJ262154:CKJ262256 CKJ327690:CKJ327792 CKJ393226:CKJ393328 CKJ458762:CKJ458864 CKJ524298:CKJ524400 CKJ589834:CKJ589936 CKJ655370:CKJ655472 CKJ720906:CKJ721008 CKJ786442:CKJ786544 CKJ851978:CKJ852080 CKJ917514:CKJ917616 CKJ983050:CKJ983152 CUF10 CUF12:CUF61 CUF63:CUF112 CUF65546:CUF65648 CUF131082:CUF131184 CUF196618:CUF196720 CUF262154:CUF262256 CUF327690:CUF327792 CUF393226:CUF393328 CUF458762:CUF458864 CUF524298:CUF524400 CUF589834:CUF589936 CUF655370:CUF655472 CUF720906:CUF721008 CUF786442:CUF786544 CUF851978:CUF852080 CUF917514:CUF917616 CUF983050:CUF983152 DEB10 DEB12:DEB61 DEB63:DEB112 DEB65546:DEB65648 DEB131082:DEB131184 DEB196618:DEB196720 DEB262154:DEB262256 DEB327690:DEB327792 DEB393226:DEB393328 DEB458762:DEB458864 DEB524298:DEB524400 DEB589834:DEB589936 DEB655370:DEB655472 DEB720906:DEB721008 DEB786442:DEB786544 DEB851978:DEB852080 DEB917514:DEB917616 DEB983050:DEB983152 DNX10 DNX12:DNX61 DNX63:DNX112 DNX65546:DNX65648 DNX131082:DNX131184 DNX196618:DNX196720 DNX262154:DNX262256 DNX327690:DNX327792 DNX393226:DNX393328 DNX458762:DNX458864 DNX524298:DNX524400 DNX589834:DNX589936 DNX655370:DNX655472 DNX720906:DNX721008 DNX786442:DNX786544 DNX851978:DNX852080 DNX917514:DNX917616 DNX983050:DNX983152 DXT10 DXT12:DXT61 DXT63:DXT112 DXT65546:DXT65648 DXT131082:DXT131184 DXT196618:DXT196720 DXT262154:DXT262256 DXT327690:DXT327792 DXT393226:DXT393328 DXT458762:DXT458864 DXT524298:DXT524400 DXT589834:DXT589936 DXT655370:DXT655472 DXT720906:DXT721008 DXT786442:DXT786544 DXT851978:DXT852080 DXT917514:DXT917616 DXT983050:DXT983152 EHP10 EHP12:EHP61 EHP63:EHP112 EHP65546:EHP65648 EHP131082:EHP131184 EHP196618:EHP196720 EHP262154:EHP262256 EHP327690:EHP327792 EHP393226:EHP393328 EHP458762:EHP458864 EHP524298:EHP524400 EHP589834:EHP589936 EHP655370:EHP655472 EHP720906:EHP721008 EHP786442:EHP786544 EHP851978:EHP852080 EHP917514:EHP917616 EHP983050:EHP983152 ERL10 ERL12:ERL61 ERL63:ERL112 ERL65546:ERL65648 ERL131082:ERL131184 ERL196618:ERL196720 ERL262154:ERL262256 ERL327690:ERL327792 ERL393226:ERL393328 ERL458762:ERL458864 ERL524298:ERL524400 ERL589834:ERL589936 ERL655370:ERL655472 ERL720906:ERL721008 ERL786442:ERL786544 ERL851978:ERL852080 ERL917514:ERL917616 ERL983050:ERL983152 FBH10 FBH12:FBH61 FBH63:FBH112 FBH65546:FBH65648 FBH131082:FBH131184 FBH196618:FBH196720 FBH262154:FBH262256 FBH327690:FBH327792 FBH393226:FBH393328 FBH458762:FBH458864 FBH524298:FBH524400 FBH589834:FBH589936 FBH655370:FBH655472 FBH720906:FBH721008 FBH786442:FBH786544 FBH851978:FBH852080 FBH917514:FBH917616 FBH983050:FBH983152 FLD10 FLD12:FLD61 FLD63:FLD112 FLD65546:FLD65648 FLD131082:FLD131184 FLD196618:FLD196720 FLD262154:FLD262256 FLD327690:FLD327792 FLD393226:FLD393328 FLD458762:FLD458864 FLD524298:FLD524400 FLD589834:FLD589936 FLD655370:FLD655472 FLD720906:FLD721008 FLD786442:FLD786544 FLD851978:FLD852080 FLD917514:FLD917616 FLD983050:FLD983152 FUZ10 FUZ12:FUZ61 FUZ63:FUZ112 FUZ65546:FUZ65648 FUZ131082:FUZ131184 FUZ196618:FUZ196720 FUZ262154:FUZ262256 FUZ327690:FUZ327792 FUZ393226:FUZ393328 FUZ458762:FUZ458864 FUZ524298:FUZ524400 FUZ589834:FUZ589936 FUZ655370:FUZ655472 FUZ720906:FUZ721008 FUZ786442:FUZ786544 FUZ851978:FUZ852080 FUZ917514:FUZ917616 FUZ983050:FUZ983152 GEV10 GEV12:GEV61 GEV63:GEV112 GEV65546:GEV65648 GEV131082:GEV131184 GEV196618:GEV196720 GEV262154:GEV262256 GEV327690:GEV327792 GEV393226:GEV393328 GEV458762:GEV458864 GEV524298:GEV524400 GEV589834:GEV589936 GEV655370:GEV655472 GEV720906:GEV721008 GEV786442:GEV786544 GEV851978:GEV852080 GEV917514:GEV917616 GEV983050:GEV983152 GOR10 GOR12:GOR61 GOR63:GOR112 GOR65546:GOR65648 GOR131082:GOR131184 GOR196618:GOR196720 GOR262154:GOR262256 GOR327690:GOR327792 GOR393226:GOR393328 GOR458762:GOR458864 GOR524298:GOR524400 GOR589834:GOR589936 GOR655370:GOR655472 GOR720906:GOR721008 GOR786442:GOR786544 GOR851978:GOR852080 GOR917514:GOR917616 GOR983050:GOR983152 GYN10 GYN12:GYN61 GYN63:GYN112 GYN65546:GYN65648 GYN131082:GYN131184 GYN196618:GYN196720 GYN262154:GYN262256 GYN327690:GYN327792 GYN393226:GYN393328 GYN458762:GYN458864 GYN524298:GYN524400 GYN589834:GYN589936 GYN655370:GYN655472 GYN720906:GYN721008 GYN786442:GYN786544 GYN851978:GYN852080 GYN917514:GYN917616 GYN983050:GYN983152 HIJ10 HIJ12:HIJ61 HIJ63:HIJ112 HIJ65546:HIJ65648 HIJ131082:HIJ131184 HIJ196618:HIJ196720 HIJ262154:HIJ262256 HIJ327690:HIJ327792 HIJ393226:HIJ393328 HIJ458762:HIJ458864 HIJ524298:HIJ524400 HIJ589834:HIJ589936 HIJ655370:HIJ655472 HIJ720906:HIJ721008 HIJ786442:HIJ786544 HIJ851978:HIJ852080 HIJ917514:HIJ917616 HIJ983050:HIJ983152 HSF10 HSF12:HSF61 HSF63:HSF112 HSF65546:HSF65648 HSF131082:HSF131184 HSF196618:HSF196720 HSF262154:HSF262256 HSF327690:HSF327792 HSF393226:HSF393328 HSF458762:HSF458864 HSF524298:HSF524400 HSF589834:HSF589936 HSF655370:HSF655472 HSF720906:HSF721008 HSF786442:HSF786544 HSF851978:HSF852080 HSF917514:HSF917616 HSF983050:HSF983152 ICB10 ICB12:ICB61 ICB63:ICB112 ICB65546:ICB65648 ICB131082:ICB131184 ICB196618:ICB196720 ICB262154:ICB262256 ICB327690:ICB327792 ICB393226:ICB393328 ICB458762:ICB458864 ICB524298:ICB524400 ICB589834:ICB589936 ICB655370:ICB655472 ICB720906:ICB721008 ICB786442:ICB786544 ICB851978:ICB852080 ICB917514:ICB917616 ICB983050:ICB983152 ILX10 ILX12:ILX61 ILX63:ILX112 ILX65546:ILX65648 ILX131082:ILX131184 ILX196618:ILX196720 ILX262154:ILX262256 ILX327690:ILX327792 ILX393226:ILX393328 ILX458762:ILX458864 ILX524298:ILX524400 ILX589834:ILX589936 ILX655370:ILX655472 ILX720906:ILX721008 ILX786442:ILX786544 ILX851978:ILX852080 ILX917514:ILX917616 ILX983050:ILX983152 IVT10 IVT12:IVT61 IVT63:IVT112 IVT65546:IVT65648 IVT131082:IVT131184 IVT196618:IVT196720 IVT262154:IVT262256 IVT327690:IVT327792 IVT393226:IVT393328 IVT458762:IVT458864 IVT524298:IVT524400 IVT589834:IVT589936 IVT655370:IVT655472 IVT720906:IVT721008 IVT786442:IVT786544 IVT851978:IVT852080 IVT917514:IVT917616 IVT983050:IVT983152 JFP10 JFP12:JFP61 JFP63:JFP112 JFP65546:JFP65648 JFP131082:JFP131184 JFP196618:JFP196720 JFP262154:JFP262256 JFP327690:JFP327792 JFP393226:JFP393328 JFP458762:JFP458864 JFP524298:JFP524400 JFP589834:JFP589936 JFP655370:JFP655472 JFP720906:JFP721008 JFP786442:JFP786544 JFP851978:JFP852080 JFP917514:JFP917616 JFP983050:JFP983152 JPL10 JPL12:JPL61 JPL63:JPL112 JPL65546:JPL65648 JPL131082:JPL131184 JPL196618:JPL196720 JPL262154:JPL262256 JPL327690:JPL327792 JPL393226:JPL393328 JPL458762:JPL458864 JPL524298:JPL524400 JPL589834:JPL589936 JPL655370:JPL655472 JPL720906:JPL721008 JPL786442:JPL786544 JPL851978:JPL852080 JPL917514:JPL917616 JPL983050:JPL983152 JZH10 JZH12:JZH61 JZH63:JZH112 JZH65546:JZH65648 JZH131082:JZH131184 JZH196618:JZH196720 JZH262154:JZH262256 JZH327690:JZH327792 JZH393226:JZH393328 JZH458762:JZH458864 JZH524298:JZH524400 JZH589834:JZH589936 JZH655370:JZH655472 JZH720906:JZH721008 JZH786442:JZH786544 JZH851978:JZH852080 JZH917514:JZH917616 JZH983050:JZH983152 KJD10 KJD12:KJD61 KJD63:KJD112 KJD65546:KJD65648 KJD131082:KJD131184 KJD196618:KJD196720 KJD262154:KJD262256 KJD327690:KJD327792 KJD393226:KJD393328 KJD458762:KJD458864 KJD524298:KJD524400 KJD589834:KJD589936 KJD655370:KJD655472 KJD720906:KJD721008 KJD786442:KJD786544 KJD851978:KJD852080 KJD917514:KJD917616 KJD983050:KJD983152 KSZ10 KSZ12:KSZ61 KSZ63:KSZ112 KSZ65546:KSZ65648 KSZ131082:KSZ131184 KSZ196618:KSZ196720 KSZ262154:KSZ262256 KSZ327690:KSZ327792 KSZ393226:KSZ393328 KSZ458762:KSZ458864 KSZ524298:KSZ524400 KSZ589834:KSZ589936 KSZ655370:KSZ655472 KSZ720906:KSZ721008 KSZ786442:KSZ786544 KSZ851978:KSZ852080 KSZ917514:KSZ917616 KSZ983050:KSZ983152 LCV10 LCV12:LCV61 LCV63:LCV112 LCV65546:LCV65648 LCV131082:LCV131184 LCV196618:LCV196720 LCV262154:LCV262256 LCV327690:LCV327792 LCV393226:LCV393328 LCV458762:LCV458864 LCV524298:LCV524400 LCV589834:LCV589936 LCV655370:LCV655472 LCV720906:LCV721008 LCV786442:LCV786544 LCV851978:LCV852080 LCV917514:LCV917616 LCV983050:LCV983152 LMR10 LMR12:LMR61 LMR63:LMR112 LMR65546:LMR65648 LMR131082:LMR131184 LMR196618:LMR196720 LMR262154:LMR262256 LMR327690:LMR327792 LMR393226:LMR393328 LMR458762:LMR458864 LMR524298:LMR524400 LMR589834:LMR589936 LMR655370:LMR655472 LMR720906:LMR721008 LMR786442:LMR786544 LMR851978:LMR852080 LMR917514:LMR917616 LMR983050:LMR983152 LWN10 LWN12:LWN61 LWN63:LWN112 LWN65546:LWN65648 LWN131082:LWN131184 LWN196618:LWN196720 LWN262154:LWN262256 LWN327690:LWN327792 LWN393226:LWN393328 LWN458762:LWN458864 LWN524298:LWN524400 LWN589834:LWN589936 LWN655370:LWN655472 LWN720906:LWN721008 LWN786442:LWN786544 LWN851978:LWN852080 LWN917514:LWN917616 LWN983050:LWN983152 MGJ10 MGJ12:MGJ61 MGJ63:MGJ112 MGJ65546:MGJ65648 MGJ131082:MGJ131184 MGJ196618:MGJ196720 MGJ262154:MGJ262256 MGJ327690:MGJ327792 MGJ393226:MGJ393328 MGJ458762:MGJ458864 MGJ524298:MGJ524400 MGJ589834:MGJ589936 MGJ655370:MGJ655472 MGJ720906:MGJ721008 MGJ786442:MGJ786544 MGJ851978:MGJ852080 MGJ917514:MGJ917616 MGJ983050:MGJ983152 MQF10 MQF12:MQF61 MQF63:MQF112 MQF65546:MQF65648 MQF131082:MQF131184 MQF196618:MQF196720 MQF262154:MQF262256 MQF327690:MQF327792 MQF393226:MQF393328 MQF458762:MQF458864 MQF524298:MQF524400 MQF589834:MQF589936 MQF655370:MQF655472 MQF720906:MQF721008 MQF786442:MQF786544 MQF851978:MQF852080 MQF917514:MQF917616 MQF983050:MQF983152 NAB10 NAB12:NAB61 NAB63:NAB112 NAB65546:NAB65648 NAB131082:NAB131184 NAB196618:NAB196720 NAB262154:NAB262256 NAB327690:NAB327792 NAB393226:NAB393328 NAB458762:NAB458864 NAB524298:NAB524400 NAB589834:NAB589936 NAB655370:NAB655472 NAB720906:NAB721008 NAB786442:NAB786544 NAB851978:NAB852080 NAB917514:NAB917616 NAB983050:NAB983152 NJX10 NJX12:NJX61 NJX63:NJX112 NJX65546:NJX65648 NJX131082:NJX131184 NJX196618:NJX196720 NJX262154:NJX262256 NJX327690:NJX327792 NJX393226:NJX393328 NJX458762:NJX458864 NJX524298:NJX524400 NJX589834:NJX589936 NJX655370:NJX655472 NJX720906:NJX721008 NJX786442:NJX786544 NJX851978:NJX852080 NJX917514:NJX917616 NJX983050:NJX983152 NTT10 NTT12:NTT61 NTT63:NTT112 NTT65546:NTT65648 NTT131082:NTT131184 NTT196618:NTT196720 NTT262154:NTT262256 NTT327690:NTT327792 NTT393226:NTT393328 NTT458762:NTT458864 NTT524298:NTT524400 NTT589834:NTT589936 NTT655370:NTT655472 NTT720906:NTT721008 NTT786442:NTT786544 NTT851978:NTT852080 NTT917514:NTT917616 NTT983050:NTT983152 ODP10 ODP12:ODP61 ODP63:ODP112 ODP65546:ODP65648 ODP131082:ODP131184 ODP196618:ODP196720 ODP262154:ODP262256 ODP327690:ODP327792 ODP393226:ODP393328 ODP458762:ODP458864 ODP524298:ODP524400 ODP589834:ODP589936 ODP655370:ODP655472 ODP720906:ODP721008 ODP786442:ODP786544 ODP851978:ODP852080 ODP917514:ODP917616 ODP983050:ODP983152 ONL10 ONL12:ONL61 ONL63:ONL112 ONL65546:ONL65648 ONL131082:ONL131184 ONL196618:ONL196720 ONL262154:ONL262256 ONL327690:ONL327792 ONL393226:ONL393328 ONL458762:ONL458864 ONL524298:ONL524400 ONL589834:ONL589936 ONL655370:ONL655472 ONL720906:ONL721008 ONL786442:ONL786544 ONL851978:ONL852080 ONL917514:ONL917616 ONL983050:ONL983152 OXH10 OXH12:OXH61 OXH63:OXH112 OXH65546:OXH65648 OXH131082:OXH131184 OXH196618:OXH196720 OXH262154:OXH262256 OXH327690:OXH327792 OXH393226:OXH393328 OXH458762:OXH458864 OXH524298:OXH524400 OXH589834:OXH589936 OXH655370:OXH655472 OXH720906:OXH721008 OXH786442:OXH786544 OXH851978:OXH852080 OXH917514:OXH917616 OXH983050:OXH983152 PHD10 PHD12:PHD61 PHD63:PHD112 PHD65546:PHD65648 PHD131082:PHD131184 PHD196618:PHD196720 PHD262154:PHD262256 PHD327690:PHD327792 PHD393226:PHD393328 PHD458762:PHD458864 PHD524298:PHD524400 PHD589834:PHD589936 PHD655370:PHD655472 PHD720906:PHD721008 PHD786442:PHD786544 PHD851978:PHD852080 PHD917514:PHD917616 PHD983050:PHD983152 PQZ10 PQZ12:PQZ61 PQZ63:PQZ112 PQZ65546:PQZ65648 PQZ131082:PQZ131184 PQZ196618:PQZ196720 PQZ262154:PQZ262256 PQZ327690:PQZ327792 PQZ393226:PQZ393328 PQZ458762:PQZ458864 PQZ524298:PQZ524400 PQZ589834:PQZ589936 PQZ655370:PQZ655472 PQZ720906:PQZ721008 PQZ786442:PQZ786544 PQZ851978:PQZ852080 PQZ917514:PQZ917616 PQZ983050:PQZ983152 QAV10 QAV12:QAV61 QAV63:QAV112 QAV65546:QAV65648 QAV131082:QAV131184 QAV196618:QAV196720 QAV262154:QAV262256 QAV327690:QAV327792 QAV393226:QAV393328 QAV458762:QAV458864 QAV524298:QAV524400 QAV589834:QAV589936 QAV655370:QAV655472 QAV720906:QAV721008 QAV786442:QAV786544 QAV851978:QAV852080 QAV917514:QAV917616 QAV983050:QAV983152 QKR10 QKR12:QKR61 QKR63:QKR112 QKR65546:QKR65648 QKR131082:QKR131184 QKR196618:QKR196720 QKR262154:QKR262256 QKR327690:QKR327792 QKR393226:QKR393328 QKR458762:QKR458864 QKR524298:QKR524400 QKR589834:QKR589936 QKR655370:QKR655472 QKR720906:QKR721008 QKR786442:QKR786544 QKR851978:QKR852080 QKR917514:QKR917616 QKR983050:QKR983152 QUN10 QUN12:QUN61 QUN63:QUN112 QUN65546:QUN65648 QUN131082:QUN131184 QUN196618:QUN196720 QUN262154:QUN262256 QUN327690:QUN327792 QUN393226:QUN393328 QUN458762:QUN458864 QUN524298:QUN524400 QUN589834:QUN589936 QUN655370:QUN655472 QUN720906:QUN721008 QUN786442:QUN786544 QUN851978:QUN852080 QUN917514:QUN917616 QUN983050:QUN983152 REJ10 REJ12:REJ61 REJ63:REJ112 REJ65546:REJ65648 REJ131082:REJ131184 REJ196618:REJ196720 REJ262154:REJ262256 REJ327690:REJ327792 REJ393226:REJ393328 REJ458762:REJ458864 REJ524298:REJ524400 REJ589834:REJ589936 REJ655370:REJ655472 REJ720906:REJ721008 REJ786442:REJ786544 REJ851978:REJ852080 REJ917514:REJ917616 REJ983050:REJ983152 ROF10 ROF12:ROF61 ROF63:ROF112 ROF65546:ROF65648 ROF131082:ROF131184 ROF196618:ROF196720 ROF262154:ROF262256 ROF327690:ROF327792 ROF393226:ROF393328 ROF458762:ROF458864 ROF524298:ROF524400 ROF589834:ROF589936 ROF655370:ROF655472 ROF720906:ROF721008 ROF786442:ROF786544 ROF851978:ROF852080 ROF917514:ROF917616 ROF983050:ROF983152 RYB10 RYB12:RYB61 RYB63:RYB112 RYB65546:RYB65648 RYB131082:RYB131184 RYB196618:RYB196720 RYB262154:RYB262256 RYB327690:RYB327792 RYB393226:RYB393328 RYB458762:RYB458864 RYB524298:RYB524400 RYB589834:RYB589936 RYB655370:RYB655472 RYB720906:RYB721008 RYB786442:RYB786544 RYB851978:RYB852080 RYB917514:RYB917616 RYB983050:RYB983152 SHX10 SHX12:SHX61 SHX63:SHX112 SHX65546:SHX65648 SHX131082:SHX131184 SHX196618:SHX196720 SHX262154:SHX262256 SHX327690:SHX327792 SHX393226:SHX393328 SHX458762:SHX458864 SHX524298:SHX524400 SHX589834:SHX589936 SHX655370:SHX655472 SHX720906:SHX721008 SHX786442:SHX786544 SHX851978:SHX852080 SHX917514:SHX917616 SHX983050:SHX983152 SRT10 SRT12:SRT61 SRT63:SRT112 SRT65546:SRT65648 SRT131082:SRT131184 SRT196618:SRT196720 SRT262154:SRT262256 SRT327690:SRT327792 SRT393226:SRT393328 SRT458762:SRT458864 SRT524298:SRT524400 SRT589834:SRT589936 SRT655370:SRT655472 SRT720906:SRT721008 SRT786442:SRT786544 SRT851978:SRT852080 SRT917514:SRT917616 SRT983050:SRT983152 TBP10 TBP12:TBP61 TBP63:TBP112 TBP65546:TBP65648 TBP131082:TBP131184 TBP196618:TBP196720 TBP262154:TBP262256 TBP327690:TBP327792 TBP393226:TBP393328 TBP458762:TBP458864 TBP524298:TBP524400 TBP589834:TBP589936 TBP655370:TBP655472 TBP720906:TBP721008 TBP786442:TBP786544 TBP851978:TBP852080 TBP917514:TBP917616 TBP983050:TBP983152 TLL10 TLL12:TLL61 TLL63:TLL112 TLL65546:TLL65648 TLL131082:TLL131184 TLL196618:TLL196720 TLL262154:TLL262256 TLL327690:TLL327792 TLL393226:TLL393328 TLL458762:TLL458864 TLL524298:TLL524400 TLL589834:TLL589936 TLL655370:TLL655472 TLL720906:TLL721008 TLL786442:TLL786544 TLL851978:TLL852080 TLL917514:TLL917616 TLL983050:TLL983152 TVH10 TVH12:TVH61 TVH63:TVH112 TVH65546:TVH65648 TVH131082:TVH131184 TVH196618:TVH196720 TVH262154:TVH262256 TVH327690:TVH327792 TVH393226:TVH393328 TVH458762:TVH458864 TVH524298:TVH524400 TVH589834:TVH589936 TVH655370:TVH655472 TVH720906:TVH721008 TVH786442:TVH786544 TVH851978:TVH852080 TVH917514:TVH917616 TVH983050:TVH983152 UFD10 UFD12:UFD61 UFD63:UFD112 UFD65546:UFD65648 UFD131082:UFD131184 UFD196618:UFD196720 UFD262154:UFD262256 UFD327690:UFD327792 UFD393226:UFD393328 UFD458762:UFD458864 UFD524298:UFD524400 UFD589834:UFD589936 UFD655370:UFD655472 UFD720906:UFD721008 UFD786442:UFD786544 UFD851978:UFD852080 UFD917514:UFD917616 UFD983050:UFD983152 UOZ10 UOZ12:UOZ61 UOZ63:UOZ112 UOZ65546:UOZ65648 UOZ131082:UOZ131184 UOZ196618:UOZ196720 UOZ262154:UOZ262256 UOZ327690:UOZ327792 UOZ393226:UOZ393328 UOZ458762:UOZ458864 UOZ524298:UOZ524400 UOZ589834:UOZ589936 UOZ655370:UOZ655472 UOZ720906:UOZ721008 UOZ786442:UOZ786544 UOZ851978:UOZ852080 UOZ917514:UOZ917616 UOZ983050:UOZ983152 UYV10 UYV12:UYV61 UYV63:UYV112 UYV65546:UYV65648 UYV131082:UYV131184 UYV196618:UYV196720 UYV262154:UYV262256 UYV327690:UYV327792 UYV393226:UYV393328 UYV458762:UYV458864 UYV524298:UYV524400 UYV589834:UYV589936 UYV655370:UYV655472 UYV720906:UYV721008 UYV786442:UYV786544 UYV851978:UYV852080 UYV917514:UYV917616 UYV983050:UYV983152 VIR10 VIR12:VIR61 VIR63:VIR112 VIR65546:VIR65648 VIR131082:VIR131184 VIR196618:VIR196720 VIR262154:VIR262256 VIR327690:VIR327792 VIR393226:VIR393328 VIR458762:VIR458864 VIR524298:VIR524400 VIR589834:VIR589936 VIR655370:VIR655472 VIR720906:VIR721008 VIR786442:VIR786544 VIR851978:VIR852080 VIR917514:VIR917616 VIR983050:VIR983152 VSN10 VSN12:VSN61 VSN63:VSN112 VSN65546:VSN65648 VSN131082:VSN131184 VSN196618:VSN196720 VSN262154:VSN262256 VSN327690:VSN327792 VSN393226:VSN393328 VSN458762:VSN458864 VSN524298:VSN524400 VSN589834:VSN589936 VSN655370:VSN655472 VSN720906:VSN721008 VSN786442:VSN786544 VSN851978:VSN852080 VSN917514:VSN917616 VSN983050:VSN983152 WCJ10 WCJ12:WCJ61 WCJ63:WCJ112 WCJ65546:WCJ65648 WCJ131082:WCJ131184 WCJ196618:WCJ196720 WCJ262154:WCJ262256 WCJ327690:WCJ327792 WCJ393226:WCJ393328 WCJ458762:WCJ458864 WCJ524298:WCJ524400 WCJ589834:WCJ589936 WCJ655370:WCJ655472 WCJ720906:WCJ721008 WCJ786442:WCJ786544 WCJ851978:WCJ852080 WCJ917514:WCJ917616 WCJ983050:WCJ983152 WMF10 WMF12:WMF61 WMF63:WMF112 WMF65546:WMF65648 WMF131082:WMF131184 WMF196618:WMF196720 WMF262154:WMF262256 WMF327690:WMF327792 WMF393226:WMF393328 WMF458762:WMF458864 WMF524298:WMF524400 WMF589834:WMF589936 WMF655370:WMF655472 WMF720906:WMF721008 WMF786442:WMF786544 WMF851978:WMF852080 WMF917514:WMF917616 WMF983050:WMF983152 WWB10 WWB12:WWB61 WWB63:WWB112 WWB65546:WWB65648 WWB131082:WWB131184 WWB196618:WWB196720 WWB262154:WWB262256 WWB327690:WWB327792 WWB393226:WWB393328 WWB458762:WWB458864 WWB524298:WWB524400 WWB589834:WWB589936 WWB655370:WWB655472 WWB720906:WWB721008 WWB786442:WWB786544 WWB851978:WWB852080 WWB917514:WWB917616 WWB983050:WWB983152" xr:uid="{00000000-0002-0000-0000-00000B000000}"/>
    <dataValidation allowBlank="1" showInputMessage="1" showErrorMessage="1" prompt="Quarterly Assessment Weighted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000-00000C000000}"/>
    <dataValidation allowBlank="1" showInputMessage="1" showErrorMessage="1" prompt="Initial Grad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000-00000D000000}"/>
    <dataValidation allowBlank="1" showInputMessage="1" showErrorMessage="1" prompt="Quarterly Grade/Transmuted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000-00000E000000}"/>
    <dataValidation allowBlank="1" showInputMessage="1" showErrorMessage="1" prompt="Percentage" sqref="L65545 L131081 L196617 L262153 L327689 L393225 L458761 L524297 L589833 L655369 L720905 L786441 L851977 L917513 L983049 R65545 R131081 R196617 R262153 R327689 R393225 R458761 R524297 R589833 R655369 R720905 R786441 R851977 R917513 R983049 W65545 W131081 W196617 W262153 W327689 W393225 W458761 W524297 W589833 W655369 W720905 W786441 W851977 W917513 W983049 IZ9 IZ65545 IZ131081 IZ196617 IZ262153 IZ327689 IZ393225 IZ458761 IZ524297 IZ589833 IZ655369 IZ720905 IZ786441 IZ851977 IZ917513 IZ983049 JM9 JM65545 JM131081 JM196617 JM262153 JM327689 JM393225 JM458761 JM524297 JM589833 JM655369 JM720905 JM786441 JM851977 JM917513 JM983049 JP9 JP65545 JP131081 JP196617 JP262153 JP327689 JP393225 JP458761 JP524297 JP589833 JP655369 JP720905 JP786441 JP851977 JP917513 JP983049 SV9 SV65545 SV131081 SV196617 SV262153 SV327689 SV393225 SV458761 SV524297 SV589833 SV655369 SV720905 SV786441 SV851977 SV917513 SV983049 TI9 TI65545 TI131081 TI196617 TI262153 TI327689 TI393225 TI458761 TI524297 TI589833 TI655369 TI720905 TI786441 TI851977 TI917513 TI983049 TL9 TL65545 TL131081 TL196617 TL262153 TL327689 TL393225 TL458761 TL524297 TL589833 TL655369 TL720905 TL786441 TL851977 TL917513 TL983049 ACR9 ACR65545 ACR131081 ACR196617 ACR262153 ACR327689 ACR393225 ACR458761 ACR524297 ACR589833 ACR655369 ACR720905 ACR786441 ACR851977 ACR917513 ACR983049 ADE9 ADE65545 ADE131081 ADE196617 ADE262153 ADE327689 ADE393225 ADE458761 ADE524297 ADE589833 ADE655369 ADE720905 ADE786441 ADE851977 ADE917513 ADE983049 ADH9 ADH65545 ADH131081 ADH196617 ADH262153 ADH327689 ADH393225 ADH458761 ADH524297 ADH589833 ADH655369 ADH720905 ADH786441 ADH851977 ADH917513 ADH983049 AMN9 AMN65545 AMN131081 AMN196617 AMN262153 AMN327689 AMN393225 AMN458761 AMN524297 AMN589833 AMN655369 AMN720905 AMN786441 AMN851977 AMN917513 AMN983049 ANA9 ANA65545 ANA131081 ANA196617 ANA262153 ANA327689 ANA393225 ANA458761 ANA524297 ANA589833 ANA655369 ANA720905 ANA786441 ANA851977 ANA917513 ANA983049 AND9 AND65545 AND131081 AND196617 AND262153 AND327689 AND393225 AND458761 AND524297 AND589833 AND655369 AND720905 AND786441 AND851977 AND917513 AND983049 AWJ9 AWJ65545 AWJ131081 AWJ196617 AWJ262153 AWJ327689 AWJ393225 AWJ458761 AWJ524297 AWJ589833 AWJ655369 AWJ720905 AWJ786441 AWJ851977 AWJ917513 AWJ983049 AWW9 AWW65545 AWW131081 AWW196617 AWW262153 AWW327689 AWW393225 AWW458761 AWW524297 AWW589833 AWW655369 AWW720905 AWW786441 AWW851977 AWW917513 AWW983049 AWZ9 AWZ65545 AWZ131081 AWZ196617 AWZ262153 AWZ327689 AWZ393225 AWZ458761 AWZ524297 AWZ589833 AWZ655369 AWZ720905 AWZ786441 AWZ851977 AWZ917513 AWZ983049 BGF9 BGF65545 BGF131081 BGF196617 BGF262153 BGF327689 BGF393225 BGF458761 BGF524297 BGF589833 BGF655369 BGF720905 BGF786441 BGF851977 BGF917513 BGF983049 BGS9 BGS65545 BGS131081 BGS196617 BGS262153 BGS327689 BGS393225 BGS458761 BGS524297 BGS589833 BGS655369 BGS720905 BGS786441 BGS851977 BGS917513 BGS983049 BGV9 BGV65545 BGV131081 BGV196617 BGV262153 BGV327689 BGV393225 BGV458761 BGV524297 BGV589833 BGV655369 BGV720905 BGV786441 BGV851977 BGV917513 BGV983049 BQB9 BQB65545 BQB131081 BQB196617 BQB262153 BQB327689 BQB393225 BQB458761 BQB524297 BQB589833 BQB655369 BQB720905 BQB786441 BQB851977 BQB917513 BQB983049 BQO9 BQO65545 BQO131081 BQO196617 BQO262153 BQO327689 BQO393225 BQO458761 BQO524297 BQO589833 BQO655369 BQO720905 BQO786441 BQO851977 BQO917513 BQO983049 BQR9 BQR65545 BQR131081 BQR196617 BQR262153 BQR327689 BQR393225 BQR458761 BQR524297 BQR589833 BQR655369 BQR720905 BQR786441 BQR851977 BQR917513 BQR983049 BZX9 BZX65545 BZX131081 BZX196617 BZX262153 BZX327689 BZX393225 BZX458761 BZX524297 BZX589833 BZX655369 BZX720905 BZX786441 BZX851977 BZX917513 BZX983049 CAK9 CAK65545 CAK131081 CAK196617 CAK262153 CAK327689 CAK393225 CAK458761 CAK524297 CAK589833 CAK655369 CAK720905 CAK786441 CAK851977 CAK917513 CAK983049 CAN9 CAN65545 CAN131081 CAN196617 CAN262153 CAN327689 CAN393225 CAN458761 CAN524297 CAN589833 CAN655369 CAN720905 CAN786441 CAN851977 CAN917513 CAN983049 CJT9 CJT65545 CJT131081 CJT196617 CJT262153 CJT327689 CJT393225 CJT458761 CJT524297 CJT589833 CJT655369 CJT720905 CJT786441 CJT851977 CJT917513 CJT983049 CKG9 CKG65545 CKG131081 CKG196617 CKG262153 CKG327689 CKG393225 CKG458761 CKG524297 CKG589833 CKG655369 CKG720905 CKG786441 CKG851977 CKG917513 CKG983049 CKJ9 CKJ65545 CKJ131081 CKJ196617 CKJ262153 CKJ327689 CKJ393225 CKJ458761 CKJ524297 CKJ589833 CKJ655369 CKJ720905 CKJ786441 CKJ851977 CKJ917513 CKJ983049 CTP9 CTP65545 CTP131081 CTP196617 CTP262153 CTP327689 CTP393225 CTP458761 CTP524297 CTP589833 CTP655369 CTP720905 CTP786441 CTP851977 CTP917513 CTP983049 CUC9 CUC65545 CUC131081 CUC196617 CUC262153 CUC327689 CUC393225 CUC458761 CUC524297 CUC589833 CUC655369 CUC720905 CUC786441 CUC851977 CUC917513 CUC983049 CUF9 CUF65545 CUF131081 CUF196617 CUF262153 CUF327689 CUF393225 CUF458761 CUF524297 CUF589833 CUF655369 CUF720905 CUF786441 CUF851977 CUF917513 CUF983049 DDL9 DDL65545 DDL131081 DDL196617 DDL262153 DDL327689 DDL393225 DDL458761 DDL524297 DDL589833 DDL655369 DDL720905 DDL786441 DDL851977 DDL917513 DDL983049 DDY9 DDY65545 DDY131081 DDY196617 DDY262153 DDY327689 DDY393225 DDY458761 DDY524297 DDY589833 DDY655369 DDY720905 DDY786441 DDY851977 DDY917513 DDY983049 DEB9 DEB65545 DEB131081 DEB196617 DEB262153 DEB327689 DEB393225 DEB458761 DEB524297 DEB589833 DEB655369 DEB720905 DEB786441 DEB851977 DEB917513 DEB983049 DNH9 DNH65545 DNH131081 DNH196617 DNH262153 DNH327689 DNH393225 DNH458761 DNH524297 DNH589833 DNH655369 DNH720905 DNH786441 DNH851977 DNH917513 DNH983049 DNU9 DNU65545 DNU131081 DNU196617 DNU262153 DNU327689 DNU393225 DNU458761 DNU524297 DNU589833 DNU655369 DNU720905 DNU786441 DNU851977 DNU917513 DNU983049 DNX9 DNX65545 DNX131081 DNX196617 DNX262153 DNX327689 DNX393225 DNX458761 DNX524297 DNX589833 DNX655369 DNX720905 DNX786441 DNX851977 DNX917513 DNX983049 DXD9 DXD65545 DXD131081 DXD196617 DXD262153 DXD327689 DXD393225 DXD458761 DXD524297 DXD589833 DXD655369 DXD720905 DXD786441 DXD851977 DXD917513 DXD983049 DXQ9 DXQ65545 DXQ131081 DXQ196617 DXQ262153 DXQ327689 DXQ393225 DXQ458761 DXQ524297 DXQ589833 DXQ655369 DXQ720905 DXQ786441 DXQ851977 DXQ917513 DXQ983049 DXT9 DXT65545 DXT131081 DXT196617 DXT262153 DXT327689 DXT393225 DXT458761 DXT524297 DXT589833 DXT655369 DXT720905 DXT786441 DXT851977 DXT917513 DXT983049 EGZ9 EGZ65545 EGZ131081 EGZ196617 EGZ262153 EGZ327689 EGZ393225 EGZ458761 EGZ524297 EGZ589833 EGZ655369 EGZ720905 EGZ786441 EGZ851977 EGZ917513 EGZ983049 EHM9 EHM65545 EHM131081 EHM196617 EHM262153 EHM327689 EHM393225 EHM458761 EHM524297 EHM589833 EHM655369 EHM720905 EHM786441 EHM851977 EHM917513 EHM983049 EHP9 EHP65545 EHP131081 EHP196617 EHP262153 EHP327689 EHP393225 EHP458761 EHP524297 EHP589833 EHP655369 EHP720905 EHP786441 EHP851977 EHP917513 EHP983049 EQV9 EQV65545 EQV131081 EQV196617 EQV262153 EQV327689 EQV393225 EQV458761 EQV524297 EQV589833 EQV655369 EQV720905 EQV786441 EQV851977 EQV917513 EQV983049 ERI9 ERI65545 ERI131081 ERI196617 ERI262153 ERI327689 ERI393225 ERI458761 ERI524297 ERI589833 ERI655369 ERI720905 ERI786441 ERI851977 ERI917513 ERI983049 ERL9 ERL65545 ERL131081 ERL196617 ERL262153 ERL327689 ERL393225 ERL458761 ERL524297 ERL589833 ERL655369 ERL720905 ERL786441 ERL851977 ERL917513 ERL983049 FAR9 FAR65545 FAR131081 FAR196617 FAR262153 FAR327689 FAR393225 FAR458761 FAR524297 FAR589833 FAR655369 FAR720905 FAR786441 FAR851977 FAR917513 FAR983049 FBE9 FBE65545 FBE131081 FBE196617 FBE262153 FBE327689 FBE393225 FBE458761 FBE524297 FBE589833 FBE655369 FBE720905 FBE786441 FBE851977 FBE917513 FBE983049 FBH9 FBH65545 FBH131081 FBH196617 FBH262153 FBH327689 FBH393225 FBH458761 FBH524297 FBH589833 FBH655369 FBH720905 FBH786441 FBH851977 FBH917513 FBH983049 FKN9 FKN65545 FKN131081 FKN196617 FKN262153 FKN327689 FKN393225 FKN458761 FKN524297 FKN589833 FKN655369 FKN720905 FKN786441 FKN851977 FKN917513 FKN983049 FLA9 FLA65545 FLA131081 FLA196617 FLA262153 FLA327689 FLA393225 FLA458761 FLA524297 FLA589833 FLA655369 FLA720905 FLA786441 FLA851977 FLA917513 FLA983049 FLD9 FLD65545 FLD131081 FLD196617 FLD262153 FLD327689 FLD393225 FLD458761 FLD524297 FLD589833 FLD655369 FLD720905 FLD786441 FLD851977 FLD917513 FLD983049 FUJ9 FUJ65545 FUJ131081 FUJ196617 FUJ262153 FUJ327689 FUJ393225 FUJ458761 FUJ524297 FUJ589833 FUJ655369 FUJ720905 FUJ786441 FUJ851977 FUJ917513 FUJ983049 FUW9 FUW65545 FUW131081 FUW196617 FUW262153 FUW327689 FUW393225 FUW458761 FUW524297 FUW589833 FUW655369 FUW720905 FUW786441 FUW851977 FUW917513 FUW983049 FUZ9 FUZ65545 FUZ131081 FUZ196617 FUZ262153 FUZ327689 FUZ393225 FUZ458761 FUZ524297 FUZ589833 FUZ655369 FUZ720905 FUZ786441 FUZ851977 FUZ917513 FUZ983049 GEF9 GEF65545 GEF131081 GEF196617 GEF262153 GEF327689 GEF393225 GEF458761 GEF524297 GEF589833 GEF655369 GEF720905 GEF786441 GEF851977 GEF917513 GEF983049 GES9 GES65545 GES131081 GES196617 GES262153 GES327689 GES393225 GES458761 GES524297 GES589833 GES655369 GES720905 GES786441 GES851977 GES917513 GES983049 GEV9 GEV65545 GEV131081 GEV196617 GEV262153 GEV327689 GEV393225 GEV458761 GEV524297 GEV589833 GEV655369 GEV720905 GEV786441 GEV851977 GEV917513 GEV983049 GOB9 GOB65545 GOB131081 GOB196617 GOB262153 GOB327689 GOB393225 GOB458761 GOB524297 GOB589833 GOB655369 GOB720905 GOB786441 GOB851977 GOB917513 GOB983049 GOO9 GOO65545 GOO131081 GOO196617 GOO262153 GOO327689 GOO393225 GOO458761 GOO524297 GOO589833 GOO655369 GOO720905 GOO786441 GOO851977 GOO917513 GOO983049 GOR9 GOR65545 GOR131081 GOR196617 GOR262153 GOR327689 GOR393225 GOR458761 GOR524297 GOR589833 GOR655369 GOR720905 GOR786441 GOR851977 GOR917513 GOR983049 GXX9 GXX65545 GXX131081 GXX196617 GXX262153 GXX327689 GXX393225 GXX458761 GXX524297 GXX589833 GXX655369 GXX720905 GXX786441 GXX851977 GXX917513 GXX983049 GYK9 GYK65545 GYK131081 GYK196617 GYK262153 GYK327689 GYK393225 GYK458761 GYK524297 GYK589833 GYK655369 GYK720905 GYK786441 GYK851977 GYK917513 GYK983049 GYN9 GYN65545 GYN131081 GYN196617 GYN262153 GYN327689 GYN393225 GYN458761 GYN524297 GYN589833 GYN655369 GYN720905 GYN786441 GYN851977 GYN917513 GYN983049 HHT9 HHT65545 HHT131081 HHT196617 HHT262153 HHT327689 HHT393225 HHT458761 HHT524297 HHT589833 HHT655369 HHT720905 HHT786441 HHT851977 HHT917513 HHT983049 HIG9 HIG65545 HIG131081 HIG196617 HIG262153 HIG327689 HIG393225 HIG458761 HIG524297 HIG589833 HIG655369 HIG720905 HIG786441 HIG851977 HIG917513 HIG983049 HIJ9 HIJ65545 HIJ131081 HIJ196617 HIJ262153 HIJ327689 HIJ393225 HIJ458761 HIJ524297 HIJ589833 HIJ655369 HIJ720905 HIJ786441 HIJ851977 HIJ917513 HIJ983049 HRP9 HRP65545 HRP131081 HRP196617 HRP262153 HRP327689 HRP393225 HRP458761 HRP524297 HRP589833 HRP655369 HRP720905 HRP786441 HRP851977 HRP917513 HRP983049 HSC9 HSC65545 HSC131081 HSC196617 HSC262153 HSC327689 HSC393225 HSC458761 HSC524297 HSC589833 HSC655369 HSC720905 HSC786441 HSC851977 HSC917513 HSC983049 HSF9 HSF65545 HSF131081 HSF196617 HSF262153 HSF327689 HSF393225 HSF458761 HSF524297 HSF589833 HSF655369 HSF720905 HSF786441 HSF851977 HSF917513 HSF983049 IBL9 IBL65545 IBL131081 IBL196617 IBL262153 IBL327689 IBL393225 IBL458761 IBL524297 IBL589833 IBL655369 IBL720905 IBL786441 IBL851977 IBL917513 IBL983049 IBY9 IBY65545 IBY131081 IBY196617 IBY262153 IBY327689 IBY393225 IBY458761 IBY524297 IBY589833 IBY655369 IBY720905 IBY786441 IBY851977 IBY917513 IBY983049 ICB9 ICB65545 ICB131081 ICB196617 ICB262153 ICB327689 ICB393225 ICB458761 ICB524297 ICB589833 ICB655369 ICB720905 ICB786441 ICB851977 ICB917513 ICB983049 ILH9 ILH65545 ILH131081 ILH196617 ILH262153 ILH327689 ILH393225 ILH458761 ILH524297 ILH589833 ILH655369 ILH720905 ILH786441 ILH851977 ILH917513 ILH983049 ILU9 ILU65545 ILU131081 ILU196617 ILU262153 ILU327689 ILU393225 ILU458761 ILU524297 ILU589833 ILU655369 ILU720905 ILU786441 ILU851977 ILU917513 ILU983049 ILX9 ILX65545 ILX131081 ILX196617 ILX262153 ILX327689 ILX393225 ILX458761 ILX524297 ILX589833 ILX655369 ILX720905 ILX786441 ILX851977 ILX917513 ILX983049 IVD9 IVD65545 IVD131081 IVD196617 IVD262153 IVD327689 IVD393225 IVD458761 IVD524297 IVD589833 IVD655369 IVD720905 IVD786441 IVD851977 IVD917513 IVD983049 IVQ9 IVQ65545 IVQ131081 IVQ196617 IVQ262153 IVQ327689 IVQ393225 IVQ458761 IVQ524297 IVQ589833 IVQ655369 IVQ720905 IVQ786441 IVQ851977 IVQ917513 IVQ983049 IVT9 IVT65545 IVT131081 IVT196617 IVT262153 IVT327689 IVT393225 IVT458761 IVT524297 IVT589833 IVT655369 IVT720905 IVT786441 IVT851977 IVT917513 IVT983049 JEZ9 JEZ65545 JEZ131081 JEZ196617 JEZ262153 JEZ327689 JEZ393225 JEZ458761 JEZ524297 JEZ589833 JEZ655369 JEZ720905 JEZ786441 JEZ851977 JEZ917513 JEZ983049 JFM9 JFM65545 JFM131081 JFM196617 JFM262153 JFM327689 JFM393225 JFM458761 JFM524297 JFM589833 JFM655369 JFM720905 JFM786441 JFM851977 JFM917513 JFM983049 JFP9 JFP65545 JFP131081 JFP196617 JFP262153 JFP327689 JFP393225 JFP458761 JFP524297 JFP589833 JFP655369 JFP720905 JFP786441 JFP851977 JFP917513 JFP983049 JOV9 JOV65545 JOV131081 JOV196617 JOV262153 JOV327689 JOV393225 JOV458761 JOV524297 JOV589833 JOV655369 JOV720905 JOV786441 JOV851977 JOV917513 JOV983049 JPI9 JPI65545 JPI131081 JPI196617 JPI262153 JPI327689 JPI393225 JPI458761 JPI524297 JPI589833 JPI655369 JPI720905 JPI786441 JPI851977 JPI917513 JPI983049 JPL9 JPL65545 JPL131081 JPL196617 JPL262153 JPL327689 JPL393225 JPL458761 JPL524297 JPL589833 JPL655369 JPL720905 JPL786441 JPL851977 JPL917513 JPL983049 JYR9 JYR65545 JYR131081 JYR196617 JYR262153 JYR327689 JYR393225 JYR458761 JYR524297 JYR589833 JYR655369 JYR720905 JYR786441 JYR851977 JYR917513 JYR983049 JZE9 JZE65545 JZE131081 JZE196617 JZE262153 JZE327689 JZE393225 JZE458761 JZE524297 JZE589833 JZE655369 JZE720905 JZE786441 JZE851977 JZE917513 JZE983049 JZH9 JZH65545 JZH131081 JZH196617 JZH262153 JZH327689 JZH393225 JZH458761 JZH524297 JZH589833 JZH655369 JZH720905 JZH786441 JZH851977 JZH917513 JZH983049 KIN9 KIN65545 KIN131081 KIN196617 KIN262153 KIN327689 KIN393225 KIN458761 KIN524297 KIN589833 KIN655369 KIN720905 KIN786441 KIN851977 KIN917513 KIN983049 KJA9 KJA65545 KJA131081 KJA196617 KJA262153 KJA327689 KJA393225 KJA458761 KJA524297 KJA589833 KJA655369 KJA720905 KJA786441 KJA851977 KJA917513 KJA983049 KJD9 KJD65545 KJD131081 KJD196617 KJD262153 KJD327689 KJD393225 KJD458761 KJD524297 KJD589833 KJD655369 KJD720905 KJD786441 KJD851977 KJD917513 KJD983049 KSJ9 KSJ65545 KSJ131081 KSJ196617 KSJ262153 KSJ327689 KSJ393225 KSJ458761 KSJ524297 KSJ589833 KSJ655369 KSJ720905 KSJ786441 KSJ851977 KSJ917513 KSJ983049 KSW9 KSW65545 KSW131081 KSW196617 KSW262153 KSW327689 KSW393225 KSW458761 KSW524297 KSW589833 KSW655369 KSW720905 KSW786441 KSW851977 KSW917513 KSW983049 KSZ9 KSZ65545 KSZ131081 KSZ196617 KSZ262153 KSZ327689 KSZ393225 KSZ458761 KSZ524297 KSZ589833 KSZ655369 KSZ720905 KSZ786441 KSZ851977 KSZ917513 KSZ983049 LCF9 LCF65545 LCF131081 LCF196617 LCF262153 LCF327689 LCF393225 LCF458761 LCF524297 LCF589833 LCF655369 LCF720905 LCF786441 LCF851977 LCF917513 LCF983049 LCS9 LCS65545 LCS131081 LCS196617 LCS262153 LCS327689 LCS393225 LCS458761 LCS524297 LCS589833 LCS655369 LCS720905 LCS786441 LCS851977 LCS917513 LCS983049 LCV9 LCV65545 LCV131081 LCV196617 LCV262153 LCV327689 LCV393225 LCV458761 LCV524297 LCV589833 LCV655369 LCV720905 LCV786441 LCV851977 LCV917513 LCV983049 LMB9 LMB65545 LMB131081 LMB196617 LMB262153 LMB327689 LMB393225 LMB458761 LMB524297 LMB589833 LMB655369 LMB720905 LMB786441 LMB851977 LMB917513 LMB983049 LMO9 LMO65545 LMO131081 LMO196617 LMO262153 LMO327689 LMO393225 LMO458761 LMO524297 LMO589833 LMO655369 LMO720905 LMO786441 LMO851977 LMO917513 LMO983049 LMR9 LMR65545 LMR131081 LMR196617 LMR262153 LMR327689 LMR393225 LMR458761 LMR524297 LMR589833 LMR655369 LMR720905 LMR786441 LMR851977 LMR917513 LMR983049 LVX9 LVX65545 LVX131081 LVX196617 LVX262153 LVX327689 LVX393225 LVX458761 LVX524297 LVX589833 LVX655369 LVX720905 LVX786441 LVX851977 LVX917513 LVX983049 LWK9 LWK65545 LWK131081 LWK196617 LWK262153 LWK327689 LWK393225 LWK458761 LWK524297 LWK589833 LWK655369 LWK720905 LWK786441 LWK851977 LWK917513 LWK983049 LWN9 LWN65545 LWN131081 LWN196617 LWN262153 LWN327689 LWN393225 LWN458761 LWN524297 LWN589833 LWN655369 LWN720905 LWN786441 LWN851977 LWN917513 LWN983049 MFT9 MFT65545 MFT131081 MFT196617 MFT262153 MFT327689 MFT393225 MFT458761 MFT524297 MFT589833 MFT655369 MFT720905 MFT786441 MFT851977 MFT917513 MFT983049 MGG9 MGG65545 MGG131081 MGG196617 MGG262153 MGG327689 MGG393225 MGG458761 MGG524297 MGG589833 MGG655369 MGG720905 MGG786441 MGG851977 MGG917513 MGG983049 MGJ9 MGJ65545 MGJ131081 MGJ196617 MGJ262153 MGJ327689 MGJ393225 MGJ458761 MGJ524297 MGJ589833 MGJ655369 MGJ720905 MGJ786441 MGJ851977 MGJ917513 MGJ983049 MPP9 MPP65545 MPP131081 MPP196617 MPP262153 MPP327689 MPP393225 MPP458761 MPP524297 MPP589833 MPP655369 MPP720905 MPP786441 MPP851977 MPP917513 MPP983049 MQC9 MQC65545 MQC131081 MQC196617 MQC262153 MQC327689 MQC393225 MQC458761 MQC524297 MQC589833 MQC655369 MQC720905 MQC786441 MQC851977 MQC917513 MQC983049 MQF9 MQF65545 MQF131081 MQF196617 MQF262153 MQF327689 MQF393225 MQF458761 MQF524297 MQF589833 MQF655369 MQF720905 MQF786441 MQF851977 MQF917513 MQF983049 MZL9 MZL65545 MZL131081 MZL196617 MZL262153 MZL327689 MZL393225 MZL458761 MZL524297 MZL589833 MZL655369 MZL720905 MZL786441 MZL851977 MZL917513 MZL983049 MZY9 MZY65545 MZY131081 MZY196617 MZY262153 MZY327689 MZY393225 MZY458761 MZY524297 MZY589833 MZY655369 MZY720905 MZY786441 MZY851977 MZY917513 MZY983049 NAB9 NAB65545 NAB131081 NAB196617 NAB262153 NAB327689 NAB393225 NAB458761 NAB524297 NAB589833 NAB655369 NAB720905 NAB786441 NAB851977 NAB917513 NAB983049 NJH9 NJH65545 NJH131081 NJH196617 NJH262153 NJH327689 NJH393225 NJH458761 NJH524297 NJH589833 NJH655369 NJH720905 NJH786441 NJH851977 NJH917513 NJH983049 NJU9 NJU65545 NJU131081 NJU196617 NJU262153 NJU327689 NJU393225 NJU458761 NJU524297 NJU589833 NJU655369 NJU720905 NJU786441 NJU851977 NJU917513 NJU983049 NJX9 NJX65545 NJX131081 NJX196617 NJX262153 NJX327689 NJX393225 NJX458761 NJX524297 NJX589833 NJX655369 NJX720905 NJX786441 NJX851977 NJX917513 NJX983049 NTD9 NTD65545 NTD131081 NTD196617 NTD262153 NTD327689 NTD393225 NTD458761 NTD524297 NTD589833 NTD655369 NTD720905 NTD786441 NTD851977 NTD917513 NTD983049 NTQ9 NTQ65545 NTQ131081 NTQ196617 NTQ262153 NTQ327689 NTQ393225 NTQ458761 NTQ524297 NTQ589833 NTQ655369 NTQ720905 NTQ786441 NTQ851977 NTQ917513 NTQ983049 NTT9 NTT65545 NTT131081 NTT196617 NTT262153 NTT327689 NTT393225 NTT458761 NTT524297 NTT589833 NTT655369 NTT720905 NTT786441 NTT851977 NTT917513 NTT983049 OCZ9 OCZ65545 OCZ131081 OCZ196617 OCZ262153 OCZ327689 OCZ393225 OCZ458761 OCZ524297 OCZ589833 OCZ655369 OCZ720905 OCZ786441 OCZ851977 OCZ917513 OCZ983049 ODM9 ODM65545 ODM131081 ODM196617 ODM262153 ODM327689 ODM393225 ODM458761 ODM524297 ODM589833 ODM655369 ODM720905 ODM786441 ODM851977 ODM917513 ODM983049 ODP9 ODP65545 ODP131081 ODP196617 ODP262153 ODP327689 ODP393225 ODP458761 ODP524297 ODP589833 ODP655369 ODP720905 ODP786441 ODP851977 ODP917513 ODP983049 OMV9 OMV65545 OMV131081 OMV196617 OMV262153 OMV327689 OMV393225 OMV458761 OMV524297 OMV589833 OMV655369 OMV720905 OMV786441 OMV851977 OMV917513 OMV983049 ONI9 ONI65545 ONI131081 ONI196617 ONI262153 ONI327689 ONI393225 ONI458761 ONI524297 ONI589833 ONI655369 ONI720905 ONI786441 ONI851977 ONI917513 ONI983049 ONL9 ONL65545 ONL131081 ONL196617 ONL262153 ONL327689 ONL393225 ONL458761 ONL524297 ONL589833 ONL655369 ONL720905 ONL786441 ONL851977 ONL917513 ONL983049 OWR9 OWR65545 OWR131081 OWR196617 OWR262153 OWR327689 OWR393225 OWR458761 OWR524297 OWR589833 OWR655369 OWR720905 OWR786441 OWR851977 OWR917513 OWR983049 OXE9 OXE65545 OXE131081 OXE196617 OXE262153 OXE327689 OXE393225 OXE458761 OXE524297 OXE589833 OXE655369 OXE720905 OXE786441 OXE851977 OXE917513 OXE983049 OXH9 OXH65545 OXH131081 OXH196617 OXH262153 OXH327689 OXH393225 OXH458761 OXH524297 OXH589833 OXH655369 OXH720905 OXH786441 OXH851977 OXH917513 OXH983049 PGN9 PGN65545 PGN131081 PGN196617 PGN262153 PGN327689 PGN393225 PGN458761 PGN524297 PGN589833 PGN655369 PGN720905 PGN786441 PGN851977 PGN917513 PGN983049 PHA9 PHA65545 PHA131081 PHA196617 PHA262153 PHA327689 PHA393225 PHA458761 PHA524297 PHA589833 PHA655369 PHA720905 PHA786441 PHA851977 PHA917513 PHA983049 PHD9 PHD65545 PHD131081 PHD196617 PHD262153 PHD327689 PHD393225 PHD458761 PHD524297 PHD589833 PHD655369 PHD720905 PHD786441 PHD851977 PHD917513 PHD983049 PQJ9 PQJ65545 PQJ131081 PQJ196617 PQJ262153 PQJ327689 PQJ393225 PQJ458761 PQJ524297 PQJ589833 PQJ655369 PQJ720905 PQJ786441 PQJ851977 PQJ917513 PQJ983049 PQW9 PQW65545 PQW131081 PQW196617 PQW262153 PQW327689 PQW393225 PQW458761 PQW524297 PQW589833 PQW655369 PQW720905 PQW786441 PQW851977 PQW917513 PQW983049 PQZ9 PQZ65545 PQZ131081 PQZ196617 PQZ262153 PQZ327689 PQZ393225 PQZ458761 PQZ524297 PQZ589833 PQZ655369 PQZ720905 PQZ786441 PQZ851977 PQZ917513 PQZ983049 QAF9 QAF65545 QAF131081 QAF196617 QAF262153 QAF327689 QAF393225 QAF458761 QAF524297 QAF589833 QAF655369 QAF720905 QAF786441 QAF851977 QAF917513 QAF983049 QAS9 QAS65545 QAS131081 QAS196617 QAS262153 QAS327689 QAS393225 QAS458761 QAS524297 QAS589833 QAS655369 QAS720905 QAS786441 QAS851977 QAS917513 QAS983049 QAV9 QAV65545 QAV131081 QAV196617 QAV262153 QAV327689 QAV393225 QAV458761 QAV524297 QAV589833 QAV655369 QAV720905 QAV786441 QAV851977 QAV917513 QAV983049 QKB9 QKB65545 QKB131081 QKB196617 QKB262153 QKB327689 QKB393225 QKB458761 QKB524297 QKB589833 QKB655369 QKB720905 QKB786441 QKB851977 QKB917513 QKB983049 QKO9 QKO65545 QKO131081 QKO196617 QKO262153 QKO327689 QKO393225 QKO458761 QKO524297 QKO589833 QKO655369 QKO720905 QKO786441 QKO851977 QKO917513 QKO983049 QKR9 QKR65545 QKR131081 QKR196617 QKR262153 QKR327689 QKR393225 QKR458761 QKR524297 QKR589833 QKR655369 QKR720905 QKR786441 QKR851977 QKR917513 QKR983049 QTX9 QTX65545 QTX131081 QTX196617 QTX262153 QTX327689 QTX393225 QTX458761 QTX524297 QTX589833 QTX655369 QTX720905 QTX786441 QTX851977 QTX917513 QTX983049 QUK9 QUK65545 QUK131081 QUK196617 QUK262153 QUK327689 QUK393225 QUK458761 QUK524297 QUK589833 QUK655369 QUK720905 QUK786441 QUK851977 QUK917513 QUK983049 QUN9 QUN65545 QUN131081 QUN196617 QUN262153 QUN327689 QUN393225 QUN458761 QUN524297 QUN589833 QUN655369 QUN720905 QUN786441 QUN851977 QUN917513 QUN983049 RDT9 RDT65545 RDT131081 RDT196617 RDT262153 RDT327689 RDT393225 RDT458761 RDT524297 RDT589833 RDT655369 RDT720905 RDT786441 RDT851977 RDT917513 RDT983049 REG9 REG65545 REG131081 REG196617 REG262153 REG327689 REG393225 REG458761 REG524297 REG589833 REG655369 REG720905 REG786441 REG851977 REG917513 REG983049 REJ9 REJ65545 REJ131081 REJ196617 REJ262153 REJ327689 REJ393225 REJ458761 REJ524297 REJ589833 REJ655369 REJ720905 REJ786441 REJ851977 REJ917513 REJ983049 RNP9 RNP65545 RNP131081 RNP196617 RNP262153 RNP327689 RNP393225 RNP458761 RNP524297 RNP589833 RNP655369 RNP720905 RNP786441 RNP851977 RNP917513 RNP983049 ROC9 ROC65545 ROC131081 ROC196617 ROC262153 ROC327689 ROC393225 ROC458761 ROC524297 ROC589833 ROC655369 ROC720905 ROC786441 ROC851977 ROC917513 ROC983049 ROF9 ROF65545 ROF131081 ROF196617 ROF262153 ROF327689 ROF393225 ROF458761 ROF524297 ROF589833 ROF655369 ROF720905 ROF786441 ROF851977 ROF917513 ROF983049 RXL9 RXL65545 RXL131081 RXL196617 RXL262153 RXL327689 RXL393225 RXL458761 RXL524297 RXL589833 RXL655369 RXL720905 RXL786441 RXL851977 RXL917513 RXL983049 RXY9 RXY65545 RXY131081 RXY196617 RXY262153 RXY327689 RXY393225 RXY458761 RXY524297 RXY589833 RXY655369 RXY720905 RXY786441 RXY851977 RXY917513 RXY983049 RYB9 RYB65545 RYB131081 RYB196617 RYB262153 RYB327689 RYB393225 RYB458761 RYB524297 RYB589833 RYB655369 RYB720905 RYB786441 RYB851977 RYB917513 RYB983049 SHH9 SHH65545 SHH131081 SHH196617 SHH262153 SHH327689 SHH393225 SHH458761 SHH524297 SHH589833 SHH655369 SHH720905 SHH786441 SHH851977 SHH917513 SHH983049 SHU9 SHU65545 SHU131081 SHU196617 SHU262153 SHU327689 SHU393225 SHU458761 SHU524297 SHU589833 SHU655369 SHU720905 SHU786441 SHU851977 SHU917513 SHU983049 SHX9 SHX65545 SHX131081 SHX196617 SHX262153 SHX327689 SHX393225 SHX458761 SHX524297 SHX589833 SHX655369 SHX720905 SHX786441 SHX851977 SHX917513 SHX983049 SRD9 SRD65545 SRD131081 SRD196617 SRD262153 SRD327689 SRD393225 SRD458761 SRD524297 SRD589833 SRD655369 SRD720905 SRD786441 SRD851977 SRD917513 SRD983049 SRQ9 SRQ65545 SRQ131081 SRQ196617 SRQ262153 SRQ327689 SRQ393225 SRQ458761 SRQ524297 SRQ589833 SRQ655369 SRQ720905 SRQ786441 SRQ851977 SRQ917513 SRQ983049 SRT9 SRT65545 SRT131081 SRT196617 SRT262153 SRT327689 SRT393225 SRT458761 SRT524297 SRT589833 SRT655369 SRT720905 SRT786441 SRT851977 SRT917513 SRT983049 TAZ9 TAZ65545 TAZ131081 TAZ196617 TAZ262153 TAZ327689 TAZ393225 TAZ458761 TAZ524297 TAZ589833 TAZ655369 TAZ720905 TAZ786441 TAZ851977 TAZ917513 TAZ983049 TBM9 TBM65545 TBM131081 TBM196617 TBM262153 TBM327689 TBM393225 TBM458761 TBM524297 TBM589833 TBM655369 TBM720905 TBM786441 TBM851977 TBM917513 TBM983049 TBP9 TBP65545 TBP131081 TBP196617 TBP262153 TBP327689 TBP393225 TBP458761 TBP524297 TBP589833 TBP655369 TBP720905 TBP786441 TBP851977 TBP917513 TBP983049 TKV9 TKV65545 TKV131081 TKV196617 TKV262153 TKV327689 TKV393225 TKV458761 TKV524297 TKV589833 TKV655369 TKV720905 TKV786441 TKV851977 TKV917513 TKV983049 TLI9 TLI65545 TLI131081 TLI196617 TLI262153 TLI327689 TLI393225 TLI458761 TLI524297 TLI589833 TLI655369 TLI720905 TLI786441 TLI851977 TLI917513 TLI983049 TLL9 TLL65545 TLL131081 TLL196617 TLL262153 TLL327689 TLL393225 TLL458761 TLL524297 TLL589833 TLL655369 TLL720905 TLL786441 TLL851977 TLL917513 TLL983049 TUR9 TUR65545 TUR131081 TUR196617 TUR262153 TUR327689 TUR393225 TUR458761 TUR524297 TUR589833 TUR655369 TUR720905 TUR786441 TUR851977 TUR917513 TUR983049 TVE9 TVE65545 TVE131081 TVE196617 TVE262153 TVE327689 TVE393225 TVE458761 TVE524297 TVE589833 TVE655369 TVE720905 TVE786441 TVE851977 TVE917513 TVE983049 TVH9 TVH65545 TVH131081 TVH196617 TVH262153 TVH327689 TVH393225 TVH458761 TVH524297 TVH589833 TVH655369 TVH720905 TVH786441 TVH851977 TVH917513 TVH983049 UEN9 UEN65545 UEN131081 UEN196617 UEN262153 UEN327689 UEN393225 UEN458761 UEN524297 UEN589833 UEN655369 UEN720905 UEN786441 UEN851977 UEN917513 UEN983049 UFA9 UFA65545 UFA131081 UFA196617 UFA262153 UFA327689 UFA393225 UFA458761 UFA524297 UFA589833 UFA655369 UFA720905 UFA786441 UFA851977 UFA917513 UFA983049 UFD9 UFD65545 UFD131081 UFD196617 UFD262153 UFD327689 UFD393225 UFD458761 UFD524297 UFD589833 UFD655369 UFD720905 UFD786441 UFD851977 UFD917513 UFD983049 UOJ9 UOJ65545 UOJ131081 UOJ196617 UOJ262153 UOJ327689 UOJ393225 UOJ458761 UOJ524297 UOJ589833 UOJ655369 UOJ720905 UOJ786441 UOJ851977 UOJ917513 UOJ983049 UOW9 UOW65545 UOW131081 UOW196617 UOW262153 UOW327689 UOW393225 UOW458761 UOW524297 UOW589833 UOW655369 UOW720905 UOW786441 UOW851977 UOW917513 UOW983049 UOZ9 UOZ65545 UOZ131081 UOZ196617 UOZ262153 UOZ327689 UOZ393225 UOZ458761 UOZ524297 UOZ589833 UOZ655369 UOZ720905 UOZ786441 UOZ851977 UOZ917513 UOZ983049 UYF9 UYF65545 UYF131081 UYF196617 UYF262153 UYF327689 UYF393225 UYF458761 UYF524297 UYF589833 UYF655369 UYF720905 UYF786441 UYF851977 UYF917513 UYF983049 UYS9 UYS65545 UYS131081 UYS196617 UYS262153 UYS327689 UYS393225 UYS458761 UYS524297 UYS589833 UYS655369 UYS720905 UYS786441 UYS851977 UYS917513 UYS983049 UYV9 UYV65545 UYV131081 UYV196617 UYV262153 UYV327689 UYV393225 UYV458761 UYV524297 UYV589833 UYV655369 UYV720905 UYV786441 UYV851977 UYV917513 UYV983049 VIB9 VIB65545 VIB131081 VIB196617 VIB262153 VIB327689 VIB393225 VIB458761 VIB524297 VIB589833 VIB655369 VIB720905 VIB786441 VIB851977 VIB917513 VIB983049 VIO9 VIO65545 VIO131081 VIO196617 VIO262153 VIO327689 VIO393225 VIO458761 VIO524297 VIO589833 VIO655369 VIO720905 VIO786441 VIO851977 VIO917513 VIO983049 VIR9 VIR65545 VIR131081 VIR196617 VIR262153 VIR327689 VIR393225 VIR458761 VIR524297 VIR589833 VIR655369 VIR720905 VIR786441 VIR851977 VIR917513 VIR983049 VRX9 VRX65545 VRX131081 VRX196617 VRX262153 VRX327689 VRX393225 VRX458761 VRX524297 VRX589833 VRX655369 VRX720905 VRX786441 VRX851977 VRX917513 VRX983049 VSK9 VSK65545 VSK131081 VSK196617 VSK262153 VSK327689 VSK393225 VSK458761 VSK524297 VSK589833 VSK655369 VSK720905 VSK786441 VSK851977 VSK917513 VSK983049 VSN9 VSN65545 VSN131081 VSN196617 VSN262153 VSN327689 VSN393225 VSN458761 VSN524297 VSN589833 VSN655369 VSN720905 VSN786441 VSN851977 VSN917513 VSN983049 WBT9 WBT65545 WBT131081 WBT196617 WBT262153 WBT327689 WBT393225 WBT458761 WBT524297 WBT589833 WBT655369 WBT720905 WBT786441 WBT851977 WBT917513 WBT983049 WCG9 WCG65545 WCG131081 WCG196617 WCG262153 WCG327689 WCG393225 WCG458761 WCG524297 WCG589833 WCG655369 WCG720905 WCG786441 WCG851977 WCG917513 WCG983049 WCJ9 WCJ65545 WCJ131081 WCJ196617 WCJ262153 WCJ327689 WCJ393225 WCJ458761 WCJ524297 WCJ589833 WCJ655369 WCJ720905 WCJ786441 WCJ851977 WCJ917513 WCJ983049 WLP9 WLP65545 WLP131081 WLP196617 WLP262153 WLP327689 WLP393225 WLP458761 WLP524297 WLP589833 WLP655369 WLP720905 WLP786441 WLP851977 WLP917513 WLP983049 WMC9 WMC65545 WMC131081 WMC196617 WMC262153 WMC327689 WMC393225 WMC458761 WMC524297 WMC589833 WMC655369 WMC720905 WMC786441 WMC851977 WMC917513 WMC983049 WMF9 WMF65545 WMF131081 WMF196617 WMF262153 WMF327689 WMF393225 WMF458761 WMF524297 WMF589833 WMF655369 WMF720905 WMF786441 WMF851977 WMF917513 WMF983049 WVL9 WVL65545 WVL131081 WVL196617 WVL262153 WVL327689 WVL393225 WVL458761 WVL524297 WVL589833 WVL655369 WVL720905 WVL786441 WVL851977 WVL917513 WVL983049 WVY9 WVY65545 WVY131081 WVY196617 WVY262153 WVY327689 WVY393225 WVY458761 WVY524297 WVY589833 WVY655369 WVY720905 WVY786441 WVY851977 WVY917513 WVY983049 WWB9 WWB65545 WWB131081 WWB196617 WWB262153 WWB327689 WWB393225 WWB458761 WWB524297 WWB589833 WWB655369 WWB720905 WWB786441 WWB851977 WWB917513 WWB983049" xr:uid="{00000000-0002-0000-0000-00000F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K12:IK61 IK63:IK112 IK65548:IK65597 IK65599:IK65648 IK131084:IK131133 IK131135:IK131184 IK196620:IK196669 IK196671:IK196720 IK262156:IK262205 IK262207:IK262256 IK327692:IK327741 IK327743:IK327792 IK393228:IK393277 IK393279:IK393328 IK458764:IK458813 IK458815:IK458864 IK524300:IK524349 IK524351:IK524400 IK589836:IK589885 IK589887:IK589936 IK655372:IK655421 IK655423:IK655472 IK720908:IK720957 IK720959:IK721008 IK786444:IK786493 IK786495:IK786544 IK851980:IK852029 IK852031:IK852080 IK917516:IK917565 IK917567:IK917616 IK983052:IK983101 IK983103:IK983152 SG12:SG61 SG63:SG112 SG65548:SG65597 SG65599:SG65648 SG131084:SG131133 SG131135:SG131184 SG196620:SG196669 SG196671:SG196720 SG262156:SG262205 SG262207:SG262256 SG327692:SG327741 SG327743:SG327792 SG393228:SG393277 SG393279:SG393328 SG458764:SG458813 SG458815:SG458864 SG524300:SG524349 SG524351:SG524400 SG589836:SG589885 SG589887:SG589936 SG655372:SG655421 SG655423:SG655472 SG720908:SG720957 SG720959:SG721008 SG786444:SG786493 SG786495:SG786544 SG851980:SG852029 SG852031:SG852080 SG917516:SG917565 SG917567:SG917616 SG983052:SG983101 SG983103:SG983152 ACC12:ACC61 ACC63:ACC112 ACC65548:ACC65597 ACC65599:ACC65648 ACC131084:ACC131133 ACC131135:ACC131184 ACC196620:ACC196669 ACC196671:ACC196720 ACC262156:ACC262205 ACC262207:ACC262256 ACC327692:ACC327741 ACC327743:ACC327792 ACC393228:ACC393277 ACC393279:ACC393328 ACC458764:ACC458813 ACC458815:ACC458864 ACC524300:ACC524349 ACC524351:ACC524400 ACC589836:ACC589885 ACC589887:ACC589936 ACC655372:ACC655421 ACC655423:ACC655472 ACC720908:ACC720957 ACC720959:ACC721008 ACC786444:ACC786493 ACC786495:ACC786544 ACC851980:ACC852029 ACC852031:ACC852080 ACC917516:ACC917565 ACC917567:ACC917616 ACC983052:ACC983101 ACC983103:ACC983152 ALY12:ALY61 ALY63:ALY112 ALY65548:ALY65597 ALY65599:ALY65648 ALY131084:ALY131133 ALY131135:ALY131184 ALY196620:ALY196669 ALY196671:ALY196720 ALY262156:ALY262205 ALY262207:ALY262256 ALY327692:ALY327741 ALY327743:ALY327792 ALY393228:ALY393277 ALY393279:ALY393328 ALY458764:ALY458813 ALY458815:ALY458864 ALY524300:ALY524349 ALY524351:ALY524400 ALY589836:ALY589885 ALY589887:ALY589936 ALY655372:ALY655421 ALY655423:ALY655472 ALY720908:ALY720957 ALY720959:ALY721008 ALY786444:ALY786493 ALY786495:ALY786544 ALY851980:ALY852029 ALY852031:ALY852080 ALY917516:ALY917565 ALY917567:ALY917616 ALY983052:ALY983101 ALY983103:ALY983152 AVU12:AVU61 AVU63:AVU112 AVU65548:AVU65597 AVU65599:AVU65648 AVU131084:AVU131133 AVU131135:AVU131184 AVU196620:AVU196669 AVU196671:AVU196720 AVU262156:AVU262205 AVU262207:AVU262256 AVU327692:AVU327741 AVU327743:AVU327792 AVU393228:AVU393277 AVU393279:AVU393328 AVU458764:AVU458813 AVU458815:AVU458864 AVU524300:AVU524349 AVU524351:AVU524400 AVU589836:AVU589885 AVU589887:AVU589936 AVU655372:AVU655421 AVU655423:AVU655472 AVU720908:AVU720957 AVU720959:AVU721008 AVU786444:AVU786493 AVU786495:AVU786544 AVU851980:AVU852029 AVU852031:AVU852080 AVU917516:AVU917565 AVU917567:AVU917616 AVU983052:AVU983101 AVU983103:AVU983152 BFQ12:BFQ61 BFQ63:BFQ112 BFQ65548:BFQ65597 BFQ65599:BFQ65648 BFQ131084:BFQ131133 BFQ131135:BFQ131184 BFQ196620:BFQ196669 BFQ196671:BFQ196720 BFQ262156:BFQ262205 BFQ262207:BFQ262256 BFQ327692:BFQ327741 BFQ327743:BFQ327792 BFQ393228:BFQ393277 BFQ393279:BFQ393328 BFQ458764:BFQ458813 BFQ458815:BFQ458864 BFQ524300:BFQ524349 BFQ524351:BFQ524400 BFQ589836:BFQ589885 BFQ589887:BFQ589936 BFQ655372:BFQ655421 BFQ655423:BFQ655472 BFQ720908:BFQ720957 BFQ720959:BFQ721008 BFQ786444:BFQ786493 BFQ786495:BFQ786544 BFQ851980:BFQ852029 BFQ852031:BFQ852080 BFQ917516:BFQ917565 BFQ917567:BFQ917616 BFQ983052:BFQ983101 BFQ983103:BFQ983152 BPM12:BPM61 BPM63:BPM112 BPM65548:BPM65597 BPM65599:BPM65648 BPM131084:BPM131133 BPM131135:BPM131184 BPM196620:BPM196669 BPM196671:BPM196720 BPM262156:BPM262205 BPM262207:BPM262256 BPM327692:BPM327741 BPM327743:BPM327792 BPM393228:BPM393277 BPM393279:BPM393328 BPM458764:BPM458813 BPM458815:BPM458864 BPM524300:BPM524349 BPM524351:BPM524400 BPM589836:BPM589885 BPM589887:BPM589936 BPM655372:BPM655421 BPM655423:BPM655472 BPM720908:BPM720957 BPM720959:BPM721008 BPM786444:BPM786493 BPM786495:BPM786544 BPM851980:BPM852029 BPM852031:BPM852080 BPM917516:BPM917565 BPM917567:BPM917616 BPM983052:BPM983101 BPM983103:BPM983152 BZI12:BZI61 BZI63:BZI112 BZI65548:BZI65597 BZI65599:BZI65648 BZI131084:BZI131133 BZI131135:BZI131184 BZI196620:BZI196669 BZI196671:BZI196720 BZI262156:BZI262205 BZI262207:BZI262256 BZI327692:BZI327741 BZI327743:BZI327792 BZI393228:BZI393277 BZI393279:BZI393328 BZI458764:BZI458813 BZI458815:BZI458864 BZI524300:BZI524349 BZI524351:BZI524400 BZI589836:BZI589885 BZI589887:BZI589936 BZI655372:BZI655421 BZI655423:BZI655472 BZI720908:BZI720957 BZI720959:BZI721008 BZI786444:BZI786493 BZI786495:BZI786544 BZI851980:BZI852029 BZI852031:BZI852080 BZI917516:BZI917565 BZI917567:BZI917616 BZI983052:BZI983101 BZI983103:BZI983152 CJE12:CJE61 CJE63:CJE112 CJE65548:CJE65597 CJE65599:CJE65648 CJE131084:CJE131133 CJE131135:CJE131184 CJE196620:CJE196669 CJE196671:CJE196720 CJE262156:CJE262205 CJE262207:CJE262256 CJE327692:CJE327741 CJE327743:CJE327792 CJE393228:CJE393277 CJE393279:CJE393328 CJE458764:CJE458813 CJE458815:CJE458864 CJE524300:CJE524349 CJE524351:CJE524400 CJE589836:CJE589885 CJE589887:CJE589936 CJE655372:CJE655421 CJE655423:CJE655472 CJE720908:CJE720957 CJE720959:CJE721008 CJE786444:CJE786493 CJE786495:CJE786544 CJE851980:CJE852029 CJE852031:CJE852080 CJE917516:CJE917565 CJE917567:CJE917616 CJE983052:CJE983101 CJE983103:CJE983152 CTA12:CTA61 CTA63:CTA112 CTA65548:CTA65597 CTA65599:CTA65648 CTA131084:CTA131133 CTA131135:CTA131184 CTA196620:CTA196669 CTA196671:CTA196720 CTA262156:CTA262205 CTA262207:CTA262256 CTA327692:CTA327741 CTA327743:CTA327792 CTA393228:CTA393277 CTA393279:CTA393328 CTA458764:CTA458813 CTA458815:CTA458864 CTA524300:CTA524349 CTA524351:CTA524400 CTA589836:CTA589885 CTA589887:CTA589936 CTA655372:CTA655421 CTA655423:CTA655472 CTA720908:CTA720957 CTA720959:CTA721008 CTA786444:CTA786493 CTA786495:CTA786544 CTA851980:CTA852029 CTA852031:CTA852080 CTA917516:CTA917565 CTA917567:CTA917616 CTA983052:CTA983101 CTA983103:CTA983152 DCW12:DCW61 DCW63:DCW112 DCW65548:DCW65597 DCW65599:DCW65648 DCW131084:DCW131133 DCW131135:DCW131184 DCW196620:DCW196669 DCW196671:DCW196720 DCW262156:DCW262205 DCW262207:DCW262256 DCW327692:DCW327741 DCW327743:DCW327792 DCW393228:DCW393277 DCW393279:DCW393328 DCW458764:DCW458813 DCW458815:DCW458864 DCW524300:DCW524349 DCW524351:DCW524400 DCW589836:DCW589885 DCW589887:DCW589936 DCW655372:DCW655421 DCW655423:DCW655472 DCW720908:DCW720957 DCW720959:DCW721008 DCW786444:DCW786493 DCW786495:DCW786544 DCW851980:DCW852029 DCW852031:DCW852080 DCW917516:DCW917565 DCW917567:DCW917616 DCW983052:DCW983101 DCW983103:DCW983152 DMS12:DMS61 DMS63:DMS112 DMS65548:DMS65597 DMS65599:DMS65648 DMS131084:DMS131133 DMS131135:DMS131184 DMS196620:DMS196669 DMS196671:DMS196720 DMS262156:DMS262205 DMS262207:DMS262256 DMS327692:DMS327741 DMS327743:DMS327792 DMS393228:DMS393277 DMS393279:DMS393328 DMS458764:DMS458813 DMS458815:DMS458864 DMS524300:DMS524349 DMS524351:DMS524400 DMS589836:DMS589885 DMS589887:DMS589936 DMS655372:DMS655421 DMS655423:DMS655472 DMS720908:DMS720957 DMS720959:DMS721008 DMS786444:DMS786493 DMS786495:DMS786544 DMS851980:DMS852029 DMS852031:DMS852080 DMS917516:DMS917565 DMS917567:DMS917616 DMS983052:DMS983101 DMS983103:DMS983152 DWO12:DWO61 DWO63:DWO112 DWO65548:DWO65597 DWO65599:DWO65648 DWO131084:DWO131133 DWO131135:DWO131184 DWO196620:DWO196669 DWO196671:DWO196720 DWO262156:DWO262205 DWO262207:DWO262256 DWO327692:DWO327741 DWO327743:DWO327792 DWO393228:DWO393277 DWO393279:DWO393328 DWO458764:DWO458813 DWO458815:DWO458864 DWO524300:DWO524349 DWO524351:DWO524400 DWO589836:DWO589885 DWO589887:DWO589936 DWO655372:DWO655421 DWO655423:DWO655472 DWO720908:DWO720957 DWO720959:DWO721008 DWO786444:DWO786493 DWO786495:DWO786544 DWO851980:DWO852029 DWO852031:DWO852080 DWO917516:DWO917565 DWO917567:DWO917616 DWO983052:DWO983101 DWO983103:DWO983152 EGK12:EGK61 EGK63:EGK112 EGK65548:EGK65597 EGK65599:EGK65648 EGK131084:EGK131133 EGK131135:EGK131184 EGK196620:EGK196669 EGK196671:EGK196720 EGK262156:EGK262205 EGK262207:EGK262256 EGK327692:EGK327741 EGK327743:EGK327792 EGK393228:EGK393277 EGK393279:EGK393328 EGK458764:EGK458813 EGK458815:EGK458864 EGK524300:EGK524349 EGK524351:EGK524400 EGK589836:EGK589885 EGK589887:EGK589936 EGK655372:EGK655421 EGK655423:EGK655472 EGK720908:EGK720957 EGK720959:EGK721008 EGK786444:EGK786493 EGK786495:EGK786544 EGK851980:EGK852029 EGK852031:EGK852080 EGK917516:EGK917565 EGK917567:EGK917616 EGK983052:EGK983101 EGK983103:EGK983152 EQG12:EQG61 EQG63:EQG112 EQG65548:EQG65597 EQG65599:EQG65648 EQG131084:EQG131133 EQG131135:EQG131184 EQG196620:EQG196669 EQG196671:EQG196720 EQG262156:EQG262205 EQG262207:EQG262256 EQG327692:EQG327741 EQG327743:EQG327792 EQG393228:EQG393277 EQG393279:EQG393328 EQG458764:EQG458813 EQG458815:EQG458864 EQG524300:EQG524349 EQG524351:EQG524400 EQG589836:EQG589885 EQG589887:EQG589936 EQG655372:EQG655421 EQG655423:EQG655472 EQG720908:EQG720957 EQG720959:EQG721008 EQG786444:EQG786493 EQG786495:EQG786544 EQG851980:EQG852029 EQG852031:EQG852080 EQG917516:EQG917565 EQG917567:EQG917616 EQG983052:EQG983101 EQG983103:EQG983152 FAC12:FAC61 FAC63:FAC112 FAC65548:FAC65597 FAC65599:FAC65648 FAC131084:FAC131133 FAC131135:FAC131184 FAC196620:FAC196669 FAC196671:FAC196720 FAC262156:FAC262205 FAC262207:FAC262256 FAC327692:FAC327741 FAC327743:FAC327792 FAC393228:FAC393277 FAC393279:FAC393328 FAC458764:FAC458813 FAC458815:FAC458864 FAC524300:FAC524349 FAC524351:FAC524400 FAC589836:FAC589885 FAC589887:FAC589936 FAC655372:FAC655421 FAC655423:FAC655472 FAC720908:FAC720957 FAC720959:FAC721008 FAC786444:FAC786493 FAC786495:FAC786544 FAC851980:FAC852029 FAC852031:FAC852080 FAC917516:FAC917565 FAC917567:FAC917616 FAC983052:FAC983101 FAC983103:FAC983152 FJY12:FJY61 FJY63:FJY112 FJY65548:FJY65597 FJY65599:FJY65648 FJY131084:FJY131133 FJY131135:FJY131184 FJY196620:FJY196669 FJY196671:FJY196720 FJY262156:FJY262205 FJY262207:FJY262256 FJY327692:FJY327741 FJY327743:FJY327792 FJY393228:FJY393277 FJY393279:FJY393328 FJY458764:FJY458813 FJY458815:FJY458864 FJY524300:FJY524349 FJY524351:FJY524400 FJY589836:FJY589885 FJY589887:FJY589936 FJY655372:FJY655421 FJY655423:FJY655472 FJY720908:FJY720957 FJY720959:FJY721008 FJY786444:FJY786493 FJY786495:FJY786544 FJY851980:FJY852029 FJY852031:FJY852080 FJY917516:FJY917565 FJY917567:FJY917616 FJY983052:FJY983101 FJY983103:FJY983152 FTU12:FTU61 FTU63:FTU112 FTU65548:FTU65597 FTU65599:FTU65648 FTU131084:FTU131133 FTU131135:FTU131184 FTU196620:FTU196669 FTU196671:FTU196720 FTU262156:FTU262205 FTU262207:FTU262256 FTU327692:FTU327741 FTU327743:FTU327792 FTU393228:FTU393277 FTU393279:FTU393328 FTU458764:FTU458813 FTU458815:FTU458864 FTU524300:FTU524349 FTU524351:FTU524400 FTU589836:FTU589885 FTU589887:FTU589936 FTU655372:FTU655421 FTU655423:FTU655472 FTU720908:FTU720957 FTU720959:FTU721008 FTU786444:FTU786493 FTU786495:FTU786544 FTU851980:FTU852029 FTU852031:FTU852080 FTU917516:FTU917565 FTU917567:FTU917616 FTU983052:FTU983101 FTU983103:FTU983152 GDQ12:GDQ61 GDQ63:GDQ112 GDQ65548:GDQ65597 GDQ65599:GDQ65648 GDQ131084:GDQ131133 GDQ131135:GDQ131184 GDQ196620:GDQ196669 GDQ196671:GDQ196720 GDQ262156:GDQ262205 GDQ262207:GDQ262256 GDQ327692:GDQ327741 GDQ327743:GDQ327792 GDQ393228:GDQ393277 GDQ393279:GDQ393328 GDQ458764:GDQ458813 GDQ458815:GDQ458864 GDQ524300:GDQ524349 GDQ524351:GDQ524400 GDQ589836:GDQ589885 GDQ589887:GDQ589936 GDQ655372:GDQ655421 GDQ655423:GDQ655472 GDQ720908:GDQ720957 GDQ720959:GDQ721008 GDQ786444:GDQ786493 GDQ786495:GDQ786544 GDQ851980:GDQ852029 GDQ852031:GDQ852080 GDQ917516:GDQ917565 GDQ917567:GDQ917616 GDQ983052:GDQ983101 GDQ983103:GDQ983152 GNM12:GNM61 GNM63:GNM112 GNM65548:GNM65597 GNM65599:GNM65648 GNM131084:GNM131133 GNM131135:GNM131184 GNM196620:GNM196669 GNM196671:GNM196720 GNM262156:GNM262205 GNM262207:GNM262256 GNM327692:GNM327741 GNM327743:GNM327792 GNM393228:GNM393277 GNM393279:GNM393328 GNM458764:GNM458813 GNM458815:GNM458864 GNM524300:GNM524349 GNM524351:GNM524400 GNM589836:GNM589885 GNM589887:GNM589936 GNM655372:GNM655421 GNM655423:GNM655472 GNM720908:GNM720957 GNM720959:GNM721008 GNM786444:GNM786493 GNM786495:GNM786544 GNM851980:GNM852029 GNM852031:GNM852080 GNM917516:GNM917565 GNM917567:GNM917616 GNM983052:GNM983101 GNM983103:GNM983152 GXI12:GXI61 GXI63:GXI112 GXI65548:GXI65597 GXI65599:GXI65648 GXI131084:GXI131133 GXI131135:GXI131184 GXI196620:GXI196669 GXI196671:GXI196720 GXI262156:GXI262205 GXI262207:GXI262256 GXI327692:GXI327741 GXI327743:GXI327792 GXI393228:GXI393277 GXI393279:GXI393328 GXI458764:GXI458813 GXI458815:GXI458864 GXI524300:GXI524349 GXI524351:GXI524400 GXI589836:GXI589885 GXI589887:GXI589936 GXI655372:GXI655421 GXI655423:GXI655472 GXI720908:GXI720957 GXI720959:GXI721008 GXI786444:GXI786493 GXI786495:GXI786544 GXI851980:GXI852029 GXI852031:GXI852080 GXI917516:GXI917565 GXI917567:GXI917616 GXI983052:GXI983101 GXI983103:GXI983152 HHE12:HHE61 HHE63:HHE112 HHE65548:HHE65597 HHE65599:HHE65648 HHE131084:HHE131133 HHE131135:HHE131184 HHE196620:HHE196669 HHE196671:HHE196720 HHE262156:HHE262205 HHE262207:HHE262256 HHE327692:HHE327741 HHE327743:HHE327792 HHE393228:HHE393277 HHE393279:HHE393328 HHE458764:HHE458813 HHE458815:HHE458864 HHE524300:HHE524349 HHE524351:HHE524400 HHE589836:HHE589885 HHE589887:HHE589936 HHE655372:HHE655421 HHE655423:HHE655472 HHE720908:HHE720957 HHE720959:HHE721008 HHE786444:HHE786493 HHE786495:HHE786544 HHE851980:HHE852029 HHE852031:HHE852080 HHE917516:HHE917565 HHE917567:HHE917616 HHE983052:HHE983101 HHE983103:HHE983152 HRA12:HRA61 HRA63:HRA112 HRA65548:HRA65597 HRA65599:HRA65648 HRA131084:HRA131133 HRA131135:HRA131184 HRA196620:HRA196669 HRA196671:HRA196720 HRA262156:HRA262205 HRA262207:HRA262256 HRA327692:HRA327741 HRA327743:HRA327792 HRA393228:HRA393277 HRA393279:HRA393328 HRA458764:HRA458813 HRA458815:HRA458864 HRA524300:HRA524349 HRA524351:HRA524400 HRA589836:HRA589885 HRA589887:HRA589936 HRA655372:HRA655421 HRA655423:HRA655472 HRA720908:HRA720957 HRA720959:HRA721008 HRA786444:HRA786493 HRA786495:HRA786544 HRA851980:HRA852029 HRA852031:HRA852080 HRA917516:HRA917565 HRA917567:HRA917616 HRA983052:HRA983101 HRA983103:HRA983152 IAW12:IAW61 IAW63:IAW112 IAW65548:IAW65597 IAW65599:IAW65648 IAW131084:IAW131133 IAW131135:IAW131184 IAW196620:IAW196669 IAW196671:IAW196720 IAW262156:IAW262205 IAW262207:IAW262256 IAW327692:IAW327741 IAW327743:IAW327792 IAW393228:IAW393277 IAW393279:IAW393328 IAW458764:IAW458813 IAW458815:IAW458864 IAW524300:IAW524349 IAW524351:IAW524400 IAW589836:IAW589885 IAW589887:IAW589936 IAW655372:IAW655421 IAW655423:IAW655472 IAW720908:IAW720957 IAW720959:IAW721008 IAW786444:IAW786493 IAW786495:IAW786544 IAW851980:IAW852029 IAW852031:IAW852080 IAW917516:IAW917565 IAW917567:IAW917616 IAW983052:IAW983101 IAW983103:IAW983152 IKS12:IKS61 IKS63:IKS112 IKS65548:IKS65597 IKS65599:IKS65648 IKS131084:IKS131133 IKS131135:IKS131184 IKS196620:IKS196669 IKS196671:IKS196720 IKS262156:IKS262205 IKS262207:IKS262256 IKS327692:IKS327741 IKS327743:IKS327792 IKS393228:IKS393277 IKS393279:IKS393328 IKS458764:IKS458813 IKS458815:IKS458864 IKS524300:IKS524349 IKS524351:IKS524400 IKS589836:IKS589885 IKS589887:IKS589936 IKS655372:IKS655421 IKS655423:IKS655472 IKS720908:IKS720957 IKS720959:IKS721008 IKS786444:IKS786493 IKS786495:IKS786544 IKS851980:IKS852029 IKS852031:IKS852080 IKS917516:IKS917565 IKS917567:IKS917616 IKS983052:IKS983101 IKS983103:IKS983152 IUO12:IUO61 IUO63:IUO112 IUO65548:IUO65597 IUO65599:IUO65648 IUO131084:IUO131133 IUO131135:IUO131184 IUO196620:IUO196669 IUO196671:IUO196720 IUO262156:IUO262205 IUO262207:IUO262256 IUO327692:IUO327741 IUO327743:IUO327792 IUO393228:IUO393277 IUO393279:IUO393328 IUO458764:IUO458813 IUO458815:IUO458864 IUO524300:IUO524349 IUO524351:IUO524400 IUO589836:IUO589885 IUO589887:IUO589936 IUO655372:IUO655421 IUO655423:IUO655472 IUO720908:IUO720957 IUO720959:IUO721008 IUO786444:IUO786493 IUO786495:IUO786544 IUO851980:IUO852029 IUO852031:IUO852080 IUO917516:IUO917565 IUO917567:IUO917616 IUO983052:IUO983101 IUO983103:IUO983152 JEK12:JEK61 JEK63:JEK112 JEK65548:JEK65597 JEK65599:JEK65648 JEK131084:JEK131133 JEK131135:JEK131184 JEK196620:JEK196669 JEK196671:JEK196720 JEK262156:JEK262205 JEK262207:JEK262256 JEK327692:JEK327741 JEK327743:JEK327792 JEK393228:JEK393277 JEK393279:JEK393328 JEK458764:JEK458813 JEK458815:JEK458864 JEK524300:JEK524349 JEK524351:JEK524400 JEK589836:JEK589885 JEK589887:JEK589936 JEK655372:JEK655421 JEK655423:JEK655472 JEK720908:JEK720957 JEK720959:JEK721008 JEK786444:JEK786493 JEK786495:JEK786544 JEK851980:JEK852029 JEK852031:JEK852080 JEK917516:JEK917565 JEK917567:JEK917616 JEK983052:JEK983101 JEK983103:JEK983152 JOG12:JOG61 JOG63:JOG112 JOG65548:JOG65597 JOG65599:JOG65648 JOG131084:JOG131133 JOG131135:JOG131184 JOG196620:JOG196669 JOG196671:JOG196720 JOG262156:JOG262205 JOG262207:JOG262256 JOG327692:JOG327741 JOG327743:JOG327792 JOG393228:JOG393277 JOG393279:JOG393328 JOG458764:JOG458813 JOG458815:JOG458864 JOG524300:JOG524349 JOG524351:JOG524400 JOG589836:JOG589885 JOG589887:JOG589936 JOG655372:JOG655421 JOG655423:JOG655472 JOG720908:JOG720957 JOG720959:JOG721008 JOG786444:JOG786493 JOG786495:JOG786544 JOG851980:JOG852029 JOG852031:JOG852080 JOG917516:JOG917565 JOG917567:JOG917616 JOG983052:JOG983101 JOG983103:JOG983152 JYC12:JYC61 JYC63:JYC112 JYC65548:JYC65597 JYC65599:JYC65648 JYC131084:JYC131133 JYC131135:JYC131184 JYC196620:JYC196669 JYC196671:JYC196720 JYC262156:JYC262205 JYC262207:JYC262256 JYC327692:JYC327741 JYC327743:JYC327792 JYC393228:JYC393277 JYC393279:JYC393328 JYC458764:JYC458813 JYC458815:JYC458864 JYC524300:JYC524349 JYC524351:JYC524400 JYC589836:JYC589885 JYC589887:JYC589936 JYC655372:JYC655421 JYC655423:JYC655472 JYC720908:JYC720957 JYC720959:JYC721008 JYC786444:JYC786493 JYC786495:JYC786544 JYC851980:JYC852029 JYC852031:JYC852080 JYC917516:JYC917565 JYC917567:JYC917616 JYC983052:JYC983101 JYC983103:JYC983152 KHY12:KHY61 KHY63:KHY112 KHY65548:KHY65597 KHY65599:KHY65648 KHY131084:KHY131133 KHY131135:KHY131184 KHY196620:KHY196669 KHY196671:KHY196720 KHY262156:KHY262205 KHY262207:KHY262256 KHY327692:KHY327741 KHY327743:KHY327792 KHY393228:KHY393277 KHY393279:KHY393328 KHY458764:KHY458813 KHY458815:KHY458864 KHY524300:KHY524349 KHY524351:KHY524400 KHY589836:KHY589885 KHY589887:KHY589936 KHY655372:KHY655421 KHY655423:KHY655472 KHY720908:KHY720957 KHY720959:KHY721008 KHY786444:KHY786493 KHY786495:KHY786544 KHY851980:KHY852029 KHY852031:KHY852080 KHY917516:KHY917565 KHY917567:KHY917616 KHY983052:KHY983101 KHY983103:KHY983152 KRU12:KRU61 KRU63:KRU112 KRU65548:KRU65597 KRU65599:KRU65648 KRU131084:KRU131133 KRU131135:KRU131184 KRU196620:KRU196669 KRU196671:KRU196720 KRU262156:KRU262205 KRU262207:KRU262256 KRU327692:KRU327741 KRU327743:KRU327792 KRU393228:KRU393277 KRU393279:KRU393328 KRU458764:KRU458813 KRU458815:KRU458864 KRU524300:KRU524349 KRU524351:KRU524400 KRU589836:KRU589885 KRU589887:KRU589936 KRU655372:KRU655421 KRU655423:KRU655472 KRU720908:KRU720957 KRU720959:KRU721008 KRU786444:KRU786493 KRU786495:KRU786544 KRU851980:KRU852029 KRU852031:KRU852080 KRU917516:KRU917565 KRU917567:KRU917616 KRU983052:KRU983101 KRU983103:KRU983152 LBQ12:LBQ61 LBQ63:LBQ112 LBQ65548:LBQ65597 LBQ65599:LBQ65648 LBQ131084:LBQ131133 LBQ131135:LBQ131184 LBQ196620:LBQ196669 LBQ196671:LBQ196720 LBQ262156:LBQ262205 LBQ262207:LBQ262256 LBQ327692:LBQ327741 LBQ327743:LBQ327792 LBQ393228:LBQ393277 LBQ393279:LBQ393328 LBQ458764:LBQ458813 LBQ458815:LBQ458864 LBQ524300:LBQ524349 LBQ524351:LBQ524400 LBQ589836:LBQ589885 LBQ589887:LBQ589936 LBQ655372:LBQ655421 LBQ655423:LBQ655472 LBQ720908:LBQ720957 LBQ720959:LBQ721008 LBQ786444:LBQ786493 LBQ786495:LBQ786544 LBQ851980:LBQ852029 LBQ852031:LBQ852080 LBQ917516:LBQ917565 LBQ917567:LBQ917616 LBQ983052:LBQ983101 LBQ983103:LBQ983152 LLM12:LLM61 LLM63:LLM112 LLM65548:LLM65597 LLM65599:LLM65648 LLM131084:LLM131133 LLM131135:LLM131184 LLM196620:LLM196669 LLM196671:LLM196720 LLM262156:LLM262205 LLM262207:LLM262256 LLM327692:LLM327741 LLM327743:LLM327792 LLM393228:LLM393277 LLM393279:LLM393328 LLM458764:LLM458813 LLM458815:LLM458864 LLM524300:LLM524349 LLM524351:LLM524400 LLM589836:LLM589885 LLM589887:LLM589936 LLM655372:LLM655421 LLM655423:LLM655472 LLM720908:LLM720957 LLM720959:LLM721008 LLM786444:LLM786493 LLM786495:LLM786544 LLM851980:LLM852029 LLM852031:LLM852080 LLM917516:LLM917565 LLM917567:LLM917616 LLM983052:LLM983101 LLM983103:LLM983152 LVI12:LVI61 LVI63:LVI112 LVI65548:LVI65597 LVI65599:LVI65648 LVI131084:LVI131133 LVI131135:LVI131184 LVI196620:LVI196669 LVI196671:LVI196720 LVI262156:LVI262205 LVI262207:LVI262256 LVI327692:LVI327741 LVI327743:LVI327792 LVI393228:LVI393277 LVI393279:LVI393328 LVI458764:LVI458813 LVI458815:LVI458864 LVI524300:LVI524349 LVI524351:LVI524400 LVI589836:LVI589885 LVI589887:LVI589936 LVI655372:LVI655421 LVI655423:LVI655472 LVI720908:LVI720957 LVI720959:LVI721008 LVI786444:LVI786493 LVI786495:LVI786544 LVI851980:LVI852029 LVI852031:LVI852080 LVI917516:LVI917565 LVI917567:LVI917616 LVI983052:LVI983101 LVI983103:LVI983152 MFE12:MFE61 MFE63:MFE112 MFE65548:MFE65597 MFE65599:MFE65648 MFE131084:MFE131133 MFE131135:MFE131184 MFE196620:MFE196669 MFE196671:MFE196720 MFE262156:MFE262205 MFE262207:MFE262256 MFE327692:MFE327741 MFE327743:MFE327792 MFE393228:MFE393277 MFE393279:MFE393328 MFE458764:MFE458813 MFE458815:MFE458864 MFE524300:MFE524349 MFE524351:MFE524400 MFE589836:MFE589885 MFE589887:MFE589936 MFE655372:MFE655421 MFE655423:MFE655472 MFE720908:MFE720957 MFE720959:MFE721008 MFE786444:MFE786493 MFE786495:MFE786544 MFE851980:MFE852029 MFE852031:MFE852080 MFE917516:MFE917565 MFE917567:MFE917616 MFE983052:MFE983101 MFE983103:MFE983152 MPA12:MPA61 MPA63:MPA112 MPA65548:MPA65597 MPA65599:MPA65648 MPA131084:MPA131133 MPA131135:MPA131184 MPA196620:MPA196669 MPA196671:MPA196720 MPA262156:MPA262205 MPA262207:MPA262256 MPA327692:MPA327741 MPA327743:MPA327792 MPA393228:MPA393277 MPA393279:MPA393328 MPA458764:MPA458813 MPA458815:MPA458864 MPA524300:MPA524349 MPA524351:MPA524400 MPA589836:MPA589885 MPA589887:MPA589936 MPA655372:MPA655421 MPA655423:MPA655472 MPA720908:MPA720957 MPA720959:MPA721008 MPA786444:MPA786493 MPA786495:MPA786544 MPA851980:MPA852029 MPA852031:MPA852080 MPA917516:MPA917565 MPA917567:MPA917616 MPA983052:MPA983101 MPA983103:MPA983152 MYW12:MYW61 MYW63:MYW112 MYW65548:MYW65597 MYW65599:MYW65648 MYW131084:MYW131133 MYW131135:MYW131184 MYW196620:MYW196669 MYW196671:MYW196720 MYW262156:MYW262205 MYW262207:MYW262256 MYW327692:MYW327741 MYW327743:MYW327792 MYW393228:MYW393277 MYW393279:MYW393328 MYW458764:MYW458813 MYW458815:MYW458864 MYW524300:MYW524349 MYW524351:MYW524400 MYW589836:MYW589885 MYW589887:MYW589936 MYW655372:MYW655421 MYW655423:MYW655472 MYW720908:MYW720957 MYW720959:MYW721008 MYW786444:MYW786493 MYW786495:MYW786544 MYW851980:MYW852029 MYW852031:MYW852080 MYW917516:MYW917565 MYW917567:MYW917616 MYW983052:MYW983101 MYW983103:MYW983152 NIS12:NIS61 NIS63:NIS112 NIS65548:NIS65597 NIS65599:NIS65648 NIS131084:NIS131133 NIS131135:NIS131184 NIS196620:NIS196669 NIS196671:NIS196720 NIS262156:NIS262205 NIS262207:NIS262256 NIS327692:NIS327741 NIS327743:NIS327792 NIS393228:NIS393277 NIS393279:NIS393328 NIS458764:NIS458813 NIS458815:NIS458864 NIS524300:NIS524349 NIS524351:NIS524400 NIS589836:NIS589885 NIS589887:NIS589936 NIS655372:NIS655421 NIS655423:NIS655472 NIS720908:NIS720957 NIS720959:NIS721008 NIS786444:NIS786493 NIS786495:NIS786544 NIS851980:NIS852029 NIS852031:NIS852080 NIS917516:NIS917565 NIS917567:NIS917616 NIS983052:NIS983101 NIS983103:NIS983152 NSO12:NSO61 NSO63:NSO112 NSO65548:NSO65597 NSO65599:NSO65648 NSO131084:NSO131133 NSO131135:NSO131184 NSO196620:NSO196669 NSO196671:NSO196720 NSO262156:NSO262205 NSO262207:NSO262256 NSO327692:NSO327741 NSO327743:NSO327792 NSO393228:NSO393277 NSO393279:NSO393328 NSO458764:NSO458813 NSO458815:NSO458864 NSO524300:NSO524349 NSO524351:NSO524400 NSO589836:NSO589885 NSO589887:NSO589936 NSO655372:NSO655421 NSO655423:NSO655472 NSO720908:NSO720957 NSO720959:NSO721008 NSO786444:NSO786493 NSO786495:NSO786544 NSO851980:NSO852029 NSO852031:NSO852080 NSO917516:NSO917565 NSO917567:NSO917616 NSO983052:NSO983101 NSO983103:NSO983152 OCK12:OCK61 OCK63:OCK112 OCK65548:OCK65597 OCK65599:OCK65648 OCK131084:OCK131133 OCK131135:OCK131184 OCK196620:OCK196669 OCK196671:OCK196720 OCK262156:OCK262205 OCK262207:OCK262256 OCK327692:OCK327741 OCK327743:OCK327792 OCK393228:OCK393277 OCK393279:OCK393328 OCK458764:OCK458813 OCK458815:OCK458864 OCK524300:OCK524349 OCK524351:OCK524400 OCK589836:OCK589885 OCK589887:OCK589936 OCK655372:OCK655421 OCK655423:OCK655472 OCK720908:OCK720957 OCK720959:OCK721008 OCK786444:OCK786493 OCK786495:OCK786544 OCK851980:OCK852029 OCK852031:OCK852080 OCK917516:OCK917565 OCK917567:OCK917616 OCK983052:OCK983101 OCK983103:OCK983152 OMG12:OMG61 OMG63:OMG112 OMG65548:OMG65597 OMG65599:OMG65648 OMG131084:OMG131133 OMG131135:OMG131184 OMG196620:OMG196669 OMG196671:OMG196720 OMG262156:OMG262205 OMG262207:OMG262256 OMG327692:OMG327741 OMG327743:OMG327792 OMG393228:OMG393277 OMG393279:OMG393328 OMG458764:OMG458813 OMG458815:OMG458864 OMG524300:OMG524349 OMG524351:OMG524400 OMG589836:OMG589885 OMG589887:OMG589936 OMG655372:OMG655421 OMG655423:OMG655472 OMG720908:OMG720957 OMG720959:OMG721008 OMG786444:OMG786493 OMG786495:OMG786544 OMG851980:OMG852029 OMG852031:OMG852080 OMG917516:OMG917565 OMG917567:OMG917616 OMG983052:OMG983101 OMG983103:OMG983152 OWC12:OWC61 OWC63:OWC112 OWC65548:OWC65597 OWC65599:OWC65648 OWC131084:OWC131133 OWC131135:OWC131184 OWC196620:OWC196669 OWC196671:OWC196720 OWC262156:OWC262205 OWC262207:OWC262256 OWC327692:OWC327741 OWC327743:OWC327792 OWC393228:OWC393277 OWC393279:OWC393328 OWC458764:OWC458813 OWC458815:OWC458864 OWC524300:OWC524349 OWC524351:OWC524400 OWC589836:OWC589885 OWC589887:OWC589936 OWC655372:OWC655421 OWC655423:OWC655472 OWC720908:OWC720957 OWC720959:OWC721008 OWC786444:OWC786493 OWC786495:OWC786544 OWC851980:OWC852029 OWC852031:OWC852080 OWC917516:OWC917565 OWC917567:OWC917616 OWC983052:OWC983101 OWC983103:OWC983152 PFY12:PFY61 PFY63:PFY112 PFY65548:PFY65597 PFY65599:PFY65648 PFY131084:PFY131133 PFY131135:PFY131184 PFY196620:PFY196669 PFY196671:PFY196720 PFY262156:PFY262205 PFY262207:PFY262256 PFY327692:PFY327741 PFY327743:PFY327792 PFY393228:PFY393277 PFY393279:PFY393328 PFY458764:PFY458813 PFY458815:PFY458864 PFY524300:PFY524349 PFY524351:PFY524400 PFY589836:PFY589885 PFY589887:PFY589936 PFY655372:PFY655421 PFY655423:PFY655472 PFY720908:PFY720957 PFY720959:PFY721008 PFY786444:PFY786493 PFY786495:PFY786544 PFY851980:PFY852029 PFY852031:PFY852080 PFY917516:PFY917565 PFY917567:PFY917616 PFY983052:PFY983101 PFY983103:PFY983152 PPU12:PPU61 PPU63:PPU112 PPU65548:PPU65597 PPU65599:PPU65648 PPU131084:PPU131133 PPU131135:PPU131184 PPU196620:PPU196669 PPU196671:PPU196720 PPU262156:PPU262205 PPU262207:PPU262256 PPU327692:PPU327741 PPU327743:PPU327792 PPU393228:PPU393277 PPU393279:PPU393328 PPU458764:PPU458813 PPU458815:PPU458864 PPU524300:PPU524349 PPU524351:PPU524400 PPU589836:PPU589885 PPU589887:PPU589936 PPU655372:PPU655421 PPU655423:PPU655472 PPU720908:PPU720957 PPU720959:PPU721008 PPU786444:PPU786493 PPU786495:PPU786544 PPU851980:PPU852029 PPU852031:PPU852080 PPU917516:PPU917565 PPU917567:PPU917616 PPU983052:PPU983101 PPU983103:PPU983152 PZQ12:PZQ61 PZQ63:PZQ112 PZQ65548:PZQ65597 PZQ65599:PZQ65648 PZQ131084:PZQ131133 PZQ131135:PZQ131184 PZQ196620:PZQ196669 PZQ196671:PZQ196720 PZQ262156:PZQ262205 PZQ262207:PZQ262256 PZQ327692:PZQ327741 PZQ327743:PZQ327792 PZQ393228:PZQ393277 PZQ393279:PZQ393328 PZQ458764:PZQ458813 PZQ458815:PZQ458864 PZQ524300:PZQ524349 PZQ524351:PZQ524400 PZQ589836:PZQ589885 PZQ589887:PZQ589936 PZQ655372:PZQ655421 PZQ655423:PZQ655472 PZQ720908:PZQ720957 PZQ720959:PZQ721008 PZQ786444:PZQ786493 PZQ786495:PZQ786544 PZQ851980:PZQ852029 PZQ852031:PZQ852080 PZQ917516:PZQ917565 PZQ917567:PZQ917616 PZQ983052:PZQ983101 PZQ983103:PZQ983152 QJM12:QJM61 QJM63:QJM112 QJM65548:QJM65597 QJM65599:QJM65648 QJM131084:QJM131133 QJM131135:QJM131184 QJM196620:QJM196669 QJM196671:QJM196720 QJM262156:QJM262205 QJM262207:QJM262256 QJM327692:QJM327741 QJM327743:QJM327792 QJM393228:QJM393277 QJM393279:QJM393328 QJM458764:QJM458813 QJM458815:QJM458864 QJM524300:QJM524349 QJM524351:QJM524400 QJM589836:QJM589885 QJM589887:QJM589936 QJM655372:QJM655421 QJM655423:QJM655472 QJM720908:QJM720957 QJM720959:QJM721008 QJM786444:QJM786493 QJM786495:QJM786544 QJM851980:QJM852029 QJM852031:QJM852080 QJM917516:QJM917565 QJM917567:QJM917616 QJM983052:QJM983101 QJM983103:QJM983152 QTI12:QTI61 QTI63:QTI112 QTI65548:QTI65597 QTI65599:QTI65648 QTI131084:QTI131133 QTI131135:QTI131184 QTI196620:QTI196669 QTI196671:QTI196720 QTI262156:QTI262205 QTI262207:QTI262256 QTI327692:QTI327741 QTI327743:QTI327792 QTI393228:QTI393277 QTI393279:QTI393328 QTI458764:QTI458813 QTI458815:QTI458864 QTI524300:QTI524349 QTI524351:QTI524400 QTI589836:QTI589885 QTI589887:QTI589936 QTI655372:QTI655421 QTI655423:QTI655472 QTI720908:QTI720957 QTI720959:QTI721008 QTI786444:QTI786493 QTI786495:QTI786544 QTI851980:QTI852029 QTI852031:QTI852080 QTI917516:QTI917565 QTI917567:QTI917616 QTI983052:QTI983101 QTI983103:QTI983152 RDE12:RDE61 RDE63:RDE112 RDE65548:RDE65597 RDE65599:RDE65648 RDE131084:RDE131133 RDE131135:RDE131184 RDE196620:RDE196669 RDE196671:RDE196720 RDE262156:RDE262205 RDE262207:RDE262256 RDE327692:RDE327741 RDE327743:RDE327792 RDE393228:RDE393277 RDE393279:RDE393328 RDE458764:RDE458813 RDE458815:RDE458864 RDE524300:RDE524349 RDE524351:RDE524400 RDE589836:RDE589885 RDE589887:RDE589936 RDE655372:RDE655421 RDE655423:RDE655472 RDE720908:RDE720957 RDE720959:RDE721008 RDE786444:RDE786493 RDE786495:RDE786544 RDE851980:RDE852029 RDE852031:RDE852080 RDE917516:RDE917565 RDE917567:RDE917616 RDE983052:RDE983101 RDE983103:RDE983152 RNA12:RNA61 RNA63:RNA112 RNA65548:RNA65597 RNA65599:RNA65648 RNA131084:RNA131133 RNA131135:RNA131184 RNA196620:RNA196669 RNA196671:RNA196720 RNA262156:RNA262205 RNA262207:RNA262256 RNA327692:RNA327741 RNA327743:RNA327792 RNA393228:RNA393277 RNA393279:RNA393328 RNA458764:RNA458813 RNA458815:RNA458864 RNA524300:RNA524349 RNA524351:RNA524400 RNA589836:RNA589885 RNA589887:RNA589936 RNA655372:RNA655421 RNA655423:RNA655472 RNA720908:RNA720957 RNA720959:RNA721008 RNA786444:RNA786493 RNA786495:RNA786544 RNA851980:RNA852029 RNA852031:RNA852080 RNA917516:RNA917565 RNA917567:RNA917616 RNA983052:RNA983101 RNA983103:RNA983152 RWW12:RWW61 RWW63:RWW112 RWW65548:RWW65597 RWW65599:RWW65648 RWW131084:RWW131133 RWW131135:RWW131184 RWW196620:RWW196669 RWW196671:RWW196720 RWW262156:RWW262205 RWW262207:RWW262256 RWW327692:RWW327741 RWW327743:RWW327792 RWW393228:RWW393277 RWW393279:RWW393328 RWW458764:RWW458813 RWW458815:RWW458864 RWW524300:RWW524349 RWW524351:RWW524400 RWW589836:RWW589885 RWW589887:RWW589936 RWW655372:RWW655421 RWW655423:RWW655472 RWW720908:RWW720957 RWW720959:RWW721008 RWW786444:RWW786493 RWW786495:RWW786544 RWW851980:RWW852029 RWW852031:RWW852080 RWW917516:RWW917565 RWW917567:RWW917616 RWW983052:RWW983101 RWW983103:RWW983152 SGS12:SGS61 SGS63:SGS112 SGS65548:SGS65597 SGS65599:SGS65648 SGS131084:SGS131133 SGS131135:SGS131184 SGS196620:SGS196669 SGS196671:SGS196720 SGS262156:SGS262205 SGS262207:SGS262256 SGS327692:SGS327741 SGS327743:SGS327792 SGS393228:SGS393277 SGS393279:SGS393328 SGS458764:SGS458813 SGS458815:SGS458864 SGS524300:SGS524349 SGS524351:SGS524400 SGS589836:SGS589885 SGS589887:SGS589936 SGS655372:SGS655421 SGS655423:SGS655472 SGS720908:SGS720957 SGS720959:SGS721008 SGS786444:SGS786493 SGS786495:SGS786544 SGS851980:SGS852029 SGS852031:SGS852080 SGS917516:SGS917565 SGS917567:SGS917616 SGS983052:SGS983101 SGS983103:SGS983152 SQO12:SQO61 SQO63:SQO112 SQO65548:SQO65597 SQO65599:SQO65648 SQO131084:SQO131133 SQO131135:SQO131184 SQO196620:SQO196669 SQO196671:SQO196720 SQO262156:SQO262205 SQO262207:SQO262256 SQO327692:SQO327741 SQO327743:SQO327792 SQO393228:SQO393277 SQO393279:SQO393328 SQO458764:SQO458813 SQO458815:SQO458864 SQO524300:SQO524349 SQO524351:SQO524400 SQO589836:SQO589885 SQO589887:SQO589936 SQO655372:SQO655421 SQO655423:SQO655472 SQO720908:SQO720957 SQO720959:SQO721008 SQO786444:SQO786493 SQO786495:SQO786544 SQO851980:SQO852029 SQO852031:SQO852080 SQO917516:SQO917565 SQO917567:SQO917616 SQO983052:SQO983101 SQO983103:SQO983152 TAK12:TAK61 TAK63:TAK112 TAK65548:TAK65597 TAK65599:TAK65648 TAK131084:TAK131133 TAK131135:TAK131184 TAK196620:TAK196669 TAK196671:TAK196720 TAK262156:TAK262205 TAK262207:TAK262256 TAK327692:TAK327741 TAK327743:TAK327792 TAK393228:TAK393277 TAK393279:TAK393328 TAK458764:TAK458813 TAK458815:TAK458864 TAK524300:TAK524349 TAK524351:TAK524400 TAK589836:TAK589885 TAK589887:TAK589936 TAK655372:TAK655421 TAK655423:TAK655472 TAK720908:TAK720957 TAK720959:TAK721008 TAK786444:TAK786493 TAK786495:TAK786544 TAK851980:TAK852029 TAK852031:TAK852080 TAK917516:TAK917565 TAK917567:TAK917616 TAK983052:TAK983101 TAK983103:TAK983152 TKG12:TKG61 TKG63:TKG112 TKG65548:TKG65597 TKG65599:TKG65648 TKG131084:TKG131133 TKG131135:TKG131184 TKG196620:TKG196669 TKG196671:TKG196720 TKG262156:TKG262205 TKG262207:TKG262256 TKG327692:TKG327741 TKG327743:TKG327792 TKG393228:TKG393277 TKG393279:TKG393328 TKG458764:TKG458813 TKG458815:TKG458864 TKG524300:TKG524349 TKG524351:TKG524400 TKG589836:TKG589885 TKG589887:TKG589936 TKG655372:TKG655421 TKG655423:TKG655472 TKG720908:TKG720957 TKG720959:TKG721008 TKG786444:TKG786493 TKG786495:TKG786544 TKG851980:TKG852029 TKG852031:TKG852080 TKG917516:TKG917565 TKG917567:TKG917616 TKG983052:TKG983101 TKG983103:TKG983152 TUC12:TUC61 TUC63:TUC112 TUC65548:TUC65597 TUC65599:TUC65648 TUC131084:TUC131133 TUC131135:TUC131184 TUC196620:TUC196669 TUC196671:TUC196720 TUC262156:TUC262205 TUC262207:TUC262256 TUC327692:TUC327741 TUC327743:TUC327792 TUC393228:TUC393277 TUC393279:TUC393328 TUC458764:TUC458813 TUC458815:TUC458864 TUC524300:TUC524349 TUC524351:TUC524400 TUC589836:TUC589885 TUC589887:TUC589936 TUC655372:TUC655421 TUC655423:TUC655472 TUC720908:TUC720957 TUC720959:TUC721008 TUC786444:TUC786493 TUC786495:TUC786544 TUC851980:TUC852029 TUC852031:TUC852080 TUC917516:TUC917565 TUC917567:TUC917616 TUC983052:TUC983101 TUC983103:TUC983152 UDY12:UDY61 UDY63:UDY112 UDY65548:UDY65597 UDY65599:UDY65648 UDY131084:UDY131133 UDY131135:UDY131184 UDY196620:UDY196669 UDY196671:UDY196720 UDY262156:UDY262205 UDY262207:UDY262256 UDY327692:UDY327741 UDY327743:UDY327792 UDY393228:UDY393277 UDY393279:UDY393328 UDY458764:UDY458813 UDY458815:UDY458864 UDY524300:UDY524349 UDY524351:UDY524400 UDY589836:UDY589885 UDY589887:UDY589936 UDY655372:UDY655421 UDY655423:UDY655472 UDY720908:UDY720957 UDY720959:UDY721008 UDY786444:UDY786493 UDY786495:UDY786544 UDY851980:UDY852029 UDY852031:UDY852080 UDY917516:UDY917565 UDY917567:UDY917616 UDY983052:UDY983101 UDY983103:UDY983152 UNU12:UNU61 UNU63:UNU112 UNU65548:UNU65597 UNU65599:UNU65648 UNU131084:UNU131133 UNU131135:UNU131184 UNU196620:UNU196669 UNU196671:UNU196720 UNU262156:UNU262205 UNU262207:UNU262256 UNU327692:UNU327741 UNU327743:UNU327792 UNU393228:UNU393277 UNU393279:UNU393328 UNU458764:UNU458813 UNU458815:UNU458864 UNU524300:UNU524349 UNU524351:UNU524400 UNU589836:UNU589885 UNU589887:UNU589936 UNU655372:UNU655421 UNU655423:UNU655472 UNU720908:UNU720957 UNU720959:UNU721008 UNU786444:UNU786493 UNU786495:UNU786544 UNU851980:UNU852029 UNU852031:UNU852080 UNU917516:UNU917565 UNU917567:UNU917616 UNU983052:UNU983101 UNU983103:UNU983152 UXQ12:UXQ61 UXQ63:UXQ112 UXQ65548:UXQ65597 UXQ65599:UXQ65648 UXQ131084:UXQ131133 UXQ131135:UXQ131184 UXQ196620:UXQ196669 UXQ196671:UXQ196720 UXQ262156:UXQ262205 UXQ262207:UXQ262256 UXQ327692:UXQ327741 UXQ327743:UXQ327792 UXQ393228:UXQ393277 UXQ393279:UXQ393328 UXQ458764:UXQ458813 UXQ458815:UXQ458864 UXQ524300:UXQ524349 UXQ524351:UXQ524400 UXQ589836:UXQ589885 UXQ589887:UXQ589936 UXQ655372:UXQ655421 UXQ655423:UXQ655472 UXQ720908:UXQ720957 UXQ720959:UXQ721008 UXQ786444:UXQ786493 UXQ786495:UXQ786544 UXQ851980:UXQ852029 UXQ852031:UXQ852080 UXQ917516:UXQ917565 UXQ917567:UXQ917616 UXQ983052:UXQ983101 UXQ983103:UXQ983152 VHM12:VHM61 VHM63:VHM112 VHM65548:VHM65597 VHM65599:VHM65648 VHM131084:VHM131133 VHM131135:VHM131184 VHM196620:VHM196669 VHM196671:VHM196720 VHM262156:VHM262205 VHM262207:VHM262256 VHM327692:VHM327741 VHM327743:VHM327792 VHM393228:VHM393277 VHM393279:VHM393328 VHM458764:VHM458813 VHM458815:VHM458864 VHM524300:VHM524349 VHM524351:VHM524400 VHM589836:VHM589885 VHM589887:VHM589936 VHM655372:VHM655421 VHM655423:VHM655472 VHM720908:VHM720957 VHM720959:VHM721008 VHM786444:VHM786493 VHM786495:VHM786544 VHM851980:VHM852029 VHM852031:VHM852080 VHM917516:VHM917565 VHM917567:VHM917616 VHM983052:VHM983101 VHM983103:VHM983152 VRI12:VRI61 VRI63:VRI112 VRI65548:VRI65597 VRI65599:VRI65648 VRI131084:VRI131133 VRI131135:VRI131184 VRI196620:VRI196669 VRI196671:VRI196720 VRI262156:VRI262205 VRI262207:VRI262256 VRI327692:VRI327741 VRI327743:VRI327792 VRI393228:VRI393277 VRI393279:VRI393328 VRI458764:VRI458813 VRI458815:VRI458864 VRI524300:VRI524349 VRI524351:VRI524400 VRI589836:VRI589885 VRI589887:VRI589936 VRI655372:VRI655421 VRI655423:VRI655472 VRI720908:VRI720957 VRI720959:VRI721008 VRI786444:VRI786493 VRI786495:VRI786544 VRI851980:VRI852029 VRI852031:VRI852080 VRI917516:VRI917565 VRI917567:VRI917616 VRI983052:VRI983101 VRI983103:VRI983152 WBE12:WBE61 WBE63:WBE112 WBE65548:WBE65597 WBE65599:WBE65648 WBE131084:WBE131133 WBE131135:WBE131184 WBE196620:WBE196669 WBE196671:WBE196720 WBE262156:WBE262205 WBE262207:WBE262256 WBE327692:WBE327741 WBE327743:WBE327792 WBE393228:WBE393277 WBE393279:WBE393328 WBE458764:WBE458813 WBE458815:WBE458864 WBE524300:WBE524349 WBE524351:WBE524400 WBE589836:WBE589885 WBE589887:WBE589936 WBE655372:WBE655421 WBE655423:WBE655472 WBE720908:WBE720957 WBE720959:WBE721008 WBE786444:WBE786493 WBE786495:WBE786544 WBE851980:WBE852029 WBE852031:WBE852080 WBE917516:WBE917565 WBE917567:WBE917616 WBE983052:WBE983101 WBE983103:WBE983152 WLA12:WLA61 WLA63:WLA112 WLA65548:WLA65597 WLA65599:WLA65648 WLA131084:WLA131133 WLA131135:WLA131184 WLA196620:WLA196669 WLA196671:WLA196720 WLA262156:WLA262205 WLA262207:WLA262256 WLA327692:WLA327741 WLA327743:WLA327792 WLA393228:WLA393277 WLA393279:WLA393328 WLA458764:WLA458813 WLA458815:WLA458864 WLA524300:WLA524349 WLA524351:WLA524400 WLA589836:WLA589885 WLA589887:WLA589936 WLA655372:WLA655421 WLA655423:WLA655472 WLA720908:WLA720957 WLA720959:WLA721008 WLA786444:WLA786493 WLA786495:WLA786544 WLA851980:WLA852029 WLA852031:WLA852080 WLA917516:WLA917565 WLA917567:WLA917616 WLA983052:WLA983101 WLA983103:WLA983152 WUW12:WUW61 WUW63:WUW112 WUW65548:WUW65597 WUW65599:WUW65648 WUW131084:WUW131133 WUW131135:WUW131184 WUW196620:WUW196669 WUW196671:WUW196720 WUW262156:WUW262205 WUW262207:WUW262256 WUW327692:WUW327741 WUW327743:WUW327792 WUW393228:WUW393277 WUW393279:WUW393328 WUW458764:WUW458813 WUW458815:WUW458864 WUW524300:WUW524349 WUW524351:WUW524400 WUW589836:WUW589885 WUW589887:WUW589936 WUW655372:WUW655421 WUW655423:WUW655472 WUW720908:WUW720957 WUW720959:WUW721008 WUW786444:WUW786493 WUW786495:WUW786544 WUW851980:WUW852029 WUW852031:WUW852080 WUW917516:WUW917565 WUW917567:WUW917616 WUW983052:WUW983101 WUW983103:WUW983152" xr:uid="{00000000-0002-0000-0000-000010000000}"/>
    <dataValidation type="whole" operator="lessThanOrEqual" allowBlank="1" showInputMessage="1" showErrorMessage="1" error="INPUT NUMBER LESS THAN OR EQUAL THE HIGHEST POSSIBLE SCORE" prompt="Input Raw Score" sqref="IT12:IX61 IT63:IX112 IT65548:IX65648 IT131084:IX131184 IT196620:IX196720 IT262156:IX262256 IT327692:IX327792 IT393228:IX393328 IT458764:IX458864 IT524300:IX524400 IT589836:IX589936 IT655372:IX655472 IT720908:IX721008 IT786444:IX786544 IT851980:IX852080 IT917516:IX917616 IT983052:IX983152 JE12:JK61 JE63:JK112 JE65548:JK65648 JE131084:JK131184 JE196620:JK196720 JE262156:JK262256 JE327692:JK327792 JE393228:JK393328 JE458764:JK458864 JE524300:JK524400 JE589836:JK589936 JE655372:JK655472 JE720908:JK721008 JE786444:JK786544 JE851980:JK852080 JE917516:JK917616 JE983052:JK983152 SP12:ST61 SP63:ST112 SP65548:ST65648 SP131084:ST131184 SP196620:ST196720 SP262156:ST262256 SP327692:ST327792 SP393228:ST393328 SP458764:ST458864 SP524300:ST524400 SP589836:ST589936 SP655372:ST655472 SP720908:ST721008 SP786444:ST786544 SP851980:ST852080 SP917516:ST917616 SP983052:ST983152 TA12:TG61 TA63:TG112 TA65548:TG65648 TA131084:TG131184 TA196620:TG196720 TA262156:TG262256 TA327692:TG327792 TA393228:TG393328 TA458764:TG458864 TA524300:TG524400 TA589836:TG589936 TA655372:TG655472 TA720908:TG721008 TA786444:TG786544 TA851980:TG852080 TA917516:TG917616 TA983052:TG983152 ACL12:ACP61 ACL63:ACP112 ACL65548:ACP65648 ACL131084:ACP131184 ACL196620:ACP196720 ACL262156:ACP262256 ACL327692:ACP327792 ACL393228:ACP393328 ACL458764:ACP458864 ACL524300:ACP524400 ACL589836:ACP589936 ACL655372:ACP655472 ACL720908:ACP721008 ACL786444:ACP786544 ACL851980:ACP852080 ACL917516:ACP917616 ACL983052:ACP983152 ACW12:ADC61 ACW63:ADC112 ACW65548:ADC65648 ACW131084:ADC131184 ACW196620:ADC196720 ACW262156:ADC262256 ACW327692:ADC327792 ACW393228:ADC393328 ACW458764:ADC458864 ACW524300:ADC524400 ACW589836:ADC589936 ACW655372:ADC655472 ACW720908:ADC721008 ACW786444:ADC786544 ACW851980:ADC852080 ACW917516:ADC917616 ACW983052:ADC983152 AMH12:AML61 AMH63:AML112 AMH65548:AML65648 AMH131084:AML131184 AMH196620:AML196720 AMH262156:AML262256 AMH327692:AML327792 AMH393228:AML393328 AMH458764:AML458864 AMH524300:AML524400 AMH589836:AML589936 AMH655372:AML655472 AMH720908:AML721008 AMH786444:AML786544 AMH851980:AML852080 AMH917516:AML917616 AMH983052:AML983152 AMS12:AMY61 AMS63:AMY112 AMS65548:AMY65648 AMS131084:AMY131184 AMS196620:AMY196720 AMS262156:AMY262256 AMS327692:AMY327792 AMS393228:AMY393328 AMS458764:AMY458864 AMS524300:AMY524400 AMS589836:AMY589936 AMS655372:AMY655472 AMS720908:AMY721008 AMS786444:AMY786544 AMS851980:AMY852080 AMS917516:AMY917616 AMS983052:AMY983152 AWD12:AWH61 AWD63:AWH112 AWD65548:AWH65648 AWD131084:AWH131184 AWD196620:AWH196720 AWD262156:AWH262256 AWD327692:AWH327792 AWD393228:AWH393328 AWD458764:AWH458864 AWD524300:AWH524400 AWD589836:AWH589936 AWD655372:AWH655472 AWD720908:AWH721008 AWD786444:AWH786544 AWD851980:AWH852080 AWD917516:AWH917616 AWD983052:AWH983152 AWO12:AWU61 AWO63:AWU112 AWO65548:AWU65648 AWO131084:AWU131184 AWO196620:AWU196720 AWO262156:AWU262256 AWO327692:AWU327792 AWO393228:AWU393328 AWO458764:AWU458864 AWO524300:AWU524400 AWO589836:AWU589936 AWO655372:AWU655472 AWO720908:AWU721008 AWO786444:AWU786544 AWO851980:AWU852080 AWO917516:AWU917616 AWO983052:AWU983152 BFZ12:BGD61 BFZ63:BGD112 BFZ65548:BGD65648 BFZ131084:BGD131184 BFZ196620:BGD196720 BFZ262156:BGD262256 BFZ327692:BGD327792 BFZ393228:BGD393328 BFZ458764:BGD458864 BFZ524300:BGD524400 BFZ589836:BGD589936 BFZ655372:BGD655472 BFZ720908:BGD721008 BFZ786444:BGD786544 BFZ851980:BGD852080 BFZ917516:BGD917616 BFZ983052:BGD983152 BGK12:BGQ61 BGK63:BGQ112 BGK65548:BGQ65648 BGK131084:BGQ131184 BGK196620:BGQ196720 BGK262156:BGQ262256 BGK327692:BGQ327792 BGK393228:BGQ393328 BGK458764:BGQ458864 BGK524300:BGQ524400 BGK589836:BGQ589936 BGK655372:BGQ655472 BGK720908:BGQ721008 BGK786444:BGQ786544 BGK851980:BGQ852080 BGK917516:BGQ917616 BGK983052:BGQ983152 BPV12:BPZ61 BPV63:BPZ112 BPV65548:BPZ65648 BPV131084:BPZ131184 BPV196620:BPZ196720 BPV262156:BPZ262256 BPV327692:BPZ327792 BPV393228:BPZ393328 BPV458764:BPZ458864 BPV524300:BPZ524400 BPV589836:BPZ589936 BPV655372:BPZ655472 BPV720908:BPZ721008 BPV786444:BPZ786544 BPV851980:BPZ852080 BPV917516:BPZ917616 BPV983052:BPZ983152 BQG12:BQM61 BQG63:BQM112 BQG65548:BQM65648 BQG131084:BQM131184 BQG196620:BQM196720 BQG262156:BQM262256 BQG327692:BQM327792 BQG393228:BQM393328 BQG458764:BQM458864 BQG524300:BQM524400 BQG589836:BQM589936 BQG655372:BQM655472 BQG720908:BQM721008 BQG786444:BQM786544 BQG851980:BQM852080 BQG917516:BQM917616 BQG983052:BQM983152 BZR12:BZV61 BZR63:BZV112 BZR65548:BZV65648 BZR131084:BZV131184 BZR196620:BZV196720 BZR262156:BZV262256 BZR327692:BZV327792 BZR393228:BZV393328 BZR458764:BZV458864 BZR524300:BZV524400 BZR589836:BZV589936 BZR655372:BZV655472 BZR720908:BZV721008 BZR786444:BZV786544 BZR851980:BZV852080 BZR917516:BZV917616 BZR983052:BZV983152 CAC12:CAI61 CAC63:CAI112 CAC65548:CAI65648 CAC131084:CAI131184 CAC196620:CAI196720 CAC262156:CAI262256 CAC327692:CAI327792 CAC393228:CAI393328 CAC458764:CAI458864 CAC524300:CAI524400 CAC589836:CAI589936 CAC655372:CAI655472 CAC720908:CAI721008 CAC786444:CAI786544 CAC851980:CAI852080 CAC917516:CAI917616 CAC983052:CAI983152 CJN12:CJR61 CJN63:CJR112 CJN65548:CJR65648 CJN131084:CJR131184 CJN196620:CJR196720 CJN262156:CJR262256 CJN327692:CJR327792 CJN393228:CJR393328 CJN458764:CJR458864 CJN524300:CJR524400 CJN589836:CJR589936 CJN655372:CJR655472 CJN720908:CJR721008 CJN786444:CJR786544 CJN851980:CJR852080 CJN917516:CJR917616 CJN983052:CJR983152 CJY12:CKE61 CJY63:CKE112 CJY65548:CKE65648 CJY131084:CKE131184 CJY196620:CKE196720 CJY262156:CKE262256 CJY327692:CKE327792 CJY393228:CKE393328 CJY458764:CKE458864 CJY524300:CKE524400 CJY589836:CKE589936 CJY655372:CKE655472 CJY720908:CKE721008 CJY786444:CKE786544 CJY851980:CKE852080 CJY917516:CKE917616 CJY983052:CKE983152 CTJ12:CTN61 CTJ63:CTN112 CTJ65548:CTN65648 CTJ131084:CTN131184 CTJ196620:CTN196720 CTJ262156:CTN262256 CTJ327692:CTN327792 CTJ393228:CTN393328 CTJ458764:CTN458864 CTJ524300:CTN524400 CTJ589836:CTN589936 CTJ655372:CTN655472 CTJ720908:CTN721008 CTJ786444:CTN786544 CTJ851980:CTN852080 CTJ917516:CTN917616 CTJ983052:CTN983152 CTU12:CUA61 CTU63:CUA112 CTU65548:CUA65648 CTU131084:CUA131184 CTU196620:CUA196720 CTU262156:CUA262256 CTU327692:CUA327792 CTU393228:CUA393328 CTU458764:CUA458864 CTU524300:CUA524400 CTU589836:CUA589936 CTU655372:CUA655472 CTU720908:CUA721008 CTU786444:CUA786544 CTU851980:CUA852080 CTU917516:CUA917616 CTU983052:CUA983152 DDF12:DDJ61 DDF63:DDJ112 DDF65548:DDJ65648 DDF131084:DDJ131184 DDF196620:DDJ196720 DDF262156:DDJ262256 DDF327692:DDJ327792 DDF393228:DDJ393328 DDF458764:DDJ458864 DDF524300:DDJ524400 DDF589836:DDJ589936 DDF655372:DDJ655472 DDF720908:DDJ721008 DDF786444:DDJ786544 DDF851980:DDJ852080 DDF917516:DDJ917616 DDF983052:DDJ983152 DDQ12:DDW61 DDQ63:DDW112 DDQ65548:DDW65648 DDQ131084:DDW131184 DDQ196620:DDW196720 DDQ262156:DDW262256 DDQ327692:DDW327792 DDQ393228:DDW393328 DDQ458764:DDW458864 DDQ524300:DDW524400 DDQ589836:DDW589936 DDQ655372:DDW655472 DDQ720908:DDW721008 DDQ786444:DDW786544 DDQ851980:DDW852080 DDQ917516:DDW917616 DDQ983052:DDW983152 DNB12:DNF61 DNB63:DNF112 DNB65548:DNF65648 DNB131084:DNF131184 DNB196620:DNF196720 DNB262156:DNF262256 DNB327692:DNF327792 DNB393228:DNF393328 DNB458764:DNF458864 DNB524300:DNF524400 DNB589836:DNF589936 DNB655372:DNF655472 DNB720908:DNF721008 DNB786444:DNF786544 DNB851980:DNF852080 DNB917516:DNF917616 DNB983052:DNF983152 DNM12:DNS61 DNM63:DNS112 DNM65548:DNS65648 DNM131084:DNS131184 DNM196620:DNS196720 DNM262156:DNS262256 DNM327692:DNS327792 DNM393228:DNS393328 DNM458764:DNS458864 DNM524300:DNS524400 DNM589836:DNS589936 DNM655372:DNS655472 DNM720908:DNS721008 DNM786444:DNS786544 DNM851980:DNS852080 DNM917516:DNS917616 DNM983052:DNS983152 DWX12:DXB61 DWX63:DXB112 DWX65548:DXB65648 DWX131084:DXB131184 DWX196620:DXB196720 DWX262156:DXB262256 DWX327692:DXB327792 DWX393228:DXB393328 DWX458764:DXB458864 DWX524300:DXB524400 DWX589836:DXB589936 DWX655372:DXB655472 DWX720908:DXB721008 DWX786444:DXB786544 DWX851980:DXB852080 DWX917516:DXB917616 DWX983052:DXB983152 DXI12:DXO61 DXI63:DXO112 DXI65548:DXO65648 DXI131084:DXO131184 DXI196620:DXO196720 DXI262156:DXO262256 DXI327692:DXO327792 DXI393228:DXO393328 DXI458764:DXO458864 DXI524300:DXO524400 DXI589836:DXO589936 DXI655372:DXO655472 DXI720908:DXO721008 DXI786444:DXO786544 DXI851980:DXO852080 DXI917516:DXO917616 DXI983052:DXO983152 EGT12:EGX61 EGT63:EGX112 EGT65548:EGX65648 EGT131084:EGX131184 EGT196620:EGX196720 EGT262156:EGX262256 EGT327692:EGX327792 EGT393228:EGX393328 EGT458764:EGX458864 EGT524300:EGX524400 EGT589836:EGX589936 EGT655372:EGX655472 EGT720908:EGX721008 EGT786444:EGX786544 EGT851980:EGX852080 EGT917516:EGX917616 EGT983052:EGX983152 EHE12:EHK61 EHE63:EHK112 EHE65548:EHK65648 EHE131084:EHK131184 EHE196620:EHK196720 EHE262156:EHK262256 EHE327692:EHK327792 EHE393228:EHK393328 EHE458764:EHK458864 EHE524300:EHK524400 EHE589836:EHK589936 EHE655372:EHK655472 EHE720908:EHK721008 EHE786444:EHK786544 EHE851980:EHK852080 EHE917516:EHK917616 EHE983052:EHK983152 EQP12:EQT61 EQP63:EQT112 EQP65548:EQT65648 EQP131084:EQT131184 EQP196620:EQT196720 EQP262156:EQT262256 EQP327692:EQT327792 EQP393228:EQT393328 EQP458764:EQT458864 EQP524300:EQT524400 EQP589836:EQT589936 EQP655372:EQT655472 EQP720908:EQT721008 EQP786444:EQT786544 EQP851980:EQT852080 EQP917516:EQT917616 EQP983052:EQT983152 ERA12:ERG61 ERA63:ERG112 ERA65548:ERG65648 ERA131084:ERG131184 ERA196620:ERG196720 ERA262156:ERG262256 ERA327692:ERG327792 ERA393228:ERG393328 ERA458764:ERG458864 ERA524300:ERG524400 ERA589836:ERG589936 ERA655372:ERG655472 ERA720908:ERG721008 ERA786444:ERG786544 ERA851980:ERG852080 ERA917516:ERG917616 ERA983052:ERG983152 FAL12:FAP61 FAL63:FAP112 FAL65548:FAP65648 FAL131084:FAP131184 FAL196620:FAP196720 FAL262156:FAP262256 FAL327692:FAP327792 FAL393228:FAP393328 FAL458764:FAP458864 FAL524300:FAP524400 FAL589836:FAP589936 FAL655372:FAP655472 FAL720908:FAP721008 FAL786444:FAP786544 FAL851980:FAP852080 FAL917516:FAP917616 FAL983052:FAP983152 FAW12:FBC61 FAW63:FBC112 FAW65548:FBC65648 FAW131084:FBC131184 FAW196620:FBC196720 FAW262156:FBC262256 FAW327692:FBC327792 FAW393228:FBC393328 FAW458764:FBC458864 FAW524300:FBC524400 FAW589836:FBC589936 FAW655372:FBC655472 FAW720908:FBC721008 FAW786444:FBC786544 FAW851980:FBC852080 FAW917516:FBC917616 FAW983052:FBC983152 FKH12:FKL61 FKH63:FKL112 FKH65548:FKL65648 FKH131084:FKL131184 FKH196620:FKL196720 FKH262156:FKL262256 FKH327692:FKL327792 FKH393228:FKL393328 FKH458764:FKL458864 FKH524300:FKL524400 FKH589836:FKL589936 FKH655372:FKL655472 FKH720908:FKL721008 FKH786444:FKL786544 FKH851980:FKL852080 FKH917516:FKL917616 FKH983052:FKL983152 FKS12:FKY61 FKS63:FKY112 FKS65548:FKY65648 FKS131084:FKY131184 FKS196620:FKY196720 FKS262156:FKY262256 FKS327692:FKY327792 FKS393228:FKY393328 FKS458764:FKY458864 FKS524300:FKY524400 FKS589836:FKY589936 FKS655372:FKY655472 FKS720908:FKY721008 FKS786444:FKY786544 FKS851980:FKY852080 FKS917516:FKY917616 FKS983052:FKY983152 FUD12:FUH61 FUD63:FUH112 FUD65548:FUH65648 FUD131084:FUH131184 FUD196620:FUH196720 FUD262156:FUH262256 FUD327692:FUH327792 FUD393228:FUH393328 FUD458764:FUH458864 FUD524300:FUH524400 FUD589836:FUH589936 FUD655372:FUH655472 FUD720908:FUH721008 FUD786444:FUH786544 FUD851980:FUH852080 FUD917516:FUH917616 FUD983052:FUH983152 FUO12:FUU61 FUO63:FUU112 FUO65548:FUU65648 FUO131084:FUU131184 FUO196620:FUU196720 FUO262156:FUU262256 FUO327692:FUU327792 FUO393228:FUU393328 FUO458764:FUU458864 FUO524300:FUU524400 FUO589836:FUU589936 FUO655372:FUU655472 FUO720908:FUU721008 FUO786444:FUU786544 FUO851980:FUU852080 FUO917516:FUU917616 FUO983052:FUU983152 GDZ12:GED61 GDZ63:GED112 GDZ65548:GED65648 GDZ131084:GED131184 GDZ196620:GED196720 GDZ262156:GED262256 GDZ327692:GED327792 GDZ393228:GED393328 GDZ458764:GED458864 GDZ524300:GED524400 GDZ589836:GED589936 GDZ655372:GED655472 GDZ720908:GED721008 GDZ786444:GED786544 GDZ851980:GED852080 GDZ917516:GED917616 GDZ983052:GED983152 GEK12:GEQ61 GEK63:GEQ112 GEK65548:GEQ65648 GEK131084:GEQ131184 GEK196620:GEQ196720 GEK262156:GEQ262256 GEK327692:GEQ327792 GEK393228:GEQ393328 GEK458764:GEQ458864 GEK524300:GEQ524400 GEK589836:GEQ589936 GEK655372:GEQ655472 GEK720908:GEQ721008 GEK786444:GEQ786544 GEK851980:GEQ852080 GEK917516:GEQ917616 GEK983052:GEQ983152 GNV12:GNZ61 GNV63:GNZ112 GNV65548:GNZ65648 GNV131084:GNZ131184 GNV196620:GNZ196720 GNV262156:GNZ262256 GNV327692:GNZ327792 GNV393228:GNZ393328 GNV458764:GNZ458864 GNV524300:GNZ524400 GNV589836:GNZ589936 GNV655372:GNZ655472 GNV720908:GNZ721008 GNV786444:GNZ786544 GNV851980:GNZ852080 GNV917516:GNZ917616 GNV983052:GNZ983152 GOG12:GOM61 GOG63:GOM112 GOG65548:GOM65648 GOG131084:GOM131184 GOG196620:GOM196720 GOG262156:GOM262256 GOG327692:GOM327792 GOG393228:GOM393328 GOG458764:GOM458864 GOG524300:GOM524400 GOG589836:GOM589936 GOG655372:GOM655472 GOG720908:GOM721008 GOG786444:GOM786544 GOG851980:GOM852080 GOG917516:GOM917616 GOG983052:GOM983152 GXR12:GXV61 GXR63:GXV112 GXR65548:GXV65648 GXR131084:GXV131184 GXR196620:GXV196720 GXR262156:GXV262256 GXR327692:GXV327792 GXR393228:GXV393328 GXR458764:GXV458864 GXR524300:GXV524400 GXR589836:GXV589936 GXR655372:GXV655472 GXR720908:GXV721008 GXR786444:GXV786544 GXR851980:GXV852080 GXR917516:GXV917616 GXR983052:GXV983152 GYC12:GYI61 GYC63:GYI112 GYC65548:GYI65648 GYC131084:GYI131184 GYC196620:GYI196720 GYC262156:GYI262256 GYC327692:GYI327792 GYC393228:GYI393328 GYC458764:GYI458864 GYC524300:GYI524400 GYC589836:GYI589936 GYC655372:GYI655472 GYC720908:GYI721008 GYC786444:GYI786544 GYC851980:GYI852080 GYC917516:GYI917616 GYC983052:GYI983152 HHN12:HHR61 HHN63:HHR112 HHN65548:HHR65648 HHN131084:HHR131184 HHN196620:HHR196720 HHN262156:HHR262256 HHN327692:HHR327792 HHN393228:HHR393328 HHN458764:HHR458864 HHN524300:HHR524400 HHN589836:HHR589936 HHN655372:HHR655472 HHN720908:HHR721008 HHN786444:HHR786544 HHN851980:HHR852080 HHN917516:HHR917616 HHN983052:HHR983152 HHY12:HIE61 HHY63:HIE112 HHY65548:HIE65648 HHY131084:HIE131184 HHY196620:HIE196720 HHY262156:HIE262256 HHY327692:HIE327792 HHY393228:HIE393328 HHY458764:HIE458864 HHY524300:HIE524400 HHY589836:HIE589936 HHY655372:HIE655472 HHY720908:HIE721008 HHY786444:HIE786544 HHY851980:HIE852080 HHY917516:HIE917616 HHY983052:HIE983152 HRJ12:HRN61 HRJ63:HRN112 HRJ65548:HRN65648 HRJ131084:HRN131184 HRJ196620:HRN196720 HRJ262156:HRN262256 HRJ327692:HRN327792 HRJ393228:HRN393328 HRJ458764:HRN458864 HRJ524300:HRN524400 HRJ589836:HRN589936 HRJ655372:HRN655472 HRJ720908:HRN721008 HRJ786444:HRN786544 HRJ851980:HRN852080 HRJ917516:HRN917616 HRJ983052:HRN983152 HRU12:HSA61 HRU63:HSA112 HRU65548:HSA65648 HRU131084:HSA131184 HRU196620:HSA196720 HRU262156:HSA262256 HRU327692:HSA327792 HRU393228:HSA393328 HRU458764:HSA458864 HRU524300:HSA524400 HRU589836:HSA589936 HRU655372:HSA655472 HRU720908:HSA721008 HRU786444:HSA786544 HRU851980:HSA852080 HRU917516:HSA917616 HRU983052:HSA983152 IBF12:IBJ61 IBF63:IBJ112 IBF65548:IBJ65648 IBF131084:IBJ131184 IBF196620:IBJ196720 IBF262156:IBJ262256 IBF327692:IBJ327792 IBF393228:IBJ393328 IBF458764:IBJ458864 IBF524300:IBJ524400 IBF589836:IBJ589936 IBF655372:IBJ655472 IBF720908:IBJ721008 IBF786444:IBJ786544 IBF851980:IBJ852080 IBF917516:IBJ917616 IBF983052:IBJ983152 IBQ12:IBW61 IBQ63:IBW112 IBQ65548:IBW65648 IBQ131084:IBW131184 IBQ196620:IBW196720 IBQ262156:IBW262256 IBQ327692:IBW327792 IBQ393228:IBW393328 IBQ458764:IBW458864 IBQ524300:IBW524400 IBQ589836:IBW589936 IBQ655372:IBW655472 IBQ720908:IBW721008 IBQ786444:IBW786544 IBQ851980:IBW852080 IBQ917516:IBW917616 IBQ983052:IBW983152 ILB12:ILF61 ILB63:ILF112 ILB65548:ILF65648 ILB131084:ILF131184 ILB196620:ILF196720 ILB262156:ILF262256 ILB327692:ILF327792 ILB393228:ILF393328 ILB458764:ILF458864 ILB524300:ILF524400 ILB589836:ILF589936 ILB655372:ILF655472 ILB720908:ILF721008 ILB786444:ILF786544 ILB851980:ILF852080 ILB917516:ILF917616 ILB983052:ILF983152 ILM12:ILS61 ILM63:ILS112 ILM65548:ILS65648 ILM131084:ILS131184 ILM196620:ILS196720 ILM262156:ILS262256 ILM327692:ILS327792 ILM393228:ILS393328 ILM458764:ILS458864 ILM524300:ILS524400 ILM589836:ILS589936 ILM655372:ILS655472 ILM720908:ILS721008 ILM786444:ILS786544 ILM851980:ILS852080 ILM917516:ILS917616 ILM983052:ILS983152 IUX12:IVB61 IUX63:IVB112 IUX65548:IVB65648 IUX131084:IVB131184 IUX196620:IVB196720 IUX262156:IVB262256 IUX327692:IVB327792 IUX393228:IVB393328 IUX458764:IVB458864 IUX524300:IVB524400 IUX589836:IVB589936 IUX655372:IVB655472 IUX720908:IVB721008 IUX786444:IVB786544 IUX851980:IVB852080 IUX917516:IVB917616 IUX983052:IVB983152 IVI12:IVO61 IVI63:IVO112 IVI65548:IVO65648 IVI131084:IVO131184 IVI196620:IVO196720 IVI262156:IVO262256 IVI327692:IVO327792 IVI393228:IVO393328 IVI458764:IVO458864 IVI524300:IVO524400 IVI589836:IVO589936 IVI655372:IVO655472 IVI720908:IVO721008 IVI786444:IVO786544 IVI851980:IVO852080 IVI917516:IVO917616 IVI983052:IVO983152 JET12:JEX61 JET63:JEX112 JET65548:JEX65648 JET131084:JEX131184 JET196620:JEX196720 JET262156:JEX262256 JET327692:JEX327792 JET393228:JEX393328 JET458764:JEX458864 JET524300:JEX524400 JET589836:JEX589936 JET655372:JEX655472 JET720908:JEX721008 JET786444:JEX786544 JET851980:JEX852080 JET917516:JEX917616 JET983052:JEX983152 JFE12:JFK61 JFE63:JFK112 JFE65548:JFK65648 JFE131084:JFK131184 JFE196620:JFK196720 JFE262156:JFK262256 JFE327692:JFK327792 JFE393228:JFK393328 JFE458764:JFK458864 JFE524300:JFK524400 JFE589836:JFK589936 JFE655372:JFK655472 JFE720908:JFK721008 JFE786444:JFK786544 JFE851980:JFK852080 JFE917516:JFK917616 JFE983052:JFK983152 JOP12:JOT61 JOP63:JOT112 JOP65548:JOT65648 JOP131084:JOT131184 JOP196620:JOT196720 JOP262156:JOT262256 JOP327692:JOT327792 JOP393228:JOT393328 JOP458764:JOT458864 JOP524300:JOT524400 JOP589836:JOT589936 JOP655372:JOT655472 JOP720908:JOT721008 JOP786444:JOT786544 JOP851980:JOT852080 JOP917516:JOT917616 JOP983052:JOT983152 JPA12:JPG61 JPA63:JPG112 JPA65548:JPG65648 JPA131084:JPG131184 JPA196620:JPG196720 JPA262156:JPG262256 JPA327692:JPG327792 JPA393228:JPG393328 JPA458764:JPG458864 JPA524300:JPG524400 JPA589836:JPG589936 JPA655372:JPG655472 JPA720908:JPG721008 JPA786444:JPG786544 JPA851980:JPG852080 JPA917516:JPG917616 JPA983052:JPG983152 JYL12:JYP61 JYL63:JYP112 JYL65548:JYP65648 JYL131084:JYP131184 JYL196620:JYP196720 JYL262156:JYP262256 JYL327692:JYP327792 JYL393228:JYP393328 JYL458764:JYP458864 JYL524300:JYP524400 JYL589836:JYP589936 JYL655372:JYP655472 JYL720908:JYP721008 JYL786444:JYP786544 JYL851980:JYP852080 JYL917516:JYP917616 JYL983052:JYP983152 JYW12:JZC61 JYW63:JZC112 JYW65548:JZC65648 JYW131084:JZC131184 JYW196620:JZC196720 JYW262156:JZC262256 JYW327692:JZC327792 JYW393228:JZC393328 JYW458764:JZC458864 JYW524300:JZC524400 JYW589836:JZC589936 JYW655372:JZC655472 JYW720908:JZC721008 JYW786444:JZC786544 JYW851980:JZC852080 JYW917516:JZC917616 JYW983052:JZC983152 KIH12:KIL61 KIH63:KIL112 KIH65548:KIL65648 KIH131084:KIL131184 KIH196620:KIL196720 KIH262156:KIL262256 KIH327692:KIL327792 KIH393228:KIL393328 KIH458764:KIL458864 KIH524300:KIL524400 KIH589836:KIL589936 KIH655372:KIL655472 KIH720908:KIL721008 KIH786444:KIL786544 KIH851980:KIL852080 KIH917516:KIL917616 KIH983052:KIL983152 KIS12:KIY61 KIS63:KIY112 KIS65548:KIY65648 KIS131084:KIY131184 KIS196620:KIY196720 KIS262156:KIY262256 KIS327692:KIY327792 KIS393228:KIY393328 KIS458764:KIY458864 KIS524300:KIY524400 KIS589836:KIY589936 KIS655372:KIY655472 KIS720908:KIY721008 KIS786444:KIY786544 KIS851980:KIY852080 KIS917516:KIY917616 KIS983052:KIY983152 KSD12:KSH61 KSD63:KSH112 KSD65548:KSH65648 KSD131084:KSH131184 KSD196620:KSH196720 KSD262156:KSH262256 KSD327692:KSH327792 KSD393228:KSH393328 KSD458764:KSH458864 KSD524300:KSH524400 KSD589836:KSH589936 KSD655372:KSH655472 KSD720908:KSH721008 KSD786444:KSH786544 KSD851980:KSH852080 KSD917516:KSH917616 KSD983052:KSH983152 KSO12:KSU61 KSO63:KSU112 KSO65548:KSU65648 KSO131084:KSU131184 KSO196620:KSU196720 KSO262156:KSU262256 KSO327692:KSU327792 KSO393228:KSU393328 KSO458764:KSU458864 KSO524300:KSU524400 KSO589836:KSU589936 KSO655372:KSU655472 KSO720908:KSU721008 KSO786444:KSU786544 KSO851980:KSU852080 KSO917516:KSU917616 KSO983052:KSU983152 LBZ12:LCD61 LBZ63:LCD112 LBZ65548:LCD65648 LBZ131084:LCD131184 LBZ196620:LCD196720 LBZ262156:LCD262256 LBZ327692:LCD327792 LBZ393228:LCD393328 LBZ458764:LCD458864 LBZ524300:LCD524400 LBZ589836:LCD589936 LBZ655372:LCD655472 LBZ720908:LCD721008 LBZ786444:LCD786544 LBZ851980:LCD852080 LBZ917516:LCD917616 LBZ983052:LCD983152 LCK12:LCQ61 LCK63:LCQ112 LCK65548:LCQ65648 LCK131084:LCQ131184 LCK196620:LCQ196720 LCK262156:LCQ262256 LCK327692:LCQ327792 LCK393228:LCQ393328 LCK458764:LCQ458864 LCK524300:LCQ524400 LCK589836:LCQ589936 LCK655372:LCQ655472 LCK720908:LCQ721008 LCK786444:LCQ786544 LCK851980:LCQ852080 LCK917516:LCQ917616 LCK983052:LCQ983152 LLV12:LLZ61 LLV63:LLZ112 LLV65548:LLZ65648 LLV131084:LLZ131184 LLV196620:LLZ196720 LLV262156:LLZ262256 LLV327692:LLZ327792 LLV393228:LLZ393328 LLV458764:LLZ458864 LLV524300:LLZ524400 LLV589836:LLZ589936 LLV655372:LLZ655472 LLV720908:LLZ721008 LLV786444:LLZ786544 LLV851980:LLZ852080 LLV917516:LLZ917616 LLV983052:LLZ983152 LMG12:LMM61 LMG63:LMM112 LMG65548:LMM65648 LMG131084:LMM131184 LMG196620:LMM196720 LMG262156:LMM262256 LMG327692:LMM327792 LMG393228:LMM393328 LMG458764:LMM458864 LMG524300:LMM524400 LMG589836:LMM589936 LMG655372:LMM655472 LMG720908:LMM721008 LMG786444:LMM786544 LMG851980:LMM852080 LMG917516:LMM917616 LMG983052:LMM983152 LVR12:LVV61 LVR63:LVV112 LVR65548:LVV65648 LVR131084:LVV131184 LVR196620:LVV196720 LVR262156:LVV262256 LVR327692:LVV327792 LVR393228:LVV393328 LVR458764:LVV458864 LVR524300:LVV524400 LVR589836:LVV589936 LVR655372:LVV655472 LVR720908:LVV721008 LVR786444:LVV786544 LVR851980:LVV852080 LVR917516:LVV917616 LVR983052:LVV983152 LWC12:LWI61 LWC63:LWI112 LWC65548:LWI65648 LWC131084:LWI131184 LWC196620:LWI196720 LWC262156:LWI262256 LWC327692:LWI327792 LWC393228:LWI393328 LWC458764:LWI458864 LWC524300:LWI524400 LWC589836:LWI589936 LWC655372:LWI655472 LWC720908:LWI721008 LWC786444:LWI786544 LWC851980:LWI852080 LWC917516:LWI917616 LWC983052:LWI983152 MFN12:MFR61 MFN63:MFR112 MFN65548:MFR65648 MFN131084:MFR131184 MFN196620:MFR196720 MFN262156:MFR262256 MFN327692:MFR327792 MFN393228:MFR393328 MFN458764:MFR458864 MFN524300:MFR524400 MFN589836:MFR589936 MFN655372:MFR655472 MFN720908:MFR721008 MFN786444:MFR786544 MFN851980:MFR852080 MFN917516:MFR917616 MFN983052:MFR983152 MFY12:MGE61 MFY63:MGE112 MFY65548:MGE65648 MFY131084:MGE131184 MFY196620:MGE196720 MFY262156:MGE262256 MFY327692:MGE327792 MFY393228:MGE393328 MFY458764:MGE458864 MFY524300:MGE524400 MFY589836:MGE589936 MFY655372:MGE655472 MFY720908:MGE721008 MFY786444:MGE786544 MFY851980:MGE852080 MFY917516:MGE917616 MFY983052:MGE983152 MPJ12:MPN61 MPJ63:MPN112 MPJ65548:MPN65648 MPJ131084:MPN131184 MPJ196620:MPN196720 MPJ262156:MPN262256 MPJ327692:MPN327792 MPJ393228:MPN393328 MPJ458764:MPN458864 MPJ524300:MPN524400 MPJ589836:MPN589936 MPJ655372:MPN655472 MPJ720908:MPN721008 MPJ786444:MPN786544 MPJ851980:MPN852080 MPJ917516:MPN917616 MPJ983052:MPN983152 MPU12:MQA61 MPU63:MQA112 MPU65548:MQA65648 MPU131084:MQA131184 MPU196620:MQA196720 MPU262156:MQA262256 MPU327692:MQA327792 MPU393228:MQA393328 MPU458764:MQA458864 MPU524300:MQA524400 MPU589836:MQA589936 MPU655372:MQA655472 MPU720908:MQA721008 MPU786444:MQA786544 MPU851980:MQA852080 MPU917516:MQA917616 MPU983052:MQA983152 MZF12:MZJ61 MZF63:MZJ112 MZF65548:MZJ65648 MZF131084:MZJ131184 MZF196620:MZJ196720 MZF262156:MZJ262256 MZF327692:MZJ327792 MZF393228:MZJ393328 MZF458764:MZJ458864 MZF524300:MZJ524400 MZF589836:MZJ589936 MZF655372:MZJ655472 MZF720908:MZJ721008 MZF786444:MZJ786544 MZF851980:MZJ852080 MZF917516:MZJ917616 MZF983052:MZJ983152 MZQ12:MZW61 MZQ63:MZW112 MZQ65548:MZW65648 MZQ131084:MZW131184 MZQ196620:MZW196720 MZQ262156:MZW262256 MZQ327692:MZW327792 MZQ393228:MZW393328 MZQ458764:MZW458864 MZQ524300:MZW524400 MZQ589836:MZW589936 MZQ655372:MZW655472 MZQ720908:MZW721008 MZQ786444:MZW786544 MZQ851980:MZW852080 MZQ917516:MZW917616 MZQ983052:MZW983152 NJB12:NJF61 NJB63:NJF112 NJB65548:NJF65648 NJB131084:NJF131184 NJB196620:NJF196720 NJB262156:NJF262256 NJB327692:NJF327792 NJB393228:NJF393328 NJB458764:NJF458864 NJB524300:NJF524400 NJB589836:NJF589936 NJB655372:NJF655472 NJB720908:NJF721008 NJB786444:NJF786544 NJB851980:NJF852080 NJB917516:NJF917616 NJB983052:NJF983152 NJM12:NJS61 NJM63:NJS112 NJM65548:NJS65648 NJM131084:NJS131184 NJM196620:NJS196720 NJM262156:NJS262256 NJM327692:NJS327792 NJM393228:NJS393328 NJM458764:NJS458864 NJM524300:NJS524400 NJM589836:NJS589936 NJM655372:NJS655472 NJM720908:NJS721008 NJM786444:NJS786544 NJM851980:NJS852080 NJM917516:NJS917616 NJM983052:NJS983152 NSX12:NTB61 NSX63:NTB112 NSX65548:NTB65648 NSX131084:NTB131184 NSX196620:NTB196720 NSX262156:NTB262256 NSX327692:NTB327792 NSX393228:NTB393328 NSX458764:NTB458864 NSX524300:NTB524400 NSX589836:NTB589936 NSX655372:NTB655472 NSX720908:NTB721008 NSX786444:NTB786544 NSX851980:NTB852080 NSX917516:NTB917616 NSX983052:NTB983152 NTI12:NTO61 NTI63:NTO112 NTI65548:NTO65648 NTI131084:NTO131184 NTI196620:NTO196720 NTI262156:NTO262256 NTI327692:NTO327792 NTI393228:NTO393328 NTI458764:NTO458864 NTI524300:NTO524400 NTI589836:NTO589936 NTI655372:NTO655472 NTI720908:NTO721008 NTI786444:NTO786544 NTI851980:NTO852080 NTI917516:NTO917616 NTI983052:NTO983152 OCT12:OCX61 OCT63:OCX112 OCT65548:OCX65648 OCT131084:OCX131184 OCT196620:OCX196720 OCT262156:OCX262256 OCT327692:OCX327792 OCT393228:OCX393328 OCT458764:OCX458864 OCT524300:OCX524400 OCT589836:OCX589936 OCT655372:OCX655472 OCT720908:OCX721008 OCT786444:OCX786544 OCT851980:OCX852080 OCT917516:OCX917616 OCT983052:OCX983152 ODE12:ODK61 ODE63:ODK112 ODE65548:ODK65648 ODE131084:ODK131184 ODE196620:ODK196720 ODE262156:ODK262256 ODE327692:ODK327792 ODE393228:ODK393328 ODE458764:ODK458864 ODE524300:ODK524400 ODE589836:ODK589936 ODE655372:ODK655472 ODE720908:ODK721008 ODE786444:ODK786544 ODE851980:ODK852080 ODE917516:ODK917616 ODE983052:ODK983152 OMP12:OMT61 OMP63:OMT112 OMP65548:OMT65648 OMP131084:OMT131184 OMP196620:OMT196720 OMP262156:OMT262256 OMP327692:OMT327792 OMP393228:OMT393328 OMP458764:OMT458864 OMP524300:OMT524400 OMP589836:OMT589936 OMP655372:OMT655472 OMP720908:OMT721008 OMP786444:OMT786544 OMP851980:OMT852080 OMP917516:OMT917616 OMP983052:OMT983152 ONA12:ONG61 ONA63:ONG112 ONA65548:ONG65648 ONA131084:ONG131184 ONA196620:ONG196720 ONA262156:ONG262256 ONA327692:ONG327792 ONA393228:ONG393328 ONA458764:ONG458864 ONA524300:ONG524400 ONA589836:ONG589936 ONA655372:ONG655472 ONA720908:ONG721008 ONA786444:ONG786544 ONA851980:ONG852080 ONA917516:ONG917616 ONA983052:ONG983152 OWL12:OWP61 OWL63:OWP112 OWL65548:OWP65648 OWL131084:OWP131184 OWL196620:OWP196720 OWL262156:OWP262256 OWL327692:OWP327792 OWL393228:OWP393328 OWL458764:OWP458864 OWL524300:OWP524400 OWL589836:OWP589936 OWL655372:OWP655472 OWL720908:OWP721008 OWL786444:OWP786544 OWL851980:OWP852080 OWL917516:OWP917616 OWL983052:OWP983152 OWW12:OXC61 OWW63:OXC112 OWW65548:OXC65648 OWW131084:OXC131184 OWW196620:OXC196720 OWW262156:OXC262256 OWW327692:OXC327792 OWW393228:OXC393328 OWW458764:OXC458864 OWW524300:OXC524400 OWW589836:OXC589936 OWW655372:OXC655472 OWW720908:OXC721008 OWW786444:OXC786544 OWW851980:OXC852080 OWW917516:OXC917616 OWW983052:OXC983152 PGH12:PGL61 PGH63:PGL112 PGH65548:PGL65648 PGH131084:PGL131184 PGH196620:PGL196720 PGH262156:PGL262256 PGH327692:PGL327792 PGH393228:PGL393328 PGH458764:PGL458864 PGH524300:PGL524400 PGH589836:PGL589936 PGH655372:PGL655472 PGH720908:PGL721008 PGH786444:PGL786544 PGH851980:PGL852080 PGH917516:PGL917616 PGH983052:PGL983152 PGS12:PGY61 PGS63:PGY112 PGS65548:PGY65648 PGS131084:PGY131184 PGS196620:PGY196720 PGS262156:PGY262256 PGS327692:PGY327792 PGS393228:PGY393328 PGS458764:PGY458864 PGS524300:PGY524400 PGS589836:PGY589936 PGS655372:PGY655472 PGS720908:PGY721008 PGS786444:PGY786544 PGS851980:PGY852080 PGS917516:PGY917616 PGS983052:PGY983152 PQD12:PQH61 PQD63:PQH112 PQD65548:PQH65648 PQD131084:PQH131184 PQD196620:PQH196720 PQD262156:PQH262256 PQD327692:PQH327792 PQD393228:PQH393328 PQD458764:PQH458864 PQD524300:PQH524400 PQD589836:PQH589936 PQD655372:PQH655472 PQD720908:PQH721008 PQD786444:PQH786544 PQD851980:PQH852080 PQD917516:PQH917616 PQD983052:PQH983152 PQO12:PQU61 PQO63:PQU112 PQO65548:PQU65648 PQO131084:PQU131184 PQO196620:PQU196720 PQO262156:PQU262256 PQO327692:PQU327792 PQO393228:PQU393328 PQO458764:PQU458864 PQO524300:PQU524400 PQO589836:PQU589936 PQO655372:PQU655472 PQO720908:PQU721008 PQO786444:PQU786544 PQO851980:PQU852080 PQO917516:PQU917616 PQO983052:PQU983152 PZZ12:QAD61 PZZ63:QAD112 PZZ65548:QAD65648 PZZ131084:QAD131184 PZZ196620:QAD196720 PZZ262156:QAD262256 PZZ327692:QAD327792 PZZ393228:QAD393328 PZZ458764:QAD458864 PZZ524300:QAD524400 PZZ589836:QAD589936 PZZ655372:QAD655472 PZZ720908:QAD721008 PZZ786444:QAD786544 PZZ851980:QAD852080 PZZ917516:QAD917616 PZZ983052:QAD983152 QAK12:QAQ61 QAK63:QAQ112 QAK65548:QAQ65648 QAK131084:QAQ131184 QAK196620:QAQ196720 QAK262156:QAQ262256 QAK327692:QAQ327792 QAK393228:QAQ393328 QAK458764:QAQ458864 QAK524300:QAQ524400 QAK589836:QAQ589936 QAK655372:QAQ655472 QAK720908:QAQ721008 QAK786444:QAQ786544 QAK851980:QAQ852080 QAK917516:QAQ917616 QAK983052:QAQ983152 QJV12:QJZ61 QJV63:QJZ112 QJV65548:QJZ65648 QJV131084:QJZ131184 QJV196620:QJZ196720 QJV262156:QJZ262256 QJV327692:QJZ327792 QJV393228:QJZ393328 QJV458764:QJZ458864 QJV524300:QJZ524400 QJV589836:QJZ589936 QJV655372:QJZ655472 QJV720908:QJZ721008 QJV786444:QJZ786544 QJV851980:QJZ852080 QJV917516:QJZ917616 QJV983052:QJZ983152 QKG12:QKM61 QKG63:QKM112 QKG65548:QKM65648 QKG131084:QKM131184 QKG196620:QKM196720 QKG262156:QKM262256 QKG327692:QKM327792 QKG393228:QKM393328 QKG458764:QKM458864 QKG524300:QKM524400 QKG589836:QKM589936 QKG655372:QKM655472 QKG720908:QKM721008 QKG786444:QKM786544 QKG851980:QKM852080 QKG917516:QKM917616 QKG983052:QKM983152 QTR12:QTV61 QTR63:QTV112 QTR65548:QTV65648 QTR131084:QTV131184 QTR196620:QTV196720 QTR262156:QTV262256 QTR327692:QTV327792 QTR393228:QTV393328 QTR458764:QTV458864 QTR524300:QTV524400 QTR589836:QTV589936 QTR655372:QTV655472 QTR720908:QTV721008 QTR786444:QTV786544 QTR851980:QTV852080 QTR917516:QTV917616 QTR983052:QTV983152 QUC12:QUI61 QUC63:QUI112 QUC65548:QUI65648 QUC131084:QUI131184 QUC196620:QUI196720 QUC262156:QUI262256 QUC327692:QUI327792 QUC393228:QUI393328 QUC458764:QUI458864 QUC524300:QUI524400 QUC589836:QUI589936 QUC655372:QUI655472 QUC720908:QUI721008 QUC786444:QUI786544 QUC851980:QUI852080 QUC917516:QUI917616 QUC983052:QUI983152 RDN12:RDR61 RDN63:RDR112 RDN65548:RDR65648 RDN131084:RDR131184 RDN196620:RDR196720 RDN262156:RDR262256 RDN327692:RDR327792 RDN393228:RDR393328 RDN458764:RDR458864 RDN524300:RDR524400 RDN589836:RDR589936 RDN655372:RDR655472 RDN720908:RDR721008 RDN786444:RDR786544 RDN851980:RDR852080 RDN917516:RDR917616 RDN983052:RDR983152 RDY12:REE61 RDY63:REE112 RDY65548:REE65648 RDY131084:REE131184 RDY196620:REE196720 RDY262156:REE262256 RDY327692:REE327792 RDY393228:REE393328 RDY458764:REE458864 RDY524300:REE524400 RDY589836:REE589936 RDY655372:REE655472 RDY720908:REE721008 RDY786444:REE786544 RDY851980:REE852080 RDY917516:REE917616 RDY983052:REE983152 RNJ12:RNN61 RNJ63:RNN112 RNJ65548:RNN65648 RNJ131084:RNN131184 RNJ196620:RNN196720 RNJ262156:RNN262256 RNJ327692:RNN327792 RNJ393228:RNN393328 RNJ458764:RNN458864 RNJ524300:RNN524400 RNJ589836:RNN589936 RNJ655372:RNN655472 RNJ720908:RNN721008 RNJ786444:RNN786544 RNJ851980:RNN852080 RNJ917516:RNN917616 RNJ983052:RNN983152 RNU12:ROA61 RNU63:ROA112 RNU65548:ROA65648 RNU131084:ROA131184 RNU196620:ROA196720 RNU262156:ROA262256 RNU327692:ROA327792 RNU393228:ROA393328 RNU458764:ROA458864 RNU524300:ROA524400 RNU589836:ROA589936 RNU655372:ROA655472 RNU720908:ROA721008 RNU786444:ROA786544 RNU851980:ROA852080 RNU917516:ROA917616 RNU983052:ROA983152 RXF12:RXJ61 RXF63:RXJ112 RXF65548:RXJ65648 RXF131084:RXJ131184 RXF196620:RXJ196720 RXF262156:RXJ262256 RXF327692:RXJ327792 RXF393228:RXJ393328 RXF458764:RXJ458864 RXF524300:RXJ524400 RXF589836:RXJ589936 RXF655372:RXJ655472 RXF720908:RXJ721008 RXF786444:RXJ786544 RXF851980:RXJ852080 RXF917516:RXJ917616 RXF983052:RXJ983152 RXQ12:RXW61 RXQ63:RXW112 RXQ65548:RXW65648 RXQ131084:RXW131184 RXQ196620:RXW196720 RXQ262156:RXW262256 RXQ327692:RXW327792 RXQ393228:RXW393328 RXQ458764:RXW458864 RXQ524300:RXW524400 RXQ589836:RXW589936 RXQ655372:RXW655472 RXQ720908:RXW721008 RXQ786444:RXW786544 RXQ851980:RXW852080 RXQ917516:RXW917616 RXQ983052:RXW983152 SHB12:SHF61 SHB63:SHF112 SHB65548:SHF65648 SHB131084:SHF131184 SHB196620:SHF196720 SHB262156:SHF262256 SHB327692:SHF327792 SHB393228:SHF393328 SHB458764:SHF458864 SHB524300:SHF524400 SHB589836:SHF589936 SHB655372:SHF655472 SHB720908:SHF721008 SHB786444:SHF786544 SHB851980:SHF852080 SHB917516:SHF917616 SHB983052:SHF983152 SHM12:SHS61 SHM63:SHS112 SHM65548:SHS65648 SHM131084:SHS131184 SHM196620:SHS196720 SHM262156:SHS262256 SHM327692:SHS327792 SHM393228:SHS393328 SHM458764:SHS458864 SHM524300:SHS524400 SHM589836:SHS589936 SHM655372:SHS655472 SHM720908:SHS721008 SHM786444:SHS786544 SHM851980:SHS852080 SHM917516:SHS917616 SHM983052:SHS983152 SQX12:SRB61 SQX63:SRB112 SQX65548:SRB65648 SQX131084:SRB131184 SQX196620:SRB196720 SQX262156:SRB262256 SQX327692:SRB327792 SQX393228:SRB393328 SQX458764:SRB458864 SQX524300:SRB524400 SQX589836:SRB589936 SQX655372:SRB655472 SQX720908:SRB721008 SQX786444:SRB786544 SQX851980:SRB852080 SQX917516:SRB917616 SQX983052:SRB983152 SRI12:SRO61 SRI63:SRO112 SRI65548:SRO65648 SRI131084:SRO131184 SRI196620:SRO196720 SRI262156:SRO262256 SRI327692:SRO327792 SRI393228:SRO393328 SRI458764:SRO458864 SRI524300:SRO524400 SRI589836:SRO589936 SRI655372:SRO655472 SRI720908:SRO721008 SRI786444:SRO786544 SRI851980:SRO852080 SRI917516:SRO917616 SRI983052:SRO983152 TAT12:TAX61 TAT63:TAX112 TAT65548:TAX65648 TAT131084:TAX131184 TAT196620:TAX196720 TAT262156:TAX262256 TAT327692:TAX327792 TAT393228:TAX393328 TAT458764:TAX458864 TAT524300:TAX524400 TAT589836:TAX589936 TAT655372:TAX655472 TAT720908:TAX721008 TAT786444:TAX786544 TAT851980:TAX852080 TAT917516:TAX917616 TAT983052:TAX983152 TBE12:TBK61 TBE63:TBK112 TBE65548:TBK65648 TBE131084:TBK131184 TBE196620:TBK196720 TBE262156:TBK262256 TBE327692:TBK327792 TBE393228:TBK393328 TBE458764:TBK458864 TBE524300:TBK524400 TBE589836:TBK589936 TBE655372:TBK655472 TBE720908:TBK721008 TBE786444:TBK786544 TBE851980:TBK852080 TBE917516:TBK917616 TBE983052:TBK983152 TKP12:TKT61 TKP63:TKT112 TKP65548:TKT65648 TKP131084:TKT131184 TKP196620:TKT196720 TKP262156:TKT262256 TKP327692:TKT327792 TKP393228:TKT393328 TKP458764:TKT458864 TKP524300:TKT524400 TKP589836:TKT589936 TKP655372:TKT655472 TKP720908:TKT721008 TKP786444:TKT786544 TKP851980:TKT852080 TKP917516:TKT917616 TKP983052:TKT983152 TLA12:TLG61 TLA63:TLG112 TLA65548:TLG65648 TLA131084:TLG131184 TLA196620:TLG196720 TLA262156:TLG262256 TLA327692:TLG327792 TLA393228:TLG393328 TLA458764:TLG458864 TLA524300:TLG524400 TLA589836:TLG589936 TLA655372:TLG655472 TLA720908:TLG721008 TLA786444:TLG786544 TLA851980:TLG852080 TLA917516:TLG917616 TLA983052:TLG983152 TUL12:TUP61 TUL63:TUP112 TUL65548:TUP65648 TUL131084:TUP131184 TUL196620:TUP196720 TUL262156:TUP262256 TUL327692:TUP327792 TUL393228:TUP393328 TUL458764:TUP458864 TUL524300:TUP524400 TUL589836:TUP589936 TUL655372:TUP655472 TUL720908:TUP721008 TUL786444:TUP786544 TUL851980:TUP852080 TUL917516:TUP917616 TUL983052:TUP983152 TUW12:TVC61 TUW63:TVC112 TUW65548:TVC65648 TUW131084:TVC131184 TUW196620:TVC196720 TUW262156:TVC262256 TUW327692:TVC327792 TUW393228:TVC393328 TUW458764:TVC458864 TUW524300:TVC524400 TUW589836:TVC589936 TUW655372:TVC655472 TUW720908:TVC721008 TUW786444:TVC786544 TUW851980:TVC852080 TUW917516:TVC917616 TUW983052:TVC983152 UEH12:UEL61 UEH63:UEL112 UEH65548:UEL65648 UEH131084:UEL131184 UEH196620:UEL196720 UEH262156:UEL262256 UEH327692:UEL327792 UEH393228:UEL393328 UEH458764:UEL458864 UEH524300:UEL524400 UEH589836:UEL589936 UEH655372:UEL655472 UEH720908:UEL721008 UEH786444:UEL786544 UEH851980:UEL852080 UEH917516:UEL917616 UEH983052:UEL983152 UES12:UEY61 UES63:UEY112 UES65548:UEY65648 UES131084:UEY131184 UES196620:UEY196720 UES262156:UEY262256 UES327692:UEY327792 UES393228:UEY393328 UES458764:UEY458864 UES524300:UEY524400 UES589836:UEY589936 UES655372:UEY655472 UES720908:UEY721008 UES786444:UEY786544 UES851980:UEY852080 UES917516:UEY917616 UES983052:UEY983152 UOD12:UOH61 UOD63:UOH112 UOD65548:UOH65648 UOD131084:UOH131184 UOD196620:UOH196720 UOD262156:UOH262256 UOD327692:UOH327792 UOD393228:UOH393328 UOD458764:UOH458864 UOD524300:UOH524400 UOD589836:UOH589936 UOD655372:UOH655472 UOD720908:UOH721008 UOD786444:UOH786544 UOD851980:UOH852080 UOD917516:UOH917616 UOD983052:UOH983152 UOO12:UOU61 UOO63:UOU112 UOO65548:UOU65648 UOO131084:UOU131184 UOO196620:UOU196720 UOO262156:UOU262256 UOO327692:UOU327792 UOO393228:UOU393328 UOO458764:UOU458864 UOO524300:UOU524400 UOO589836:UOU589936 UOO655372:UOU655472 UOO720908:UOU721008 UOO786444:UOU786544 UOO851980:UOU852080 UOO917516:UOU917616 UOO983052:UOU983152 UXZ12:UYD61 UXZ63:UYD112 UXZ65548:UYD65648 UXZ131084:UYD131184 UXZ196620:UYD196720 UXZ262156:UYD262256 UXZ327692:UYD327792 UXZ393228:UYD393328 UXZ458764:UYD458864 UXZ524300:UYD524400 UXZ589836:UYD589936 UXZ655372:UYD655472 UXZ720908:UYD721008 UXZ786444:UYD786544 UXZ851980:UYD852080 UXZ917516:UYD917616 UXZ983052:UYD983152 UYK12:UYQ61 UYK63:UYQ112 UYK65548:UYQ65648 UYK131084:UYQ131184 UYK196620:UYQ196720 UYK262156:UYQ262256 UYK327692:UYQ327792 UYK393228:UYQ393328 UYK458764:UYQ458864 UYK524300:UYQ524400 UYK589836:UYQ589936 UYK655372:UYQ655472 UYK720908:UYQ721008 UYK786444:UYQ786544 UYK851980:UYQ852080 UYK917516:UYQ917616 UYK983052:UYQ983152 VHV12:VHZ61 VHV63:VHZ112 VHV65548:VHZ65648 VHV131084:VHZ131184 VHV196620:VHZ196720 VHV262156:VHZ262256 VHV327692:VHZ327792 VHV393228:VHZ393328 VHV458764:VHZ458864 VHV524300:VHZ524400 VHV589836:VHZ589936 VHV655372:VHZ655472 VHV720908:VHZ721008 VHV786444:VHZ786544 VHV851980:VHZ852080 VHV917516:VHZ917616 VHV983052:VHZ983152 VIG12:VIM61 VIG63:VIM112 VIG65548:VIM65648 VIG131084:VIM131184 VIG196620:VIM196720 VIG262156:VIM262256 VIG327692:VIM327792 VIG393228:VIM393328 VIG458764:VIM458864 VIG524300:VIM524400 VIG589836:VIM589936 VIG655372:VIM655472 VIG720908:VIM721008 VIG786444:VIM786544 VIG851980:VIM852080 VIG917516:VIM917616 VIG983052:VIM983152 VRR12:VRV61 VRR63:VRV112 VRR65548:VRV65648 VRR131084:VRV131184 VRR196620:VRV196720 VRR262156:VRV262256 VRR327692:VRV327792 VRR393228:VRV393328 VRR458764:VRV458864 VRR524300:VRV524400 VRR589836:VRV589936 VRR655372:VRV655472 VRR720908:VRV721008 VRR786444:VRV786544 VRR851980:VRV852080 VRR917516:VRV917616 VRR983052:VRV983152 VSC12:VSI61 VSC63:VSI112 VSC65548:VSI65648 VSC131084:VSI131184 VSC196620:VSI196720 VSC262156:VSI262256 VSC327692:VSI327792 VSC393228:VSI393328 VSC458764:VSI458864 VSC524300:VSI524400 VSC589836:VSI589936 VSC655372:VSI655472 VSC720908:VSI721008 VSC786444:VSI786544 VSC851980:VSI852080 VSC917516:VSI917616 VSC983052:VSI983152 WBN12:WBR61 WBN63:WBR112 WBN65548:WBR65648 WBN131084:WBR131184 WBN196620:WBR196720 WBN262156:WBR262256 WBN327692:WBR327792 WBN393228:WBR393328 WBN458764:WBR458864 WBN524300:WBR524400 WBN589836:WBR589936 WBN655372:WBR655472 WBN720908:WBR721008 WBN786444:WBR786544 WBN851980:WBR852080 WBN917516:WBR917616 WBN983052:WBR983152 WBY12:WCE61 WBY63:WCE112 WBY65548:WCE65648 WBY131084:WCE131184 WBY196620:WCE196720 WBY262156:WCE262256 WBY327692:WCE327792 WBY393228:WCE393328 WBY458764:WCE458864 WBY524300:WCE524400 WBY589836:WCE589936 WBY655372:WCE655472 WBY720908:WCE721008 WBY786444:WCE786544 WBY851980:WCE852080 WBY917516:WCE917616 WBY983052:WCE983152 WLJ12:WLN61 WLJ63:WLN112 WLJ65548:WLN65648 WLJ131084:WLN131184 WLJ196620:WLN196720 WLJ262156:WLN262256 WLJ327692:WLN327792 WLJ393228:WLN393328 WLJ458764:WLN458864 WLJ524300:WLN524400 WLJ589836:WLN589936 WLJ655372:WLN655472 WLJ720908:WLN721008 WLJ786444:WLN786544 WLJ851980:WLN852080 WLJ917516:WLN917616 WLJ983052:WLN983152 WLU12:WMA61 WLU63:WMA112 WLU65548:WMA65648 WLU131084:WMA131184 WLU196620:WMA196720 WLU262156:WMA262256 WLU327692:WMA327792 WLU393228:WMA393328 WLU458764:WMA458864 WLU524300:WMA524400 WLU589836:WMA589936 WLU655372:WMA655472 WLU720908:WMA721008 WLU786444:WMA786544 WLU851980:WMA852080 WLU917516:WMA917616 WLU983052:WMA983152 WVF12:WVJ61 WVF63:WVJ112 WVF65548:WVJ65648 WVF131084:WVJ131184 WVF196620:WVJ196720 WVF262156:WVJ262256 WVF327692:WVJ327792 WVF393228:WVJ393328 WVF458764:WVJ458864 WVF524300:WVJ524400 WVF589836:WVJ589936 WVF655372:WVJ655472 WVF720908:WVJ721008 WVF786444:WVJ786544 WVF851980:WVJ852080 WVF917516:WVJ917616 WVF983052:WVJ983152 WVQ12:WVW61 WVQ63:WVW112 WVQ65548:WVW65648 WVQ131084:WVW131184 WVQ196620:WVW196720 WVQ262156:WVW262256 WVQ327692:WVW327792 WVQ393228:WVW393328 WVQ458764:WVW458864 WVQ524300:WVW524400 WVQ589836:WVW589936 WVQ655372:WVW655472 WVQ720908:WVW721008 WVQ786444:WVW786544 WVQ851980:WVW852080 WVQ917516:WVW917616 WVQ983052:WVW983152" xr:uid="{00000000-0002-0000-0000-000011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O12:IO61 IO63:IO112 IO65548:IO65648 IO131084:IO131184 IO196620:IO196720 IO262156:IO262256 IO327692:IO327792 IO393228:IO393328 IO458764:IO458864 IO524300:IO524400 IO589836:IO589936 IO655372:IO655472 IO720908:IO721008 IO786444:IO786544 IO851980:IO852080 IO917516:IO917616 IO983052:IO983152 SK12:SK61 SK63:SK112 SK65548:SK65648 SK131084:SK131184 SK196620:SK196720 SK262156:SK262256 SK327692:SK327792 SK393228:SK393328 SK458764:SK458864 SK524300:SK524400 SK589836:SK589936 SK655372:SK655472 SK720908:SK721008 SK786444:SK786544 SK851980:SK852080 SK917516:SK917616 SK983052:SK983152 ACG12:ACG61 ACG63:ACG112 ACG65548:ACG65648 ACG131084:ACG131184 ACG196620:ACG196720 ACG262156:ACG262256 ACG327692:ACG327792 ACG393228:ACG393328 ACG458764:ACG458864 ACG524300:ACG524400 ACG589836:ACG589936 ACG655372:ACG655472 ACG720908:ACG721008 ACG786444:ACG786544 ACG851980:ACG852080 ACG917516:ACG917616 ACG983052:ACG983152 AMC12:AMC61 AMC63:AMC112 AMC65548:AMC65648 AMC131084:AMC131184 AMC196620:AMC196720 AMC262156:AMC262256 AMC327692:AMC327792 AMC393228:AMC393328 AMC458764:AMC458864 AMC524300:AMC524400 AMC589836:AMC589936 AMC655372:AMC655472 AMC720908:AMC721008 AMC786444:AMC786544 AMC851980:AMC852080 AMC917516:AMC917616 AMC983052:AMC983152 AVY12:AVY61 AVY63:AVY112 AVY65548:AVY65648 AVY131084:AVY131184 AVY196620:AVY196720 AVY262156:AVY262256 AVY327692:AVY327792 AVY393228:AVY393328 AVY458764:AVY458864 AVY524300:AVY524400 AVY589836:AVY589936 AVY655372:AVY655472 AVY720908:AVY721008 AVY786444:AVY786544 AVY851980:AVY852080 AVY917516:AVY917616 AVY983052:AVY983152 BFU12:BFU61 BFU63:BFU112 BFU65548:BFU65648 BFU131084:BFU131184 BFU196620:BFU196720 BFU262156:BFU262256 BFU327692:BFU327792 BFU393228:BFU393328 BFU458764:BFU458864 BFU524300:BFU524400 BFU589836:BFU589936 BFU655372:BFU655472 BFU720908:BFU721008 BFU786444:BFU786544 BFU851980:BFU852080 BFU917516:BFU917616 BFU983052:BFU983152 BPQ12:BPQ61 BPQ63:BPQ112 BPQ65548:BPQ65648 BPQ131084:BPQ131184 BPQ196620:BPQ196720 BPQ262156:BPQ262256 BPQ327692:BPQ327792 BPQ393228:BPQ393328 BPQ458764:BPQ458864 BPQ524300:BPQ524400 BPQ589836:BPQ589936 BPQ655372:BPQ655472 BPQ720908:BPQ721008 BPQ786444:BPQ786544 BPQ851980:BPQ852080 BPQ917516:BPQ917616 BPQ983052:BPQ983152 BZM12:BZM61 BZM63:BZM112 BZM65548:BZM65648 BZM131084:BZM131184 BZM196620:BZM196720 BZM262156:BZM262256 BZM327692:BZM327792 BZM393228:BZM393328 BZM458764:BZM458864 BZM524300:BZM524400 BZM589836:BZM589936 BZM655372:BZM655472 BZM720908:BZM721008 BZM786444:BZM786544 BZM851980:BZM852080 BZM917516:BZM917616 BZM983052:BZM983152 CJI12:CJI61 CJI63:CJI112 CJI65548:CJI65648 CJI131084:CJI131184 CJI196620:CJI196720 CJI262156:CJI262256 CJI327692:CJI327792 CJI393228:CJI393328 CJI458764:CJI458864 CJI524300:CJI524400 CJI589836:CJI589936 CJI655372:CJI655472 CJI720908:CJI721008 CJI786444:CJI786544 CJI851980:CJI852080 CJI917516:CJI917616 CJI983052:CJI983152 CTE12:CTE61 CTE63:CTE112 CTE65548:CTE65648 CTE131084:CTE131184 CTE196620:CTE196720 CTE262156:CTE262256 CTE327692:CTE327792 CTE393228:CTE393328 CTE458764:CTE458864 CTE524300:CTE524400 CTE589836:CTE589936 CTE655372:CTE655472 CTE720908:CTE721008 CTE786444:CTE786544 CTE851980:CTE852080 CTE917516:CTE917616 CTE983052:CTE983152 DDA12:DDA61 DDA63:DDA112 DDA65548:DDA65648 DDA131084:DDA131184 DDA196620:DDA196720 DDA262156:DDA262256 DDA327692:DDA327792 DDA393228:DDA393328 DDA458764:DDA458864 DDA524300:DDA524400 DDA589836:DDA589936 DDA655372:DDA655472 DDA720908:DDA721008 DDA786444:DDA786544 DDA851980:DDA852080 DDA917516:DDA917616 DDA983052:DDA983152 DMW12:DMW61 DMW63:DMW112 DMW65548:DMW65648 DMW131084:DMW131184 DMW196620:DMW196720 DMW262156:DMW262256 DMW327692:DMW327792 DMW393228:DMW393328 DMW458764:DMW458864 DMW524300:DMW524400 DMW589836:DMW589936 DMW655372:DMW655472 DMW720908:DMW721008 DMW786444:DMW786544 DMW851980:DMW852080 DMW917516:DMW917616 DMW983052:DMW983152 DWS12:DWS61 DWS63:DWS112 DWS65548:DWS65648 DWS131084:DWS131184 DWS196620:DWS196720 DWS262156:DWS262256 DWS327692:DWS327792 DWS393228:DWS393328 DWS458764:DWS458864 DWS524300:DWS524400 DWS589836:DWS589936 DWS655372:DWS655472 DWS720908:DWS721008 DWS786444:DWS786544 DWS851980:DWS852080 DWS917516:DWS917616 DWS983052:DWS983152 EGO12:EGO61 EGO63:EGO112 EGO65548:EGO65648 EGO131084:EGO131184 EGO196620:EGO196720 EGO262156:EGO262256 EGO327692:EGO327792 EGO393228:EGO393328 EGO458764:EGO458864 EGO524300:EGO524400 EGO589836:EGO589936 EGO655372:EGO655472 EGO720908:EGO721008 EGO786444:EGO786544 EGO851980:EGO852080 EGO917516:EGO917616 EGO983052:EGO983152 EQK12:EQK61 EQK63:EQK112 EQK65548:EQK65648 EQK131084:EQK131184 EQK196620:EQK196720 EQK262156:EQK262256 EQK327692:EQK327792 EQK393228:EQK393328 EQK458764:EQK458864 EQK524300:EQK524400 EQK589836:EQK589936 EQK655372:EQK655472 EQK720908:EQK721008 EQK786444:EQK786544 EQK851980:EQK852080 EQK917516:EQK917616 EQK983052:EQK983152 FAG12:FAG61 FAG63:FAG112 FAG65548:FAG65648 FAG131084:FAG131184 FAG196620:FAG196720 FAG262156:FAG262256 FAG327692:FAG327792 FAG393228:FAG393328 FAG458764:FAG458864 FAG524300:FAG524400 FAG589836:FAG589936 FAG655372:FAG655472 FAG720908:FAG721008 FAG786444:FAG786544 FAG851980:FAG852080 FAG917516:FAG917616 FAG983052:FAG983152 FKC12:FKC61 FKC63:FKC112 FKC65548:FKC65648 FKC131084:FKC131184 FKC196620:FKC196720 FKC262156:FKC262256 FKC327692:FKC327792 FKC393228:FKC393328 FKC458764:FKC458864 FKC524300:FKC524400 FKC589836:FKC589936 FKC655372:FKC655472 FKC720908:FKC721008 FKC786444:FKC786544 FKC851980:FKC852080 FKC917516:FKC917616 FKC983052:FKC983152 FTY12:FTY61 FTY63:FTY112 FTY65548:FTY65648 FTY131084:FTY131184 FTY196620:FTY196720 FTY262156:FTY262256 FTY327692:FTY327792 FTY393228:FTY393328 FTY458764:FTY458864 FTY524300:FTY524400 FTY589836:FTY589936 FTY655372:FTY655472 FTY720908:FTY721008 FTY786444:FTY786544 FTY851980:FTY852080 FTY917516:FTY917616 FTY983052:FTY983152 GDU12:GDU61 GDU63:GDU112 GDU65548:GDU65648 GDU131084:GDU131184 GDU196620:GDU196720 GDU262156:GDU262256 GDU327692:GDU327792 GDU393228:GDU393328 GDU458764:GDU458864 GDU524300:GDU524400 GDU589836:GDU589936 GDU655372:GDU655472 GDU720908:GDU721008 GDU786444:GDU786544 GDU851980:GDU852080 GDU917516:GDU917616 GDU983052:GDU983152 GNQ12:GNQ61 GNQ63:GNQ112 GNQ65548:GNQ65648 GNQ131084:GNQ131184 GNQ196620:GNQ196720 GNQ262156:GNQ262256 GNQ327692:GNQ327792 GNQ393228:GNQ393328 GNQ458764:GNQ458864 GNQ524300:GNQ524400 GNQ589836:GNQ589936 GNQ655372:GNQ655472 GNQ720908:GNQ721008 GNQ786444:GNQ786544 GNQ851980:GNQ852080 GNQ917516:GNQ917616 GNQ983052:GNQ983152 GXM12:GXM61 GXM63:GXM112 GXM65548:GXM65648 GXM131084:GXM131184 GXM196620:GXM196720 GXM262156:GXM262256 GXM327692:GXM327792 GXM393228:GXM393328 GXM458764:GXM458864 GXM524300:GXM524400 GXM589836:GXM589936 GXM655372:GXM655472 GXM720908:GXM721008 GXM786444:GXM786544 GXM851980:GXM852080 GXM917516:GXM917616 GXM983052:GXM983152 HHI12:HHI61 HHI63:HHI112 HHI65548:HHI65648 HHI131084:HHI131184 HHI196620:HHI196720 HHI262156:HHI262256 HHI327692:HHI327792 HHI393228:HHI393328 HHI458764:HHI458864 HHI524300:HHI524400 HHI589836:HHI589936 HHI655372:HHI655472 HHI720908:HHI721008 HHI786444:HHI786544 HHI851980:HHI852080 HHI917516:HHI917616 HHI983052:HHI983152 HRE12:HRE61 HRE63:HRE112 HRE65548:HRE65648 HRE131084:HRE131184 HRE196620:HRE196720 HRE262156:HRE262256 HRE327692:HRE327792 HRE393228:HRE393328 HRE458764:HRE458864 HRE524300:HRE524400 HRE589836:HRE589936 HRE655372:HRE655472 HRE720908:HRE721008 HRE786444:HRE786544 HRE851980:HRE852080 HRE917516:HRE917616 HRE983052:HRE983152 IBA12:IBA61 IBA63:IBA112 IBA65548:IBA65648 IBA131084:IBA131184 IBA196620:IBA196720 IBA262156:IBA262256 IBA327692:IBA327792 IBA393228:IBA393328 IBA458764:IBA458864 IBA524300:IBA524400 IBA589836:IBA589936 IBA655372:IBA655472 IBA720908:IBA721008 IBA786444:IBA786544 IBA851980:IBA852080 IBA917516:IBA917616 IBA983052:IBA983152 IKW12:IKW61 IKW63:IKW112 IKW65548:IKW65648 IKW131084:IKW131184 IKW196620:IKW196720 IKW262156:IKW262256 IKW327692:IKW327792 IKW393228:IKW393328 IKW458764:IKW458864 IKW524300:IKW524400 IKW589836:IKW589936 IKW655372:IKW655472 IKW720908:IKW721008 IKW786444:IKW786544 IKW851980:IKW852080 IKW917516:IKW917616 IKW983052:IKW983152 IUS12:IUS61 IUS63:IUS112 IUS65548:IUS65648 IUS131084:IUS131184 IUS196620:IUS196720 IUS262156:IUS262256 IUS327692:IUS327792 IUS393228:IUS393328 IUS458764:IUS458864 IUS524300:IUS524400 IUS589836:IUS589936 IUS655372:IUS655472 IUS720908:IUS721008 IUS786444:IUS786544 IUS851980:IUS852080 IUS917516:IUS917616 IUS983052:IUS983152 JEO12:JEO61 JEO63:JEO112 JEO65548:JEO65648 JEO131084:JEO131184 JEO196620:JEO196720 JEO262156:JEO262256 JEO327692:JEO327792 JEO393228:JEO393328 JEO458764:JEO458864 JEO524300:JEO524400 JEO589836:JEO589936 JEO655372:JEO655472 JEO720908:JEO721008 JEO786444:JEO786544 JEO851980:JEO852080 JEO917516:JEO917616 JEO983052:JEO983152 JOK12:JOK61 JOK63:JOK112 JOK65548:JOK65648 JOK131084:JOK131184 JOK196620:JOK196720 JOK262156:JOK262256 JOK327692:JOK327792 JOK393228:JOK393328 JOK458764:JOK458864 JOK524300:JOK524400 JOK589836:JOK589936 JOK655372:JOK655472 JOK720908:JOK721008 JOK786444:JOK786544 JOK851980:JOK852080 JOK917516:JOK917616 JOK983052:JOK983152 JYG12:JYG61 JYG63:JYG112 JYG65548:JYG65648 JYG131084:JYG131184 JYG196620:JYG196720 JYG262156:JYG262256 JYG327692:JYG327792 JYG393228:JYG393328 JYG458764:JYG458864 JYG524300:JYG524400 JYG589836:JYG589936 JYG655372:JYG655472 JYG720908:JYG721008 JYG786444:JYG786544 JYG851980:JYG852080 JYG917516:JYG917616 JYG983052:JYG983152 KIC12:KIC61 KIC63:KIC112 KIC65548:KIC65648 KIC131084:KIC131184 KIC196620:KIC196720 KIC262156:KIC262256 KIC327692:KIC327792 KIC393228:KIC393328 KIC458764:KIC458864 KIC524300:KIC524400 KIC589836:KIC589936 KIC655372:KIC655472 KIC720908:KIC721008 KIC786444:KIC786544 KIC851980:KIC852080 KIC917516:KIC917616 KIC983052:KIC983152 KRY12:KRY61 KRY63:KRY112 KRY65548:KRY65648 KRY131084:KRY131184 KRY196620:KRY196720 KRY262156:KRY262256 KRY327692:KRY327792 KRY393228:KRY393328 KRY458764:KRY458864 KRY524300:KRY524400 KRY589836:KRY589936 KRY655372:KRY655472 KRY720908:KRY721008 KRY786444:KRY786544 KRY851980:KRY852080 KRY917516:KRY917616 KRY983052:KRY983152 LBU12:LBU61 LBU63:LBU112 LBU65548:LBU65648 LBU131084:LBU131184 LBU196620:LBU196720 LBU262156:LBU262256 LBU327692:LBU327792 LBU393228:LBU393328 LBU458764:LBU458864 LBU524300:LBU524400 LBU589836:LBU589936 LBU655372:LBU655472 LBU720908:LBU721008 LBU786444:LBU786544 LBU851980:LBU852080 LBU917516:LBU917616 LBU983052:LBU983152 LLQ12:LLQ61 LLQ63:LLQ112 LLQ65548:LLQ65648 LLQ131084:LLQ131184 LLQ196620:LLQ196720 LLQ262156:LLQ262256 LLQ327692:LLQ327792 LLQ393228:LLQ393328 LLQ458764:LLQ458864 LLQ524300:LLQ524400 LLQ589836:LLQ589936 LLQ655372:LLQ655472 LLQ720908:LLQ721008 LLQ786444:LLQ786544 LLQ851980:LLQ852080 LLQ917516:LLQ917616 LLQ983052:LLQ983152 LVM12:LVM61 LVM63:LVM112 LVM65548:LVM65648 LVM131084:LVM131184 LVM196620:LVM196720 LVM262156:LVM262256 LVM327692:LVM327792 LVM393228:LVM393328 LVM458764:LVM458864 LVM524300:LVM524400 LVM589836:LVM589936 LVM655372:LVM655472 LVM720908:LVM721008 LVM786444:LVM786544 LVM851980:LVM852080 LVM917516:LVM917616 LVM983052:LVM983152 MFI12:MFI61 MFI63:MFI112 MFI65548:MFI65648 MFI131084:MFI131184 MFI196620:MFI196720 MFI262156:MFI262256 MFI327692:MFI327792 MFI393228:MFI393328 MFI458764:MFI458864 MFI524300:MFI524400 MFI589836:MFI589936 MFI655372:MFI655472 MFI720908:MFI721008 MFI786444:MFI786544 MFI851980:MFI852080 MFI917516:MFI917616 MFI983052:MFI983152 MPE12:MPE61 MPE63:MPE112 MPE65548:MPE65648 MPE131084:MPE131184 MPE196620:MPE196720 MPE262156:MPE262256 MPE327692:MPE327792 MPE393228:MPE393328 MPE458764:MPE458864 MPE524300:MPE524400 MPE589836:MPE589936 MPE655372:MPE655472 MPE720908:MPE721008 MPE786444:MPE786544 MPE851980:MPE852080 MPE917516:MPE917616 MPE983052:MPE983152 MZA12:MZA61 MZA63:MZA112 MZA65548:MZA65648 MZA131084:MZA131184 MZA196620:MZA196720 MZA262156:MZA262256 MZA327692:MZA327792 MZA393228:MZA393328 MZA458764:MZA458864 MZA524300:MZA524400 MZA589836:MZA589936 MZA655372:MZA655472 MZA720908:MZA721008 MZA786444:MZA786544 MZA851980:MZA852080 MZA917516:MZA917616 MZA983052:MZA983152 NIW12:NIW61 NIW63:NIW112 NIW65548:NIW65648 NIW131084:NIW131184 NIW196620:NIW196720 NIW262156:NIW262256 NIW327692:NIW327792 NIW393228:NIW393328 NIW458764:NIW458864 NIW524300:NIW524400 NIW589836:NIW589936 NIW655372:NIW655472 NIW720908:NIW721008 NIW786444:NIW786544 NIW851980:NIW852080 NIW917516:NIW917616 NIW983052:NIW983152 NSS12:NSS61 NSS63:NSS112 NSS65548:NSS65648 NSS131084:NSS131184 NSS196620:NSS196720 NSS262156:NSS262256 NSS327692:NSS327792 NSS393228:NSS393328 NSS458764:NSS458864 NSS524300:NSS524400 NSS589836:NSS589936 NSS655372:NSS655472 NSS720908:NSS721008 NSS786444:NSS786544 NSS851980:NSS852080 NSS917516:NSS917616 NSS983052:NSS983152 OCO12:OCO61 OCO63:OCO112 OCO65548:OCO65648 OCO131084:OCO131184 OCO196620:OCO196720 OCO262156:OCO262256 OCO327692:OCO327792 OCO393228:OCO393328 OCO458764:OCO458864 OCO524300:OCO524400 OCO589836:OCO589936 OCO655372:OCO655472 OCO720908:OCO721008 OCO786444:OCO786544 OCO851980:OCO852080 OCO917516:OCO917616 OCO983052:OCO983152 OMK12:OMK61 OMK63:OMK112 OMK65548:OMK65648 OMK131084:OMK131184 OMK196620:OMK196720 OMK262156:OMK262256 OMK327692:OMK327792 OMK393228:OMK393328 OMK458764:OMK458864 OMK524300:OMK524400 OMK589836:OMK589936 OMK655372:OMK655472 OMK720908:OMK721008 OMK786444:OMK786544 OMK851980:OMK852080 OMK917516:OMK917616 OMK983052:OMK983152 OWG12:OWG61 OWG63:OWG112 OWG65548:OWG65648 OWG131084:OWG131184 OWG196620:OWG196720 OWG262156:OWG262256 OWG327692:OWG327792 OWG393228:OWG393328 OWG458764:OWG458864 OWG524300:OWG524400 OWG589836:OWG589936 OWG655372:OWG655472 OWG720908:OWG721008 OWG786444:OWG786544 OWG851980:OWG852080 OWG917516:OWG917616 OWG983052:OWG983152 PGC12:PGC61 PGC63:PGC112 PGC65548:PGC65648 PGC131084:PGC131184 PGC196620:PGC196720 PGC262156:PGC262256 PGC327692:PGC327792 PGC393228:PGC393328 PGC458764:PGC458864 PGC524300:PGC524400 PGC589836:PGC589936 PGC655372:PGC655472 PGC720908:PGC721008 PGC786444:PGC786544 PGC851980:PGC852080 PGC917516:PGC917616 PGC983052:PGC983152 PPY12:PPY61 PPY63:PPY112 PPY65548:PPY65648 PPY131084:PPY131184 PPY196620:PPY196720 PPY262156:PPY262256 PPY327692:PPY327792 PPY393228:PPY393328 PPY458764:PPY458864 PPY524300:PPY524400 PPY589836:PPY589936 PPY655372:PPY655472 PPY720908:PPY721008 PPY786444:PPY786544 PPY851980:PPY852080 PPY917516:PPY917616 PPY983052:PPY983152 PZU12:PZU61 PZU63:PZU112 PZU65548:PZU65648 PZU131084:PZU131184 PZU196620:PZU196720 PZU262156:PZU262256 PZU327692:PZU327792 PZU393228:PZU393328 PZU458764:PZU458864 PZU524300:PZU524400 PZU589836:PZU589936 PZU655372:PZU655472 PZU720908:PZU721008 PZU786444:PZU786544 PZU851980:PZU852080 PZU917516:PZU917616 PZU983052:PZU983152 QJQ12:QJQ61 QJQ63:QJQ112 QJQ65548:QJQ65648 QJQ131084:QJQ131184 QJQ196620:QJQ196720 QJQ262156:QJQ262256 QJQ327692:QJQ327792 QJQ393228:QJQ393328 QJQ458764:QJQ458864 QJQ524300:QJQ524400 QJQ589836:QJQ589936 QJQ655372:QJQ655472 QJQ720908:QJQ721008 QJQ786444:QJQ786544 QJQ851980:QJQ852080 QJQ917516:QJQ917616 QJQ983052:QJQ983152 QTM12:QTM61 QTM63:QTM112 QTM65548:QTM65648 QTM131084:QTM131184 QTM196620:QTM196720 QTM262156:QTM262256 QTM327692:QTM327792 QTM393228:QTM393328 QTM458764:QTM458864 QTM524300:QTM524400 QTM589836:QTM589936 QTM655372:QTM655472 QTM720908:QTM721008 QTM786444:QTM786544 QTM851980:QTM852080 QTM917516:QTM917616 QTM983052:QTM983152 RDI12:RDI61 RDI63:RDI112 RDI65548:RDI65648 RDI131084:RDI131184 RDI196620:RDI196720 RDI262156:RDI262256 RDI327692:RDI327792 RDI393228:RDI393328 RDI458764:RDI458864 RDI524300:RDI524400 RDI589836:RDI589936 RDI655372:RDI655472 RDI720908:RDI721008 RDI786444:RDI786544 RDI851980:RDI852080 RDI917516:RDI917616 RDI983052:RDI983152 RNE12:RNE61 RNE63:RNE112 RNE65548:RNE65648 RNE131084:RNE131184 RNE196620:RNE196720 RNE262156:RNE262256 RNE327692:RNE327792 RNE393228:RNE393328 RNE458764:RNE458864 RNE524300:RNE524400 RNE589836:RNE589936 RNE655372:RNE655472 RNE720908:RNE721008 RNE786444:RNE786544 RNE851980:RNE852080 RNE917516:RNE917616 RNE983052:RNE983152 RXA12:RXA61 RXA63:RXA112 RXA65548:RXA65648 RXA131084:RXA131184 RXA196620:RXA196720 RXA262156:RXA262256 RXA327692:RXA327792 RXA393228:RXA393328 RXA458764:RXA458864 RXA524300:RXA524400 RXA589836:RXA589936 RXA655372:RXA655472 RXA720908:RXA721008 RXA786444:RXA786544 RXA851980:RXA852080 RXA917516:RXA917616 RXA983052:RXA983152 SGW12:SGW61 SGW63:SGW112 SGW65548:SGW65648 SGW131084:SGW131184 SGW196620:SGW196720 SGW262156:SGW262256 SGW327692:SGW327792 SGW393228:SGW393328 SGW458764:SGW458864 SGW524300:SGW524400 SGW589836:SGW589936 SGW655372:SGW655472 SGW720908:SGW721008 SGW786444:SGW786544 SGW851980:SGW852080 SGW917516:SGW917616 SGW983052:SGW983152 SQS12:SQS61 SQS63:SQS112 SQS65548:SQS65648 SQS131084:SQS131184 SQS196620:SQS196720 SQS262156:SQS262256 SQS327692:SQS327792 SQS393228:SQS393328 SQS458764:SQS458864 SQS524300:SQS524400 SQS589836:SQS589936 SQS655372:SQS655472 SQS720908:SQS721008 SQS786444:SQS786544 SQS851980:SQS852080 SQS917516:SQS917616 SQS983052:SQS983152 TAO12:TAO61 TAO63:TAO112 TAO65548:TAO65648 TAO131084:TAO131184 TAO196620:TAO196720 TAO262156:TAO262256 TAO327692:TAO327792 TAO393228:TAO393328 TAO458764:TAO458864 TAO524300:TAO524400 TAO589836:TAO589936 TAO655372:TAO655472 TAO720908:TAO721008 TAO786444:TAO786544 TAO851980:TAO852080 TAO917516:TAO917616 TAO983052:TAO983152 TKK12:TKK61 TKK63:TKK112 TKK65548:TKK65648 TKK131084:TKK131184 TKK196620:TKK196720 TKK262156:TKK262256 TKK327692:TKK327792 TKK393228:TKK393328 TKK458764:TKK458864 TKK524300:TKK524400 TKK589836:TKK589936 TKK655372:TKK655472 TKK720908:TKK721008 TKK786444:TKK786544 TKK851980:TKK852080 TKK917516:TKK917616 TKK983052:TKK983152 TUG12:TUG61 TUG63:TUG112 TUG65548:TUG65648 TUG131084:TUG131184 TUG196620:TUG196720 TUG262156:TUG262256 TUG327692:TUG327792 TUG393228:TUG393328 TUG458764:TUG458864 TUG524300:TUG524400 TUG589836:TUG589936 TUG655372:TUG655472 TUG720908:TUG721008 TUG786444:TUG786544 TUG851980:TUG852080 TUG917516:TUG917616 TUG983052:TUG983152 UEC12:UEC61 UEC63:UEC112 UEC65548:UEC65648 UEC131084:UEC131184 UEC196620:UEC196720 UEC262156:UEC262256 UEC327692:UEC327792 UEC393228:UEC393328 UEC458764:UEC458864 UEC524300:UEC524400 UEC589836:UEC589936 UEC655372:UEC655472 UEC720908:UEC721008 UEC786444:UEC786544 UEC851980:UEC852080 UEC917516:UEC917616 UEC983052:UEC983152 UNY12:UNY61 UNY63:UNY112 UNY65548:UNY65648 UNY131084:UNY131184 UNY196620:UNY196720 UNY262156:UNY262256 UNY327692:UNY327792 UNY393228:UNY393328 UNY458764:UNY458864 UNY524300:UNY524400 UNY589836:UNY589936 UNY655372:UNY655472 UNY720908:UNY721008 UNY786444:UNY786544 UNY851980:UNY852080 UNY917516:UNY917616 UNY983052:UNY983152 UXU12:UXU61 UXU63:UXU112 UXU65548:UXU65648 UXU131084:UXU131184 UXU196620:UXU196720 UXU262156:UXU262256 UXU327692:UXU327792 UXU393228:UXU393328 UXU458764:UXU458864 UXU524300:UXU524400 UXU589836:UXU589936 UXU655372:UXU655472 UXU720908:UXU721008 UXU786444:UXU786544 UXU851980:UXU852080 UXU917516:UXU917616 UXU983052:UXU983152 VHQ12:VHQ61 VHQ63:VHQ112 VHQ65548:VHQ65648 VHQ131084:VHQ131184 VHQ196620:VHQ196720 VHQ262156:VHQ262256 VHQ327692:VHQ327792 VHQ393228:VHQ393328 VHQ458764:VHQ458864 VHQ524300:VHQ524400 VHQ589836:VHQ589936 VHQ655372:VHQ655472 VHQ720908:VHQ721008 VHQ786444:VHQ786544 VHQ851980:VHQ852080 VHQ917516:VHQ917616 VHQ983052:VHQ983152 VRM12:VRM61 VRM63:VRM112 VRM65548:VRM65648 VRM131084:VRM131184 VRM196620:VRM196720 VRM262156:VRM262256 VRM327692:VRM327792 VRM393228:VRM393328 VRM458764:VRM458864 VRM524300:VRM524400 VRM589836:VRM589936 VRM655372:VRM655472 VRM720908:VRM721008 VRM786444:VRM786544 VRM851980:VRM852080 VRM917516:VRM917616 VRM983052:VRM983152 WBI12:WBI61 WBI63:WBI112 WBI65548:WBI65648 WBI131084:WBI131184 WBI196620:WBI196720 WBI262156:WBI262256 WBI327692:WBI327792 WBI393228:WBI393328 WBI458764:WBI458864 WBI524300:WBI524400 WBI589836:WBI589936 WBI655372:WBI655472 WBI720908:WBI721008 WBI786444:WBI786544 WBI851980:WBI852080 WBI917516:WBI917616 WBI983052:WBI983152 WLE12:WLE61 WLE63:WLE112 WLE65548:WLE65648 WLE131084:WLE131184 WLE196620:WLE196720 WLE262156:WLE262256 WLE327692:WLE327792 WLE393228:WLE393328 WLE458764:WLE458864 WLE524300:WLE524400 WLE589836:WLE589936 WLE655372:WLE655472 WLE720908:WLE721008 WLE786444:WLE786544 WLE851980:WLE852080 WLE917516:WLE917616 WLE983052:WLE983152 WVA12:WVA61 WVA63:WVA112 WVA65548:WVA65648 WVA131084:WVA131184 WVA196620:WVA196720 WVA262156:WVA262256 WVA327692:WVA327792 WVA393228:WVA393328 WVA458764:WVA458864 WVA524300:WVA524400 WVA589836:WVA589936 WVA655372:WVA655472 WVA720908:WVA721008 WVA786444:WVA786544 WVA851980:WVA852080 WVA917516:WVA917616 WVA983052:WVA983152" xr:uid="{00000000-0002-0000-0000-000012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000-000013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000-000014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000-000015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000-000016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000-000017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000-000018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000-000019000000}">
      <formula1>$P$10</formula1>
    </dataValidation>
    <dataValidation allowBlank="1" sqref="A10:E10 A12:A61 AA10:XFD10" xr:uid="{00000000-0002-0000-0000-00001A000000}"/>
    <dataValidation allowBlank="1" showInputMessage="1" prompt="Do not type name of learners here. Go to INPUT DATA sheet." sqref="B12:E61 B63:E112" xr:uid="{00000000-0002-0000-0000-00001B000000}"/>
    <dataValidation allowBlank="1" showErrorMessage="1" sqref="A11:E11 A62:E62 AA11:XFD11 AA62:AR62 AT62:XFD62" xr:uid="{00000000-0002-0000-0000-00001C000000}"/>
  </dataValidations>
  <printOptions horizontalCentered="1"/>
  <pageMargins left="0.25" right="0.25" top="0.5" bottom="0.25" header="0.31496062992126" footer="0.31496062992126"/>
  <pageSetup paperSize="9" scale="83" orientation="landscape" verticalDpi="300"/>
  <rowBreaks count="1" manualBreakCount="1">
    <brk id="61" max="22"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AZ119"/>
  <sheetViews>
    <sheetView showGridLines="0" topLeftCell="A57" zoomScale="53" zoomScaleNormal="53" zoomScaleSheetLayoutView="70" workbookViewId="0">
      <selection activeCell="AB62" sqref="AB62"/>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3" width="8.109375" style="2"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64" t="s">
        <v>0</v>
      </c>
      <c r="B1" s="220"/>
      <c r="C1" s="220"/>
      <c r="D1" s="220"/>
      <c r="E1" s="220"/>
      <c r="F1" s="220"/>
      <c r="G1" s="220"/>
      <c r="H1" s="220"/>
      <c r="I1" s="220"/>
      <c r="J1" s="220"/>
      <c r="K1" s="220"/>
      <c r="L1" s="220"/>
      <c r="M1" s="220"/>
      <c r="N1" s="220"/>
      <c r="O1" s="220"/>
      <c r="P1" s="220"/>
      <c r="Q1" s="220"/>
      <c r="R1" s="220"/>
      <c r="S1" s="220"/>
      <c r="T1" s="220"/>
      <c r="U1" s="220"/>
      <c r="V1" s="220"/>
      <c r="W1" s="220"/>
      <c r="X1" s="220"/>
      <c r="Y1" s="220"/>
      <c r="Z1" s="220"/>
      <c r="AA1" s="220"/>
      <c r="AB1" s="45"/>
    </row>
    <row r="2" spans="1:52" ht="15" customHeight="1">
      <c r="A2" s="220"/>
      <c r="B2" s="220"/>
      <c r="C2" s="220"/>
      <c r="D2" s="220"/>
      <c r="E2" s="220"/>
      <c r="F2" s="220"/>
      <c r="G2" s="220"/>
      <c r="H2" s="220"/>
      <c r="I2" s="220"/>
      <c r="J2" s="220"/>
      <c r="K2" s="220"/>
      <c r="L2" s="220"/>
      <c r="M2" s="220"/>
      <c r="N2" s="220"/>
      <c r="O2" s="220"/>
      <c r="P2" s="220"/>
      <c r="Q2" s="220"/>
      <c r="R2" s="220"/>
      <c r="S2" s="220"/>
      <c r="T2" s="220"/>
      <c r="U2" s="220"/>
      <c r="V2" s="220"/>
      <c r="W2" s="220"/>
      <c r="X2" s="220"/>
      <c r="Y2" s="220"/>
      <c r="Z2" s="220"/>
      <c r="AA2" s="220"/>
      <c r="AB2" s="45"/>
    </row>
    <row r="3" spans="1:52" ht="15" customHeight="1">
      <c r="A3" s="303"/>
      <c r="B3" s="220"/>
      <c r="C3" s="220"/>
      <c r="D3" s="220"/>
      <c r="E3" s="220"/>
      <c r="F3" s="220"/>
      <c r="G3" s="220"/>
      <c r="H3" s="220"/>
      <c r="I3" s="220"/>
      <c r="J3" s="220"/>
      <c r="K3" s="220"/>
      <c r="L3" s="220"/>
      <c r="M3" s="220"/>
      <c r="N3" s="220"/>
      <c r="O3" s="220"/>
      <c r="P3" s="220"/>
      <c r="Q3" s="220"/>
      <c r="R3" s="220"/>
      <c r="S3" s="220"/>
      <c r="T3" s="220"/>
      <c r="U3" s="220"/>
      <c r="V3" s="220"/>
      <c r="W3" s="220"/>
      <c r="X3" s="220"/>
      <c r="Y3" s="220"/>
      <c r="Z3" s="220"/>
      <c r="AA3" s="220"/>
      <c r="AB3" s="45"/>
    </row>
    <row r="4" spans="1:52" ht="21" customHeight="1">
      <c r="A4" s="4"/>
      <c r="B4" s="292" t="s">
        <v>2</v>
      </c>
      <c r="C4" s="220"/>
      <c r="D4" s="220"/>
      <c r="E4" s="220"/>
      <c r="F4" s="220"/>
      <c r="G4" s="253" t="str">
        <f>INPUT!G4</f>
        <v>Region IV-A (CALABARZON)</v>
      </c>
      <c r="H4" s="218"/>
      <c r="I4" s="291" t="s">
        <v>3</v>
      </c>
      <c r="J4" s="217"/>
      <c r="K4" s="218"/>
      <c r="L4" s="253" t="str">
        <f>INPUT!L4</f>
        <v>Schools Division of Quezon</v>
      </c>
      <c r="M4" s="217"/>
      <c r="N4" s="217"/>
      <c r="O4" s="218"/>
      <c r="P4" s="171"/>
      <c r="Q4" s="70"/>
      <c r="R4" s="172"/>
      <c r="S4" s="173"/>
      <c r="T4" s="173"/>
      <c r="U4" s="173"/>
      <c r="V4" s="174"/>
      <c r="W4" s="174"/>
      <c r="X4" s="174"/>
      <c r="Y4" s="174"/>
      <c r="Z4" s="174"/>
      <c r="AA4" s="10"/>
      <c r="AB4" s="10"/>
      <c r="AC4" s="33"/>
      <c r="AD4" s="33"/>
      <c r="AE4" s="33"/>
      <c r="AF4" s="33"/>
    </row>
    <row r="5" spans="1:52" ht="21" customHeight="1">
      <c r="A5" s="4"/>
      <c r="B5" s="292" t="s">
        <v>4</v>
      </c>
      <c r="C5" s="220"/>
      <c r="D5" s="220"/>
      <c r="E5" s="220"/>
      <c r="F5" s="220"/>
      <c r="G5" s="253" t="str">
        <f>INPUT!G5</f>
        <v>Atimonan Central School Annex</v>
      </c>
      <c r="H5" s="217"/>
      <c r="I5" s="217"/>
      <c r="J5" s="217"/>
      <c r="K5" s="217"/>
      <c r="L5" s="217"/>
      <c r="M5" s="217"/>
      <c r="N5" s="217"/>
      <c r="O5" s="218"/>
      <c r="P5" s="171"/>
      <c r="Q5" s="284" t="s">
        <v>5</v>
      </c>
      <c r="R5" s="218"/>
      <c r="S5" s="243">
        <f>INPUT!S5</f>
        <v>108511</v>
      </c>
      <c r="T5" s="217"/>
      <c r="U5" s="218"/>
      <c r="V5" s="291" t="s">
        <v>6</v>
      </c>
      <c r="W5" s="217"/>
      <c r="X5" s="217"/>
      <c r="Y5" s="218"/>
      <c r="Z5" s="243" t="str">
        <f>INPUT!Y5</f>
        <v>2025-2026</v>
      </c>
      <c r="AA5" s="218"/>
      <c r="AB5" s="10"/>
      <c r="AC5" s="33"/>
      <c r="AD5" s="33"/>
      <c r="AE5" s="33"/>
      <c r="AF5" s="33"/>
    </row>
    <row r="6" spans="1:52" ht="14.55" customHeight="1" thickBot="1"/>
    <row r="7" spans="1:52" ht="23.25" customHeight="1" thickBot="1">
      <c r="A7" s="304" t="s">
        <v>15</v>
      </c>
      <c r="B7" s="305"/>
      <c r="C7" s="119"/>
      <c r="D7" s="119"/>
      <c r="E7" s="119"/>
      <c r="F7" s="301" t="s">
        <v>7</v>
      </c>
      <c r="G7" s="224"/>
      <c r="H7" s="224"/>
      <c r="I7" s="224"/>
      <c r="J7" s="300" t="str">
        <f>INPUT!J7</f>
        <v>Grade 6 - Rizal</v>
      </c>
      <c r="K7" s="224"/>
      <c r="L7" s="224"/>
      <c r="M7" s="225"/>
      <c r="N7" s="296" t="s">
        <v>8</v>
      </c>
      <c r="O7" s="224"/>
      <c r="P7" s="224"/>
      <c r="Q7" s="302" t="str">
        <f>INPUT!Q7</f>
        <v>Jose Miguel Reyes</v>
      </c>
      <c r="R7" s="224"/>
      <c r="S7" s="224"/>
      <c r="T7" s="224"/>
      <c r="U7" s="224"/>
      <c r="V7" s="225"/>
      <c r="W7" s="120"/>
      <c r="X7" s="296" t="s">
        <v>9</v>
      </c>
      <c r="Y7" s="224"/>
      <c r="Z7" s="297" t="str">
        <f>INPUT!Y7</f>
        <v>Araling Panlipunan</v>
      </c>
      <c r="AA7" s="225"/>
      <c r="AB7" s="45"/>
    </row>
    <row r="8" spans="1:52" s="5" customFormat="1" ht="46.8" customHeight="1">
      <c r="A8" s="121"/>
      <c r="B8" s="122" t="s">
        <v>11</v>
      </c>
      <c r="C8" s="122"/>
      <c r="D8" s="122"/>
      <c r="E8" s="123"/>
      <c r="F8" s="290" t="s">
        <v>16</v>
      </c>
      <c r="G8" s="232"/>
      <c r="H8" s="232"/>
      <c r="I8" s="232"/>
      <c r="J8" s="232"/>
      <c r="K8" s="232"/>
      <c r="L8" s="232"/>
      <c r="M8" s="233"/>
      <c r="N8" s="290" t="s">
        <v>17</v>
      </c>
      <c r="O8" s="232"/>
      <c r="P8" s="232"/>
      <c r="Q8" s="232"/>
      <c r="R8" s="232"/>
      <c r="S8" s="233"/>
      <c r="T8" s="290" t="s">
        <v>18</v>
      </c>
      <c r="U8" s="232"/>
      <c r="V8" s="232"/>
      <c r="W8" s="232"/>
      <c r="X8" s="232"/>
      <c r="Y8" s="233"/>
      <c r="Z8" s="293" t="s">
        <v>19</v>
      </c>
      <c r="AA8" s="288" t="s">
        <v>20</v>
      </c>
      <c r="AB8" s="298" t="s">
        <v>21</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94"/>
      <c r="AA9" s="257"/>
      <c r="AB9" s="221"/>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95"/>
      <c r="AA10" s="289"/>
      <c r="AB10" s="299"/>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Aguilar, Adrian</v>
      </c>
      <c r="C12" s="101"/>
      <c r="D12" s="101"/>
      <c r="E12" s="102"/>
      <c r="F12" s="103">
        <v>19</v>
      </c>
      <c r="G12" s="104">
        <v>18</v>
      </c>
      <c r="H12" s="104">
        <v>19</v>
      </c>
      <c r="I12" s="104">
        <v>20</v>
      </c>
      <c r="J12" s="104">
        <v>20</v>
      </c>
      <c r="K12" s="106">
        <f t="shared" ref="K12:K43" si="0">IF(COUNT($F12:$J12)=0,"",SUM($F12:$J12))</f>
        <v>96</v>
      </c>
      <c r="L12" s="107">
        <f t="shared" ref="L12:L43" si="1">IF(ISERROR(IF($K12="","",ROUND(($K12/$K$10)*$L$10,2))),"",IF($K12="","",ROUND(($K12/$K$10)*$L$10,2)))</f>
        <v>96</v>
      </c>
      <c r="M12" s="108">
        <f t="shared" ref="M12:M43" si="2">IF($L12="","",ROUND($L12*$M$10,2))</f>
        <v>19.2</v>
      </c>
      <c r="N12" s="103">
        <v>50</v>
      </c>
      <c r="O12" s="104">
        <v>50</v>
      </c>
      <c r="P12" s="104">
        <v>46</v>
      </c>
      <c r="Q12" s="106">
        <f t="shared" ref="Q12:Q43" si="3">IF(COUNT($N12:$P12)=0,"",SUM($N12:$P12))</f>
        <v>146</v>
      </c>
      <c r="R12" s="107">
        <f t="shared" ref="R12:R43" si="4">IF(ISERROR(IF($Q12="","",ROUND(($Q12/$Q$10)*$R$10,2))),"",IF($Q12="","",ROUND(($Q12/$Q$10)*$R$10,2)))</f>
        <v>97.33</v>
      </c>
      <c r="S12" s="108">
        <f t="shared" ref="S12:S43" si="5">IF($R12="","",ROUND($R12*$S$10,2))</f>
        <v>48.67</v>
      </c>
      <c r="T12" s="103">
        <v>35</v>
      </c>
      <c r="U12" s="104">
        <v>38</v>
      </c>
      <c r="V12" s="104">
        <v>38</v>
      </c>
      <c r="W12" s="106">
        <f t="shared" ref="W12:W43" si="6">IF(COUNT($T12:$V12)=0,"",SUM($T12:$V12))</f>
        <v>111</v>
      </c>
      <c r="X12" s="107">
        <f t="shared" ref="X12:X43" si="7">IF(ISERROR(IF($W12="","",ROUND(($W12/$W$10)*$X$10,2))),"",IF($W12="","",ROUND(($W12/$W$10)*$X$10,2)))</f>
        <v>92.5</v>
      </c>
      <c r="Y12" s="108">
        <f t="shared" ref="Y12:Y43" si="8">IF($X12="","",ROUND($X12*$Y$10,2))</f>
        <v>27.75</v>
      </c>
      <c r="Z12" s="162">
        <f>IF(ISERROR(IF($W12="","",ROUND(SUM($M12,$S12,$Y12),2))),"",IF($W12="","",ROUND(SUM($M12,$S12,$Y12),2)))</f>
        <v>95.62</v>
      </c>
      <c r="AA12" s="167">
        <f>IF(ISERROR(IF($W12="","",VLOOKUP(Z12,NewTransmu,4,TRUE))),"",IF($W12="","",VLOOKUP(Z12,NewTransmu,4,TRUE)))</f>
        <v>97</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87.5</v>
      </c>
      <c r="AW12" s="44">
        <f t="shared" ref="AW12:AW43" si="11">(U12/$U$10)*100</f>
        <v>95</v>
      </c>
      <c r="AX12" s="44">
        <f t="shared" ref="AX12:AX43" si="12">(V12/$V$10)*100</f>
        <v>95</v>
      </c>
    </row>
    <row r="13" spans="1:52" ht="18" customHeight="1">
      <c r="A13" s="146">
        <v>2</v>
      </c>
      <c r="B13" s="190" t="str">
        <f>INPUT!B13</f>
        <v>Alcantara, Angelo</v>
      </c>
      <c r="C13" s="57"/>
      <c r="D13" s="57"/>
      <c r="E13" s="83"/>
      <c r="F13" s="98">
        <v>19</v>
      </c>
      <c r="G13" s="53">
        <v>19</v>
      </c>
      <c r="H13" s="53">
        <v>20</v>
      </c>
      <c r="I13" s="53">
        <v>19</v>
      </c>
      <c r="J13" s="53">
        <v>19</v>
      </c>
      <c r="K13" s="109">
        <f t="shared" si="0"/>
        <v>96</v>
      </c>
      <c r="L13" s="110">
        <f t="shared" si="1"/>
        <v>96</v>
      </c>
      <c r="M13" s="111">
        <f t="shared" si="2"/>
        <v>19.2</v>
      </c>
      <c r="N13" s="98">
        <v>49</v>
      </c>
      <c r="O13" s="53">
        <v>50</v>
      </c>
      <c r="P13" s="53">
        <v>48</v>
      </c>
      <c r="Q13" s="109">
        <f t="shared" si="3"/>
        <v>147</v>
      </c>
      <c r="R13" s="110">
        <f t="shared" si="4"/>
        <v>98</v>
      </c>
      <c r="S13" s="111">
        <f t="shared" si="5"/>
        <v>49</v>
      </c>
      <c r="T13" s="98">
        <v>35</v>
      </c>
      <c r="U13" s="53">
        <v>36</v>
      </c>
      <c r="V13" s="53">
        <v>38</v>
      </c>
      <c r="W13" s="109">
        <f t="shared" si="6"/>
        <v>109</v>
      </c>
      <c r="X13" s="110">
        <f t="shared" si="7"/>
        <v>90.83</v>
      </c>
      <c r="Y13" s="111">
        <f t="shared" si="8"/>
        <v>27.25</v>
      </c>
      <c r="Z13" s="163">
        <f t="shared" ref="Z13:Z44" si="13">IF(ISERROR(IF($V13="","",ROUND(SUM($M13,$S13,$Y13),2))),"",IF($V13="","",ROUND(SUM($M13,$S13,$Y13),2)))</f>
        <v>95.45</v>
      </c>
      <c r="AA13" s="168">
        <f t="shared" ref="AA13:AA44" si="14">IF(ISERROR(IF($V13="","",VLOOKUP(Z13,NewTransmu,4,TRUE))),"",IF($V13="","",VLOOKUP(Z13,NewTransmu,4,TRUE)))</f>
        <v>97</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87.5</v>
      </c>
      <c r="AW13" s="44">
        <f t="shared" si="11"/>
        <v>90</v>
      </c>
      <c r="AX13" s="44">
        <f t="shared" si="12"/>
        <v>95</v>
      </c>
    </row>
    <row r="14" spans="1:52" ht="18" customHeight="1">
      <c r="A14" s="146">
        <v>3</v>
      </c>
      <c r="B14" s="190" t="str">
        <f>INPUT!B14</f>
        <v>Andrada, Anton</v>
      </c>
      <c r="C14" s="57"/>
      <c r="D14" s="57"/>
      <c r="E14" s="83"/>
      <c r="F14" s="98">
        <v>15</v>
      </c>
      <c r="G14" s="53">
        <v>14</v>
      </c>
      <c r="H14" s="53">
        <v>16</v>
      </c>
      <c r="I14" s="53">
        <v>17</v>
      </c>
      <c r="J14" s="53">
        <v>16</v>
      </c>
      <c r="K14" s="109">
        <f t="shared" si="0"/>
        <v>78</v>
      </c>
      <c r="L14" s="110">
        <f t="shared" si="1"/>
        <v>78</v>
      </c>
      <c r="M14" s="111">
        <f t="shared" si="2"/>
        <v>15.6</v>
      </c>
      <c r="N14" s="98">
        <v>41</v>
      </c>
      <c r="O14" s="53">
        <v>39</v>
      </c>
      <c r="P14" s="53">
        <v>41</v>
      </c>
      <c r="Q14" s="109">
        <f t="shared" si="3"/>
        <v>121</v>
      </c>
      <c r="R14" s="110">
        <f t="shared" si="4"/>
        <v>80.67</v>
      </c>
      <c r="S14" s="111">
        <f t="shared" si="5"/>
        <v>40.340000000000003</v>
      </c>
      <c r="T14" s="98">
        <v>27</v>
      </c>
      <c r="U14" s="53">
        <v>30</v>
      </c>
      <c r="V14" s="53">
        <v>29</v>
      </c>
      <c r="W14" s="109">
        <f t="shared" si="6"/>
        <v>86</v>
      </c>
      <c r="X14" s="110">
        <f t="shared" si="7"/>
        <v>71.67</v>
      </c>
      <c r="Y14" s="111">
        <f t="shared" si="8"/>
        <v>21.5</v>
      </c>
      <c r="Z14" s="163">
        <f t="shared" si="13"/>
        <v>77.44</v>
      </c>
      <c r="AA14" s="168">
        <f t="shared" si="14"/>
        <v>79</v>
      </c>
      <c r="AB14" s="158" t="str">
        <f t="shared" si="9"/>
        <v>Connecting</v>
      </c>
      <c r="AD14" s="179" t="s">
        <v>29</v>
      </c>
      <c r="AE14" s="186">
        <f>COUNTA(T12:T112)</f>
        <v>100</v>
      </c>
      <c r="AF14" s="186">
        <f>COUNTA(U12:U112)</f>
        <v>100</v>
      </c>
      <c r="AG14" s="186">
        <f>COUNTA(V12:V112)</f>
        <v>100</v>
      </c>
      <c r="AH14" s="6"/>
      <c r="AI14" s="6"/>
      <c r="AJ14" s="6"/>
      <c r="AK14" s="6"/>
      <c r="AL14" s="6"/>
      <c r="AM14" s="6"/>
      <c r="AN14" s="6"/>
      <c r="AO14" s="6"/>
      <c r="AP14" s="6"/>
      <c r="AQ14" s="6"/>
      <c r="AR14" s="6"/>
      <c r="AS14" s="6"/>
      <c r="AT14" s="6"/>
      <c r="AU14" s="44"/>
      <c r="AV14" s="44">
        <f t="shared" si="10"/>
        <v>67.5</v>
      </c>
      <c r="AW14" s="44">
        <f t="shared" si="11"/>
        <v>75</v>
      </c>
      <c r="AX14" s="44">
        <f t="shared" si="12"/>
        <v>72.5</v>
      </c>
    </row>
    <row r="15" spans="1:52" ht="18" customHeight="1">
      <c r="A15" s="146">
        <v>4</v>
      </c>
      <c r="B15" s="190" t="str">
        <f>INPUT!B15</f>
        <v>Bautista, Bryan</v>
      </c>
      <c r="C15" s="57"/>
      <c r="D15" s="57"/>
      <c r="E15" s="83"/>
      <c r="F15" s="98">
        <v>13</v>
      </c>
      <c r="G15" s="53">
        <v>14</v>
      </c>
      <c r="H15" s="53">
        <v>14</v>
      </c>
      <c r="I15" s="53">
        <v>15</v>
      </c>
      <c r="J15" s="53">
        <v>15</v>
      </c>
      <c r="K15" s="109">
        <f t="shared" si="0"/>
        <v>71</v>
      </c>
      <c r="L15" s="110">
        <f t="shared" si="1"/>
        <v>71</v>
      </c>
      <c r="M15" s="111">
        <f t="shared" si="2"/>
        <v>14.2</v>
      </c>
      <c r="N15" s="98">
        <v>35</v>
      </c>
      <c r="O15" s="53">
        <v>37</v>
      </c>
      <c r="P15" s="53">
        <v>34</v>
      </c>
      <c r="Q15" s="109">
        <f t="shared" si="3"/>
        <v>106</v>
      </c>
      <c r="R15" s="110">
        <f t="shared" si="4"/>
        <v>70.67</v>
      </c>
      <c r="S15" s="111">
        <f t="shared" si="5"/>
        <v>35.340000000000003</v>
      </c>
      <c r="T15" s="98">
        <v>27</v>
      </c>
      <c r="U15" s="53">
        <v>26</v>
      </c>
      <c r="V15" s="53">
        <v>27</v>
      </c>
      <c r="W15" s="109">
        <f t="shared" si="6"/>
        <v>80</v>
      </c>
      <c r="X15" s="110">
        <f t="shared" si="7"/>
        <v>66.67</v>
      </c>
      <c r="Y15" s="111">
        <f t="shared" si="8"/>
        <v>20</v>
      </c>
      <c r="Z15" s="163">
        <f t="shared" si="13"/>
        <v>69.540000000000006</v>
      </c>
      <c r="AA15" s="168">
        <f t="shared" si="14"/>
        <v>74</v>
      </c>
      <c r="AB15" s="158" t="str">
        <f t="shared" si="9"/>
        <v xml:space="preserve">Developing </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67.5</v>
      </c>
      <c r="AW15" s="44">
        <f t="shared" si="11"/>
        <v>65</v>
      </c>
      <c r="AX15" s="44">
        <f t="shared" si="12"/>
        <v>67.5</v>
      </c>
    </row>
    <row r="16" spans="1:52" ht="18" customHeight="1">
      <c r="A16" s="146">
        <v>5</v>
      </c>
      <c r="B16" s="190" t="str">
        <f>INPUT!B16</f>
        <v>Bernardo, Caleb</v>
      </c>
      <c r="C16" s="57"/>
      <c r="D16" s="57"/>
      <c r="E16" s="83"/>
      <c r="F16" s="98">
        <v>19</v>
      </c>
      <c r="G16" s="53">
        <v>18</v>
      </c>
      <c r="H16" s="53">
        <v>20</v>
      </c>
      <c r="I16" s="53">
        <v>18</v>
      </c>
      <c r="J16" s="53">
        <v>19</v>
      </c>
      <c r="K16" s="109">
        <f t="shared" si="0"/>
        <v>94</v>
      </c>
      <c r="L16" s="110">
        <f t="shared" si="1"/>
        <v>94</v>
      </c>
      <c r="M16" s="111">
        <f t="shared" si="2"/>
        <v>18.8</v>
      </c>
      <c r="N16" s="98">
        <v>49</v>
      </c>
      <c r="O16" s="53">
        <v>48</v>
      </c>
      <c r="P16" s="53">
        <v>50</v>
      </c>
      <c r="Q16" s="109">
        <f t="shared" si="3"/>
        <v>147</v>
      </c>
      <c r="R16" s="110">
        <f t="shared" si="4"/>
        <v>98</v>
      </c>
      <c r="S16" s="111">
        <f t="shared" si="5"/>
        <v>49</v>
      </c>
      <c r="T16" s="98">
        <v>38</v>
      </c>
      <c r="U16" s="53">
        <v>34</v>
      </c>
      <c r="V16" s="53">
        <v>33</v>
      </c>
      <c r="W16" s="109">
        <f t="shared" si="6"/>
        <v>105</v>
      </c>
      <c r="X16" s="110">
        <f t="shared" si="7"/>
        <v>87.5</v>
      </c>
      <c r="Y16" s="111">
        <f t="shared" si="8"/>
        <v>26.25</v>
      </c>
      <c r="Z16" s="163">
        <f t="shared" si="13"/>
        <v>94.05</v>
      </c>
      <c r="AA16" s="168">
        <f t="shared" si="14"/>
        <v>96</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95</v>
      </c>
      <c r="AW16" s="44">
        <f t="shared" si="11"/>
        <v>85</v>
      </c>
      <c r="AX16" s="44">
        <f t="shared" si="12"/>
        <v>82.5</v>
      </c>
    </row>
    <row r="17" spans="1:50" ht="18" customHeight="1">
      <c r="A17" s="146">
        <v>6</v>
      </c>
      <c r="B17" s="190" t="str">
        <f>INPUT!B17</f>
        <v>Castillo, Carlo</v>
      </c>
      <c r="C17" s="57"/>
      <c r="D17" s="57"/>
      <c r="E17" s="83"/>
      <c r="F17" s="98">
        <v>17</v>
      </c>
      <c r="G17" s="53">
        <v>19</v>
      </c>
      <c r="H17" s="53">
        <v>18</v>
      </c>
      <c r="I17" s="53">
        <v>17</v>
      </c>
      <c r="J17" s="53">
        <v>19</v>
      </c>
      <c r="K17" s="109">
        <f t="shared" si="0"/>
        <v>90</v>
      </c>
      <c r="L17" s="110">
        <f t="shared" si="1"/>
        <v>90</v>
      </c>
      <c r="M17" s="111">
        <f t="shared" si="2"/>
        <v>18</v>
      </c>
      <c r="N17" s="98">
        <v>49</v>
      </c>
      <c r="O17" s="53">
        <v>44</v>
      </c>
      <c r="P17" s="211">
        <v>45</v>
      </c>
      <c r="Q17" s="109">
        <f t="shared" si="3"/>
        <v>138</v>
      </c>
      <c r="R17" s="110">
        <f t="shared" si="4"/>
        <v>92</v>
      </c>
      <c r="S17" s="111">
        <f t="shared" si="5"/>
        <v>46</v>
      </c>
      <c r="T17" s="98">
        <v>34</v>
      </c>
      <c r="U17" s="53">
        <v>31</v>
      </c>
      <c r="V17" s="53">
        <v>36</v>
      </c>
      <c r="W17" s="109">
        <f t="shared" si="6"/>
        <v>101</v>
      </c>
      <c r="X17" s="110">
        <f t="shared" si="7"/>
        <v>84.17</v>
      </c>
      <c r="Y17" s="111">
        <f t="shared" si="8"/>
        <v>25.25</v>
      </c>
      <c r="Z17" s="163">
        <f t="shared" si="13"/>
        <v>89.25</v>
      </c>
      <c r="AA17" s="168">
        <f t="shared" si="14"/>
        <v>91</v>
      </c>
      <c r="AB17" s="158" t="str">
        <f t="shared" si="9"/>
        <v>Advancing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85</v>
      </c>
      <c r="AW17" s="44">
        <f t="shared" si="11"/>
        <v>77.5</v>
      </c>
      <c r="AX17" s="44">
        <f t="shared" si="12"/>
        <v>90</v>
      </c>
    </row>
    <row r="18" spans="1:50" ht="18" customHeight="1">
      <c r="A18" s="146">
        <v>7</v>
      </c>
      <c r="B18" s="190" t="str">
        <f>INPUT!B18</f>
        <v>Cruz, Christian</v>
      </c>
      <c r="C18" s="57"/>
      <c r="D18" s="57"/>
      <c r="E18" s="83"/>
      <c r="F18" s="98">
        <v>17</v>
      </c>
      <c r="G18" s="53">
        <v>18</v>
      </c>
      <c r="H18" s="53">
        <v>16</v>
      </c>
      <c r="I18" s="53">
        <v>17</v>
      </c>
      <c r="J18" s="53">
        <v>17</v>
      </c>
      <c r="K18" s="109">
        <f t="shared" si="0"/>
        <v>85</v>
      </c>
      <c r="L18" s="110">
        <f t="shared" si="1"/>
        <v>85</v>
      </c>
      <c r="M18" s="111">
        <f t="shared" si="2"/>
        <v>17</v>
      </c>
      <c r="N18" s="98">
        <v>42</v>
      </c>
      <c r="O18" s="53">
        <v>48</v>
      </c>
      <c r="P18" s="53">
        <v>43</v>
      </c>
      <c r="Q18" s="109">
        <f t="shared" si="3"/>
        <v>133</v>
      </c>
      <c r="R18" s="110">
        <f t="shared" si="4"/>
        <v>88.67</v>
      </c>
      <c r="S18" s="111">
        <f t="shared" si="5"/>
        <v>44.34</v>
      </c>
      <c r="T18" s="98">
        <v>32</v>
      </c>
      <c r="U18" s="53">
        <v>36</v>
      </c>
      <c r="V18" s="53">
        <v>35</v>
      </c>
      <c r="W18" s="109">
        <f t="shared" si="6"/>
        <v>103</v>
      </c>
      <c r="X18" s="110">
        <f t="shared" si="7"/>
        <v>85.83</v>
      </c>
      <c r="Y18" s="111">
        <f t="shared" si="8"/>
        <v>25.75</v>
      </c>
      <c r="Z18" s="163">
        <f t="shared" si="13"/>
        <v>87.09</v>
      </c>
      <c r="AA18" s="168">
        <f t="shared" si="14"/>
        <v>89</v>
      </c>
      <c r="AB18" s="158" t="str">
        <f t="shared" si="9"/>
        <v>Benchmarking</v>
      </c>
      <c r="AD18" s="49" t="s">
        <v>32</v>
      </c>
      <c r="AE18" s="187">
        <f>COUNTIF(AV12:AV112,"&gt;=75")</f>
        <v>75</v>
      </c>
      <c r="AF18" s="187">
        <f>COUNTIF(AW12:AW112,"&gt;=75")</f>
        <v>77</v>
      </c>
      <c r="AG18" s="187">
        <f>COUNTIF(AX12:AX112,"&gt;=75")</f>
        <v>79</v>
      </c>
      <c r="AH18" s="6"/>
      <c r="AI18" s="6"/>
      <c r="AJ18" s="6"/>
      <c r="AK18" s="6"/>
      <c r="AL18" s="6"/>
      <c r="AM18" s="6"/>
      <c r="AN18" s="6"/>
      <c r="AO18" s="6"/>
      <c r="AP18" s="6"/>
      <c r="AQ18" s="6"/>
      <c r="AR18" s="6"/>
      <c r="AS18" s="6"/>
      <c r="AT18" s="6"/>
      <c r="AU18" s="44"/>
      <c r="AV18" s="44">
        <f t="shared" si="10"/>
        <v>80</v>
      </c>
      <c r="AW18" s="44">
        <f t="shared" si="11"/>
        <v>90</v>
      </c>
      <c r="AX18" s="44">
        <f t="shared" si="12"/>
        <v>87.5</v>
      </c>
    </row>
    <row r="19" spans="1:50" ht="18" customHeight="1">
      <c r="A19" s="146">
        <v>8</v>
      </c>
      <c r="B19" s="190" t="str">
        <f>INPUT!B19</f>
        <v>Dela Cruz, Daniel</v>
      </c>
      <c r="C19" s="57"/>
      <c r="D19" s="57"/>
      <c r="E19" s="83"/>
      <c r="F19" s="98">
        <v>19</v>
      </c>
      <c r="G19" s="53">
        <v>20</v>
      </c>
      <c r="H19" s="53">
        <v>20</v>
      </c>
      <c r="I19" s="53">
        <v>19</v>
      </c>
      <c r="J19" s="53">
        <v>20</v>
      </c>
      <c r="K19" s="109">
        <f t="shared" si="0"/>
        <v>98</v>
      </c>
      <c r="L19" s="110">
        <f t="shared" si="1"/>
        <v>98</v>
      </c>
      <c r="M19" s="111">
        <f t="shared" si="2"/>
        <v>19.600000000000001</v>
      </c>
      <c r="N19" s="98">
        <v>48</v>
      </c>
      <c r="O19" s="53">
        <v>50</v>
      </c>
      <c r="P19" s="53">
        <v>50</v>
      </c>
      <c r="Q19" s="109">
        <f t="shared" si="3"/>
        <v>148</v>
      </c>
      <c r="R19" s="110">
        <f t="shared" si="4"/>
        <v>98.67</v>
      </c>
      <c r="S19" s="111">
        <f t="shared" si="5"/>
        <v>49.34</v>
      </c>
      <c r="T19" s="98">
        <v>39</v>
      </c>
      <c r="U19" s="53">
        <v>39</v>
      </c>
      <c r="V19" s="53">
        <v>37</v>
      </c>
      <c r="W19" s="109">
        <f t="shared" si="6"/>
        <v>115</v>
      </c>
      <c r="X19" s="110">
        <f t="shared" si="7"/>
        <v>95.83</v>
      </c>
      <c r="Y19" s="111">
        <f t="shared" si="8"/>
        <v>28.75</v>
      </c>
      <c r="Z19" s="163">
        <f t="shared" si="13"/>
        <v>97.69</v>
      </c>
      <c r="AA19" s="168">
        <f t="shared" si="14"/>
        <v>99</v>
      </c>
      <c r="AB19" s="158" t="str">
        <f t="shared" si="9"/>
        <v>Advancing</v>
      </c>
      <c r="AD19" s="49" t="s">
        <v>33</v>
      </c>
      <c r="AE19" s="183">
        <f>IFERROR(AE18/AE14,"")</f>
        <v>0.75</v>
      </c>
      <c r="AF19" s="183">
        <f>IFERROR(AF18/AF14,"")</f>
        <v>0.77</v>
      </c>
      <c r="AG19" s="183">
        <f>IFERROR(AG18/AG14,"")</f>
        <v>0.79</v>
      </c>
      <c r="AH19" s="6"/>
      <c r="AI19" s="6"/>
      <c r="AJ19" s="6"/>
      <c r="AK19" s="6"/>
      <c r="AL19" s="6"/>
      <c r="AM19" s="6"/>
      <c r="AN19" s="6"/>
      <c r="AO19" s="6"/>
      <c r="AP19" s="6"/>
      <c r="AQ19" s="6"/>
      <c r="AR19" s="6"/>
      <c r="AS19" s="6"/>
      <c r="AT19" s="6"/>
      <c r="AU19" s="44"/>
      <c r="AV19" s="44">
        <f t="shared" si="10"/>
        <v>97.5</v>
      </c>
      <c r="AW19" s="44">
        <f t="shared" si="11"/>
        <v>97.5</v>
      </c>
      <c r="AX19" s="44">
        <f t="shared" si="12"/>
        <v>92.5</v>
      </c>
    </row>
    <row r="20" spans="1:50" ht="18" customHeight="1">
      <c r="A20" s="146">
        <v>9</v>
      </c>
      <c r="B20" s="190" t="str">
        <f>INPUT!B20</f>
        <v>Diaz, Darren</v>
      </c>
      <c r="C20" s="57"/>
      <c r="D20" s="57"/>
      <c r="E20" s="83"/>
      <c r="F20" s="98">
        <v>19</v>
      </c>
      <c r="G20" s="53">
        <v>19</v>
      </c>
      <c r="H20" s="53">
        <v>18</v>
      </c>
      <c r="I20" s="53">
        <v>19</v>
      </c>
      <c r="J20" s="53">
        <v>18</v>
      </c>
      <c r="K20" s="109">
        <f t="shared" si="0"/>
        <v>93</v>
      </c>
      <c r="L20" s="110">
        <f t="shared" si="1"/>
        <v>93</v>
      </c>
      <c r="M20" s="111">
        <f t="shared" si="2"/>
        <v>18.600000000000001</v>
      </c>
      <c r="N20" s="98">
        <v>46</v>
      </c>
      <c r="O20" s="53">
        <v>47</v>
      </c>
      <c r="P20" s="53">
        <v>45</v>
      </c>
      <c r="Q20" s="109">
        <f t="shared" si="3"/>
        <v>138</v>
      </c>
      <c r="R20" s="110">
        <f t="shared" si="4"/>
        <v>92</v>
      </c>
      <c r="S20" s="111">
        <f t="shared" si="5"/>
        <v>46</v>
      </c>
      <c r="T20" s="98">
        <v>35</v>
      </c>
      <c r="U20" s="53">
        <v>33</v>
      </c>
      <c r="V20" s="53">
        <v>34</v>
      </c>
      <c r="W20" s="109">
        <f t="shared" si="6"/>
        <v>102</v>
      </c>
      <c r="X20" s="110">
        <f t="shared" si="7"/>
        <v>85</v>
      </c>
      <c r="Y20" s="111">
        <f t="shared" si="8"/>
        <v>25.5</v>
      </c>
      <c r="Z20" s="163">
        <f t="shared" si="13"/>
        <v>90.1</v>
      </c>
      <c r="AA20" s="168">
        <f t="shared" si="14"/>
        <v>92</v>
      </c>
      <c r="AB20" s="158" t="str">
        <f t="shared" si="9"/>
        <v>Advancing</v>
      </c>
      <c r="AD20" s="49" t="s">
        <v>34</v>
      </c>
      <c r="AE20" s="187">
        <f>AE14-AE18</f>
        <v>25</v>
      </c>
      <c r="AF20" s="187">
        <f>AF14-AF18</f>
        <v>23</v>
      </c>
      <c r="AG20" s="187">
        <f>AG14-AG18</f>
        <v>21</v>
      </c>
      <c r="AH20" s="6"/>
      <c r="AI20" s="6"/>
      <c r="AJ20" s="6"/>
      <c r="AK20" s="6"/>
      <c r="AL20" s="6"/>
      <c r="AM20" s="6"/>
      <c r="AN20" s="6"/>
      <c r="AO20" s="6"/>
      <c r="AP20" s="6"/>
      <c r="AQ20" s="6"/>
      <c r="AR20" s="6"/>
      <c r="AS20" s="6"/>
      <c r="AT20" s="6"/>
      <c r="AU20" s="44"/>
      <c r="AV20" s="44">
        <f t="shared" si="10"/>
        <v>87.5</v>
      </c>
      <c r="AW20" s="44">
        <f t="shared" si="11"/>
        <v>82.5</v>
      </c>
      <c r="AX20" s="44">
        <f t="shared" si="12"/>
        <v>85</v>
      </c>
    </row>
    <row r="21" spans="1:50" ht="18" customHeight="1">
      <c r="A21" s="146">
        <v>10</v>
      </c>
      <c r="B21" s="190" t="str">
        <f>INPUT!B21</f>
        <v>Evangelista, Diego</v>
      </c>
      <c r="C21" s="57"/>
      <c r="D21" s="57"/>
      <c r="E21" s="83"/>
      <c r="F21" s="98">
        <v>17</v>
      </c>
      <c r="G21" s="53">
        <v>15</v>
      </c>
      <c r="H21" s="53">
        <v>16</v>
      </c>
      <c r="I21" s="53">
        <v>16</v>
      </c>
      <c r="J21" s="53">
        <v>17</v>
      </c>
      <c r="K21" s="109">
        <f t="shared" si="0"/>
        <v>81</v>
      </c>
      <c r="L21" s="110">
        <f t="shared" si="1"/>
        <v>81</v>
      </c>
      <c r="M21" s="111">
        <f t="shared" si="2"/>
        <v>16.2</v>
      </c>
      <c r="N21" s="98">
        <v>45</v>
      </c>
      <c r="O21" s="53">
        <v>40</v>
      </c>
      <c r="P21" s="53">
        <v>41</v>
      </c>
      <c r="Q21" s="109">
        <f t="shared" si="3"/>
        <v>126</v>
      </c>
      <c r="R21" s="110">
        <f t="shared" si="4"/>
        <v>84</v>
      </c>
      <c r="S21" s="111">
        <f t="shared" si="5"/>
        <v>42</v>
      </c>
      <c r="T21" s="98">
        <v>31</v>
      </c>
      <c r="U21" s="53">
        <v>34</v>
      </c>
      <c r="V21" s="53">
        <v>29</v>
      </c>
      <c r="W21" s="109">
        <f t="shared" si="6"/>
        <v>94</v>
      </c>
      <c r="X21" s="110">
        <f t="shared" si="7"/>
        <v>78.33</v>
      </c>
      <c r="Y21" s="111">
        <f t="shared" si="8"/>
        <v>23.5</v>
      </c>
      <c r="Z21" s="163">
        <f t="shared" si="13"/>
        <v>81.7</v>
      </c>
      <c r="AA21" s="168">
        <f t="shared" si="14"/>
        <v>83</v>
      </c>
      <c r="AB21" s="158" t="str">
        <f t="shared" si="9"/>
        <v>Benchmarking</v>
      </c>
      <c r="AD21" s="49" t="s">
        <v>33</v>
      </c>
      <c r="AE21" s="183">
        <f>IFERROR(1-AE19,"")</f>
        <v>0.25</v>
      </c>
      <c r="AF21" s="183">
        <f>IFERROR(1-AF19,"")</f>
        <v>0.22999999999999998</v>
      </c>
      <c r="AG21" s="183">
        <f>IFERROR(1-AG19,"")</f>
        <v>0.20999999999999996</v>
      </c>
      <c r="AH21" s="6"/>
      <c r="AI21" s="6"/>
      <c r="AJ21" s="6"/>
      <c r="AK21" s="6"/>
      <c r="AL21" s="6"/>
      <c r="AM21" s="6"/>
      <c r="AN21" s="6"/>
      <c r="AO21" s="6"/>
      <c r="AP21" s="6"/>
      <c r="AQ21" s="6"/>
      <c r="AR21" s="6"/>
      <c r="AS21" s="6"/>
      <c r="AT21" s="6"/>
      <c r="AU21" s="44"/>
      <c r="AV21" s="44">
        <f t="shared" si="10"/>
        <v>77.5</v>
      </c>
      <c r="AW21" s="44">
        <f t="shared" si="11"/>
        <v>85</v>
      </c>
      <c r="AX21" s="44">
        <f t="shared" si="12"/>
        <v>72.5</v>
      </c>
    </row>
    <row r="22" spans="1:50" ht="18" customHeight="1">
      <c r="A22" s="146">
        <v>11</v>
      </c>
      <c r="B22" s="190" t="str">
        <f>INPUT!B22</f>
        <v>Fernandez, Ethan</v>
      </c>
      <c r="C22" s="57"/>
      <c r="D22" s="57"/>
      <c r="E22" s="83"/>
      <c r="F22" s="98">
        <v>14</v>
      </c>
      <c r="G22" s="53">
        <v>13</v>
      </c>
      <c r="H22" s="53">
        <v>12</v>
      </c>
      <c r="I22" s="53">
        <v>13</v>
      </c>
      <c r="J22" s="53">
        <v>12</v>
      </c>
      <c r="K22" s="109">
        <f t="shared" si="0"/>
        <v>64</v>
      </c>
      <c r="L22" s="110">
        <f t="shared" si="1"/>
        <v>64</v>
      </c>
      <c r="M22" s="111">
        <f t="shared" si="2"/>
        <v>12.8</v>
      </c>
      <c r="N22" s="98">
        <v>34</v>
      </c>
      <c r="O22" s="53">
        <v>36</v>
      </c>
      <c r="P22" s="53">
        <v>32</v>
      </c>
      <c r="Q22" s="109">
        <f t="shared" si="3"/>
        <v>102</v>
      </c>
      <c r="R22" s="110">
        <f t="shared" si="4"/>
        <v>68</v>
      </c>
      <c r="S22" s="111">
        <f t="shared" si="5"/>
        <v>34</v>
      </c>
      <c r="T22" s="98">
        <v>24</v>
      </c>
      <c r="U22" s="53">
        <v>26</v>
      </c>
      <c r="V22" s="53">
        <v>25</v>
      </c>
      <c r="W22" s="109">
        <f t="shared" si="6"/>
        <v>75</v>
      </c>
      <c r="X22" s="110">
        <f t="shared" si="7"/>
        <v>62.5</v>
      </c>
      <c r="Y22" s="111">
        <f t="shared" si="8"/>
        <v>18.75</v>
      </c>
      <c r="Z22" s="163">
        <f t="shared" si="13"/>
        <v>65.55</v>
      </c>
      <c r="AA22" s="168">
        <f t="shared" si="14"/>
        <v>72</v>
      </c>
      <c r="AB22" s="158" t="str">
        <f t="shared" si="9"/>
        <v xml:space="preserve">Developing </v>
      </c>
      <c r="AD22" s="181"/>
      <c r="AE22" s="181"/>
      <c r="AF22" s="181"/>
      <c r="AG22" s="181"/>
      <c r="AV22" s="44">
        <f t="shared" si="10"/>
        <v>60</v>
      </c>
      <c r="AW22" s="44">
        <f t="shared" si="11"/>
        <v>65</v>
      </c>
      <c r="AX22" s="44">
        <f t="shared" si="12"/>
        <v>62.5</v>
      </c>
    </row>
    <row r="23" spans="1:50" ht="18" customHeight="1">
      <c r="A23" s="146">
        <v>12</v>
      </c>
      <c r="B23" s="190" t="str">
        <f>INPUT!B23</f>
        <v>Garcia, Gabriel</v>
      </c>
      <c r="C23" s="57"/>
      <c r="D23" s="57"/>
      <c r="E23" s="83"/>
      <c r="F23" s="98">
        <v>15</v>
      </c>
      <c r="G23" s="53">
        <v>15</v>
      </c>
      <c r="H23" s="53">
        <v>16</v>
      </c>
      <c r="I23" s="53">
        <v>15</v>
      </c>
      <c r="J23" s="53">
        <v>15</v>
      </c>
      <c r="K23" s="109">
        <f t="shared" si="0"/>
        <v>76</v>
      </c>
      <c r="L23" s="110">
        <f t="shared" si="1"/>
        <v>76</v>
      </c>
      <c r="M23" s="111">
        <f t="shared" si="2"/>
        <v>15.2</v>
      </c>
      <c r="N23" s="98">
        <v>42</v>
      </c>
      <c r="O23" s="53">
        <v>37</v>
      </c>
      <c r="P23" s="53">
        <v>42</v>
      </c>
      <c r="Q23" s="109">
        <f t="shared" si="3"/>
        <v>121</v>
      </c>
      <c r="R23" s="110">
        <f t="shared" si="4"/>
        <v>80.67</v>
      </c>
      <c r="S23" s="111">
        <f t="shared" si="5"/>
        <v>40.340000000000003</v>
      </c>
      <c r="T23" s="98">
        <v>28</v>
      </c>
      <c r="U23" s="53">
        <v>30</v>
      </c>
      <c r="V23" s="53">
        <v>28</v>
      </c>
      <c r="W23" s="109">
        <f t="shared" si="6"/>
        <v>86</v>
      </c>
      <c r="X23" s="110">
        <f t="shared" si="7"/>
        <v>71.67</v>
      </c>
      <c r="Y23" s="111">
        <f t="shared" si="8"/>
        <v>21.5</v>
      </c>
      <c r="Z23" s="163">
        <f t="shared" si="13"/>
        <v>77.040000000000006</v>
      </c>
      <c r="AA23" s="168">
        <f t="shared" si="14"/>
        <v>79</v>
      </c>
      <c r="AB23" s="158" t="str">
        <f t="shared" si="9"/>
        <v>Connecting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70</v>
      </c>
      <c r="AW23" s="44">
        <f t="shared" si="11"/>
        <v>75</v>
      </c>
      <c r="AX23" s="44">
        <f t="shared" si="12"/>
        <v>70</v>
      </c>
    </row>
    <row r="24" spans="1:50" ht="18" customHeight="1">
      <c r="A24" s="146">
        <v>13</v>
      </c>
      <c r="B24" s="190" t="str">
        <f>INPUT!B24</f>
        <v>Gonzales, Harold</v>
      </c>
      <c r="C24" s="57"/>
      <c r="D24" s="57"/>
      <c r="E24" s="83"/>
      <c r="F24" s="98">
        <v>17</v>
      </c>
      <c r="G24" s="53">
        <v>18</v>
      </c>
      <c r="H24" s="53">
        <v>19</v>
      </c>
      <c r="I24" s="53">
        <v>18</v>
      </c>
      <c r="J24" s="53">
        <v>18</v>
      </c>
      <c r="K24" s="109">
        <f t="shared" si="0"/>
        <v>90</v>
      </c>
      <c r="L24" s="110">
        <f t="shared" si="1"/>
        <v>90</v>
      </c>
      <c r="M24" s="111">
        <f t="shared" si="2"/>
        <v>18</v>
      </c>
      <c r="N24" s="98">
        <v>45</v>
      </c>
      <c r="O24" s="53">
        <v>45</v>
      </c>
      <c r="P24" s="53">
        <v>49</v>
      </c>
      <c r="Q24" s="109">
        <f t="shared" si="3"/>
        <v>139</v>
      </c>
      <c r="R24" s="110">
        <f t="shared" si="4"/>
        <v>92.67</v>
      </c>
      <c r="S24" s="111">
        <f t="shared" si="5"/>
        <v>46.34</v>
      </c>
      <c r="T24" s="98">
        <v>35</v>
      </c>
      <c r="U24" s="53">
        <v>33</v>
      </c>
      <c r="V24" s="53">
        <v>34</v>
      </c>
      <c r="W24" s="109">
        <f t="shared" si="6"/>
        <v>102</v>
      </c>
      <c r="X24" s="110">
        <f t="shared" si="7"/>
        <v>85</v>
      </c>
      <c r="Y24" s="111">
        <f t="shared" si="8"/>
        <v>25.5</v>
      </c>
      <c r="Z24" s="163">
        <f t="shared" si="13"/>
        <v>89.84</v>
      </c>
      <c r="AA24" s="168">
        <f t="shared" si="14"/>
        <v>91</v>
      </c>
      <c r="AB24" s="158" t="str">
        <f t="shared" si="9"/>
        <v>Advancing</v>
      </c>
      <c r="AD24" s="49" t="s">
        <v>36</v>
      </c>
      <c r="AE24" s="184">
        <f>IFERROR(AVERAGE(T12:T112),"")</f>
        <v>31.63</v>
      </c>
      <c r="AF24" s="184">
        <f>IFERROR(AVERAGE(U12:U112),"")</f>
        <v>31.66</v>
      </c>
      <c r="AG24" s="184">
        <f>IFERROR(AVERAGE(V12:V112),"")</f>
        <v>31.73</v>
      </c>
      <c r="AH24" s="40"/>
      <c r="AI24" s="40"/>
      <c r="AJ24" s="40"/>
      <c r="AK24" s="40"/>
      <c r="AL24" s="40"/>
      <c r="AM24" s="40"/>
      <c r="AN24" s="40"/>
      <c r="AO24" s="40"/>
      <c r="AP24" s="40"/>
      <c r="AQ24" s="40"/>
      <c r="AR24" s="40"/>
      <c r="AS24" s="40"/>
      <c r="AT24" s="40"/>
      <c r="AU24" s="48"/>
      <c r="AV24" s="44">
        <f t="shared" si="10"/>
        <v>87.5</v>
      </c>
      <c r="AW24" s="44">
        <f t="shared" si="11"/>
        <v>82.5</v>
      </c>
      <c r="AX24" s="44">
        <f t="shared" si="12"/>
        <v>85</v>
      </c>
    </row>
    <row r="25" spans="1:50" ht="18" customHeight="1">
      <c r="A25" s="146">
        <v>14</v>
      </c>
      <c r="B25" s="190" t="str">
        <f>INPUT!B25</f>
        <v>Hernandez, Ivan</v>
      </c>
      <c r="C25" s="57"/>
      <c r="D25" s="57"/>
      <c r="E25" s="83"/>
      <c r="F25" s="98">
        <v>18</v>
      </c>
      <c r="G25" s="53">
        <v>18</v>
      </c>
      <c r="H25" s="53">
        <v>18</v>
      </c>
      <c r="I25" s="53">
        <v>16</v>
      </c>
      <c r="J25" s="53">
        <v>18</v>
      </c>
      <c r="K25" s="109">
        <f t="shared" si="0"/>
        <v>88</v>
      </c>
      <c r="L25" s="110">
        <f t="shared" si="1"/>
        <v>88</v>
      </c>
      <c r="M25" s="111">
        <f t="shared" si="2"/>
        <v>17.600000000000001</v>
      </c>
      <c r="N25" s="98">
        <v>44</v>
      </c>
      <c r="O25" s="53">
        <v>45</v>
      </c>
      <c r="P25" s="53">
        <v>44</v>
      </c>
      <c r="Q25" s="109">
        <f t="shared" si="3"/>
        <v>133</v>
      </c>
      <c r="R25" s="110">
        <f t="shared" si="4"/>
        <v>88.67</v>
      </c>
      <c r="S25" s="111">
        <f t="shared" si="5"/>
        <v>44.34</v>
      </c>
      <c r="T25" s="98">
        <v>32</v>
      </c>
      <c r="U25" s="53">
        <v>31</v>
      </c>
      <c r="V25" s="53">
        <v>31</v>
      </c>
      <c r="W25" s="109">
        <f t="shared" si="6"/>
        <v>94</v>
      </c>
      <c r="X25" s="110">
        <f t="shared" si="7"/>
        <v>78.33</v>
      </c>
      <c r="Y25" s="111">
        <f t="shared" si="8"/>
        <v>23.5</v>
      </c>
      <c r="Z25" s="163">
        <f t="shared" si="13"/>
        <v>85.44</v>
      </c>
      <c r="AA25" s="168">
        <f t="shared" si="14"/>
        <v>87</v>
      </c>
      <c r="AB25" s="158" t="str">
        <f t="shared" si="9"/>
        <v>Benchmarking</v>
      </c>
      <c r="AD25" s="49" t="s">
        <v>37</v>
      </c>
      <c r="AE25" s="184">
        <f>IFERROR(MEDIAN(T12:T112),"")</f>
        <v>33</v>
      </c>
      <c r="AF25" s="184">
        <f>IFERROR(MEDIAN(U12:U112),"")</f>
        <v>32</v>
      </c>
      <c r="AG25" s="184">
        <f>IFERROR(MEDIAN(V12:V112),"")</f>
        <v>32.5</v>
      </c>
      <c r="AH25" s="40"/>
      <c r="AI25" s="40"/>
      <c r="AJ25" s="40"/>
      <c r="AK25" s="40"/>
      <c r="AL25" s="40"/>
      <c r="AM25" s="40"/>
      <c r="AN25" s="40"/>
      <c r="AO25" s="40"/>
      <c r="AP25" s="40"/>
      <c r="AQ25" s="40"/>
      <c r="AR25" s="40"/>
      <c r="AS25" s="40"/>
      <c r="AT25" s="40"/>
      <c r="AU25" s="48"/>
      <c r="AV25" s="44">
        <f t="shared" si="10"/>
        <v>80</v>
      </c>
      <c r="AW25" s="44">
        <f t="shared" si="11"/>
        <v>77.5</v>
      </c>
      <c r="AX25" s="44">
        <f t="shared" si="12"/>
        <v>77.5</v>
      </c>
    </row>
    <row r="26" spans="1:50" ht="18" customHeight="1">
      <c r="A26" s="146">
        <v>15</v>
      </c>
      <c r="B26" s="190" t="str">
        <f>INPUT!B26</f>
        <v>Ilagan, Jacob</v>
      </c>
      <c r="C26" s="57"/>
      <c r="D26" s="57"/>
      <c r="E26" s="83"/>
      <c r="F26" s="98">
        <v>9</v>
      </c>
      <c r="G26" s="53">
        <v>10</v>
      </c>
      <c r="H26" s="53">
        <v>11</v>
      </c>
      <c r="I26" s="53">
        <v>9</v>
      </c>
      <c r="J26" s="53">
        <v>9</v>
      </c>
      <c r="K26" s="109">
        <f t="shared" si="0"/>
        <v>48</v>
      </c>
      <c r="L26" s="110">
        <f t="shared" si="1"/>
        <v>48</v>
      </c>
      <c r="M26" s="111">
        <f t="shared" si="2"/>
        <v>9.6</v>
      </c>
      <c r="N26" s="98">
        <v>24</v>
      </c>
      <c r="O26" s="53">
        <v>23</v>
      </c>
      <c r="P26" s="53">
        <v>24</v>
      </c>
      <c r="Q26" s="109">
        <f t="shared" si="3"/>
        <v>71</v>
      </c>
      <c r="R26" s="110">
        <f t="shared" si="4"/>
        <v>47.33</v>
      </c>
      <c r="S26" s="111">
        <f t="shared" si="5"/>
        <v>23.67</v>
      </c>
      <c r="T26" s="98">
        <v>20</v>
      </c>
      <c r="U26" s="53">
        <v>17</v>
      </c>
      <c r="V26" s="53">
        <v>21</v>
      </c>
      <c r="W26" s="109">
        <f t="shared" si="6"/>
        <v>58</v>
      </c>
      <c r="X26" s="110">
        <f t="shared" si="7"/>
        <v>48.33</v>
      </c>
      <c r="Y26" s="111">
        <f t="shared" si="8"/>
        <v>14.5</v>
      </c>
      <c r="Z26" s="163">
        <f t="shared" si="13"/>
        <v>47.77</v>
      </c>
      <c r="AA26" s="168">
        <f t="shared" si="14"/>
        <v>63</v>
      </c>
      <c r="AB26" s="158" t="str">
        <f t="shared" si="9"/>
        <v>Emerging</v>
      </c>
      <c r="AD26" s="49" t="s">
        <v>38</v>
      </c>
      <c r="AE26" s="184">
        <f>IFERROR(_xlfn.STDEV.S(T12:T112),"")</f>
        <v>5.157430649954577</v>
      </c>
      <c r="AF26" s="184">
        <f>_xlfn.STDEV.S(U12:U112)</f>
        <v>5.0875566162188646</v>
      </c>
      <c r="AG26" s="184">
        <f>_xlfn.STDEV.S(V12:V112)</f>
        <v>4.7881482471163839</v>
      </c>
      <c r="AV26" s="44">
        <f t="shared" si="10"/>
        <v>50</v>
      </c>
      <c r="AW26" s="44">
        <f t="shared" si="11"/>
        <v>42.5</v>
      </c>
      <c r="AX26" s="44">
        <f t="shared" si="12"/>
        <v>52.5</v>
      </c>
    </row>
    <row r="27" spans="1:50" ht="18" customHeight="1">
      <c r="A27" s="146">
        <v>16</v>
      </c>
      <c r="B27" s="190" t="str">
        <f>INPUT!B27</f>
        <v>Jimenez, James</v>
      </c>
      <c r="C27" s="57"/>
      <c r="D27" s="57"/>
      <c r="E27" s="83"/>
      <c r="F27" s="98">
        <v>17</v>
      </c>
      <c r="G27" s="53">
        <v>16</v>
      </c>
      <c r="H27" s="53">
        <v>17</v>
      </c>
      <c r="I27" s="53">
        <v>17</v>
      </c>
      <c r="J27" s="53">
        <v>17</v>
      </c>
      <c r="K27" s="109">
        <f t="shared" si="0"/>
        <v>84</v>
      </c>
      <c r="L27" s="110">
        <f t="shared" si="1"/>
        <v>84</v>
      </c>
      <c r="M27" s="111">
        <f t="shared" si="2"/>
        <v>16.8</v>
      </c>
      <c r="N27" s="98">
        <v>48</v>
      </c>
      <c r="O27" s="53">
        <v>48</v>
      </c>
      <c r="P27" s="53">
        <v>43</v>
      </c>
      <c r="Q27" s="109">
        <f t="shared" si="3"/>
        <v>139</v>
      </c>
      <c r="R27" s="110">
        <f t="shared" si="4"/>
        <v>92.67</v>
      </c>
      <c r="S27" s="111">
        <f t="shared" si="5"/>
        <v>46.34</v>
      </c>
      <c r="T27" s="98">
        <v>35</v>
      </c>
      <c r="U27" s="53">
        <v>34</v>
      </c>
      <c r="V27" s="53">
        <v>36</v>
      </c>
      <c r="W27" s="109">
        <f t="shared" si="6"/>
        <v>105</v>
      </c>
      <c r="X27" s="110">
        <f t="shared" si="7"/>
        <v>87.5</v>
      </c>
      <c r="Y27" s="111">
        <f t="shared" si="8"/>
        <v>26.25</v>
      </c>
      <c r="Z27" s="163">
        <f t="shared" si="13"/>
        <v>89.39</v>
      </c>
      <c r="AA27" s="168">
        <f t="shared" si="14"/>
        <v>91</v>
      </c>
      <c r="AB27" s="158" t="str">
        <f t="shared" si="9"/>
        <v>Advancing</v>
      </c>
      <c r="AD27" s="49" t="s">
        <v>39</v>
      </c>
      <c r="AE27" s="185">
        <f>IFERROR(AE24/AE15,"")</f>
        <v>0.79074999999999995</v>
      </c>
      <c r="AF27" s="185">
        <f>IFERROR(AF24/AF15,"")</f>
        <v>0.79149999999999998</v>
      </c>
      <c r="AG27" s="185">
        <f>IFERROR(AG24/AG15,"")</f>
        <v>0.79325000000000001</v>
      </c>
      <c r="AV27" s="44">
        <f t="shared" si="10"/>
        <v>87.5</v>
      </c>
      <c r="AW27" s="44">
        <f t="shared" si="11"/>
        <v>85</v>
      </c>
      <c r="AX27" s="44">
        <f t="shared" si="12"/>
        <v>90</v>
      </c>
    </row>
    <row r="28" spans="1:50" ht="18" customHeight="1">
      <c r="A28" s="146">
        <v>17</v>
      </c>
      <c r="B28" s="190" t="str">
        <f>INPUT!B28</f>
        <v>Lacson, Jared</v>
      </c>
      <c r="C28" s="57"/>
      <c r="D28" s="57"/>
      <c r="E28" s="83"/>
      <c r="F28" s="98">
        <v>17</v>
      </c>
      <c r="G28" s="53">
        <v>17</v>
      </c>
      <c r="H28" s="53">
        <v>19</v>
      </c>
      <c r="I28" s="53">
        <v>18</v>
      </c>
      <c r="J28" s="53">
        <v>19</v>
      </c>
      <c r="K28" s="109">
        <f t="shared" si="0"/>
        <v>90</v>
      </c>
      <c r="L28" s="110">
        <f t="shared" si="1"/>
        <v>90</v>
      </c>
      <c r="M28" s="111">
        <f t="shared" si="2"/>
        <v>18</v>
      </c>
      <c r="N28" s="98">
        <v>47</v>
      </c>
      <c r="O28" s="53">
        <v>47</v>
      </c>
      <c r="P28" s="53">
        <v>46</v>
      </c>
      <c r="Q28" s="109">
        <f t="shared" si="3"/>
        <v>140</v>
      </c>
      <c r="R28" s="110">
        <f t="shared" si="4"/>
        <v>93.33</v>
      </c>
      <c r="S28" s="111">
        <f t="shared" si="5"/>
        <v>46.67</v>
      </c>
      <c r="T28" s="98">
        <v>33</v>
      </c>
      <c r="U28" s="53">
        <v>33</v>
      </c>
      <c r="V28" s="53">
        <v>36</v>
      </c>
      <c r="W28" s="109">
        <f t="shared" si="6"/>
        <v>102</v>
      </c>
      <c r="X28" s="110">
        <f t="shared" si="7"/>
        <v>85</v>
      </c>
      <c r="Y28" s="111">
        <f t="shared" si="8"/>
        <v>25.5</v>
      </c>
      <c r="Z28" s="163">
        <f t="shared" si="13"/>
        <v>90.17</v>
      </c>
      <c r="AA28" s="168">
        <f t="shared" si="14"/>
        <v>92</v>
      </c>
      <c r="AB28" s="158" t="str">
        <f t="shared" si="9"/>
        <v>Advancing</v>
      </c>
      <c r="AD28" s="45"/>
      <c r="AE28" s="45"/>
      <c r="AF28" s="45"/>
      <c r="AG28" s="45"/>
      <c r="AV28" s="44">
        <f t="shared" si="10"/>
        <v>82.5</v>
      </c>
      <c r="AW28" s="44">
        <f t="shared" si="11"/>
        <v>82.5</v>
      </c>
      <c r="AX28" s="44">
        <f t="shared" si="12"/>
        <v>90</v>
      </c>
    </row>
    <row r="29" spans="1:50" ht="18" customHeight="1">
      <c r="A29" s="146">
        <v>18</v>
      </c>
      <c r="B29" s="190" t="str">
        <f>INPUT!B29</f>
        <v>Lim, Jericho</v>
      </c>
      <c r="C29" s="57"/>
      <c r="D29" s="57"/>
      <c r="E29" s="83"/>
      <c r="F29" s="98">
        <v>19</v>
      </c>
      <c r="G29" s="53">
        <v>18</v>
      </c>
      <c r="H29" s="53">
        <v>18</v>
      </c>
      <c r="I29" s="53">
        <v>19</v>
      </c>
      <c r="J29" s="53">
        <v>18</v>
      </c>
      <c r="K29" s="109">
        <f t="shared" si="0"/>
        <v>92</v>
      </c>
      <c r="L29" s="110">
        <f t="shared" si="1"/>
        <v>92</v>
      </c>
      <c r="M29" s="111">
        <f t="shared" si="2"/>
        <v>18.399999999999999</v>
      </c>
      <c r="N29" s="98">
        <v>44</v>
      </c>
      <c r="O29" s="53">
        <v>49</v>
      </c>
      <c r="P29" s="53">
        <v>47</v>
      </c>
      <c r="Q29" s="109">
        <f t="shared" si="3"/>
        <v>140</v>
      </c>
      <c r="R29" s="110">
        <f t="shared" si="4"/>
        <v>93.33</v>
      </c>
      <c r="S29" s="111">
        <f t="shared" si="5"/>
        <v>46.67</v>
      </c>
      <c r="T29" s="98">
        <v>37</v>
      </c>
      <c r="U29" s="53">
        <v>36</v>
      </c>
      <c r="V29" s="53">
        <v>37</v>
      </c>
      <c r="W29" s="109">
        <f t="shared" si="6"/>
        <v>110</v>
      </c>
      <c r="X29" s="110">
        <f t="shared" si="7"/>
        <v>91.67</v>
      </c>
      <c r="Y29" s="111">
        <f t="shared" si="8"/>
        <v>27.5</v>
      </c>
      <c r="Z29" s="163">
        <f t="shared" si="13"/>
        <v>92.57</v>
      </c>
      <c r="AA29" s="168">
        <f t="shared" si="14"/>
        <v>94</v>
      </c>
      <c r="AB29" s="158" t="str">
        <f t="shared" si="9"/>
        <v>Advancing</v>
      </c>
      <c r="AD29" s="182" t="s">
        <v>40</v>
      </c>
      <c r="AE29" s="133" t="s">
        <v>25</v>
      </c>
      <c r="AF29" s="133" t="s">
        <v>26</v>
      </c>
      <c r="AG29" s="133" t="s">
        <v>27</v>
      </c>
      <c r="AV29" s="44">
        <f t="shared" si="10"/>
        <v>92.5</v>
      </c>
      <c r="AW29" s="44">
        <f t="shared" si="11"/>
        <v>90</v>
      </c>
      <c r="AX29" s="44">
        <f t="shared" si="12"/>
        <v>92.5</v>
      </c>
    </row>
    <row r="30" spans="1:50" ht="18" customHeight="1">
      <c r="A30" s="146">
        <v>19</v>
      </c>
      <c r="B30" s="190" t="str">
        <f>INPUT!B30</f>
        <v>Manalo, Joaquin</v>
      </c>
      <c r="C30" s="57"/>
      <c r="D30" s="57"/>
      <c r="E30" s="83"/>
      <c r="F30" s="98">
        <v>18</v>
      </c>
      <c r="G30" s="53">
        <v>18</v>
      </c>
      <c r="H30" s="53">
        <v>18</v>
      </c>
      <c r="I30" s="53">
        <v>18</v>
      </c>
      <c r="J30" s="53">
        <v>20</v>
      </c>
      <c r="K30" s="109">
        <f t="shared" si="0"/>
        <v>92</v>
      </c>
      <c r="L30" s="110">
        <f t="shared" si="1"/>
        <v>92</v>
      </c>
      <c r="M30" s="111">
        <f t="shared" si="2"/>
        <v>18.399999999999999</v>
      </c>
      <c r="N30" s="98">
        <v>50</v>
      </c>
      <c r="O30" s="53">
        <v>47</v>
      </c>
      <c r="P30" s="53">
        <v>46</v>
      </c>
      <c r="Q30" s="109">
        <f t="shared" si="3"/>
        <v>143</v>
      </c>
      <c r="R30" s="110">
        <f t="shared" si="4"/>
        <v>95.33</v>
      </c>
      <c r="S30" s="111">
        <f t="shared" si="5"/>
        <v>47.67</v>
      </c>
      <c r="T30" s="98">
        <v>36</v>
      </c>
      <c r="U30" s="53">
        <v>36</v>
      </c>
      <c r="V30" s="53">
        <v>38</v>
      </c>
      <c r="W30" s="109">
        <f t="shared" si="6"/>
        <v>110</v>
      </c>
      <c r="X30" s="110">
        <f t="shared" si="7"/>
        <v>91.67</v>
      </c>
      <c r="Y30" s="111">
        <f t="shared" si="8"/>
        <v>27.5</v>
      </c>
      <c r="Z30" s="163">
        <f t="shared" si="13"/>
        <v>93.57</v>
      </c>
      <c r="AA30" s="168">
        <f t="shared" si="14"/>
        <v>95</v>
      </c>
      <c r="AB30" s="158" t="str">
        <f t="shared" si="9"/>
        <v>Advancing</v>
      </c>
      <c r="AD30" s="49" t="s">
        <v>41</v>
      </c>
      <c r="AE30" s="147">
        <f>IF(COUNTA(T12:T112)=0,"",MAX(T12:T112))</f>
        <v>40</v>
      </c>
      <c r="AF30" s="147">
        <f>IF(COUNTA(U12:U112)=0,"",MAX(U12:U112))</f>
        <v>40</v>
      </c>
      <c r="AG30" s="147">
        <f>IF(COUNTA(V12:V112)=0,"",MAX(V12:V112))</f>
        <v>39</v>
      </c>
      <c r="AV30" s="44">
        <f t="shared" si="10"/>
        <v>90</v>
      </c>
      <c r="AW30" s="44">
        <f t="shared" si="11"/>
        <v>90</v>
      </c>
      <c r="AX30" s="44">
        <f t="shared" si="12"/>
        <v>95</v>
      </c>
    </row>
    <row r="31" spans="1:50" ht="18" customHeight="1">
      <c r="A31" s="146">
        <v>20</v>
      </c>
      <c r="B31" s="190" t="str">
        <f>INPUT!B31</f>
        <v>Mendoza, Joshua</v>
      </c>
      <c r="C31" s="57"/>
      <c r="D31" s="57"/>
      <c r="E31" s="83"/>
      <c r="F31" s="98">
        <v>17</v>
      </c>
      <c r="G31" s="53">
        <v>17</v>
      </c>
      <c r="H31" s="53">
        <v>17</v>
      </c>
      <c r="I31" s="53">
        <v>17</v>
      </c>
      <c r="J31" s="53">
        <v>15</v>
      </c>
      <c r="K31" s="109">
        <f t="shared" si="0"/>
        <v>83</v>
      </c>
      <c r="L31" s="110">
        <f t="shared" si="1"/>
        <v>83</v>
      </c>
      <c r="M31" s="111">
        <f t="shared" si="2"/>
        <v>16.600000000000001</v>
      </c>
      <c r="N31" s="98">
        <v>47</v>
      </c>
      <c r="O31" s="53">
        <v>40</v>
      </c>
      <c r="P31" s="53">
        <v>46</v>
      </c>
      <c r="Q31" s="109">
        <f t="shared" si="3"/>
        <v>133</v>
      </c>
      <c r="R31" s="110">
        <f t="shared" si="4"/>
        <v>88.67</v>
      </c>
      <c r="S31" s="111">
        <f t="shared" si="5"/>
        <v>44.34</v>
      </c>
      <c r="T31" s="98">
        <v>30</v>
      </c>
      <c r="U31" s="53">
        <v>31</v>
      </c>
      <c r="V31" s="53">
        <v>33</v>
      </c>
      <c r="W31" s="109">
        <f t="shared" si="6"/>
        <v>94</v>
      </c>
      <c r="X31" s="110">
        <f t="shared" si="7"/>
        <v>78.33</v>
      </c>
      <c r="Y31" s="111">
        <f t="shared" si="8"/>
        <v>23.5</v>
      </c>
      <c r="Z31" s="163">
        <f t="shared" si="13"/>
        <v>84.44</v>
      </c>
      <c r="AA31" s="168">
        <f t="shared" si="14"/>
        <v>86</v>
      </c>
      <c r="AB31" s="158" t="str">
        <f t="shared" si="9"/>
        <v>Benchmarking</v>
      </c>
      <c r="AD31" s="49" t="s">
        <v>42</v>
      </c>
      <c r="AE31" s="147">
        <f>IF(COUNTA(T12:T112)=0,"",MIN(T12:T112))</f>
        <v>14</v>
      </c>
      <c r="AF31" s="147">
        <f>IF(COUNTA(U12:U112)=0,"",MIN(U12:U112))</f>
        <v>16</v>
      </c>
      <c r="AG31" s="147">
        <f>IF(COUNTA(V12:V112)=0,"",MIN(V12:V112))</f>
        <v>17</v>
      </c>
      <c r="AV31" s="44">
        <f t="shared" si="10"/>
        <v>75</v>
      </c>
      <c r="AW31" s="44">
        <f t="shared" si="11"/>
        <v>77.5</v>
      </c>
      <c r="AX31" s="44">
        <f t="shared" si="12"/>
        <v>82.5</v>
      </c>
    </row>
    <row r="32" spans="1:50" ht="18" customHeight="1">
      <c r="A32" s="146">
        <v>21</v>
      </c>
      <c r="B32" s="190" t="str">
        <f>INPUT!B32</f>
        <v>Navarro, Lance</v>
      </c>
      <c r="C32" s="57"/>
      <c r="D32" s="57"/>
      <c r="E32" s="83"/>
      <c r="F32" s="98">
        <v>20</v>
      </c>
      <c r="G32" s="53">
        <v>20</v>
      </c>
      <c r="H32" s="53">
        <v>20</v>
      </c>
      <c r="I32" s="53">
        <v>19</v>
      </c>
      <c r="J32" s="53">
        <v>18</v>
      </c>
      <c r="K32" s="109">
        <f t="shared" si="0"/>
        <v>97</v>
      </c>
      <c r="L32" s="110">
        <f t="shared" si="1"/>
        <v>97</v>
      </c>
      <c r="M32" s="111">
        <f t="shared" si="2"/>
        <v>19.399999999999999</v>
      </c>
      <c r="N32" s="98">
        <v>48</v>
      </c>
      <c r="O32" s="53">
        <v>49</v>
      </c>
      <c r="P32" s="53">
        <v>50</v>
      </c>
      <c r="Q32" s="109">
        <f t="shared" si="3"/>
        <v>147</v>
      </c>
      <c r="R32" s="110">
        <f t="shared" si="4"/>
        <v>98</v>
      </c>
      <c r="S32" s="111">
        <f t="shared" si="5"/>
        <v>49</v>
      </c>
      <c r="T32" s="98">
        <v>39</v>
      </c>
      <c r="U32" s="53">
        <v>39</v>
      </c>
      <c r="V32" s="53">
        <v>38</v>
      </c>
      <c r="W32" s="109">
        <f t="shared" si="6"/>
        <v>116</v>
      </c>
      <c r="X32" s="110">
        <f t="shared" si="7"/>
        <v>96.67</v>
      </c>
      <c r="Y32" s="111">
        <f t="shared" si="8"/>
        <v>29</v>
      </c>
      <c r="Z32" s="163">
        <f t="shared" si="13"/>
        <v>97.4</v>
      </c>
      <c r="AA32" s="168">
        <f t="shared" si="14"/>
        <v>98</v>
      </c>
      <c r="AB32" s="158" t="str">
        <f t="shared" si="9"/>
        <v>Advancing</v>
      </c>
      <c r="AD32" s="49" t="s">
        <v>43</v>
      </c>
      <c r="AE32" s="147">
        <f>IF(COUNTA(T12:T112)=0,"",SUM(T12:T112))</f>
        <v>3163</v>
      </c>
      <c r="AF32" s="147">
        <f>IF(COUNTA(U12:U112)=0,"",SUM(U12:U112))</f>
        <v>3166</v>
      </c>
      <c r="AG32" s="147">
        <f>IF(COUNTA(V12:V112)=0,"",SUM(V12:V112))</f>
        <v>3173</v>
      </c>
      <c r="AV32" s="44">
        <f t="shared" si="10"/>
        <v>97.5</v>
      </c>
      <c r="AW32" s="44">
        <f t="shared" si="11"/>
        <v>97.5</v>
      </c>
      <c r="AX32" s="44">
        <f t="shared" si="12"/>
        <v>95</v>
      </c>
    </row>
    <row r="33" spans="1:50" ht="18" customHeight="1">
      <c r="A33" s="146">
        <v>22</v>
      </c>
      <c r="B33" s="190" t="str">
        <f>INPUT!B33</f>
        <v>Ocampo, Luis</v>
      </c>
      <c r="C33" s="57"/>
      <c r="D33" s="57"/>
      <c r="E33" s="83"/>
      <c r="F33" s="98">
        <v>15</v>
      </c>
      <c r="G33" s="53">
        <v>16</v>
      </c>
      <c r="H33" s="53">
        <v>17</v>
      </c>
      <c r="I33" s="53">
        <v>16</v>
      </c>
      <c r="J33" s="53">
        <v>15</v>
      </c>
      <c r="K33" s="109">
        <f t="shared" si="0"/>
        <v>79</v>
      </c>
      <c r="L33" s="110">
        <f t="shared" si="1"/>
        <v>79</v>
      </c>
      <c r="M33" s="111">
        <f t="shared" si="2"/>
        <v>15.8</v>
      </c>
      <c r="N33" s="98">
        <v>45</v>
      </c>
      <c r="O33" s="53">
        <v>42</v>
      </c>
      <c r="P33" s="53">
        <v>45</v>
      </c>
      <c r="Q33" s="109">
        <f t="shared" si="3"/>
        <v>132</v>
      </c>
      <c r="R33" s="110">
        <f t="shared" si="4"/>
        <v>88</v>
      </c>
      <c r="S33" s="111">
        <f t="shared" si="5"/>
        <v>44</v>
      </c>
      <c r="T33" s="98">
        <v>30</v>
      </c>
      <c r="U33" s="53">
        <v>29</v>
      </c>
      <c r="V33" s="53">
        <v>31</v>
      </c>
      <c r="W33" s="109">
        <f t="shared" si="6"/>
        <v>90</v>
      </c>
      <c r="X33" s="110">
        <f t="shared" si="7"/>
        <v>75</v>
      </c>
      <c r="Y33" s="111">
        <f t="shared" si="8"/>
        <v>22.5</v>
      </c>
      <c r="Z33" s="163">
        <f t="shared" si="13"/>
        <v>82.3</v>
      </c>
      <c r="AA33" s="168">
        <f t="shared" si="14"/>
        <v>84</v>
      </c>
      <c r="AB33" s="158" t="str">
        <f t="shared" si="9"/>
        <v>Benchmarking</v>
      </c>
      <c r="AD33" s="3"/>
      <c r="AG33" s="1"/>
      <c r="AH33" s="1"/>
      <c r="AI33" s="1"/>
      <c r="AJ33" s="1"/>
      <c r="AK33" s="1"/>
      <c r="AL33" s="1"/>
      <c r="AM33" s="1"/>
      <c r="AN33" s="1"/>
      <c r="AO33" s="1"/>
      <c r="AP33" s="1"/>
      <c r="AQ33" s="1"/>
      <c r="AR33" s="1"/>
      <c r="AS33" s="1"/>
      <c r="AT33" s="1"/>
      <c r="AU33" s="45"/>
      <c r="AV33" s="44">
        <f t="shared" si="10"/>
        <v>75</v>
      </c>
      <c r="AW33" s="44">
        <f t="shared" si="11"/>
        <v>72.5</v>
      </c>
      <c r="AX33" s="44">
        <f t="shared" si="12"/>
        <v>77.5</v>
      </c>
    </row>
    <row r="34" spans="1:50" ht="18" customHeight="1">
      <c r="A34" s="146">
        <v>23</v>
      </c>
      <c r="B34" s="190" t="str">
        <f>INPUT!B34</f>
        <v>Ortega, Marco</v>
      </c>
      <c r="C34" s="57"/>
      <c r="D34" s="57"/>
      <c r="E34" s="83"/>
      <c r="F34" s="98">
        <v>17</v>
      </c>
      <c r="G34" s="53">
        <v>17</v>
      </c>
      <c r="H34" s="53">
        <v>19</v>
      </c>
      <c r="I34" s="53">
        <v>17</v>
      </c>
      <c r="J34" s="53">
        <v>19</v>
      </c>
      <c r="K34" s="109">
        <f t="shared" si="0"/>
        <v>89</v>
      </c>
      <c r="L34" s="110">
        <f t="shared" si="1"/>
        <v>89</v>
      </c>
      <c r="M34" s="111">
        <f t="shared" si="2"/>
        <v>17.8</v>
      </c>
      <c r="N34" s="98">
        <v>46</v>
      </c>
      <c r="O34" s="53">
        <v>49</v>
      </c>
      <c r="P34" s="53">
        <v>45</v>
      </c>
      <c r="Q34" s="109">
        <f t="shared" si="3"/>
        <v>140</v>
      </c>
      <c r="R34" s="110">
        <f t="shared" si="4"/>
        <v>93.33</v>
      </c>
      <c r="S34" s="111">
        <f t="shared" si="5"/>
        <v>46.67</v>
      </c>
      <c r="T34" s="98">
        <v>35</v>
      </c>
      <c r="U34" s="53">
        <v>36</v>
      </c>
      <c r="V34" s="53">
        <v>32</v>
      </c>
      <c r="W34" s="109">
        <f t="shared" si="6"/>
        <v>103</v>
      </c>
      <c r="X34" s="110">
        <f t="shared" si="7"/>
        <v>85.83</v>
      </c>
      <c r="Y34" s="111">
        <f t="shared" si="8"/>
        <v>25.75</v>
      </c>
      <c r="Z34" s="163">
        <f t="shared" si="13"/>
        <v>90.22</v>
      </c>
      <c r="AA34" s="168">
        <f t="shared" si="14"/>
        <v>92</v>
      </c>
      <c r="AB34" s="158" t="str">
        <f t="shared" si="9"/>
        <v>Advancing</v>
      </c>
      <c r="AD34" s="3"/>
      <c r="AG34" s="1"/>
      <c r="AH34" s="1"/>
      <c r="AI34" s="1"/>
      <c r="AJ34" s="1"/>
      <c r="AK34" s="1"/>
      <c r="AL34" s="1"/>
      <c r="AM34" s="1"/>
      <c r="AN34" s="1"/>
      <c r="AO34" s="1"/>
      <c r="AP34" s="1"/>
      <c r="AQ34" s="1"/>
      <c r="AR34" s="1"/>
      <c r="AS34" s="1"/>
      <c r="AT34" s="1"/>
      <c r="AU34" s="45"/>
      <c r="AV34" s="44">
        <f t="shared" si="10"/>
        <v>87.5</v>
      </c>
      <c r="AW34" s="44">
        <f t="shared" si="11"/>
        <v>90</v>
      </c>
      <c r="AX34" s="44">
        <f t="shared" si="12"/>
        <v>80</v>
      </c>
    </row>
    <row r="35" spans="1:50" ht="18" customHeight="1">
      <c r="A35" s="146">
        <v>24</v>
      </c>
      <c r="B35" s="190" t="str">
        <f>INPUT!B35</f>
        <v>Pascual, Martin</v>
      </c>
      <c r="C35" s="57"/>
      <c r="D35" s="57"/>
      <c r="E35" s="83"/>
      <c r="F35" s="98">
        <v>17</v>
      </c>
      <c r="G35" s="53">
        <v>17</v>
      </c>
      <c r="H35" s="53">
        <v>17</v>
      </c>
      <c r="I35" s="53">
        <v>16</v>
      </c>
      <c r="J35" s="53">
        <v>17</v>
      </c>
      <c r="K35" s="109">
        <f t="shared" si="0"/>
        <v>84</v>
      </c>
      <c r="L35" s="110">
        <f t="shared" si="1"/>
        <v>84</v>
      </c>
      <c r="M35" s="111">
        <f t="shared" si="2"/>
        <v>16.8</v>
      </c>
      <c r="N35" s="98">
        <v>40</v>
      </c>
      <c r="O35" s="53">
        <v>43</v>
      </c>
      <c r="P35" s="53">
        <v>45</v>
      </c>
      <c r="Q35" s="109">
        <f t="shared" si="3"/>
        <v>128</v>
      </c>
      <c r="R35" s="110">
        <f t="shared" si="4"/>
        <v>85.33</v>
      </c>
      <c r="S35" s="111">
        <f t="shared" si="5"/>
        <v>42.67</v>
      </c>
      <c r="T35" s="98">
        <v>34</v>
      </c>
      <c r="U35" s="53">
        <v>34</v>
      </c>
      <c r="V35" s="53">
        <v>34</v>
      </c>
      <c r="W35" s="109">
        <f t="shared" si="6"/>
        <v>102</v>
      </c>
      <c r="X35" s="110">
        <f t="shared" si="7"/>
        <v>85</v>
      </c>
      <c r="Y35" s="111">
        <f t="shared" si="8"/>
        <v>25.5</v>
      </c>
      <c r="Z35" s="163">
        <f t="shared" si="13"/>
        <v>84.97</v>
      </c>
      <c r="AA35" s="168">
        <f t="shared" si="14"/>
        <v>86</v>
      </c>
      <c r="AB35" s="158" t="str">
        <f t="shared" si="9"/>
        <v>Benchmarking</v>
      </c>
      <c r="AD35" s="3"/>
      <c r="AG35" s="1"/>
      <c r="AH35" s="1"/>
      <c r="AI35" s="1"/>
      <c r="AJ35" s="1"/>
      <c r="AK35" s="1"/>
      <c r="AL35" s="1"/>
      <c r="AM35" s="1"/>
      <c r="AN35" s="1"/>
      <c r="AO35" s="1"/>
      <c r="AP35" s="1"/>
      <c r="AQ35" s="1"/>
      <c r="AR35" s="1"/>
      <c r="AS35" s="1"/>
      <c r="AT35" s="1"/>
      <c r="AU35" s="45"/>
      <c r="AV35" s="44">
        <f t="shared" si="10"/>
        <v>85</v>
      </c>
      <c r="AW35" s="44">
        <f t="shared" si="11"/>
        <v>85</v>
      </c>
      <c r="AX35" s="44">
        <f t="shared" si="12"/>
        <v>85</v>
      </c>
    </row>
    <row r="36" spans="1:50" ht="18" customHeight="1">
      <c r="A36" s="146">
        <v>25</v>
      </c>
      <c r="B36" s="190" t="str">
        <f>INPUT!B36</f>
        <v>Quizon, Matthew</v>
      </c>
      <c r="C36" s="57"/>
      <c r="D36" s="57"/>
      <c r="E36" s="83"/>
      <c r="F36" s="98">
        <v>15</v>
      </c>
      <c r="G36" s="53">
        <v>17</v>
      </c>
      <c r="H36" s="53">
        <v>15</v>
      </c>
      <c r="I36" s="53">
        <v>16</v>
      </c>
      <c r="J36" s="53">
        <v>17</v>
      </c>
      <c r="K36" s="109">
        <f t="shared" si="0"/>
        <v>80</v>
      </c>
      <c r="L36" s="110">
        <f t="shared" si="1"/>
        <v>80</v>
      </c>
      <c r="M36" s="111">
        <f t="shared" si="2"/>
        <v>16</v>
      </c>
      <c r="N36" s="98">
        <v>44</v>
      </c>
      <c r="O36" s="53">
        <v>44</v>
      </c>
      <c r="P36" s="53">
        <v>43</v>
      </c>
      <c r="Q36" s="109">
        <f t="shared" si="3"/>
        <v>131</v>
      </c>
      <c r="R36" s="110">
        <f t="shared" si="4"/>
        <v>87.33</v>
      </c>
      <c r="S36" s="111">
        <f t="shared" si="5"/>
        <v>43.67</v>
      </c>
      <c r="T36" s="98">
        <v>30</v>
      </c>
      <c r="U36" s="53">
        <v>30</v>
      </c>
      <c r="V36" s="53">
        <v>32</v>
      </c>
      <c r="W36" s="109">
        <f t="shared" si="6"/>
        <v>92</v>
      </c>
      <c r="X36" s="110">
        <f t="shared" si="7"/>
        <v>76.67</v>
      </c>
      <c r="Y36" s="111">
        <f t="shared" si="8"/>
        <v>23</v>
      </c>
      <c r="Z36" s="163">
        <f t="shared" si="13"/>
        <v>82.67</v>
      </c>
      <c r="AA36" s="168">
        <f t="shared" si="14"/>
        <v>84</v>
      </c>
      <c r="AB36" s="158" t="str">
        <f t="shared" si="9"/>
        <v>Benchmarking</v>
      </c>
      <c r="AD36" s="3"/>
      <c r="AG36" s="1"/>
      <c r="AH36" s="1"/>
      <c r="AI36" s="1"/>
      <c r="AJ36" s="1"/>
      <c r="AK36" s="1"/>
      <c r="AL36" s="1"/>
      <c r="AM36" s="1"/>
      <c r="AN36" s="1"/>
      <c r="AO36" s="1"/>
      <c r="AP36" s="1"/>
      <c r="AQ36" s="1"/>
      <c r="AR36" s="1"/>
      <c r="AS36" s="1"/>
      <c r="AT36" s="1"/>
      <c r="AU36" s="45"/>
      <c r="AV36" s="44">
        <f t="shared" si="10"/>
        <v>75</v>
      </c>
      <c r="AW36" s="44">
        <f t="shared" si="11"/>
        <v>75</v>
      </c>
      <c r="AX36" s="44">
        <f t="shared" si="12"/>
        <v>80</v>
      </c>
    </row>
    <row r="37" spans="1:50" ht="18" customHeight="1">
      <c r="A37" s="146">
        <v>26</v>
      </c>
      <c r="B37" s="190" t="str">
        <f>INPUT!B37</f>
        <v>Ramos, Miguel</v>
      </c>
      <c r="C37" s="57"/>
      <c r="D37" s="57"/>
      <c r="E37" s="83"/>
      <c r="F37" s="98">
        <v>17</v>
      </c>
      <c r="G37" s="53">
        <v>18</v>
      </c>
      <c r="H37" s="53">
        <v>17</v>
      </c>
      <c r="I37" s="53">
        <v>16</v>
      </c>
      <c r="J37" s="53">
        <v>17</v>
      </c>
      <c r="K37" s="109">
        <f t="shared" si="0"/>
        <v>85</v>
      </c>
      <c r="L37" s="110">
        <f t="shared" si="1"/>
        <v>85</v>
      </c>
      <c r="M37" s="111">
        <f t="shared" si="2"/>
        <v>17</v>
      </c>
      <c r="N37" s="98">
        <v>40</v>
      </c>
      <c r="O37" s="53">
        <v>43</v>
      </c>
      <c r="P37" s="53">
        <v>43</v>
      </c>
      <c r="Q37" s="109">
        <f t="shared" si="3"/>
        <v>126</v>
      </c>
      <c r="R37" s="110">
        <f t="shared" si="4"/>
        <v>84</v>
      </c>
      <c r="S37" s="111">
        <f t="shared" si="5"/>
        <v>42</v>
      </c>
      <c r="T37" s="98">
        <v>31</v>
      </c>
      <c r="U37" s="53">
        <v>30</v>
      </c>
      <c r="V37" s="53">
        <v>31</v>
      </c>
      <c r="W37" s="109">
        <f t="shared" si="6"/>
        <v>92</v>
      </c>
      <c r="X37" s="110">
        <f t="shared" si="7"/>
        <v>76.67</v>
      </c>
      <c r="Y37" s="111">
        <f t="shared" si="8"/>
        <v>23</v>
      </c>
      <c r="Z37" s="163">
        <f t="shared" si="13"/>
        <v>82</v>
      </c>
      <c r="AA37" s="168">
        <f t="shared" si="14"/>
        <v>84</v>
      </c>
      <c r="AB37" s="158" t="str">
        <f t="shared" si="9"/>
        <v>Benchmarking</v>
      </c>
      <c r="AD37" s="3"/>
      <c r="AG37" s="1"/>
      <c r="AH37" s="1"/>
      <c r="AI37" s="1"/>
      <c r="AJ37" s="1"/>
      <c r="AK37" s="1"/>
      <c r="AL37" s="1"/>
      <c r="AM37" s="1"/>
      <c r="AN37" s="1"/>
      <c r="AO37" s="1"/>
      <c r="AP37" s="1"/>
      <c r="AQ37" s="1"/>
      <c r="AR37" s="1"/>
      <c r="AS37" s="1"/>
      <c r="AT37" s="1"/>
      <c r="AU37" s="45"/>
      <c r="AV37" s="44">
        <f t="shared" si="10"/>
        <v>77.5</v>
      </c>
      <c r="AW37" s="44">
        <f t="shared" si="11"/>
        <v>75</v>
      </c>
      <c r="AX37" s="44">
        <f t="shared" si="12"/>
        <v>77.5</v>
      </c>
    </row>
    <row r="38" spans="1:50" ht="18" customHeight="1">
      <c r="A38" s="146">
        <v>27</v>
      </c>
      <c r="B38" s="190" t="str">
        <f>INPUT!B38</f>
        <v>Reyes, Nathan</v>
      </c>
      <c r="C38" s="57"/>
      <c r="D38" s="57"/>
      <c r="E38" s="83"/>
      <c r="F38" s="98">
        <v>18</v>
      </c>
      <c r="G38" s="53">
        <v>18</v>
      </c>
      <c r="H38" s="53">
        <v>19</v>
      </c>
      <c r="I38" s="53">
        <v>17</v>
      </c>
      <c r="J38" s="53">
        <v>19</v>
      </c>
      <c r="K38" s="109">
        <f t="shared" si="0"/>
        <v>91</v>
      </c>
      <c r="L38" s="110">
        <f t="shared" si="1"/>
        <v>91</v>
      </c>
      <c r="M38" s="111">
        <f t="shared" si="2"/>
        <v>18.2</v>
      </c>
      <c r="N38" s="98">
        <v>44</v>
      </c>
      <c r="O38" s="53">
        <v>45</v>
      </c>
      <c r="P38" s="53">
        <v>45</v>
      </c>
      <c r="Q38" s="109">
        <f t="shared" si="3"/>
        <v>134</v>
      </c>
      <c r="R38" s="110">
        <f t="shared" si="4"/>
        <v>89.33</v>
      </c>
      <c r="S38" s="111">
        <f t="shared" si="5"/>
        <v>44.67</v>
      </c>
      <c r="T38" s="98">
        <v>32</v>
      </c>
      <c r="U38" s="53">
        <v>33</v>
      </c>
      <c r="V38" s="53">
        <v>32</v>
      </c>
      <c r="W38" s="109">
        <f t="shared" si="6"/>
        <v>97</v>
      </c>
      <c r="X38" s="110">
        <f t="shared" si="7"/>
        <v>80.83</v>
      </c>
      <c r="Y38" s="111">
        <f t="shared" si="8"/>
        <v>24.25</v>
      </c>
      <c r="Z38" s="163">
        <f t="shared" si="13"/>
        <v>87.12</v>
      </c>
      <c r="AA38" s="168">
        <f t="shared" si="14"/>
        <v>89</v>
      </c>
      <c r="AB38" s="158" t="str">
        <f t="shared" si="9"/>
        <v>Benchmarking</v>
      </c>
      <c r="AD38" s="3"/>
      <c r="AG38" s="1"/>
      <c r="AH38" s="1"/>
      <c r="AI38" s="1"/>
      <c r="AJ38" s="1"/>
      <c r="AK38" s="1"/>
      <c r="AL38" s="1"/>
      <c r="AM38" s="1"/>
      <c r="AN38" s="1"/>
      <c r="AO38" s="1"/>
      <c r="AP38" s="1"/>
      <c r="AQ38" s="1"/>
      <c r="AR38" s="1"/>
      <c r="AS38" s="1"/>
      <c r="AT38" s="1"/>
      <c r="AU38" s="45"/>
      <c r="AV38" s="44">
        <f t="shared" si="10"/>
        <v>80</v>
      </c>
      <c r="AW38" s="44">
        <f t="shared" si="11"/>
        <v>82.5</v>
      </c>
      <c r="AX38" s="44">
        <f t="shared" si="12"/>
        <v>80</v>
      </c>
    </row>
    <row r="39" spans="1:50" ht="18" customHeight="1">
      <c r="A39" s="146">
        <v>28</v>
      </c>
      <c r="B39" s="190" t="str">
        <f>INPUT!B39</f>
        <v>Rivera, Noah</v>
      </c>
      <c r="C39" s="57"/>
      <c r="D39" s="57"/>
      <c r="E39" s="83"/>
      <c r="F39" s="98">
        <v>8</v>
      </c>
      <c r="G39" s="53">
        <v>9</v>
      </c>
      <c r="H39" s="53">
        <v>10</v>
      </c>
      <c r="I39" s="53">
        <v>8</v>
      </c>
      <c r="J39" s="53">
        <v>10</v>
      </c>
      <c r="K39" s="109">
        <f t="shared" si="0"/>
        <v>45</v>
      </c>
      <c r="L39" s="110">
        <f t="shared" si="1"/>
        <v>45</v>
      </c>
      <c r="M39" s="111">
        <f t="shared" si="2"/>
        <v>9</v>
      </c>
      <c r="N39" s="98">
        <v>26</v>
      </c>
      <c r="O39" s="53">
        <v>26</v>
      </c>
      <c r="P39" s="53">
        <v>25</v>
      </c>
      <c r="Q39" s="109">
        <f t="shared" si="3"/>
        <v>77</v>
      </c>
      <c r="R39" s="110">
        <f t="shared" si="4"/>
        <v>51.33</v>
      </c>
      <c r="S39" s="111">
        <f t="shared" si="5"/>
        <v>25.67</v>
      </c>
      <c r="T39" s="98">
        <v>14</v>
      </c>
      <c r="U39" s="53">
        <v>16</v>
      </c>
      <c r="V39" s="53">
        <v>17</v>
      </c>
      <c r="W39" s="109">
        <f t="shared" si="6"/>
        <v>47</v>
      </c>
      <c r="X39" s="110">
        <f t="shared" si="7"/>
        <v>39.17</v>
      </c>
      <c r="Y39" s="111">
        <f t="shared" si="8"/>
        <v>11.75</v>
      </c>
      <c r="Z39" s="163">
        <f t="shared" si="13"/>
        <v>46.42</v>
      </c>
      <c r="AA39" s="168">
        <f t="shared" si="14"/>
        <v>63</v>
      </c>
      <c r="AB39" s="158" t="str">
        <f t="shared" si="9"/>
        <v>Emerging</v>
      </c>
      <c r="AD39" s="3"/>
      <c r="AG39" s="1"/>
      <c r="AH39" s="1"/>
      <c r="AI39" s="1"/>
      <c r="AJ39" s="1"/>
      <c r="AK39" s="1"/>
      <c r="AL39" s="1"/>
      <c r="AM39" s="1"/>
      <c r="AN39" s="1"/>
      <c r="AO39" s="1"/>
      <c r="AP39" s="1"/>
      <c r="AQ39" s="1"/>
      <c r="AR39" s="1"/>
      <c r="AS39" s="1"/>
      <c r="AT39" s="1"/>
      <c r="AU39" s="45"/>
      <c r="AV39" s="44">
        <f t="shared" si="10"/>
        <v>35</v>
      </c>
      <c r="AW39" s="44">
        <f t="shared" si="11"/>
        <v>40</v>
      </c>
      <c r="AX39" s="44">
        <f t="shared" si="12"/>
        <v>42.5</v>
      </c>
    </row>
    <row r="40" spans="1:50" ht="18" customHeight="1">
      <c r="A40" s="146">
        <v>29</v>
      </c>
      <c r="B40" s="190" t="str">
        <f>INPUT!B40</f>
        <v>Rosales, Oliver</v>
      </c>
      <c r="C40" s="57"/>
      <c r="D40" s="57"/>
      <c r="E40" s="83"/>
      <c r="F40" s="98">
        <v>15</v>
      </c>
      <c r="G40" s="53">
        <v>16</v>
      </c>
      <c r="H40" s="53">
        <v>16</v>
      </c>
      <c r="I40" s="53">
        <v>18</v>
      </c>
      <c r="J40" s="53">
        <v>15</v>
      </c>
      <c r="K40" s="109">
        <f t="shared" si="0"/>
        <v>80</v>
      </c>
      <c r="L40" s="110">
        <f t="shared" si="1"/>
        <v>80</v>
      </c>
      <c r="M40" s="111">
        <f t="shared" si="2"/>
        <v>16</v>
      </c>
      <c r="N40" s="98">
        <v>43</v>
      </c>
      <c r="O40" s="53">
        <v>46</v>
      </c>
      <c r="P40" s="53">
        <v>46</v>
      </c>
      <c r="Q40" s="109">
        <f t="shared" si="3"/>
        <v>135</v>
      </c>
      <c r="R40" s="110">
        <f t="shared" si="4"/>
        <v>90</v>
      </c>
      <c r="S40" s="111">
        <f t="shared" si="5"/>
        <v>45</v>
      </c>
      <c r="T40" s="98">
        <v>29</v>
      </c>
      <c r="U40" s="53">
        <v>30</v>
      </c>
      <c r="V40" s="53">
        <v>30</v>
      </c>
      <c r="W40" s="109">
        <f t="shared" si="6"/>
        <v>89</v>
      </c>
      <c r="X40" s="110">
        <f t="shared" si="7"/>
        <v>74.17</v>
      </c>
      <c r="Y40" s="111">
        <f t="shared" si="8"/>
        <v>22.25</v>
      </c>
      <c r="Z40" s="163">
        <f t="shared" si="13"/>
        <v>83.25</v>
      </c>
      <c r="AA40" s="168">
        <f t="shared" si="14"/>
        <v>85</v>
      </c>
      <c r="AB40" s="158" t="str">
        <f t="shared" si="9"/>
        <v>Benchmarking</v>
      </c>
      <c r="AD40" s="3"/>
      <c r="AG40" s="1"/>
      <c r="AH40" s="1"/>
      <c r="AI40" s="1"/>
      <c r="AJ40" s="1"/>
      <c r="AK40" s="1"/>
      <c r="AL40" s="1"/>
      <c r="AM40" s="1"/>
      <c r="AN40" s="1"/>
      <c r="AO40" s="1"/>
      <c r="AP40" s="1"/>
      <c r="AQ40" s="1"/>
      <c r="AR40" s="1"/>
      <c r="AS40" s="1"/>
      <c r="AT40" s="1"/>
      <c r="AU40" s="45"/>
      <c r="AV40" s="44">
        <f t="shared" si="10"/>
        <v>72.5</v>
      </c>
      <c r="AW40" s="44">
        <f t="shared" si="11"/>
        <v>75</v>
      </c>
      <c r="AX40" s="44">
        <f t="shared" si="12"/>
        <v>75</v>
      </c>
    </row>
    <row r="41" spans="1:50" ht="18" customHeight="1">
      <c r="A41" s="146">
        <v>30</v>
      </c>
      <c r="B41" s="190" t="str">
        <f>INPUT!B41</f>
        <v>Salazar, Paolo</v>
      </c>
      <c r="C41" s="57"/>
      <c r="D41" s="57"/>
      <c r="E41" s="83"/>
      <c r="F41" s="98">
        <v>17</v>
      </c>
      <c r="G41" s="53">
        <v>18</v>
      </c>
      <c r="H41" s="53">
        <v>18</v>
      </c>
      <c r="I41" s="53">
        <v>16</v>
      </c>
      <c r="J41" s="53">
        <v>17</v>
      </c>
      <c r="K41" s="109">
        <f t="shared" si="0"/>
        <v>86</v>
      </c>
      <c r="L41" s="110">
        <f t="shared" si="1"/>
        <v>86</v>
      </c>
      <c r="M41" s="111">
        <f t="shared" si="2"/>
        <v>17.2</v>
      </c>
      <c r="N41" s="98">
        <v>42</v>
      </c>
      <c r="O41" s="53">
        <v>42</v>
      </c>
      <c r="P41" s="53">
        <v>46</v>
      </c>
      <c r="Q41" s="109">
        <f t="shared" si="3"/>
        <v>130</v>
      </c>
      <c r="R41" s="110">
        <f t="shared" si="4"/>
        <v>86.67</v>
      </c>
      <c r="S41" s="111">
        <f t="shared" si="5"/>
        <v>43.34</v>
      </c>
      <c r="T41" s="98">
        <v>33</v>
      </c>
      <c r="U41" s="53">
        <v>30</v>
      </c>
      <c r="V41" s="53">
        <v>34</v>
      </c>
      <c r="W41" s="109">
        <f t="shared" si="6"/>
        <v>97</v>
      </c>
      <c r="X41" s="110">
        <f t="shared" si="7"/>
        <v>80.83</v>
      </c>
      <c r="Y41" s="111">
        <f t="shared" si="8"/>
        <v>24.25</v>
      </c>
      <c r="Z41" s="163">
        <f t="shared" si="13"/>
        <v>84.79</v>
      </c>
      <c r="AA41" s="168">
        <f t="shared" si="14"/>
        <v>86</v>
      </c>
      <c r="AB41" s="158" t="str">
        <f t="shared" si="9"/>
        <v>Benchmarking</v>
      </c>
      <c r="AD41" s="3"/>
      <c r="AG41" s="1"/>
      <c r="AH41" s="1"/>
      <c r="AI41" s="1"/>
      <c r="AJ41" s="1"/>
      <c r="AK41" s="1"/>
      <c r="AL41" s="1"/>
      <c r="AM41" s="1"/>
      <c r="AN41" s="1"/>
      <c r="AO41" s="1"/>
      <c r="AP41" s="1"/>
      <c r="AQ41" s="1"/>
      <c r="AR41" s="1"/>
      <c r="AS41" s="1"/>
      <c r="AT41" s="1"/>
      <c r="AU41" s="45"/>
      <c r="AV41" s="44">
        <f t="shared" si="10"/>
        <v>82.5</v>
      </c>
      <c r="AW41" s="44">
        <f t="shared" si="11"/>
        <v>75</v>
      </c>
      <c r="AX41" s="44">
        <f t="shared" si="12"/>
        <v>85</v>
      </c>
    </row>
    <row r="42" spans="1:50" ht="18" customHeight="1">
      <c r="A42" s="146">
        <v>31</v>
      </c>
      <c r="B42" s="190" t="str">
        <f>INPUT!B42</f>
        <v>Santiago, Patrick</v>
      </c>
      <c r="C42" s="57"/>
      <c r="D42" s="57"/>
      <c r="E42" s="83"/>
      <c r="F42" s="98">
        <v>18</v>
      </c>
      <c r="G42" s="53">
        <v>18</v>
      </c>
      <c r="H42" s="53">
        <v>19</v>
      </c>
      <c r="I42" s="53">
        <v>20</v>
      </c>
      <c r="J42" s="53">
        <v>20</v>
      </c>
      <c r="K42" s="109">
        <f t="shared" si="0"/>
        <v>95</v>
      </c>
      <c r="L42" s="110">
        <f t="shared" si="1"/>
        <v>95</v>
      </c>
      <c r="M42" s="111">
        <f t="shared" si="2"/>
        <v>19</v>
      </c>
      <c r="N42" s="98">
        <v>47</v>
      </c>
      <c r="O42" s="53">
        <v>48</v>
      </c>
      <c r="P42" s="53">
        <v>46</v>
      </c>
      <c r="Q42" s="109">
        <f t="shared" si="3"/>
        <v>141</v>
      </c>
      <c r="R42" s="110">
        <f t="shared" si="4"/>
        <v>94</v>
      </c>
      <c r="S42" s="111">
        <f t="shared" si="5"/>
        <v>47</v>
      </c>
      <c r="T42" s="98">
        <v>36</v>
      </c>
      <c r="U42" s="53">
        <v>37</v>
      </c>
      <c r="V42" s="53">
        <v>34</v>
      </c>
      <c r="W42" s="109">
        <f t="shared" si="6"/>
        <v>107</v>
      </c>
      <c r="X42" s="110">
        <f t="shared" si="7"/>
        <v>89.17</v>
      </c>
      <c r="Y42" s="111">
        <f t="shared" si="8"/>
        <v>26.75</v>
      </c>
      <c r="Z42" s="163">
        <f t="shared" si="13"/>
        <v>92.75</v>
      </c>
      <c r="AA42" s="168">
        <f t="shared" si="14"/>
        <v>94</v>
      </c>
      <c r="AB42" s="158" t="str">
        <f t="shared" si="9"/>
        <v>Advancing</v>
      </c>
      <c r="AD42" s="3"/>
      <c r="AG42" s="1"/>
      <c r="AH42" s="1"/>
      <c r="AI42" s="1"/>
      <c r="AJ42" s="1"/>
      <c r="AK42" s="1"/>
      <c r="AL42" s="1"/>
      <c r="AM42" s="1"/>
      <c r="AN42" s="1"/>
      <c r="AO42" s="1"/>
      <c r="AP42" s="1"/>
      <c r="AQ42" s="1"/>
      <c r="AR42" s="1"/>
      <c r="AS42" s="1"/>
      <c r="AT42" s="1"/>
      <c r="AU42" s="45"/>
      <c r="AV42" s="44">
        <f t="shared" si="10"/>
        <v>90</v>
      </c>
      <c r="AW42" s="44">
        <f t="shared" si="11"/>
        <v>92.5</v>
      </c>
      <c r="AX42" s="44">
        <f t="shared" si="12"/>
        <v>85</v>
      </c>
    </row>
    <row r="43" spans="1:50" ht="18" customHeight="1">
      <c r="A43" s="146">
        <v>32</v>
      </c>
      <c r="B43" s="190" t="str">
        <f>INPUT!B43</f>
        <v>Santos, Rafael</v>
      </c>
      <c r="C43" s="57"/>
      <c r="D43" s="57"/>
      <c r="E43" s="83"/>
      <c r="F43" s="98">
        <v>18</v>
      </c>
      <c r="G43" s="53">
        <v>19</v>
      </c>
      <c r="H43" s="53">
        <v>19</v>
      </c>
      <c r="I43" s="53">
        <v>19</v>
      </c>
      <c r="J43" s="53">
        <v>18</v>
      </c>
      <c r="K43" s="109">
        <f t="shared" si="0"/>
        <v>93</v>
      </c>
      <c r="L43" s="110">
        <f t="shared" si="1"/>
        <v>93</v>
      </c>
      <c r="M43" s="111">
        <f t="shared" si="2"/>
        <v>18.600000000000001</v>
      </c>
      <c r="N43" s="98">
        <v>49</v>
      </c>
      <c r="O43" s="53">
        <v>50</v>
      </c>
      <c r="P43" s="53">
        <v>50</v>
      </c>
      <c r="Q43" s="109">
        <f t="shared" si="3"/>
        <v>149</v>
      </c>
      <c r="R43" s="110">
        <f t="shared" si="4"/>
        <v>99.33</v>
      </c>
      <c r="S43" s="111">
        <f t="shared" si="5"/>
        <v>49.67</v>
      </c>
      <c r="T43" s="98">
        <v>39</v>
      </c>
      <c r="U43" s="53">
        <v>35</v>
      </c>
      <c r="V43" s="53">
        <v>36</v>
      </c>
      <c r="W43" s="109">
        <f t="shared" si="6"/>
        <v>110</v>
      </c>
      <c r="X43" s="110">
        <f t="shared" si="7"/>
        <v>91.67</v>
      </c>
      <c r="Y43" s="111">
        <f t="shared" si="8"/>
        <v>27.5</v>
      </c>
      <c r="Z43" s="163">
        <f t="shared" si="13"/>
        <v>95.77</v>
      </c>
      <c r="AA43" s="168">
        <f t="shared" si="14"/>
        <v>97</v>
      </c>
      <c r="AB43" s="158" t="str">
        <f t="shared" si="9"/>
        <v>Advancing</v>
      </c>
      <c r="AD43" s="3"/>
      <c r="AG43" s="1"/>
      <c r="AH43" s="1"/>
      <c r="AI43" s="1"/>
      <c r="AJ43" s="1"/>
      <c r="AK43" s="1"/>
      <c r="AL43" s="1"/>
      <c r="AM43" s="1"/>
      <c r="AN43" s="1"/>
      <c r="AO43" s="1"/>
      <c r="AP43" s="1"/>
      <c r="AQ43" s="1"/>
      <c r="AR43" s="1"/>
      <c r="AS43" s="1"/>
      <c r="AT43" s="1"/>
      <c r="AU43" s="45"/>
      <c r="AV43" s="44">
        <f t="shared" si="10"/>
        <v>97.5</v>
      </c>
      <c r="AW43" s="44">
        <f t="shared" si="11"/>
        <v>87.5</v>
      </c>
      <c r="AX43" s="44">
        <f t="shared" si="12"/>
        <v>90</v>
      </c>
    </row>
    <row r="44" spans="1:50" ht="18" customHeight="1">
      <c r="A44" s="146">
        <v>33</v>
      </c>
      <c r="B44" s="190" t="str">
        <f>INPUT!B44</f>
        <v>Soriano, Raymond</v>
      </c>
      <c r="C44" s="57"/>
      <c r="D44" s="57"/>
      <c r="E44" s="83"/>
      <c r="F44" s="98">
        <v>19</v>
      </c>
      <c r="G44" s="53">
        <v>17</v>
      </c>
      <c r="H44" s="53">
        <v>20</v>
      </c>
      <c r="I44" s="53">
        <v>18</v>
      </c>
      <c r="J44" s="53">
        <v>19</v>
      </c>
      <c r="K44" s="109">
        <f t="shared" ref="K44:K61" si="15">IF(COUNT($F44:$J44)=0,"",SUM($F44:$J44))</f>
        <v>93</v>
      </c>
      <c r="L44" s="110">
        <f t="shared" ref="L44:L61" si="16">IF(ISERROR(IF($K44="","",ROUND(($K44/$K$10)*$L$10,2))),"",IF($K44="","",ROUND(($K44/$K$10)*$L$10,2)))</f>
        <v>93</v>
      </c>
      <c r="M44" s="111">
        <f t="shared" ref="M44:M61" si="17">IF($L44="","",ROUND($L44*$M$10,2))</f>
        <v>18.600000000000001</v>
      </c>
      <c r="N44" s="98">
        <v>47</v>
      </c>
      <c r="O44" s="53">
        <v>44</v>
      </c>
      <c r="P44" s="53">
        <v>47</v>
      </c>
      <c r="Q44" s="109">
        <f t="shared" ref="Q44:Q61" si="18">IF(COUNT($N44:$P44)=0,"",SUM($N44:$P44))</f>
        <v>138</v>
      </c>
      <c r="R44" s="110">
        <f t="shared" ref="R44:R61" si="19">IF(ISERROR(IF($Q44="","",ROUND(($Q44/$Q$10)*$R$10,2))),"",IF($Q44="","",ROUND(($Q44/$Q$10)*$R$10,2)))</f>
        <v>92</v>
      </c>
      <c r="S44" s="111">
        <f t="shared" ref="S44:S61" si="20">IF($R44="","",ROUND($R44*$S$10,2))</f>
        <v>46</v>
      </c>
      <c r="T44" s="98">
        <v>37</v>
      </c>
      <c r="U44" s="53">
        <v>36</v>
      </c>
      <c r="V44" s="53">
        <v>33</v>
      </c>
      <c r="W44" s="109">
        <f t="shared" ref="W44:W61" si="21">IF(COUNT($T44:$V44)=0,"",SUM($T44:$V44))</f>
        <v>106</v>
      </c>
      <c r="X44" s="110">
        <f t="shared" ref="X44:X61" si="22">IF(ISERROR(IF($W44="","",ROUND(($W44/$W$10)*$X$10,2))),"",IF($W44="","",ROUND(($W44/$W$10)*$X$10,2)))</f>
        <v>88.33</v>
      </c>
      <c r="Y44" s="111">
        <f t="shared" ref="Y44:Y61" si="23">IF($X44="","",ROUND($X44*$Y$10,2))</f>
        <v>26.5</v>
      </c>
      <c r="Z44" s="163">
        <f t="shared" si="13"/>
        <v>91.1</v>
      </c>
      <c r="AA44" s="168">
        <f t="shared" si="14"/>
        <v>93</v>
      </c>
      <c r="AB44" s="158" t="str">
        <f t="shared" ref="AB44:AB61" si="24">IF(ISERROR(IF(AA44="","",VLOOKUP(AA44,DESCRIPTORS,4,TRUE))),"",IF(AA44="","",VLOOKUP(AA44,DESCRIPTORS,4,TRUE)))</f>
        <v>Advancing</v>
      </c>
      <c r="AD44" s="3"/>
      <c r="AG44" s="1"/>
      <c r="AH44" s="1"/>
      <c r="AI44" s="1"/>
      <c r="AJ44" s="1"/>
      <c r="AK44" s="1"/>
      <c r="AL44" s="1"/>
      <c r="AM44" s="1"/>
      <c r="AN44" s="1"/>
      <c r="AO44" s="1"/>
      <c r="AP44" s="1"/>
      <c r="AQ44" s="1"/>
      <c r="AR44" s="1"/>
      <c r="AS44" s="1"/>
      <c r="AT44" s="1"/>
      <c r="AU44" s="45"/>
      <c r="AV44" s="44">
        <f t="shared" ref="AV44:AV75" si="25">(T44/$T$10)*100</f>
        <v>92.5</v>
      </c>
      <c r="AW44" s="44">
        <f t="shared" ref="AW44:AW75" si="26">(U44/$U$10)*100</f>
        <v>90</v>
      </c>
      <c r="AX44" s="44">
        <f t="shared" ref="AX44:AX75" si="27">(V44/$V$10)*100</f>
        <v>82.5</v>
      </c>
    </row>
    <row r="45" spans="1:50" ht="18" customHeight="1">
      <c r="A45" s="146">
        <v>34</v>
      </c>
      <c r="B45" s="190" t="str">
        <f>INPUT!B45</f>
        <v>Torres, Rico</v>
      </c>
      <c r="C45" s="57"/>
      <c r="D45" s="57"/>
      <c r="E45" s="83"/>
      <c r="F45" s="98">
        <v>14</v>
      </c>
      <c r="G45" s="53">
        <v>14</v>
      </c>
      <c r="H45" s="53">
        <v>15</v>
      </c>
      <c r="I45" s="53">
        <v>15</v>
      </c>
      <c r="J45" s="53">
        <v>14</v>
      </c>
      <c r="K45" s="109">
        <f t="shared" si="15"/>
        <v>72</v>
      </c>
      <c r="L45" s="110">
        <f t="shared" si="16"/>
        <v>72</v>
      </c>
      <c r="M45" s="111">
        <f t="shared" si="17"/>
        <v>14.4</v>
      </c>
      <c r="N45" s="98">
        <v>38</v>
      </c>
      <c r="O45" s="53">
        <v>37</v>
      </c>
      <c r="P45" s="53">
        <v>39</v>
      </c>
      <c r="Q45" s="109">
        <f t="shared" si="18"/>
        <v>114</v>
      </c>
      <c r="R45" s="110">
        <f t="shared" si="19"/>
        <v>76</v>
      </c>
      <c r="S45" s="111">
        <f t="shared" si="20"/>
        <v>38</v>
      </c>
      <c r="T45" s="98">
        <v>31</v>
      </c>
      <c r="U45" s="53">
        <v>26</v>
      </c>
      <c r="V45" s="53">
        <v>31</v>
      </c>
      <c r="W45" s="109">
        <f t="shared" si="21"/>
        <v>88</v>
      </c>
      <c r="X45" s="110">
        <f t="shared" si="22"/>
        <v>73.33</v>
      </c>
      <c r="Y45" s="111">
        <f t="shared" si="23"/>
        <v>22</v>
      </c>
      <c r="Z45" s="163">
        <f t="shared" ref="Z45:Z61" si="28">IF(ISERROR(IF($V45="","",ROUND(SUM($M45,$S45,$Y45),2))),"",IF($V45="","",ROUND(SUM($M45,$S45,$Y45),2)))</f>
        <v>74.400000000000006</v>
      </c>
      <c r="AA45" s="168">
        <f t="shared" ref="AA45:AA61" si="29">IF(ISERROR(IF($V45="","",VLOOKUP(Z45,NewTransmu,4,TRUE))),"",IF($V45="","",VLOOKUP(Z45,NewTransmu,4,TRUE)))</f>
        <v>76</v>
      </c>
      <c r="AB45" s="158" t="str">
        <f t="shared" si="24"/>
        <v>Connecting</v>
      </c>
      <c r="AD45" s="3"/>
      <c r="AG45" s="1"/>
      <c r="AH45" s="1"/>
      <c r="AI45" s="1"/>
      <c r="AJ45" s="1"/>
      <c r="AK45" s="1"/>
      <c r="AL45" s="1"/>
      <c r="AM45" s="1"/>
      <c r="AN45" s="1"/>
      <c r="AO45" s="1"/>
      <c r="AP45" s="1"/>
      <c r="AQ45" s="1"/>
      <c r="AR45" s="1"/>
      <c r="AS45" s="1"/>
      <c r="AT45" s="1"/>
      <c r="AU45" s="45"/>
      <c r="AV45" s="44">
        <f t="shared" si="25"/>
        <v>77.5</v>
      </c>
      <c r="AW45" s="44">
        <f t="shared" si="26"/>
        <v>65</v>
      </c>
      <c r="AX45" s="44">
        <f t="shared" si="27"/>
        <v>77.5</v>
      </c>
    </row>
    <row r="46" spans="1:50" ht="18" customHeight="1">
      <c r="A46" s="146">
        <v>35</v>
      </c>
      <c r="B46" s="190" t="str">
        <f>INPUT!B46</f>
        <v>Valdez, Samuel</v>
      </c>
      <c r="C46" s="57"/>
      <c r="D46" s="57"/>
      <c r="E46" s="83"/>
      <c r="F46" s="98">
        <v>20</v>
      </c>
      <c r="G46" s="53">
        <v>20</v>
      </c>
      <c r="H46" s="53">
        <v>20</v>
      </c>
      <c r="I46" s="53">
        <v>19</v>
      </c>
      <c r="J46" s="53">
        <v>18</v>
      </c>
      <c r="K46" s="109">
        <f t="shared" si="15"/>
        <v>97</v>
      </c>
      <c r="L46" s="110">
        <f t="shared" si="16"/>
        <v>97</v>
      </c>
      <c r="M46" s="111">
        <f t="shared" si="17"/>
        <v>19.399999999999999</v>
      </c>
      <c r="N46" s="98">
        <v>50</v>
      </c>
      <c r="O46" s="53">
        <v>49</v>
      </c>
      <c r="P46" s="53">
        <v>50</v>
      </c>
      <c r="Q46" s="109">
        <f t="shared" si="18"/>
        <v>149</v>
      </c>
      <c r="R46" s="110">
        <f t="shared" si="19"/>
        <v>99.33</v>
      </c>
      <c r="S46" s="111">
        <f t="shared" si="20"/>
        <v>49.67</v>
      </c>
      <c r="T46" s="98">
        <v>35</v>
      </c>
      <c r="U46" s="53">
        <v>38</v>
      </c>
      <c r="V46" s="53">
        <v>37</v>
      </c>
      <c r="W46" s="109">
        <f t="shared" si="21"/>
        <v>110</v>
      </c>
      <c r="X46" s="110">
        <f t="shared" si="22"/>
        <v>91.67</v>
      </c>
      <c r="Y46" s="111">
        <f t="shared" si="23"/>
        <v>27.5</v>
      </c>
      <c r="Z46" s="163">
        <f t="shared" si="28"/>
        <v>96.57</v>
      </c>
      <c r="AA46" s="168">
        <f t="shared" si="29"/>
        <v>98</v>
      </c>
      <c r="AB46" s="158" t="str">
        <f t="shared" si="24"/>
        <v>Advancing</v>
      </c>
      <c r="AD46" s="3"/>
      <c r="AG46" s="1"/>
      <c r="AH46" s="1"/>
      <c r="AI46" s="1"/>
      <c r="AJ46" s="1"/>
      <c r="AK46" s="1"/>
      <c r="AL46" s="1"/>
      <c r="AM46" s="1"/>
      <c r="AN46" s="1"/>
      <c r="AO46" s="1"/>
      <c r="AP46" s="1"/>
      <c r="AQ46" s="1"/>
      <c r="AR46" s="1"/>
      <c r="AS46" s="1"/>
      <c r="AT46" s="1"/>
      <c r="AU46" s="45"/>
      <c r="AV46" s="44">
        <f t="shared" si="25"/>
        <v>87.5</v>
      </c>
      <c r="AW46" s="44">
        <f t="shared" si="26"/>
        <v>95</v>
      </c>
      <c r="AX46" s="44">
        <f t="shared" si="27"/>
        <v>92.5</v>
      </c>
    </row>
    <row r="47" spans="1:50" ht="18" customHeight="1">
      <c r="A47" s="146">
        <v>36</v>
      </c>
      <c r="B47" s="190" t="str">
        <f>INPUT!B47</f>
        <v>Velasco, Sebastian</v>
      </c>
      <c r="C47" s="57"/>
      <c r="D47" s="57"/>
      <c r="E47" s="83"/>
      <c r="F47" s="98">
        <v>10</v>
      </c>
      <c r="G47" s="53">
        <v>9</v>
      </c>
      <c r="H47" s="53">
        <v>10</v>
      </c>
      <c r="I47" s="53">
        <v>8</v>
      </c>
      <c r="J47" s="53">
        <v>10</v>
      </c>
      <c r="K47" s="109">
        <f t="shared" si="15"/>
        <v>47</v>
      </c>
      <c r="L47" s="110">
        <f t="shared" si="16"/>
        <v>47</v>
      </c>
      <c r="M47" s="111">
        <f t="shared" si="17"/>
        <v>9.4</v>
      </c>
      <c r="N47" s="98">
        <v>27</v>
      </c>
      <c r="O47" s="53">
        <v>21</v>
      </c>
      <c r="P47" s="53">
        <v>25</v>
      </c>
      <c r="Q47" s="109">
        <f t="shared" si="18"/>
        <v>73</v>
      </c>
      <c r="R47" s="110">
        <f t="shared" si="19"/>
        <v>48.67</v>
      </c>
      <c r="S47" s="111">
        <f t="shared" si="20"/>
        <v>24.34</v>
      </c>
      <c r="T47" s="98">
        <v>18</v>
      </c>
      <c r="U47" s="53">
        <v>17</v>
      </c>
      <c r="V47" s="53">
        <v>18</v>
      </c>
      <c r="W47" s="109">
        <f t="shared" si="21"/>
        <v>53</v>
      </c>
      <c r="X47" s="110">
        <f t="shared" si="22"/>
        <v>44.17</v>
      </c>
      <c r="Y47" s="111">
        <f t="shared" si="23"/>
        <v>13.25</v>
      </c>
      <c r="Z47" s="163">
        <f t="shared" si="28"/>
        <v>46.99</v>
      </c>
      <c r="AA47" s="168">
        <f t="shared" si="29"/>
        <v>63</v>
      </c>
      <c r="AB47" s="158" t="str">
        <f t="shared" si="24"/>
        <v>Emerging</v>
      </c>
      <c r="AD47" s="3"/>
      <c r="AG47" s="1"/>
      <c r="AH47" s="1"/>
      <c r="AI47" s="1"/>
      <c r="AJ47" s="1"/>
      <c r="AK47" s="1"/>
      <c r="AL47" s="1"/>
      <c r="AM47" s="1"/>
      <c r="AN47" s="1"/>
      <c r="AO47" s="1"/>
      <c r="AP47" s="1"/>
      <c r="AQ47" s="1"/>
      <c r="AR47" s="1"/>
      <c r="AS47" s="1"/>
      <c r="AT47" s="1"/>
      <c r="AU47" s="45"/>
      <c r="AV47" s="44">
        <f t="shared" si="25"/>
        <v>45</v>
      </c>
      <c r="AW47" s="44">
        <f t="shared" si="26"/>
        <v>42.5</v>
      </c>
      <c r="AX47" s="44">
        <f t="shared" si="27"/>
        <v>45</v>
      </c>
    </row>
    <row r="48" spans="1:50" ht="18" customHeight="1">
      <c r="A48" s="146">
        <v>37</v>
      </c>
      <c r="B48" s="190" t="str">
        <f>INPUT!B48</f>
        <v>Villanueva, Simon</v>
      </c>
      <c r="C48" s="57"/>
      <c r="D48" s="57"/>
      <c r="E48" s="83"/>
      <c r="F48" s="98">
        <v>15</v>
      </c>
      <c r="G48" s="53">
        <v>18</v>
      </c>
      <c r="H48" s="53">
        <v>17</v>
      </c>
      <c r="I48" s="53">
        <v>17</v>
      </c>
      <c r="J48" s="53">
        <v>17</v>
      </c>
      <c r="K48" s="109">
        <f t="shared" si="15"/>
        <v>84</v>
      </c>
      <c r="L48" s="110">
        <f t="shared" si="16"/>
        <v>84</v>
      </c>
      <c r="M48" s="111">
        <f t="shared" si="17"/>
        <v>16.8</v>
      </c>
      <c r="N48" s="98">
        <v>40</v>
      </c>
      <c r="O48" s="53">
        <v>40</v>
      </c>
      <c r="P48" s="53">
        <v>45</v>
      </c>
      <c r="Q48" s="109">
        <f t="shared" si="18"/>
        <v>125</v>
      </c>
      <c r="R48" s="110">
        <f t="shared" si="19"/>
        <v>83.33</v>
      </c>
      <c r="S48" s="111">
        <f t="shared" si="20"/>
        <v>41.67</v>
      </c>
      <c r="T48" s="98">
        <v>33</v>
      </c>
      <c r="U48" s="53">
        <v>34</v>
      </c>
      <c r="V48" s="53">
        <v>29</v>
      </c>
      <c r="W48" s="109">
        <f t="shared" si="21"/>
        <v>96</v>
      </c>
      <c r="X48" s="110">
        <f t="shared" si="22"/>
        <v>80</v>
      </c>
      <c r="Y48" s="111">
        <f t="shared" si="23"/>
        <v>24</v>
      </c>
      <c r="Z48" s="163">
        <f t="shared" si="28"/>
        <v>82.47</v>
      </c>
      <c r="AA48" s="168">
        <f t="shared" si="29"/>
        <v>84</v>
      </c>
      <c r="AB48" s="158" t="str">
        <f t="shared" si="24"/>
        <v>Benchmarking</v>
      </c>
      <c r="AD48" s="3"/>
      <c r="AG48" s="1"/>
      <c r="AH48" s="1"/>
      <c r="AI48" s="1"/>
      <c r="AJ48" s="1"/>
      <c r="AK48" s="1"/>
      <c r="AL48" s="1"/>
      <c r="AM48" s="1"/>
      <c r="AN48" s="1"/>
      <c r="AO48" s="1"/>
      <c r="AP48" s="1"/>
      <c r="AQ48" s="1"/>
      <c r="AR48" s="1"/>
      <c r="AS48" s="1"/>
      <c r="AT48" s="1"/>
      <c r="AU48" s="45"/>
      <c r="AV48" s="44">
        <f t="shared" si="25"/>
        <v>82.5</v>
      </c>
      <c r="AW48" s="44">
        <f t="shared" si="26"/>
        <v>85</v>
      </c>
      <c r="AX48" s="44">
        <f t="shared" si="27"/>
        <v>72.5</v>
      </c>
    </row>
    <row r="49" spans="1:50" ht="18" customHeight="1">
      <c r="A49" s="146">
        <v>38</v>
      </c>
      <c r="B49" s="190" t="str">
        <f>INPUT!B49</f>
        <v>Yap, Stephen</v>
      </c>
      <c r="C49" s="57"/>
      <c r="D49" s="57"/>
      <c r="E49" s="83"/>
      <c r="F49" s="98">
        <v>16</v>
      </c>
      <c r="G49" s="53">
        <v>15</v>
      </c>
      <c r="H49" s="53">
        <v>17</v>
      </c>
      <c r="I49" s="53">
        <v>16</v>
      </c>
      <c r="J49" s="53">
        <v>16</v>
      </c>
      <c r="K49" s="109">
        <f t="shared" si="15"/>
        <v>80</v>
      </c>
      <c r="L49" s="110">
        <f t="shared" si="16"/>
        <v>80</v>
      </c>
      <c r="M49" s="111">
        <f t="shared" si="17"/>
        <v>16</v>
      </c>
      <c r="N49" s="98">
        <v>42</v>
      </c>
      <c r="O49" s="53">
        <v>36</v>
      </c>
      <c r="P49" s="53">
        <v>37</v>
      </c>
      <c r="Q49" s="109">
        <f t="shared" si="18"/>
        <v>115</v>
      </c>
      <c r="R49" s="110">
        <f t="shared" si="19"/>
        <v>76.67</v>
      </c>
      <c r="S49" s="111">
        <f t="shared" si="20"/>
        <v>38.340000000000003</v>
      </c>
      <c r="T49" s="98">
        <v>31</v>
      </c>
      <c r="U49" s="53">
        <v>31</v>
      </c>
      <c r="V49" s="53">
        <v>27</v>
      </c>
      <c r="W49" s="109">
        <f t="shared" si="21"/>
        <v>89</v>
      </c>
      <c r="X49" s="110">
        <f t="shared" si="22"/>
        <v>74.17</v>
      </c>
      <c r="Y49" s="111">
        <f t="shared" si="23"/>
        <v>22.25</v>
      </c>
      <c r="Z49" s="163">
        <f t="shared" si="28"/>
        <v>76.59</v>
      </c>
      <c r="AA49" s="168">
        <f t="shared" si="29"/>
        <v>78</v>
      </c>
      <c r="AB49" s="158" t="str">
        <f t="shared" si="24"/>
        <v>Connecting</v>
      </c>
      <c r="AD49" s="3"/>
      <c r="AG49" s="1"/>
      <c r="AH49" s="1"/>
      <c r="AI49" s="1"/>
      <c r="AJ49" s="1"/>
      <c r="AK49" s="1"/>
      <c r="AL49" s="1"/>
      <c r="AM49" s="1"/>
      <c r="AN49" s="1"/>
      <c r="AO49" s="1"/>
      <c r="AP49" s="1"/>
      <c r="AQ49" s="1"/>
      <c r="AR49" s="1"/>
      <c r="AS49" s="1"/>
      <c r="AT49" s="1"/>
      <c r="AU49" s="45"/>
      <c r="AV49" s="44">
        <f t="shared" si="25"/>
        <v>77.5</v>
      </c>
      <c r="AW49" s="44">
        <f t="shared" si="26"/>
        <v>77.5</v>
      </c>
      <c r="AX49" s="44">
        <f t="shared" si="27"/>
        <v>67.5</v>
      </c>
    </row>
    <row r="50" spans="1:50" ht="18" customHeight="1">
      <c r="A50" s="146">
        <v>39</v>
      </c>
      <c r="B50" s="190" t="str">
        <f>INPUT!B50</f>
        <v>Zamora, Thomas</v>
      </c>
      <c r="C50" s="57"/>
      <c r="D50" s="57"/>
      <c r="E50" s="83"/>
      <c r="F50" s="98">
        <v>19</v>
      </c>
      <c r="G50" s="53">
        <v>18</v>
      </c>
      <c r="H50" s="53">
        <v>19</v>
      </c>
      <c r="I50" s="53">
        <v>19</v>
      </c>
      <c r="J50" s="53">
        <v>19</v>
      </c>
      <c r="K50" s="109">
        <f t="shared" si="15"/>
        <v>94</v>
      </c>
      <c r="L50" s="110">
        <f t="shared" si="16"/>
        <v>94</v>
      </c>
      <c r="M50" s="111">
        <f t="shared" si="17"/>
        <v>18.8</v>
      </c>
      <c r="N50" s="98">
        <v>45</v>
      </c>
      <c r="O50" s="53">
        <v>47</v>
      </c>
      <c r="P50" s="53">
        <v>50</v>
      </c>
      <c r="Q50" s="109">
        <f t="shared" si="18"/>
        <v>142</v>
      </c>
      <c r="R50" s="110">
        <f t="shared" si="19"/>
        <v>94.67</v>
      </c>
      <c r="S50" s="111">
        <f t="shared" si="20"/>
        <v>47.34</v>
      </c>
      <c r="T50" s="98">
        <v>33</v>
      </c>
      <c r="U50" s="53">
        <v>36</v>
      </c>
      <c r="V50" s="53">
        <v>37</v>
      </c>
      <c r="W50" s="109">
        <f t="shared" si="21"/>
        <v>106</v>
      </c>
      <c r="X50" s="110">
        <f t="shared" si="22"/>
        <v>88.33</v>
      </c>
      <c r="Y50" s="111">
        <f t="shared" si="23"/>
        <v>26.5</v>
      </c>
      <c r="Z50" s="163">
        <f t="shared" si="28"/>
        <v>92.64</v>
      </c>
      <c r="AA50" s="168">
        <f t="shared" si="29"/>
        <v>94</v>
      </c>
      <c r="AB50" s="158" t="str">
        <f t="shared" si="24"/>
        <v>Advancing</v>
      </c>
      <c r="AD50" s="3"/>
      <c r="AG50" s="1"/>
      <c r="AH50" s="1"/>
      <c r="AI50" s="1"/>
      <c r="AJ50" s="1"/>
      <c r="AK50" s="1"/>
      <c r="AL50" s="1"/>
      <c r="AM50" s="1"/>
      <c r="AN50" s="1"/>
      <c r="AO50" s="1"/>
      <c r="AP50" s="1"/>
      <c r="AQ50" s="1"/>
      <c r="AR50" s="1"/>
      <c r="AS50" s="1"/>
      <c r="AT50" s="1"/>
      <c r="AU50" s="45"/>
      <c r="AV50" s="44">
        <f t="shared" si="25"/>
        <v>82.5</v>
      </c>
      <c r="AW50" s="44">
        <f t="shared" si="26"/>
        <v>90</v>
      </c>
      <c r="AX50" s="44">
        <f t="shared" si="27"/>
        <v>92.5</v>
      </c>
    </row>
    <row r="51" spans="1:50" ht="18" customHeight="1">
      <c r="A51" s="146">
        <v>40</v>
      </c>
      <c r="B51" s="190" t="str">
        <f>INPUT!B51</f>
        <v>Zuniga, Vincent</v>
      </c>
      <c r="C51" s="57"/>
      <c r="D51" s="57"/>
      <c r="E51" s="83"/>
      <c r="F51" s="98">
        <v>14</v>
      </c>
      <c r="G51" s="53">
        <v>16</v>
      </c>
      <c r="H51" s="53">
        <v>15</v>
      </c>
      <c r="I51" s="53">
        <v>15</v>
      </c>
      <c r="J51" s="53">
        <v>15</v>
      </c>
      <c r="K51" s="109">
        <f t="shared" si="15"/>
        <v>75</v>
      </c>
      <c r="L51" s="110">
        <f t="shared" si="16"/>
        <v>75</v>
      </c>
      <c r="M51" s="111">
        <f t="shared" si="17"/>
        <v>15</v>
      </c>
      <c r="N51" s="98">
        <v>42</v>
      </c>
      <c r="O51" s="53">
        <v>36</v>
      </c>
      <c r="P51" s="53">
        <v>40</v>
      </c>
      <c r="Q51" s="109">
        <f t="shared" si="18"/>
        <v>118</v>
      </c>
      <c r="R51" s="110">
        <f t="shared" si="19"/>
        <v>78.67</v>
      </c>
      <c r="S51" s="111">
        <f t="shared" si="20"/>
        <v>39.340000000000003</v>
      </c>
      <c r="T51" s="98">
        <v>27</v>
      </c>
      <c r="U51" s="53">
        <v>28</v>
      </c>
      <c r="V51" s="53">
        <v>28</v>
      </c>
      <c r="W51" s="109">
        <f t="shared" si="21"/>
        <v>83</v>
      </c>
      <c r="X51" s="110">
        <f t="shared" si="22"/>
        <v>69.17</v>
      </c>
      <c r="Y51" s="111">
        <f t="shared" si="23"/>
        <v>20.75</v>
      </c>
      <c r="Z51" s="163">
        <f t="shared" si="28"/>
        <v>75.09</v>
      </c>
      <c r="AA51" s="168">
        <f t="shared" si="29"/>
        <v>77</v>
      </c>
      <c r="AB51" s="158" t="str">
        <f t="shared" si="24"/>
        <v>Connecting</v>
      </c>
      <c r="AD51" s="3"/>
      <c r="AG51" s="1"/>
      <c r="AH51" s="1"/>
      <c r="AI51" s="1"/>
      <c r="AJ51" s="1"/>
      <c r="AK51" s="1"/>
      <c r="AL51" s="1"/>
      <c r="AM51" s="1"/>
      <c r="AN51" s="1"/>
      <c r="AO51" s="1"/>
      <c r="AP51" s="1"/>
      <c r="AQ51" s="1"/>
      <c r="AR51" s="1"/>
      <c r="AS51" s="1"/>
      <c r="AT51" s="1"/>
      <c r="AU51" s="45"/>
      <c r="AV51" s="44">
        <f t="shared" si="25"/>
        <v>67.5</v>
      </c>
      <c r="AW51" s="44">
        <f t="shared" si="26"/>
        <v>70</v>
      </c>
      <c r="AX51" s="44">
        <f t="shared" si="27"/>
        <v>70</v>
      </c>
    </row>
    <row r="52" spans="1:50" ht="18" customHeight="1">
      <c r="A52" s="146">
        <v>41</v>
      </c>
      <c r="B52" s="190" t="str">
        <f>INPUT!B52</f>
        <v>Abad, Xavier</v>
      </c>
      <c r="C52" s="57"/>
      <c r="D52" s="57"/>
      <c r="E52" s="83"/>
      <c r="F52" s="98">
        <v>19</v>
      </c>
      <c r="G52" s="53">
        <v>18</v>
      </c>
      <c r="H52" s="53">
        <v>17</v>
      </c>
      <c r="I52" s="53">
        <v>19</v>
      </c>
      <c r="J52" s="53">
        <v>17</v>
      </c>
      <c r="K52" s="109">
        <f t="shared" si="15"/>
        <v>90</v>
      </c>
      <c r="L52" s="110">
        <f t="shared" si="16"/>
        <v>90</v>
      </c>
      <c r="M52" s="111">
        <f t="shared" si="17"/>
        <v>18</v>
      </c>
      <c r="N52" s="98">
        <v>46</v>
      </c>
      <c r="O52" s="53">
        <v>46</v>
      </c>
      <c r="P52" s="53">
        <v>46</v>
      </c>
      <c r="Q52" s="109">
        <f t="shared" si="18"/>
        <v>138</v>
      </c>
      <c r="R52" s="110">
        <f t="shared" si="19"/>
        <v>92</v>
      </c>
      <c r="S52" s="111">
        <f t="shared" si="20"/>
        <v>46</v>
      </c>
      <c r="T52" s="98">
        <v>33</v>
      </c>
      <c r="U52" s="53">
        <v>35</v>
      </c>
      <c r="V52" s="53">
        <v>36</v>
      </c>
      <c r="W52" s="109">
        <f t="shared" si="21"/>
        <v>104</v>
      </c>
      <c r="X52" s="110">
        <f t="shared" si="22"/>
        <v>86.67</v>
      </c>
      <c r="Y52" s="111">
        <f t="shared" si="23"/>
        <v>26</v>
      </c>
      <c r="Z52" s="163">
        <f t="shared" si="28"/>
        <v>90</v>
      </c>
      <c r="AA52" s="168">
        <f t="shared" si="29"/>
        <v>92</v>
      </c>
      <c r="AB52" s="158" t="str">
        <f t="shared" si="24"/>
        <v>Advancing</v>
      </c>
      <c r="AD52" s="3"/>
      <c r="AG52" s="1"/>
      <c r="AH52" s="1"/>
      <c r="AI52" s="1"/>
      <c r="AJ52" s="1"/>
      <c r="AK52" s="1"/>
      <c r="AL52" s="1"/>
      <c r="AM52" s="1"/>
      <c r="AN52" s="1"/>
      <c r="AO52" s="1"/>
      <c r="AP52" s="1"/>
      <c r="AQ52" s="1"/>
      <c r="AR52" s="1"/>
      <c r="AS52" s="1"/>
      <c r="AT52" s="1"/>
      <c r="AU52" s="45"/>
      <c r="AV52" s="44">
        <f t="shared" si="25"/>
        <v>82.5</v>
      </c>
      <c r="AW52" s="44">
        <f t="shared" si="26"/>
        <v>87.5</v>
      </c>
      <c r="AX52" s="44">
        <f t="shared" si="27"/>
        <v>90</v>
      </c>
    </row>
    <row r="53" spans="1:50" ht="18" customHeight="1">
      <c r="A53" s="146">
        <v>42</v>
      </c>
      <c r="B53" s="190" t="str">
        <f>INPUT!B53</f>
        <v>Agustin, Zachary</v>
      </c>
      <c r="C53" s="57"/>
      <c r="D53" s="57"/>
      <c r="E53" s="83"/>
      <c r="F53" s="98">
        <v>14</v>
      </c>
      <c r="G53" s="53">
        <v>15</v>
      </c>
      <c r="H53" s="53">
        <v>15</v>
      </c>
      <c r="I53" s="53">
        <v>15</v>
      </c>
      <c r="J53" s="53">
        <v>14</v>
      </c>
      <c r="K53" s="109">
        <f t="shared" si="15"/>
        <v>73</v>
      </c>
      <c r="L53" s="110">
        <f t="shared" si="16"/>
        <v>73</v>
      </c>
      <c r="M53" s="111">
        <f t="shared" si="17"/>
        <v>14.6</v>
      </c>
      <c r="N53" s="98">
        <v>36</v>
      </c>
      <c r="O53" s="53">
        <v>40</v>
      </c>
      <c r="P53" s="53">
        <v>38</v>
      </c>
      <c r="Q53" s="109">
        <f t="shared" si="18"/>
        <v>114</v>
      </c>
      <c r="R53" s="110">
        <f t="shared" si="19"/>
        <v>76</v>
      </c>
      <c r="S53" s="111">
        <f t="shared" si="20"/>
        <v>38</v>
      </c>
      <c r="T53" s="98">
        <v>25</v>
      </c>
      <c r="U53" s="53">
        <v>26</v>
      </c>
      <c r="V53" s="53">
        <v>26</v>
      </c>
      <c r="W53" s="109">
        <f t="shared" si="21"/>
        <v>77</v>
      </c>
      <c r="X53" s="110">
        <f t="shared" si="22"/>
        <v>64.17</v>
      </c>
      <c r="Y53" s="111">
        <f t="shared" si="23"/>
        <v>19.25</v>
      </c>
      <c r="Z53" s="163">
        <f t="shared" si="28"/>
        <v>71.849999999999994</v>
      </c>
      <c r="AA53" s="168">
        <f t="shared" si="29"/>
        <v>75</v>
      </c>
      <c r="AB53" s="158" t="str">
        <f t="shared" si="24"/>
        <v>Connecting</v>
      </c>
      <c r="AD53" s="3"/>
      <c r="AG53" s="1"/>
      <c r="AH53" s="1"/>
      <c r="AI53" s="1"/>
      <c r="AJ53" s="1"/>
      <c r="AK53" s="1"/>
      <c r="AL53" s="1"/>
      <c r="AM53" s="1"/>
      <c r="AN53" s="1"/>
      <c r="AO53" s="1"/>
      <c r="AP53" s="1"/>
      <c r="AQ53" s="1"/>
      <c r="AR53" s="1"/>
      <c r="AS53" s="1"/>
      <c r="AT53" s="1"/>
      <c r="AU53" s="45"/>
      <c r="AV53" s="44">
        <f t="shared" si="25"/>
        <v>62.5</v>
      </c>
      <c r="AW53" s="44">
        <f t="shared" si="26"/>
        <v>65</v>
      </c>
      <c r="AX53" s="44">
        <f t="shared" si="27"/>
        <v>65</v>
      </c>
    </row>
    <row r="54" spans="1:50" ht="18" customHeight="1">
      <c r="A54" s="146">
        <v>43</v>
      </c>
      <c r="B54" s="190" t="str">
        <f>INPUT!B54</f>
        <v>Alvarez, Alvin</v>
      </c>
      <c r="C54" s="57"/>
      <c r="D54" s="57"/>
      <c r="E54" s="83"/>
      <c r="F54" s="98">
        <v>18</v>
      </c>
      <c r="G54" s="53">
        <v>16</v>
      </c>
      <c r="H54" s="53">
        <v>17</v>
      </c>
      <c r="I54" s="53">
        <v>18</v>
      </c>
      <c r="J54" s="53">
        <v>17</v>
      </c>
      <c r="K54" s="109">
        <f t="shared" si="15"/>
        <v>86</v>
      </c>
      <c r="L54" s="110">
        <f t="shared" si="16"/>
        <v>86</v>
      </c>
      <c r="M54" s="111">
        <f t="shared" si="17"/>
        <v>17.2</v>
      </c>
      <c r="N54" s="98">
        <v>45</v>
      </c>
      <c r="O54" s="53">
        <v>42</v>
      </c>
      <c r="P54" s="53">
        <v>43</v>
      </c>
      <c r="Q54" s="109">
        <f t="shared" si="18"/>
        <v>130</v>
      </c>
      <c r="R54" s="110">
        <f t="shared" si="19"/>
        <v>86.67</v>
      </c>
      <c r="S54" s="111">
        <f t="shared" si="20"/>
        <v>43.34</v>
      </c>
      <c r="T54" s="98">
        <v>31</v>
      </c>
      <c r="U54" s="53">
        <v>30</v>
      </c>
      <c r="V54" s="53">
        <v>33</v>
      </c>
      <c r="W54" s="109">
        <f t="shared" si="21"/>
        <v>94</v>
      </c>
      <c r="X54" s="110">
        <f t="shared" si="22"/>
        <v>78.33</v>
      </c>
      <c r="Y54" s="111">
        <f t="shared" si="23"/>
        <v>23.5</v>
      </c>
      <c r="Z54" s="163">
        <f t="shared" si="28"/>
        <v>84.04</v>
      </c>
      <c r="AA54" s="168">
        <f t="shared" si="29"/>
        <v>86</v>
      </c>
      <c r="AB54" s="158" t="str">
        <f t="shared" si="24"/>
        <v>Benchmarking</v>
      </c>
      <c r="AD54" s="3"/>
      <c r="AG54" s="1"/>
      <c r="AH54" s="1"/>
      <c r="AI54" s="1"/>
      <c r="AJ54" s="1"/>
      <c r="AK54" s="1"/>
      <c r="AL54" s="1"/>
      <c r="AM54" s="1"/>
      <c r="AN54" s="1"/>
      <c r="AO54" s="1"/>
      <c r="AP54" s="1"/>
      <c r="AQ54" s="1"/>
      <c r="AR54" s="1"/>
      <c r="AS54" s="1"/>
      <c r="AT54" s="1"/>
      <c r="AU54" s="45"/>
      <c r="AV54" s="44">
        <f t="shared" si="25"/>
        <v>77.5</v>
      </c>
      <c r="AW54" s="44">
        <f t="shared" si="26"/>
        <v>75</v>
      </c>
      <c r="AX54" s="44">
        <f t="shared" si="27"/>
        <v>82.5</v>
      </c>
    </row>
    <row r="55" spans="1:50" ht="18" customHeight="1">
      <c r="A55" s="146">
        <v>44</v>
      </c>
      <c r="B55" s="190" t="str">
        <f>INPUT!B55</f>
        <v>Aquino, Andre</v>
      </c>
      <c r="C55" s="57"/>
      <c r="D55" s="57"/>
      <c r="E55" s="83"/>
      <c r="F55" s="98">
        <v>9</v>
      </c>
      <c r="G55" s="53">
        <v>10</v>
      </c>
      <c r="H55" s="53">
        <v>10</v>
      </c>
      <c r="I55" s="53">
        <v>11</v>
      </c>
      <c r="J55" s="53">
        <v>11</v>
      </c>
      <c r="K55" s="109">
        <f t="shared" si="15"/>
        <v>51</v>
      </c>
      <c r="L55" s="110">
        <f t="shared" si="16"/>
        <v>51</v>
      </c>
      <c r="M55" s="111">
        <f t="shared" si="17"/>
        <v>10.199999999999999</v>
      </c>
      <c r="N55" s="98">
        <v>28</v>
      </c>
      <c r="O55" s="53">
        <v>23</v>
      </c>
      <c r="P55" s="53">
        <v>23</v>
      </c>
      <c r="Q55" s="109">
        <f t="shared" si="18"/>
        <v>74</v>
      </c>
      <c r="R55" s="110">
        <f t="shared" si="19"/>
        <v>49.33</v>
      </c>
      <c r="S55" s="111">
        <f t="shared" si="20"/>
        <v>24.67</v>
      </c>
      <c r="T55" s="98">
        <v>20</v>
      </c>
      <c r="U55" s="53">
        <v>16</v>
      </c>
      <c r="V55" s="53">
        <v>18</v>
      </c>
      <c r="W55" s="109">
        <f t="shared" si="21"/>
        <v>54</v>
      </c>
      <c r="X55" s="110">
        <f t="shared" si="22"/>
        <v>45</v>
      </c>
      <c r="Y55" s="111">
        <f t="shared" si="23"/>
        <v>13.5</v>
      </c>
      <c r="Z55" s="163">
        <f t="shared" si="28"/>
        <v>48.37</v>
      </c>
      <c r="AA55" s="168">
        <f t="shared" si="29"/>
        <v>64</v>
      </c>
      <c r="AB55" s="158" t="str">
        <f t="shared" si="24"/>
        <v>Emerging</v>
      </c>
      <c r="AD55" s="3"/>
      <c r="AG55" s="1"/>
      <c r="AH55" s="1"/>
      <c r="AI55" s="1"/>
      <c r="AJ55" s="1"/>
      <c r="AK55" s="1"/>
      <c r="AL55" s="1"/>
      <c r="AM55" s="1"/>
      <c r="AN55" s="1"/>
      <c r="AO55" s="1"/>
      <c r="AP55" s="1"/>
      <c r="AQ55" s="1"/>
      <c r="AR55" s="1"/>
      <c r="AS55" s="1"/>
      <c r="AT55" s="1"/>
      <c r="AU55" s="45"/>
      <c r="AV55" s="44">
        <f t="shared" si="25"/>
        <v>50</v>
      </c>
      <c r="AW55" s="44">
        <f t="shared" si="26"/>
        <v>40</v>
      </c>
      <c r="AX55" s="44">
        <f t="shared" si="27"/>
        <v>45</v>
      </c>
    </row>
    <row r="56" spans="1:50" ht="18" customHeight="1">
      <c r="A56" s="146">
        <v>45</v>
      </c>
      <c r="B56" s="190" t="str">
        <f>INPUT!B56</f>
        <v>Arceo, Benedict</v>
      </c>
      <c r="C56" s="57"/>
      <c r="D56" s="57"/>
      <c r="E56" s="83"/>
      <c r="F56" s="98">
        <v>17</v>
      </c>
      <c r="G56" s="53">
        <v>15</v>
      </c>
      <c r="H56" s="53">
        <v>17</v>
      </c>
      <c r="I56" s="53">
        <v>17</v>
      </c>
      <c r="J56" s="53">
        <v>17</v>
      </c>
      <c r="K56" s="109">
        <f t="shared" si="15"/>
        <v>83</v>
      </c>
      <c r="L56" s="110">
        <f t="shared" si="16"/>
        <v>83</v>
      </c>
      <c r="M56" s="111">
        <f t="shared" si="17"/>
        <v>16.600000000000001</v>
      </c>
      <c r="N56" s="98">
        <v>39</v>
      </c>
      <c r="O56" s="53">
        <v>44</v>
      </c>
      <c r="P56" s="53">
        <v>43</v>
      </c>
      <c r="Q56" s="109">
        <f t="shared" si="18"/>
        <v>126</v>
      </c>
      <c r="R56" s="110">
        <f t="shared" si="19"/>
        <v>84</v>
      </c>
      <c r="S56" s="111">
        <f t="shared" si="20"/>
        <v>42</v>
      </c>
      <c r="T56" s="98">
        <v>33</v>
      </c>
      <c r="U56" s="53">
        <v>33</v>
      </c>
      <c r="V56" s="53">
        <v>30</v>
      </c>
      <c r="W56" s="109">
        <f t="shared" si="21"/>
        <v>96</v>
      </c>
      <c r="X56" s="110">
        <f t="shared" si="22"/>
        <v>80</v>
      </c>
      <c r="Y56" s="111">
        <f t="shared" si="23"/>
        <v>24</v>
      </c>
      <c r="Z56" s="163">
        <f t="shared" si="28"/>
        <v>82.6</v>
      </c>
      <c r="AA56" s="168">
        <f t="shared" si="29"/>
        <v>84</v>
      </c>
      <c r="AB56" s="158" t="str">
        <f t="shared" si="24"/>
        <v>Benchmarking</v>
      </c>
      <c r="AD56" s="3"/>
      <c r="AG56" s="1"/>
      <c r="AH56" s="1"/>
      <c r="AI56" s="1"/>
      <c r="AJ56" s="1"/>
      <c r="AK56" s="1"/>
      <c r="AL56" s="1"/>
      <c r="AM56" s="1"/>
      <c r="AN56" s="1"/>
      <c r="AO56" s="1"/>
      <c r="AP56" s="1"/>
      <c r="AQ56" s="1"/>
      <c r="AR56" s="1"/>
      <c r="AS56" s="1"/>
      <c r="AT56" s="1"/>
      <c r="AU56" s="45"/>
      <c r="AV56" s="44">
        <f t="shared" si="25"/>
        <v>82.5</v>
      </c>
      <c r="AW56" s="44">
        <f t="shared" si="26"/>
        <v>82.5</v>
      </c>
      <c r="AX56" s="44">
        <f t="shared" si="27"/>
        <v>75</v>
      </c>
    </row>
    <row r="57" spans="1:50" ht="18" customHeight="1">
      <c r="A57" s="146">
        <v>46</v>
      </c>
      <c r="B57" s="190" t="str">
        <f>INPUT!B57</f>
        <v>Arellano, Cyrus</v>
      </c>
      <c r="C57" s="57"/>
      <c r="D57" s="57"/>
      <c r="E57" s="83"/>
      <c r="F57" s="98">
        <v>16</v>
      </c>
      <c r="G57" s="53">
        <v>18</v>
      </c>
      <c r="H57" s="53">
        <v>18</v>
      </c>
      <c r="I57" s="53">
        <v>17</v>
      </c>
      <c r="J57" s="53">
        <v>18</v>
      </c>
      <c r="K57" s="109">
        <f t="shared" si="15"/>
        <v>87</v>
      </c>
      <c r="L57" s="110">
        <f t="shared" si="16"/>
        <v>87</v>
      </c>
      <c r="M57" s="111">
        <f t="shared" si="17"/>
        <v>17.399999999999999</v>
      </c>
      <c r="N57" s="98">
        <v>45</v>
      </c>
      <c r="O57" s="53">
        <v>46</v>
      </c>
      <c r="P57" s="53">
        <v>43</v>
      </c>
      <c r="Q57" s="109">
        <f t="shared" si="18"/>
        <v>134</v>
      </c>
      <c r="R57" s="110">
        <f t="shared" si="19"/>
        <v>89.33</v>
      </c>
      <c r="S57" s="111">
        <f t="shared" si="20"/>
        <v>44.67</v>
      </c>
      <c r="T57" s="98">
        <v>36</v>
      </c>
      <c r="U57" s="53">
        <v>33</v>
      </c>
      <c r="V57" s="53">
        <v>31</v>
      </c>
      <c r="W57" s="109">
        <f t="shared" si="21"/>
        <v>100</v>
      </c>
      <c r="X57" s="110">
        <f t="shared" si="22"/>
        <v>83.33</v>
      </c>
      <c r="Y57" s="111">
        <f t="shared" si="23"/>
        <v>25</v>
      </c>
      <c r="Z57" s="163">
        <f t="shared" si="28"/>
        <v>87.07</v>
      </c>
      <c r="AA57" s="168">
        <f t="shared" si="29"/>
        <v>89</v>
      </c>
      <c r="AB57" s="158" t="str">
        <f t="shared" si="24"/>
        <v>Benchmarking</v>
      </c>
      <c r="AD57" s="3"/>
      <c r="AG57" s="1"/>
      <c r="AH57" s="1"/>
      <c r="AI57" s="1"/>
      <c r="AJ57" s="1"/>
      <c r="AK57" s="1"/>
      <c r="AL57" s="1"/>
      <c r="AM57" s="1"/>
      <c r="AN57" s="1"/>
      <c r="AO57" s="1"/>
      <c r="AP57" s="1"/>
      <c r="AQ57" s="1"/>
      <c r="AR57" s="1"/>
      <c r="AS57" s="1"/>
      <c r="AT57" s="1"/>
      <c r="AU57" s="45"/>
      <c r="AV57" s="44">
        <f t="shared" si="25"/>
        <v>90</v>
      </c>
      <c r="AW57" s="44">
        <f t="shared" si="26"/>
        <v>82.5</v>
      </c>
      <c r="AX57" s="44">
        <f t="shared" si="27"/>
        <v>77.5</v>
      </c>
    </row>
    <row r="58" spans="1:50" ht="18" customHeight="1">
      <c r="A58" s="146">
        <v>47</v>
      </c>
      <c r="B58" s="190" t="str">
        <f>INPUT!B58</f>
        <v>Barrera, Dominic</v>
      </c>
      <c r="C58" s="57"/>
      <c r="D58" s="57"/>
      <c r="E58" s="83"/>
      <c r="F58" s="98">
        <v>18</v>
      </c>
      <c r="G58" s="53">
        <v>17</v>
      </c>
      <c r="H58" s="53">
        <v>15</v>
      </c>
      <c r="I58" s="53">
        <v>15</v>
      </c>
      <c r="J58" s="53">
        <v>16</v>
      </c>
      <c r="K58" s="109">
        <f t="shared" si="15"/>
        <v>81</v>
      </c>
      <c r="L58" s="110">
        <f t="shared" si="16"/>
        <v>81</v>
      </c>
      <c r="M58" s="111">
        <f t="shared" si="17"/>
        <v>16.2</v>
      </c>
      <c r="N58" s="98">
        <v>44</v>
      </c>
      <c r="O58" s="53">
        <v>42</v>
      </c>
      <c r="P58" s="53">
        <v>39</v>
      </c>
      <c r="Q58" s="109">
        <f t="shared" si="18"/>
        <v>125</v>
      </c>
      <c r="R58" s="110">
        <f t="shared" si="19"/>
        <v>83.33</v>
      </c>
      <c r="S58" s="111">
        <f t="shared" si="20"/>
        <v>41.67</v>
      </c>
      <c r="T58" s="98">
        <v>28</v>
      </c>
      <c r="U58" s="53">
        <v>34</v>
      </c>
      <c r="V58" s="53">
        <v>30</v>
      </c>
      <c r="W58" s="109">
        <f t="shared" si="21"/>
        <v>92</v>
      </c>
      <c r="X58" s="110">
        <f t="shared" si="22"/>
        <v>76.67</v>
      </c>
      <c r="Y58" s="111">
        <f t="shared" si="23"/>
        <v>23</v>
      </c>
      <c r="Z58" s="163">
        <f t="shared" si="28"/>
        <v>80.87</v>
      </c>
      <c r="AA58" s="168">
        <f t="shared" si="29"/>
        <v>82</v>
      </c>
      <c r="AB58" s="158" t="str">
        <f t="shared" si="24"/>
        <v>Benchmarking</v>
      </c>
      <c r="AD58" s="3"/>
      <c r="AG58" s="1"/>
      <c r="AH58" s="1"/>
      <c r="AI58" s="1"/>
      <c r="AJ58" s="1"/>
      <c r="AK58" s="1"/>
      <c r="AL58" s="1"/>
      <c r="AM58" s="1"/>
      <c r="AN58" s="1"/>
      <c r="AO58" s="1"/>
      <c r="AP58" s="1"/>
      <c r="AQ58" s="1"/>
      <c r="AR58" s="1"/>
      <c r="AS58" s="1"/>
      <c r="AT58" s="1"/>
      <c r="AU58" s="45"/>
      <c r="AV58" s="44">
        <f t="shared" si="25"/>
        <v>70</v>
      </c>
      <c r="AW58" s="44">
        <f t="shared" si="26"/>
        <v>85</v>
      </c>
      <c r="AX58" s="44">
        <f t="shared" si="27"/>
        <v>75</v>
      </c>
    </row>
    <row r="59" spans="1:50" ht="18" customHeight="1">
      <c r="A59" s="146">
        <v>48</v>
      </c>
      <c r="B59" s="190" t="str">
        <f>INPUT!B59</f>
        <v>Cabral, Emmanuel</v>
      </c>
      <c r="C59" s="57"/>
      <c r="D59" s="57"/>
      <c r="E59" s="83"/>
      <c r="F59" s="98">
        <v>15</v>
      </c>
      <c r="G59" s="53">
        <v>15</v>
      </c>
      <c r="H59" s="53">
        <v>17</v>
      </c>
      <c r="I59" s="53">
        <v>17</v>
      </c>
      <c r="J59" s="53">
        <v>17</v>
      </c>
      <c r="K59" s="109">
        <f t="shared" si="15"/>
        <v>81</v>
      </c>
      <c r="L59" s="110">
        <f t="shared" si="16"/>
        <v>81</v>
      </c>
      <c r="M59" s="111">
        <f t="shared" si="17"/>
        <v>16.2</v>
      </c>
      <c r="N59" s="98">
        <v>40</v>
      </c>
      <c r="O59" s="53">
        <v>43</v>
      </c>
      <c r="P59" s="53">
        <v>40</v>
      </c>
      <c r="Q59" s="109">
        <f t="shared" si="18"/>
        <v>123</v>
      </c>
      <c r="R59" s="110">
        <f t="shared" si="19"/>
        <v>82</v>
      </c>
      <c r="S59" s="111">
        <f t="shared" si="20"/>
        <v>41</v>
      </c>
      <c r="T59" s="98">
        <v>31</v>
      </c>
      <c r="U59" s="53">
        <v>30</v>
      </c>
      <c r="V59" s="53">
        <v>31</v>
      </c>
      <c r="W59" s="109">
        <f t="shared" si="21"/>
        <v>92</v>
      </c>
      <c r="X59" s="110">
        <f t="shared" si="22"/>
        <v>76.67</v>
      </c>
      <c r="Y59" s="111">
        <f t="shared" si="23"/>
        <v>23</v>
      </c>
      <c r="Z59" s="163">
        <f t="shared" si="28"/>
        <v>80.2</v>
      </c>
      <c r="AA59" s="168">
        <f t="shared" si="29"/>
        <v>82</v>
      </c>
      <c r="AB59" s="158" t="str">
        <f t="shared" si="24"/>
        <v>Benchmarking</v>
      </c>
      <c r="AD59" s="3"/>
      <c r="AG59" s="1"/>
      <c r="AH59" s="1"/>
      <c r="AI59" s="1"/>
      <c r="AJ59" s="1"/>
      <c r="AK59" s="1"/>
      <c r="AL59" s="1"/>
      <c r="AM59" s="1"/>
      <c r="AN59" s="1"/>
      <c r="AO59" s="1"/>
      <c r="AP59" s="1"/>
      <c r="AQ59" s="1"/>
      <c r="AR59" s="1"/>
      <c r="AS59" s="1"/>
      <c r="AT59" s="1"/>
      <c r="AU59" s="45"/>
      <c r="AV59" s="44">
        <f t="shared" si="25"/>
        <v>77.5</v>
      </c>
      <c r="AW59" s="44">
        <f t="shared" si="26"/>
        <v>75</v>
      </c>
      <c r="AX59" s="44">
        <f t="shared" si="27"/>
        <v>77.5</v>
      </c>
    </row>
    <row r="60" spans="1:50" ht="18" customHeight="1">
      <c r="A60" s="146">
        <v>49</v>
      </c>
      <c r="B60" s="190" t="str">
        <f>INPUT!B60</f>
        <v>David, Francis</v>
      </c>
      <c r="C60" s="57"/>
      <c r="D60" s="57"/>
      <c r="E60" s="83"/>
      <c r="F60" s="98">
        <v>19</v>
      </c>
      <c r="G60" s="53">
        <v>16</v>
      </c>
      <c r="H60" s="53">
        <v>17</v>
      </c>
      <c r="I60" s="53">
        <v>18</v>
      </c>
      <c r="J60" s="53">
        <v>16</v>
      </c>
      <c r="K60" s="109">
        <f t="shared" si="15"/>
        <v>86</v>
      </c>
      <c r="L60" s="110">
        <f t="shared" si="16"/>
        <v>86</v>
      </c>
      <c r="M60" s="111">
        <f t="shared" si="17"/>
        <v>17.2</v>
      </c>
      <c r="N60" s="98">
        <v>44</v>
      </c>
      <c r="O60" s="53">
        <v>42</v>
      </c>
      <c r="P60" s="53">
        <v>43</v>
      </c>
      <c r="Q60" s="109">
        <f t="shared" si="18"/>
        <v>129</v>
      </c>
      <c r="R60" s="110">
        <f t="shared" si="19"/>
        <v>86</v>
      </c>
      <c r="S60" s="111">
        <f t="shared" si="20"/>
        <v>43</v>
      </c>
      <c r="T60" s="98">
        <v>34</v>
      </c>
      <c r="U60" s="53">
        <v>33</v>
      </c>
      <c r="V60" s="53">
        <v>34</v>
      </c>
      <c r="W60" s="109">
        <f t="shared" si="21"/>
        <v>101</v>
      </c>
      <c r="X60" s="110">
        <f t="shared" si="22"/>
        <v>84.17</v>
      </c>
      <c r="Y60" s="111">
        <f t="shared" si="23"/>
        <v>25.25</v>
      </c>
      <c r="Z60" s="163">
        <f t="shared" si="28"/>
        <v>85.45</v>
      </c>
      <c r="AA60" s="168">
        <f t="shared" si="29"/>
        <v>87</v>
      </c>
      <c r="AB60" s="158" t="str">
        <f t="shared" si="24"/>
        <v>Benchmarking</v>
      </c>
      <c r="AD60" s="3"/>
      <c r="AG60" s="1"/>
      <c r="AH60" s="1"/>
      <c r="AI60" s="1"/>
      <c r="AJ60" s="1"/>
      <c r="AK60" s="1"/>
      <c r="AL60" s="1"/>
      <c r="AM60" s="1"/>
      <c r="AN60" s="1"/>
      <c r="AO60" s="1"/>
      <c r="AP60" s="1"/>
      <c r="AQ60" s="1"/>
      <c r="AR60" s="1"/>
      <c r="AS60" s="1"/>
      <c r="AT60" s="1"/>
      <c r="AU60" s="45"/>
      <c r="AV60" s="44">
        <f t="shared" si="25"/>
        <v>85</v>
      </c>
      <c r="AW60" s="44">
        <f t="shared" si="26"/>
        <v>82.5</v>
      </c>
      <c r="AX60" s="44">
        <f t="shared" si="27"/>
        <v>85</v>
      </c>
    </row>
    <row r="61" spans="1:50" ht="18" customHeight="1" thickBot="1">
      <c r="A61" s="148">
        <v>50</v>
      </c>
      <c r="B61" s="191" t="str">
        <f>INPUT!B61</f>
        <v>Escobar, Gian</v>
      </c>
      <c r="C61" s="63"/>
      <c r="D61" s="63"/>
      <c r="E61" s="84"/>
      <c r="F61" s="99">
        <v>19</v>
      </c>
      <c r="G61" s="54">
        <v>18</v>
      </c>
      <c r="H61" s="54">
        <v>18</v>
      </c>
      <c r="I61" s="54">
        <v>17</v>
      </c>
      <c r="J61" s="54">
        <v>19</v>
      </c>
      <c r="K61" s="112">
        <f t="shared" si="15"/>
        <v>91</v>
      </c>
      <c r="L61" s="113">
        <f t="shared" si="16"/>
        <v>91</v>
      </c>
      <c r="M61" s="114">
        <f t="shared" si="17"/>
        <v>18.2</v>
      </c>
      <c r="N61" s="99">
        <v>48</v>
      </c>
      <c r="O61" s="54">
        <v>45</v>
      </c>
      <c r="P61" s="54">
        <v>48</v>
      </c>
      <c r="Q61" s="112">
        <f t="shared" si="18"/>
        <v>141</v>
      </c>
      <c r="R61" s="113">
        <f t="shared" si="19"/>
        <v>94</v>
      </c>
      <c r="S61" s="114">
        <f t="shared" si="20"/>
        <v>47</v>
      </c>
      <c r="T61" s="99">
        <v>35</v>
      </c>
      <c r="U61" s="54">
        <v>36</v>
      </c>
      <c r="V61" s="54">
        <v>33</v>
      </c>
      <c r="W61" s="112">
        <f t="shared" si="21"/>
        <v>104</v>
      </c>
      <c r="X61" s="113">
        <f t="shared" si="22"/>
        <v>86.67</v>
      </c>
      <c r="Y61" s="114">
        <f t="shared" si="23"/>
        <v>26</v>
      </c>
      <c r="Z61" s="164">
        <f t="shared" si="28"/>
        <v>91.2</v>
      </c>
      <c r="AA61" s="169">
        <f t="shared" si="29"/>
        <v>93</v>
      </c>
      <c r="AB61" s="159" t="str">
        <f t="shared" si="24"/>
        <v>Advancing</v>
      </c>
      <c r="AD61" s="3"/>
      <c r="AG61" s="1"/>
      <c r="AH61" s="1"/>
      <c r="AI61" s="1"/>
      <c r="AJ61" s="1"/>
      <c r="AK61" s="1"/>
      <c r="AL61" s="1"/>
      <c r="AM61" s="1"/>
      <c r="AN61" s="1"/>
      <c r="AO61" s="1"/>
      <c r="AP61" s="1"/>
      <c r="AQ61" s="1"/>
      <c r="AR61" s="1"/>
      <c r="AS61" s="1"/>
      <c r="AT61" s="1"/>
      <c r="AU61" s="45"/>
      <c r="AV61" s="44">
        <f t="shared" si="25"/>
        <v>87.5</v>
      </c>
      <c r="AW61" s="44">
        <f t="shared" si="26"/>
        <v>90</v>
      </c>
      <c r="AX61" s="44">
        <f t="shared" si="27"/>
        <v>82.5</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Fernandez, Alyssa</v>
      </c>
      <c r="C63" s="101"/>
      <c r="D63" s="101"/>
      <c r="E63" s="102"/>
      <c r="F63" s="98">
        <v>20</v>
      </c>
      <c r="G63" s="53">
        <v>18</v>
      </c>
      <c r="H63" s="53">
        <v>20</v>
      </c>
      <c r="I63" s="53">
        <v>19</v>
      </c>
      <c r="J63" s="53">
        <v>20</v>
      </c>
      <c r="K63" s="106">
        <f t="shared" ref="K63:K94" si="30">IF(COUNT($F63:$J63)=0,"",SUM($F63:$J63))</f>
        <v>97</v>
      </c>
      <c r="L63" s="107">
        <f t="shared" ref="L63:L94" si="31">IF(ISERROR(IF($K63="","",ROUND(($K63/$K$10)*$L$10,2))),"",IF($K63="","",ROUND(($K63/$K$10)*$L$10,2)))</f>
        <v>97</v>
      </c>
      <c r="M63" s="108">
        <f t="shared" ref="M63:M94" si="32">IF($L63="","",ROUND($L63*$M$10,2))</f>
        <v>19.399999999999999</v>
      </c>
      <c r="N63" s="98">
        <v>50</v>
      </c>
      <c r="O63" s="53">
        <v>50</v>
      </c>
      <c r="P63" s="53">
        <v>50</v>
      </c>
      <c r="Q63" s="106">
        <f t="shared" ref="Q63:Q94" si="33">IF(COUNT($N63:$P63)=0,"",SUM($N63:$P63))</f>
        <v>150</v>
      </c>
      <c r="R63" s="107">
        <f t="shared" ref="R63:R94" si="34">IF(ISERROR(IF($Q63="","",ROUND(($Q63/$Q$10)*$R$10,2))),"",IF($Q63="","",ROUND(($Q63/$Q$10)*$R$10,2)))</f>
        <v>100</v>
      </c>
      <c r="S63" s="108">
        <f t="shared" ref="S63:S94" si="35">IF($R63="","",ROUND($R63*$S$10,2))</f>
        <v>50</v>
      </c>
      <c r="T63" s="98">
        <v>39</v>
      </c>
      <c r="U63" s="53">
        <v>36</v>
      </c>
      <c r="V63" s="53">
        <v>39</v>
      </c>
      <c r="W63" s="106">
        <f t="shared" ref="W63:W94" si="36">IF(COUNT($T63:$V63)=0,"",SUM($T63:$V63))</f>
        <v>114</v>
      </c>
      <c r="X63" s="107">
        <f t="shared" ref="X63:X94" si="37">IF(ISERROR(IF($W63="","",ROUND(($W63/$W$10)*$X$10,2))),"",IF($W63="","",ROUND(($W63/$W$10)*$X$10,2)))</f>
        <v>95</v>
      </c>
      <c r="Y63" s="108">
        <f t="shared" ref="Y63:Y94" si="38">IF($X63="","",ROUND($X63*$Y$10,2))</f>
        <v>28.5</v>
      </c>
      <c r="Z63" s="162">
        <f t="shared" ref="Z63:Z94" si="39">IF(ISERROR(IF($V63="","",ROUND(SUM($M63,$S63,$Y63),2))),"",IF($V63="","",ROUND(SUM($M63,$S63,$Y63),2)))</f>
        <v>97.9</v>
      </c>
      <c r="AA63" s="167">
        <f t="shared" ref="AA63:AA94" si="40">IF(ISERROR(IF($V63="","",VLOOKUP(Z63,NewTransmu,4,TRUE))),"",IF($V63="","",VLOOKUP(Z63,NewTransmu,4,TRUE)))</f>
        <v>99</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97.5</v>
      </c>
      <c r="AW63" s="44">
        <f t="shared" si="26"/>
        <v>90</v>
      </c>
      <c r="AX63" s="44">
        <f t="shared" si="27"/>
        <v>97.5</v>
      </c>
    </row>
    <row r="64" spans="1:50" ht="18" customHeight="1">
      <c r="A64" s="146">
        <v>2</v>
      </c>
      <c r="B64" s="190" t="str">
        <f>INPUT!B64</f>
        <v>Garcia, Angela</v>
      </c>
      <c r="C64" s="57"/>
      <c r="D64" s="57"/>
      <c r="E64" s="83"/>
      <c r="F64" s="98">
        <v>16</v>
      </c>
      <c r="G64" s="53">
        <v>16</v>
      </c>
      <c r="H64" s="53">
        <v>17</v>
      </c>
      <c r="I64" s="53">
        <v>18</v>
      </c>
      <c r="J64" s="53">
        <v>16</v>
      </c>
      <c r="K64" s="109">
        <f t="shared" si="30"/>
        <v>83</v>
      </c>
      <c r="L64" s="110">
        <f t="shared" si="31"/>
        <v>83</v>
      </c>
      <c r="M64" s="111">
        <f t="shared" si="32"/>
        <v>16.600000000000001</v>
      </c>
      <c r="N64" s="98">
        <v>43</v>
      </c>
      <c r="O64" s="53">
        <v>45</v>
      </c>
      <c r="P64" s="53">
        <v>47</v>
      </c>
      <c r="Q64" s="109">
        <f t="shared" si="33"/>
        <v>135</v>
      </c>
      <c r="R64" s="110">
        <f t="shared" si="34"/>
        <v>90</v>
      </c>
      <c r="S64" s="111">
        <f t="shared" si="35"/>
        <v>45</v>
      </c>
      <c r="T64" s="98">
        <v>33</v>
      </c>
      <c r="U64" s="53">
        <v>30</v>
      </c>
      <c r="V64" s="53">
        <v>32</v>
      </c>
      <c r="W64" s="109">
        <f t="shared" si="36"/>
        <v>95</v>
      </c>
      <c r="X64" s="110">
        <f t="shared" si="37"/>
        <v>79.17</v>
      </c>
      <c r="Y64" s="111">
        <f t="shared" si="38"/>
        <v>23.75</v>
      </c>
      <c r="Z64" s="163">
        <f t="shared" si="39"/>
        <v>85.35</v>
      </c>
      <c r="AA64" s="168">
        <f t="shared" si="40"/>
        <v>87</v>
      </c>
      <c r="AB64" s="158" t="str">
        <f t="shared" si="41"/>
        <v>Benchmarking</v>
      </c>
      <c r="AD64" s="3"/>
      <c r="AG64" s="1"/>
      <c r="AH64" s="1"/>
      <c r="AI64" s="1"/>
      <c r="AJ64" s="1"/>
      <c r="AK64" s="1"/>
      <c r="AL64" s="1"/>
      <c r="AM64" s="1"/>
      <c r="AN64" s="1"/>
      <c r="AO64" s="1"/>
      <c r="AP64" s="1"/>
      <c r="AQ64" s="1"/>
      <c r="AR64" s="1"/>
      <c r="AS64" s="1"/>
      <c r="AT64" s="1"/>
      <c r="AU64" s="45"/>
      <c r="AV64" s="44">
        <f t="shared" si="25"/>
        <v>82.5</v>
      </c>
      <c r="AW64" s="44">
        <f t="shared" si="26"/>
        <v>75</v>
      </c>
      <c r="AX64" s="44">
        <f t="shared" si="27"/>
        <v>80</v>
      </c>
    </row>
    <row r="65" spans="1:50" ht="18" customHeight="1">
      <c r="A65" s="146">
        <v>3</v>
      </c>
      <c r="B65" s="190" t="str">
        <f>INPUT!B65</f>
        <v>Gonzales, Bea</v>
      </c>
      <c r="C65" s="57"/>
      <c r="D65" s="57"/>
      <c r="E65" s="83"/>
      <c r="F65" s="98">
        <v>16</v>
      </c>
      <c r="G65" s="53">
        <v>14</v>
      </c>
      <c r="H65" s="53">
        <v>16</v>
      </c>
      <c r="I65" s="53">
        <v>14</v>
      </c>
      <c r="J65" s="53">
        <v>16</v>
      </c>
      <c r="K65" s="109">
        <f t="shared" si="30"/>
        <v>76</v>
      </c>
      <c r="L65" s="110">
        <f t="shared" si="31"/>
        <v>76</v>
      </c>
      <c r="M65" s="111">
        <f t="shared" si="32"/>
        <v>15.2</v>
      </c>
      <c r="N65" s="98">
        <v>38</v>
      </c>
      <c r="O65" s="53">
        <v>41</v>
      </c>
      <c r="P65" s="53">
        <v>39</v>
      </c>
      <c r="Q65" s="109">
        <f t="shared" si="33"/>
        <v>118</v>
      </c>
      <c r="R65" s="110">
        <f t="shared" si="34"/>
        <v>78.67</v>
      </c>
      <c r="S65" s="111">
        <f t="shared" si="35"/>
        <v>39.340000000000003</v>
      </c>
      <c r="T65" s="98">
        <v>26</v>
      </c>
      <c r="U65" s="53">
        <v>29</v>
      </c>
      <c r="V65" s="53">
        <v>30</v>
      </c>
      <c r="W65" s="109">
        <f t="shared" si="36"/>
        <v>85</v>
      </c>
      <c r="X65" s="110">
        <f t="shared" si="37"/>
        <v>70.83</v>
      </c>
      <c r="Y65" s="111">
        <f t="shared" si="38"/>
        <v>21.25</v>
      </c>
      <c r="Z65" s="163">
        <f t="shared" si="39"/>
        <v>75.790000000000006</v>
      </c>
      <c r="AA65" s="168">
        <f t="shared" si="40"/>
        <v>77</v>
      </c>
      <c r="AB65" s="158" t="str">
        <f t="shared" si="41"/>
        <v>Connecting</v>
      </c>
      <c r="AD65" s="3"/>
      <c r="AG65" s="1"/>
      <c r="AH65" s="1"/>
      <c r="AI65" s="1"/>
      <c r="AJ65" s="1"/>
      <c r="AK65" s="1"/>
      <c r="AL65" s="1"/>
      <c r="AM65" s="1"/>
      <c r="AN65" s="1"/>
      <c r="AO65" s="1"/>
      <c r="AP65" s="1"/>
      <c r="AQ65" s="1"/>
      <c r="AR65" s="1"/>
      <c r="AS65" s="1"/>
      <c r="AT65" s="1"/>
      <c r="AU65" s="45"/>
      <c r="AV65" s="44">
        <f t="shared" si="25"/>
        <v>65</v>
      </c>
      <c r="AW65" s="44">
        <f t="shared" si="26"/>
        <v>72.5</v>
      </c>
      <c r="AX65" s="44">
        <f t="shared" si="27"/>
        <v>75</v>
      </c>
    </row>
    <row r="66" spans="1:50" ht="18" customHeight="1">
      <c r="A66" s="146">
        <v>4</v>
      </c>
      <c r="B66" s="190" t="str">
        <f>INPUT!B66</f>
        <v>Hernandez, Bianca</v>
      </c>
      <c r="C66" s="57"/>
      <c r="D66" s="57"/>
      <c r="E66" s="83"/>
      <c r="F66" s="98">
        <v>15</v>
      </c>
      <c r="G66" s="53">
        <v>16</v>
      </c>
      <c r="H66" s="53">
        <v>17</v>
      </c>
      <c r="I66" s="53">
        <v>16</v>
      </c>
      <c r="J66" s="53">
        <v>15</v>
      </c>
      <c r="K66" s="109">
        <f t="shared" si="30"/>
        <v>79</v>
      </c>
      <c r="L66" s="110">
        <f t="shared" si="31"/>
        <v>79</v>
      </c>
      <c r="M66" s="111">
        <f t="shared" si="32"/>
        <v>15.8</v>
      </c>
      <c r="N66" s="98">
        <v>45</v>
      </c>
      <c r="O66" s="53">
        <v>46</v>
      </c>
      <c r="P66" s="53">
        <v>42</v>
      </c>
      <c r="Q66" s="109">
        <f t="shared" si="33"/>
        <v>133</v>
      </c>
      <c r="R66" s="110">
        <f t="shared" si="34"/>
        <v>88.67</v>
      </c>
      <c r="S66" s="111">
        <f t="shared" si="35"/>
        <v>44.34</v>
      </c>
      <c r="T66" s="98">
        <v>33</v>
      </c>
      <c r="U66" s="53">
        <v>29</v>
      </c>
      <c r="V66" s="53">
        <v>33</v>
      </c>
      <c r="W66" s="109">
        <f t="shared" si="36"/>
        <v>95</v>
      </c>
      <c r="X66" s="110">
        <f t="shared" si="37"/>
        <v>79.17</v>
      </c>
      <c r="Y66" s="111">
        <f t="shared" si="38"/>
        <v>23.75</v>
      </c>
      <c r="Z66" s="163">
        <f t="shared" si="39"/>
        <v>83.89</v>
      </c>
      <c r="AA66" s="168">
        <f t="shared" si="40"/>
        <v>85</v>
      </c>
      <c r="AB66" s="158" t="str">
        <f t="shared" si="41"/>
        <v>Benchmarking</v>
      </c>
      <c r="AD66" s="3"/>
      <c r="AG66" s="1"/>
      <c r="AH66" s="1"/>
      <c r="AI66" s="1"/>
      <c r="AJ66" s="1"/>
      <c r="AK66" s="1"/>
      <c r="AL66" s="1"/>
      <c r="AM66" s="1"/>
      <c r="AN66" s="1"/>
      <c r="AO66" s="1"/>
      <c r="AP66" s="1"/>
      <c r="AQ66" s="1"/>
      <c r="AR66" s="1"/>
      <c r="AS66" s="1"/>
      <c r="AT66" s="1"/>
      <c r="AU66" s="45"/>
      <c r="AV66" s="44">
        <f t="shared" si="25"/>
        <v>82.5</v>
      </c>
      <c r="AW66" s="44">
        <f t="shared" si="26"/>
        <v>72.5</v>
      </c>
      <c r="AX66" s="44">
        <f t="shared" si="27"/>
        <v>82.5</v>
      </c>
    </row>
    <row r="67" spans="1:50" ht="18" customHeight="1">
      <c r="A67" s="146">
        <v>5</v>
      </c>
      <c r="B67" s="190" t="str">
        <f>INPUT!B67</f>
        <v>Ilagan, Camille</v>
      </c>
      <c r="C67" s="57"/>
      <c r="D67" s="57"/>
      <c r="E67" s="83"/>
      <c r="F67" s="98">
        <v>18</v>
      </c>
      <c r="G67" s="53">
        <v>19</v>
      </c>
      <c r="H67" s="53">
        <v>19</v>
      </c>
      <c r="I67" s="53">
        <v>20</v>
      </c>
      <c r="J67" s="53">
        <v>17</v>
      </c>
      <c r="K67" s="109">
        <f t="shared" si="30"/>
        <v>93</v>
      </c>
      <c r="L67" s="110">
        <f t="shared" si="31"/>
        <v>93</v>
      </c>
      <c r="M67" s="111">
        <f t="shared" si="32"/>
        <v>18.600000000000001</v>
      </c>
      <c r="N67" s="98">
        <v>46</v>
      </c>
      <c r="O67" s="53">
        <v>50</v>
      </c>
      <c r="P67" s="53">
        <v>49</v>
      </c>
      <c r="Q67" s="109">
        <f t="shared" si="33"/>
        <v>145</v>
      </c>
      <c r="R67" s="110">
        <f t="shared" si="34"/>
        <v>96.67</v>
      </c>
      <c r="S67" s="111">
        <f t="shared" si="35"/>
        <v>48.34</v>
      </c>
      <c r="T67" s="98">
        <v>34</v>
      </c>
      <c r="U67" s="53">
        <v>37</v>
      </c>
      <c r="V67" s="53">
        <v>37</v>
      </c>
      <c r="W67" s="109">
        <f t="shared" si="36"/>
        <v>108</v>
      </c>
      <c r="X67" s="110">
        <f t="shared" si="37"/>
        <v>90</v>
      </c>
      <c r="Y67" s="111">
        <f t="shared" si="38"/>
        <v>27</v>
      </c>
      <c r="Z67" s="163">
        <f t="shared" si="39"/>
        <v>93.94</v>
      </c>
      <c r="AA67" s="168">
        <f t="shared" si="40"/>
        <v>95</v>
      </c>
      <c r="AB67" s="158" t="str">
        <f t="shared" si="41"/>
        <v>Advancing</v>
      </c>
      <c r="AD67" s="3"/>
      <c r="AG67" s="1"/>
      <c r="AH67" s="1"/>
      <c r="AI67" s="1"/>
      <c r="AJ67" s="1"/>
      <c r="AK67" s="1"/>
      <c r="AL67" s="1"/>
      <c r="AM67" s="1"/>
      <c r="AN67" s="1"/>
      <c r="AO67" s="1"/>
      <c r="AP67" s="1"/>
      <c r="AQ67" s="1"/>
      <c r="AR67" s="1"/>
      <c r="AS67" s="1"/>
      <c r="AT67" s="1"/>
      <c r="AU67" s="45"/>
      <c r="AV67" s="44">
        <f t="shared" si="25"/>
        <v>85</v>
      </c>
      <c r="AW67" s="44">
        <f t="shared" si="26"/>
        <v>92.5</v>
      </c>
      <c r="AX67" s="44">
        <f t="shared" si="27"/>
        <v>92.5</v>
      </c>
    </row>
    <row r="68" spans="1:50" ht="18" customHeight="1">
      <c r="A68" s="146">
        <v>6</v>
      </c>
      <c r="B68" s="190" t="str">
        <f>INPUT!B68</f>
        <v>Jimenez, Carla</v>
      </c>
      <c r="C68" s="57"/>
      <c r="D68" s="57"/>
      <c r="E68" s="83"/>
      <c r="F68" s="98">
        <v>19</v>
      </c>
      <c r="G68" s="53">
        <v>19</v>
      </c>
      <c r="H68" s="53">
        <v>20</v>
      </c>
      <c r="I68" s="53">
        <v>18</v>
      </c>
      <c r="J68" s="53">
        <v>20</v>
      </c>
      <c r="K68" s="109">
        <f t="shared" si="30"/>
        <v>96</v>
      </c>
      <c r="L68" s="110">
        <f t="shared" si="31"/>
        <v>96</v>
      </c>
      <c r="M68" s="111">
        <f t="shared" si="32"/>
        <v>19.2</v>
      </c>
      <c r="N68" s="98">
        <v>50</v>
      </c>
      <c r="O68" s="53">
        <v>50</v>
      </c>
      <c r="P68" s="53">
        <v>50</v>
      </c>
      <c r="Q68" s="109">
        <f t="shared" si="33"/>
        <v>150</v>
      </c>
      <c r="R68" s="110">
        <f t="shared" si="34"/>
        <v>100</v>
      </c>
      <c r="S68" s="111">
        <f t="shared" si="35"/>
        <v>50</v>
      </c>
      <c r="T68" s="98">
        <v>35</v>
      </c>
      <c r="U68" s="53">
        <v>35</v>
      </c>
      <c r="V68" s="53">
        <v>36</v>
      </c>
      <c r="W68" s="109">
        <f t="shared" si="36"/>
        <v>106</v>
      </c>
      <c r="X68" s="110">
        <f t="shared" si="37"/>
        <v>88.33</v>
      </c>
      <c r="Y68" s="111">
        <f t="shared" si="38"/>
        <v>26.5</v>
      </c>
      <c r="Z68" s="163">
        <f t="shared" si="39"/>
        <v>95.7</v>
      </c>
      <c r="AA68" s="168">
        <f t="shared" si="40"/>
        <v>97</v>
      </c>
      <c r="AB68" s="158" t="str">
        <f t="shared" si="41"/>
        <v>Advancing</v>
      </c>
      <c r="AD68" s="3"/>
      <c r="AG68" s="1"/>
      <c r="AH68" s="1"/>
      <c r="AI68" s="1"/>
      <c r="AJ68" s="1"/>
      <c r="AK68" s="1"/>
      <c r="AL68" s="1"/>
      <c r="AM68" s="1"/>
      <c r="AN68" s="1"/>
      <c r="AO68" s="1"/>
      <c r="AP68" s="1"/>
      <c r="AQ68" s="1"/>
      <c r="AR68" s="1"/>
      <c r="AS68" s="1"/>
      <c r="AT68" s="1"/>
      <c r="AU68" s="45"/>
      <c r="AV68" s="44">
        <f t="shared" si="25"/>
        <v>87.5</v>
      </c>
      <c r="AW68" s="44">
        <f t="shared" si="26"/>
        <v>87.5</v>
      </c>
      <c r="AX68" s="44">
        <f t="shared" si="27"/>
        <v>90</v>
      </c>
    </row>
    <row r="69" spans="1:50" ht="18" customHeight="1">
      <c r="A69" s="146">
        <v>7</v>
      </c>
      <c r="B69" s="190" t="str">
        <f>INPUT!B69</f>
        <v>Lacson, Chloe</v>
      </c>
      <c r="C69" s="57"/>
      <c r="D69" s="57"/>
      <c r="E69" s="83"/>
      <c r="F69" s="98">
        <v>15</v>
      </c>
      <c r="G69" s="53">
        <v>16</v>
      </c>
      <c r="H69" s="53">
        <v>17</v>
      </c>
      <c r="I69" s="53">
        <v>16</v>
      </c>
      <c r="J69" s="53">
        <v>15</v>
      </c>
      <c r="K69" s="109">
        <f t="shared" si="30"/>
        <v>79</v>
      </c>
      <c r="L69" s="110">
        <f t="shared" si="31"/>
        <v>79</v>
      </c>
      <c r="M69" s="111">
        <f t="shared" si="32"/>
        <v>15.8</v>
      </c>
      <c r="N69" s="98">
        <v>38</v>
      </c>
      <c r="O69" s="53">
        <v>38</v>
      </c>
      <c r="P69" s="53">
        <v>43</v>
      </c>
      <c r="Q69" s="109">
        <f t="shared" si="33"/>
        <v>119</v>
      </c>
      <c r="R69" s="110">
        <f t="shared" si="34"/>
        <v>79.33</v>
      </c>
      <c r="S69" s="111">
        <f t="shared" si="35"/>
        <v>39.67</v>
      </c>
      <c r="T69" s="98">
        <v>30</v>
      </c>
      <c r="U69" s="53">
        <v>28</v>
      </c>
      <c r="V69" s="53">
        <v>33</v>
      </c>
      <c r="W69" s="109">
        <f t="shared" si="36"/>
        <v>91</v>
      </c>
      <c r="X69" s="110">
        <f t="shared" si="37"/>
        <v>75.83</v>
      </c>
      <c r="Y69" s="111">
        <f t="shared" si="38"/>
        <v>22.75</v>
      </c>
      <c r="Z69" s="163">
        <f t="shared" si="39"/>
        <v>78.22</v>
      </c>
      <c r="AA69" s="168">
        <f t="shared" si="40"/>
        <v>80</v>
      </c>
      <c r="AB69" s="158" t="str">
        <f t="shared" si="41"/>
        <v>Benchmarking</v>
      </c>
      <c r="AD69" s="3"/>
      <c r="AG69" s="1"/>
      <c r="AH69" s="1"/>
      <c r="AI69" s="1"/>
      <c r="AJ69" s="1"/>
      <c r="AK69" s="1"/>
      <c r="AL69" s="1"/>
      <c r="AM69" s="1"/>
      <c r="AN69" s="1"/>
      <c r="AO69" s="1"/>
      <c r="AP69" s="1"/>
      <c r="AQ69" s="1"/>
      <c r="AR69" s="1"/>
      <c r="AS69" s="1"/>
      <c r="AT69" s="1"/>
      <c r="AU69" s="45"/>
      <c r="AV69" s="44">
        <f t="shared" si="25"/>
        <v>75</v>
      </c>
      <c r="AW69" s="44">
        <f t="shared" si="26"/>
        <v>70</v>
      </c>
      <c r="AX69" s="44">
        <f t="shared" si="27"/>
        <v>82.5</v>
      </c>
    </row>
    <row r="70" spans="1:50" ht="18" customHeight="1">
      <c r="A70" s="146">
        <v>8</v>
      </c>
      <c r="B70" s="190" t="str">
        <f>INPUT!B70</f>
        <v>Lim, Clarisse</v>
      </c>
      <c r="C70" s="57"/>
      <c r="D70" s="57"/>
      <c r="E70" s="83"/>
      <c r="F70" s="98">
        <v>19</v>
      </c>
      <c r="G70" s="53">
        <v>19</v>
      </c>
      <c r="H70" s="53">
        <v>17</v>
      </c>
      <c r="I70" s="53">
        <v>18</v>
      </c>
      <c r="J70" s="53">
        <v>19</v>
      </c>
      <c r="K70" s="109">
        <f t="shared" si="30"/>
        <v>92</v>
      </c>
      <c r="L70" s="110">
        <f t="shared" si="31"/>
        <v>92</v>
      </c>
      <c r="M70" s="111">
        <f t="shared" si="32"/>
        <v>18.399999999999999</v>
      </c>
      <c r="N70" s="98">
        <v>46</v>
      </c>
      <c r="O70" s="53">
        <v>47</v>
      </c>
      <c r="P70" s="53">
        <v>50</v>
      </c>
      <c r="Q70" s="109">
        <f t="shared" si="33"/>
        <v>143</v>
      </c>
      <c r="R70" s="110">
        <f t="shared" si="34"/>
        <v>95.33</v>
      </c>
      <c r="S70" s="111">
        <f t="shared" si="35"/>
        <v>47.67</v>
      </c>
      <c r="T70" s="98">
        <v>33</v>
      </c>
      <c r="U70" s="53">
        <v>36</v>
      </c>
      <c r="V70" s="53">
        <v>35</v>
      </c>
      <c r="W70" s="109">
        <f t="shared" si="36"/>
        <v>104</v>
      </c>
      <c r="X70" s="110">
        <f t="shared" si="37"/>
        <v>86.67</v>
      </c>
      <c r="Y70" s="111">
        <f t="shared" si="38"/>
        <v>26</v>
      </c>
      <c r="Z70" s="163">
        <f t="shared" si="39"/>
        <v>92.07</v>
      </c>
      <c r="AA70" s="168">
        <f t="shared" si="40"/>
        <v>94</v>
      </c>
      <c r="AB70" s="158" t="str">
        <f t="shared" si="41"/>
        <v>Advancing</v>
      </c>
      <c r="AD70" s="3"/>
      <c r="AG70" s="1"/>
      <c r="AH70" s="1"/>
      <c r="AI70" s="1"/>
      <c r="AJ70" s="1"/>
      <c r="AK70" s="1"/>
      <c r="AL70" s="1"/>
      <c r="AM70" s="1"/>
      <c r="AN70" s="1"/>
      <c r="AO70" s="1"/>
      <c r="AP70" s="1"/>
      <c r="AQ70" s="1"/>
      <c r="AR70" s="1"/>
      <c r="AS70" s="1"/>
      <c r="AT70" s="1"/>
      <c r="AU70" s="45"/>
      <c r="AV70" s="44">
        <f t="shared" si="25"/>
        <v>82.5</v>
      </c>
      <c r="AW70" s="44">
        <f t="shared" si="26"/>
        <v>90</v>
      </c>
      <c r="AX70" s="44">
        <f t="shared" si="27"/>
        <v>87.5</v>
      </c>
    </row>
    <row r="71" spans="1:50" ht="18" customHeight="1">
      <c r="A71" s="146">
        <v>9</v>
      </c>
      <c r="B71" s="190" t="str">
        <f>INPUT!B71</f>
        <v>Manalo, Danica</v>
      </c>
      <c r="C71" s="57"/>
      <c r="D71" s="57"/>
      <c r="E71" s="83"/>
      <c r="F71" s="98">
        <v>16</v>
      </c>
      <c r="G71" s="53">
        <v>14</v>
      </c>
      <c r="H71" s="53">
        <v>16</v>
      </c>
      <c r="I71" s="53">
        <v>16</v>
      </c>
      <c r="J71" s="53">
        <v>15</v>
      </c>
      <c r="K71" s="109">
        <f t="shared" si="30"/>
        <v>77</v>
      </c>
      <c r="L71" s="110">
        <f t="shared" si="31"/>
        <v>77</v>
      </c>
      <c r="M71" s="111">
        <f t="shared" si="32"/>
        <v>15.4</v>
      </c>
      <c r="N71" s="98">
        <v>39</v>
      </c>
      <c r="O71" s="53">
        <v>40</v>
      </c>
      <c r="P71" s="53">
        <v>37</v>
      </c>
      <c r="Q71" s="109">
        <f t="shared" si="33"/>
        <v>116</v>
      </c>
      <c r="R71" s="110">
        <f t="shared" si="34"/>
        <v>77.33</v>
      </c>
      <c r="S71" s="111">
        <f t="shared" si="35"/>
        <v>38.67</v>
      </c>
      <c r="T71" s="98">
        <v>26</v>
      </c>
      <c r="U71" s="53">
        <v>27</v>
      </c>
      <c r="V71" s="53">
        <v>29</v>
      </c>
      <c r="W71" s="109">
        <f t="shared" si="36"/>
        <v>82</v>
      </c>
      <c r="X71" s="110">
        <f t="shared" si="37"/>
        <v>68.33</v>
      </c>
      <c r="Y71" s="111">
        <f t="shared" si="38"/>
        <v>20.5</v>
      </c>
      <c r="Z71" s="163">
        <f t="shared" si="39"/>
        <v>74.569999999999993</v>
      </c>
      <c r="AA71" s="168">
        <f t="shared" si="40"/>
        <v>76</v>
      </c>
      <c r="AB71" s="158" t="str">
        <f t="shared" si="41"/>
        <v>Connecting</v>
      </c>
      <c r="AD71" s="3"/>
      <c r="AG71" s="1"/>
      <c r="AH71" s="1"/>
      <c r="AI71" s="1"/>
      <c r="AJ71" s="1"/>
      <c r="AK71" s="1"/>
      <c r="AL71" s="1"/>
      <c r="AM71" s="1"/>
      <c r="AN71" s="1"/>
      <c r="AO71" s="1"/>
      <c r="AP71" s="1"/>
      <c r="AQ71" s="1"/>
      <c r="AR71" s="1"/>
      <c r="AS71" s="1"/>
      <c r="AT71" s="1"/>
      <c r="AU71" s="45"/>
      <c r="AV71" s="44">
        <f t="shared" si="25"/>
        <v>65</v>
      </c>
      <c r="AW71" s="44">
        <f t="shared" si="26"/>
        <v>67.5</v>
      </c>
      <c r="AX71" s="44">
        <f t="shared" si="27"/>
        <v>72.5</v>
      </c>
    </row>
    <row r="72" spans="1:50" ht="18" customHeight="1">
      <c r="A72" s="146">
        <v>10</v>
      </c>
      <c r="B72" s="190" t="str">
        <f>INPUT!B72</f>
        <v>Mendoza, Diana</v>
      </c>
      <c r="C72" s="57"/>
      <c r="D72" s="57"/>
      <c r="E72" s="83"/>
      <c r="F72" s="98">
        <v>16</v>
      </c>
      <c r="G72" s="53">
        <v>19</v>
      </c>
      <c r="H72" s="53">
        <v>17</v>
      </c>
      <c r="I72" s="53">
        <v>18</v>
      </c>
      <c r="J72" s="53">
        <v>17</v>
      </c>
      <c r="K72" s="109">
        <f t="shared" si="30"/>
        <v>87</v>
      </c>
      <c r="L72" s="110">
        <f t="shared" si="31"/>
        <v>87</v>
      </c>
      <c r="M72" s="111">
        <f t="shared" si="32"/>
        <v>17.399999999999999</v>
      </c>
      <c r="N72" s="98">
        <v>42</v>
      </c>
      <c r="O72" s="53">
        <v>42</v>
      </c>
      <c r="P72" s="53">
        <v>46</v>
      </c>
      <c r="Q72" s="109">
        <f t="shared" si="33"/>
        <v>130</v>
      </c>
      <c r="R72" s="110">
        <f t="shared" si="34"/>
        <v>86.67</v>
      </c>
      <c r="S72" s="111">
        <f t="shared" si="35"/>
        <v>43.34</v>
      </c>
      <c r="T72" s="98">
        <v>34</v>
      </c>
      <c r="U72" s="53">
        <v>32</v>
      </c>
      <c r="V72" s="53">
        <v>33</v>
      </c>
      <c r="W72" s="109">
        <f t="shared" si="36"/>
        <v>99</v>
      </c>
      <c r="X72" s="110">
        <f t="shared" si="37"/>
        <v>82.5</v>
      </c>
      <c r="Y72" s="111">
        <f t="shared" si="38"/>
        <v>24.75</v>
      </c>
      <c r="Z72" s="163">
        <f t="shared" si="39"/>
        <v>85.49</v>
      </c>
      <c r="AA72" s="168">
        <f t="shared" si="40"/>
        <v>87</v>
      </c>
      <c r="AB72" s="158" t="str">
        <f t="shared" si="41"/>
        <v>Benchmarking</v>
      </c>
      <c r="AD72" s="3"/>
      <c r="AG72" s="1"/>
      <c r="AH72" s="1"/>
      <c r="AI72" s="1"/>
      <c r="AJ72" s="1"/>
      <c r="AK72" s="1"/>
      <c r="AL72" s="1"/>
      <c r="AM72" s="1"/>
      <c r="AN72" s="1"/>
      <c r="AO72" s="1"/>
      <c r="AP72" s="1"/>
      <c r="AQ72" s="1"/>
      <c r="AR72" s="1"/>
      <c r="AS72" s="1"/>
      <c r="AT72" s="1"/>
      <c r="AU72" s="45"/>
      <c r="AV72" s="44">
        <f t="shared" si="25"/>
        <v>85</v>
      </c>
      <c r="AW72" s="44">
        <f t="shared" si="26"/>
        <v>80</v>
      </c>
      <c r="AX72" s="44">
        <f t="shared" si="27"/>
        <v>82.5</v>
      </c>
    </row>
    <row r="73" spans="1:50" ht="18" customHeight="1">
      <c r="A73" s="146">
        <v>11</v>
      </c>
      <c r="B73" s="190" t="str">
        <f>INPUT!B73</f>
        <v>Navarro, Elena</v>
      </c>
      <c r="C73" s="57"/>
      <c r="D73" s="57"/>
      <c r="E73" s="83"/>
      <c r="F73" s="98">
        <v>17</v>
      </c>
      <c r="G73" s="53">
        <v>17</v>
      </c>
      <c r="H73" s="53">
        <v>18</v>
      </c>
      <c r="I73" s="53">
        <v>17</v>
      </c>
      <c r="J73" s="53">
        <v>18</v>
      </c>
      <c r="K73" s="109">
        <f t="shared" si="30"/>
        <v>87</v>
      </c>
      <c r="L73" s="110">
        <f t="shared" si="31"/>
        <v>87</v>
      </c>
      <c r="M73" s="111">
        <f t="shared" si="32"/>
        <v>17.399999999999999</v>
      </c>
      <c r="N73" s="98">
        <v>46</v>
      </c>
      <c r="O73" s="53">
        <v>42</v>
      </c>
      <c r="P73" s="53">
        <v>41</v>
      </c>
      <c r="Q73" s="109">
        <f t="shared" si="33"/>
        <v>129</v>
      </c>
      <c r="R73" s="110">
        <f t="shared" si="34"/>
        <v>86</v>
      </c>
      <c r="S73" s="111">
        <f t="shared" si="35"/>
        <v>43</v>
      </c>
      <c r="T73" s="98">
        <v>31</v>
      </c>
      <c r="U73" s="53">
        <v>32</v>
      </c>
      <c r="V73" s="53">
        <v>30</v>
      </c>
      <c r="W73" s="109">
        <f t="shared" si="36"/>
        <v>93</v>
      </c>
      <c r="X73" s="110">
        <f t="shared" si="37"/>
        <v>77.5</v>
      </c>
      <c r="Y73" s="111">
        <f t="shared" si="38"/>
        <v>23.25</v>
      </c>
      <c r="Z73" s="163">
        <f t="shared" si="39"/>
        <v>83.65</v>
      </c>
      <c r="AA73" s="168">
        <f t="shared" si="40"/>
        <v>85</v>
      </c>
      <c r="AB73" s="158" t="str">
        <f t="shared" si="41"/>
        <v>Benchmarking</v>
      </c>
      <c r="AD73" s="3"/>
      <c r="AG73" s="1"/>
      <c r="AH73" s="1"/>
      <c r="AI73" s="1"/>
      <c r="AJ73" s="1"/>
      <c r="AK73" s="1"/>
      <c r="AL73" s="1"/>
      <c r="AM73" s="1"/>
      <c r="AN73" s="1"/>
      <c r="AO73" s="1"/>
      <c r="AP73" s="1"/>
      <c r="AQ73" s="1"/>
      <c r="AR73" s="1"/>
      <c r="AS73" s="1"/>
      <c r="AT73" s="1"/>
      <c r="AU73" s="45"/>
      <c r="AV73" s="44">
        <f t="shared" si="25"/>
        <v>77.5</v>
      </c>
      <c r="AW73" s="44">
        <f t="shared" si="26"/>
        <v>80</v>
      </c>
      <c r="AX73" s="44">
        <f t="shared" si="27"/>
        <v>75</v>
      </c>
    </row>
    <row r="74" spans="1:50" ht="18" customHeight="1">
      <c r="A74" s="146">
        <v>12</v>
      </c>
      <c r="B74" s="190" t="str">
        <f>INPUT!B74</f>
        <v>Ocampo, Ella</v>
      </c>
      <c r="C74" s="57"/>
      <c r="D74" s="57"/>
      <c r="E74" s="83"/>
      <c r="F74" s="98">
        <v>17</v>
      </c>
      <c r="G74" s="53">
        <v>16</v>
      </c>
      <c r="H74" s="53">
        <v>16</v>
      </c>
      <c r="I74" s="53">
        <v>16</v>
      </c>
      <c r="J74" s="53">
        <v>16</v>
      </c>
      <c r="K74" s="109">
        <f t="shared" si="30"/>
        <v>81</v>
      </c>
      <c r="L74" s="110">
        <f t="shared" si="31"/>
        <v>81</v>
      </c>
      <c r="M74" s="111">
        <f t="shared" si="32"/>
        <v>16.2</v>
      </c>
      <c r="N74" s="98">
        <v>44</v>
      </c>
      <c r="O74" s="53">
        <v>41</v>
      </c>
      <c r="P74" s="53">
        <v>41</v>
      </c>
      <c r="Q74" s="109">
        <f t="shared" si="33"/>
        <v>126</v>
      </c>
      <c r="R74" s="110">
        <f t="shared" si="34"/>
        <v>84</v>
      </c>
      <c r="S74" s="111">
        <f t="shared" si="35"/>
        <v>42</v>
      </c>
      <c r="T74" s="98">
        <v>29</v>
      </c>
      <c r="U74" s="53">
        <v>31</v>
      </c>
      <c r="V74" s="53">
        <v>31</v>
      </c>
      <c r="W74" s="109">
        <f t="shared" si="36"/>
        <v>91</v>
      </c>
      <c r="X74" s="110">
        <f t="shared" si="37"/>
        <v>75.83</v>
      </c>
      <c r="Y74" s="111">
        <f t="shared" si="38"/>
        <v>22.75</v>
      </c>
      <c r="Z74" s="163">
        <f t="shared" si="39"/>
        <v>80.95</v>
      </c>
      <c r="AA74" s="168">
        <f t="shared" si="40"/>
        <v>82</v>
      </c>
      <c r="AB74" s="158" t="str">
        <f t="shared" si="41"/>
        <v>Benchmarking</v>
      </c>
      <c r="AD74" s="3"/>
      <c r="AG74" s="1"/>
      <c r="AH74" s="1"/>
      <c r="AI74" s="1"/>
      <c r="AJ74" s="1"/>
      <c r="AK74" s="1"/>
      <c r="AL74" s="1"/>
      <c r="AM74" s="1"/>
      <c r="AN74" s="1"/>
      <c r="AO74" s="1"/>
      <c r="AP74" s="1"/>
      <c r="AQ74" s="1"/>
      <c r="AR74" s="1"/>
      <c r="AS74" s="1"/>
      <c r="AT74" s="1"/>
      <c r="AU74" s="45"/>
      <c r="AV74" s="44">
        <f t="shared" si="25"/>
        <v>72.5</v>
      </c>
      <c r="AW74" s="44">
        <f t="shared" si="26"/>
        <v>77.5</v>
      </c>
      <c r="AX74" s="44">
        <f t="shared" si="27"/>
        <v>77.5</v>
      </c>
    </row>
    <row r="75" spans="1:50" ht="18" customHeight="1">
      <c r="A75" s="146">
        <v>13</v>
      </c>
      <c r="B75" s="190" t="str">
        <f>INPUT!B75</f>
        <v>Ortega, Erika</v>
      </c>
      <c r="C75" s="57"/>
      <c r="D75" s="57"/>
      <c r="E75" s="83"/>
      <c r="F75" s="98">
        <v>16</v>
      </c>
      <c r="G75" s="53">
        <v>18</v>
      </c>
      <c r="H75" s="53">
        <v>15</v>
      </c>
      <c r="I75" s="53">
        <v>15</v>
      </c>
      <c r="J75" s="53">
        <v>17</v>
      </c>
      <c r="K75" s="109">
        <f t="shared" si="30"/>
        <v>81</v>
      </c>
      <c r="L75" s="110">
        <f t="shared" si="31"/>
        <v>81</v>
      </c>
      <c r="M75" s="111">
        <f t="shared" si="32"/>
        <v>16.2</v>
      </c>
      <c r="N75" s="98">
        <v>46</v>
      </c>
      <c r="O75" s="53">
        <v>43</v>
      </c>
      <c r="P75" s="53">
        <v>44</v>
      </c>
      <c r="Q75" s="109">
        <f t="shared" si="33"/>
        <v>133</v>
      </c>
      <c r="R75" s="110">
        <f t="shared" si="34"/>
        <v>88.67</v>
      </c>
      <c r="S75" s="111">
        <f t="shared" si="35"/>
        <v>44.34</v>
      </c>
      <c r="T75" s="98">
        <v>29</v>
      </c>
      <c r="U75" s="53">
        <v>32</v>
      </c>
      <c r="V75" s="53">
        <v>32</v>
      </c>
      <c r="W75" s="109">
        <f t="shared" si="36"/>
        <v>93</v>
      </c>
      <c r="X75" s="110">
        <f t="shared" si="37"/>
        <v>77.5</v>
      </c>
      <c r="Y75" s="111">
        <f t="shared" si="38"/>
        <v>23.25</v>
      </c>
      <c r="Z75" s="163">
        <f t="shared" si="39"/>
        <v>83.79</v>
      </c>
      <c r="AA75" s="168">
        <f t="shared" si="40"/>
        <v>85</v>
      </c>
      <c r="AB75" s="158" t="str">
        <f t="shared" si="41"/>
        <v>Benchmarking</v>
      </c>
      <c r="AD75" s="3"/>
      <c r="AG75" s="1"/>
      <c r="AH75" s="1"/>
      <c r="AI75" s="1"/>
      <c r="AJ75" s="1"/>
      <c r="AK75" s="1"/>
      <c r="AL75" s="1"/>
      <c r="AM75" s="1"/>
      <c r="AN75" s="1"/>
      <c r="AO75" s="1"/>
      <c r="AP75" s="1"/>
      <c r="AQ75" s="1"/>
      <c r="AR75" s="1"/>
      <c r="AS75" s="1"/>
      <c r="AT75" s="1"/>
      <c r="AU75" s="45"/>
      <c r="AV75" s="44">
        <f t="shared" si="25"/>
        <v>72.5</v>
      </c>
      <c r="AW75" s="44">
        <f t="shared" si="26"/>
        <v>80</v>
      </c>
      <c r="AX75" s="44">
        <f t="shared" si="27"/>
        <v>80</v>
      </c>
    </row>
    <row r="76" spans="1:50" ht="18" customHeight="1">
      <c r="A76" s="146">
        <v>14</v>
      </c>
      <c r="B76" s="190" t="str">
        <f>INPUT!B76</f>
        <v>Pascual, Faith</v>
      </c>
      <c r="C76" s="57"/>
      <c r="D76" s="57"/>
      <c r="E76" s="83"/>
      <c r="F76" s="98">
        <v>16</v>
      </c>
      <c r="G76" s="53">
        <v>15</v>
      </c>
      <c r="H76" s="53">
        <v>16</v>
      </c>
      <c r="I76" s="53">
        <v>17</v>
      </c>
      <c r="J76" s="53">
        <v>16</v>
      </c>
      <c r="K76" s="109">
        <f t="shared" si="30"/>
        <v>80</v>
      </c>
      <c r="L76" s="110">
        <f t="shared" si="31"/>
        <v>80</v>
      </c>
      <c r="M76" s="111">
        <f t="shared" si="32"/>
        <v>16</v>
      </c>
      <c r="N76" s="98">
        <v>43</v>
      </c>
      <c r="O76" s="53">
        <v>39</v>
      </c>
      <c r="P76" s="53">
        <v>41</v>
      </c>
      <c r="Q76" s="109">
        <f t="shared" si="33"/>
        <v>123</v>
      </c>
      <c r="R76" s="110">
        <f t="shared" si="34"/>
        <v>82</v>
      </c>
      <c r="S76" s="111">
        <f t="shared" si="35"/>
        <v>41</v>
      </c>
      <c r="T76" s="98">
        <v>30</v>
      </c>
      <c r="U76" s="53">
        <v>33</v>
      </c>
      <c r="V76" s="53">
        <v>30</v>
      </c>
      <c r="W76" s="109">
        <f t="shared" si="36"/>
        <v>93</v>
      </c>
      <c r="X76" s="110">
        <f t="shared" si="37"/>
        <v>77.5</v>
      </c>
      <c r="Y76" s="111">
        <f t="shared" si="38"/>
        <v>23.25</v>
      </c>
      <c r="Z76" s="163">
        <f t="shared" si="39"/>
        <v>80.25</v>
      </c>
      <c r="AA76" s="168">
        <f t="shared" si="40"/>
        <v>82</v>
      </c>
      <c r="AB76" s="158" t="str">
        <f t="shared" si="41"/>
        <v>Benchmarking</v>
      </c>
      <c r="AD76" s="3"/>
      <c r="AG76" s="1"/>
      <c r="AH76" s="1"/>
      <c r="AI76" s="1"/>
      <c r="AJ76" s="1"/>
      <c r="AK76" s="1"/>
      <c r="AL76" s="1"/>
      <c r="AM76" s="1"/>
      <c r="AN76" s="1"/>
      <c r="AO76" s="1"/>
      <c r="AP76" s="1"/>
      <c r="AQ76" s="1"/>
      <c r="AR76" s="1"/>
      <c r="AS76" s="1"/>
      <c r="AT76" s="1"/>
      <c r="AU76" s="45"/>
      <c r="AV76" s="44">
        <f t="shared" ref="AV76:AV112" si="42">(T76/$T$10)*100</f>
        <v>75</v>
      </c>
      <c r="AW76" s="44">
        <f t="shared" ref="AW76:AW112" si="43">(U76/$U$10)*100</f>
        <v>82.5</v>
      </c>
      <c r="AX76" s="44">
        <f t="shared" ref="AX76:AX112" si="44">(V76/$V$10)*100</f>
        <v>75</v>
      </c>
    </row>
    <row r="77" spans="1:50" ht="18" customHeight="1">
      <c r="A77" s="146">
        <v>15</v>
      </c>
      <c r="B77" s="190" t="str">
        <f>INPUT!B77</f>
        <v>Quizon, Gabrielle</v>
      </c>
      <c r="C77" s="57"/>
      <c r="D77" s="57"/>
      <c r="E77" s="83"/>
      <c r="F77" s="98">
        <v>18</v>
      </c>
      <c r="G77" s="53">
        <v>20</v>
      </c>
      <c r="H77" s="53">
        <v>18</v>
      </c>
      <c r="I77" s="53">
        <v>17</v>
      </c>
      <c r="J77" s="53">
        <v>18</v>
      </c>
      <c r="K77" s="109">
        <f t="shared" si="30"/>
        <v>91</v>
      </c>
      <c r="L77" s="110">
        <f t="shared" si="31"/>
        <v>91</v>
      </c>
      <c r="M77" s="111">
        <f t="shared" si="32"/>
        <v>18.2</v>
      </c>
      <c r="N77" s="98">
        <v>48</v>
      </c>
      <c r="O77" s="53">
        <v>50</v>
      </c>
      <c r="P77" s="53">
        <v>44</v>
      </c>
      <c r="Q77" s="109">
        <f t="shared" si="33"/>
        <v>142</v>
      </c>
      <c r="R77" s="110">
        <f t="shared" si="34"/>
        <v>94.67</v>
      </c>
      <c r="S77" s="111">
        <f t="shared" si="35"/>
        <v>47.34</v>
      </c>
      <c r="T77" s="98">
        <v>36</v>
      </c>
      <c r="U77" s="53">
        <v>37</v>
      </c>
      <c r="V77" s="53">
        <v>36</v>
      </c>
      <c r="W77" s="109">
        <f t="shared" si="36"/>
        <v>109</v>
      </c>
      <c r="X77" s="110">
        <f t="shared" si="37"/>
        <v>90.83</v>
      </c>
      <c r="Y77" s="111">
        <f t="shared" si="38"/>
        <v>27.25</v>
      </c>
      <c r="Z77" s="163">
        <f t="shared" si="39"/>
        <v>92.79</v>
      </c>
      <c r="AA77" s="168">
        <f t="shared" si="40"/>
        <v>94</v>
      </c>
      <c r="AB77" s="158" t="str">
        <f t="shared" si="41"/>
        <v>Advancing</v>
      </c>
      <c r="AD77" s="3"/>
      <c r="AG77" s="1"/>
      <c r="AH77" s="1"/>
      <c r="AI77" s="1"/>
      <c r="AJ77" s="1"/>
      <c r="AK77" s="1"/>
      <c r="AL77" s="1"/>
      <c r="AM77" s="1"/>
      <c r="AN77" s="1"/>
      <c r="AO77" s="1"/>
      <c r="AP77" s="1"/>
      <c r="AQ77" s="1"/>
      <c r="AR77" s="1"/>
      <c r="AS77" s="1"/>
      <c r="AT77" s="1"/>
      <c r="AU77" s="45"/>
      <c r="AV77" s="44">
        <f t="shared" si="42"/>
        <v>90</v>
      </c>
      <c r="AW77" s="44">
        <f t="shared" si="43"/>
        <v>92.5</v>
      </c>
      <c r="AX77" s="44">
        <f t="shared" si="44"/>
        <v>90</v>
      </c>
    </row>
    <row r="78" spans="1:50" ht="18" customHeight="1">
      <c r="A78" s="146">
        <v>16</v>
      </c>
      <c r="B78" s="190" t="str">
        <f>INPUT!B78</f>
        <v>Ramos, Hannah</v>
      </c>
      <c r="C78" s="57"/>
      <c r="D78" s="57"/>
      <c r="E78" s="83"/>
      <c r="F78" s="98">
        <v>17</v>
      </c>
      <c r="G78" s="53">
        <v>18</v>
      </c>
      <c r="H78" s="53">
        <v>18</v>
      </c>
      <c r="I78" s="53">
        <v>16</v>
      </c>
      <c r="J78" s="53">
        <v>17</v>
      </c>
      <c r="K78" s="109">
        <f t="shared" si="30"/>
        <v>86</v>
      </c>
      <c r="L78" s="110">
        <f t="shared" si="31"/>
        <v>86</v>
      </c>
      <c r="M78" s="111">
        <f t="shared" si="32"/>
        <v>17.2</v>
      </c>
      <c r="N78" s="98">
        <v>41</v>
      </c>
      <c r="O78" s="53">
        <v>45</v>
      </c>
      <c r="P78" s="53">
        <v>46</v>
      </c>
      <c r="Q78" s="109">
        <f t="shared" si="33"/>
        <v>132</v>
      </c>
      <c r="R78" s="110">
        <f t="shared" si="34"/>
        <v>88</v>
      </c>
      <c r="S78" s="111">
        <f t="shared" si="35"/>
        <v>44</v>
      </c>
      <c r="T78" s="98">
        <v>30</v>
      </c>
      <c r="U78" s="53">
        <v>30</v>
      </c>
      <c r="V78" s="53">
        <v>33</v>
      </c>
      <c r="W78" s="109">
        <f t="shared" si="36"/>
        <v>93</v>
      </c>
      <c r="X78" s="110">
        <f t="shared" si="37"/>
        <v>77.5</v>
      </c>
      <c r="Y78" s="111">
        <f t="shared" si="38"/>
        <v>23.25</v>
      </c>
      <c r="Z78" s="163">
        <f t="shared" si="39"/>
        <v>84.45</v>
      </c>
      <c r="AA78" s="168">
        <f t="shared" si="40"/>
        <v>86</v>
      </c>
      <c r="AB78" s="158" t="str">
        <f t="shared" si="41"/>
        <v>Benchmarking</v>
      </c>
      <c r="AD78" s="3"/>
      <c r="AG78" s="1"/>
      <c r="AH78" s="1"/>
      <c r="AI78" s="1"/>
      <c r="AJ78" s="1"/>
      <c r="AK78" s="1"/>
      <c r="AL78" s="1"/>
      <c r="AM78" s="1"/>
      <c r="AN78" s="1"/>
      <c r="AO78" s="1"/>
      <c r="AP78" s="1"/>
      <c r="AQ78" s="1"/>
      <c r="AR78" s="1"/>
      <c r="AS78" s="1"/>
      <c r="AT78" s="1"/>
      <c r="AU78" s="45"/>
      <c r="AV78" s="44">
        <f t="shared" si="42"/>
        <v>75</v>
      </c>
      <c r="AW78" s="44">
        <f t="shared" si="43"/>
        <v>75</v>
      </c>
      <c r="AX78" s="44">
        <f t="shared" si="44"/>
        <v>82.5</v>
      </c>
    </row>
    <row r="79" spans="1:50" ht="18" customHeight="1">
      <c r="A79" s="146">
        <v>17</v>
      </c>
      <c r="B79" s="190" t="str">
        <f>INPUT!B79</f>
        <v>Reyes, Isabelle</v>
      </c>
      <c r="C79" s="57"/>
      <c r="D79" s="57"/>
      <c r="E79" s="83"/>
      <c r="F79" s="98">
        <v>14</v>
      </c>
      <c r="G79" s="53">
        <v>16</v>
      </c>
      <c r="H79" s="53">
        <v>14</v>
      </c>
      <c r="I79" s="53">
        <v>15</v>
      </c>
      <c r="J79" s="53">
        <v>15</v>
      </c>
      <c r="K79" s="109">
        <f t="shared" si="30"/>
        <v>74</v>
      </c>
      <c r="L79" s="110">
        <f t="shared" si="31"/>
        <v>74</v>
      </c>
      <c r="M79" s="111">
        <f t="shared" si="32"/>
        <v>14.8</v>
      </c>
      <c r="N79" s="98">
        <v>40</v>
      </c>
      <c r="O79" s="53">
        <v>41</v>
      </c>
      <c r="P79" s="53">
        <v>35</v>
      </c>
      <c r="Q79" s="109">
        <f t="shared" si="33"/>
        <v>116</v>
      </c>
      <c r="R79" s="110">
        <f t="shared" si="34"/>
        <v>77.33</v>
      </c>
      <c r="S79" s="111">
        <f t="shared" si="35"/>
        <v>38.67</v>
      </c>
      <c r="T79" s="98">
        <v>28</v>
      </c>
      <c r="U79" s="53">
        <v>26</v>
      </c>
      <c r="V79" s="53">
        <v>28</v>
      </c>
      <c r="W79" s="109">
        <f t="shared" si="36"/>
        <v>82</v>
      </c>
      <c r="X79" s="110">
        <f t="shared" si="37"/>
        <v>68.33</v>
      </c>
      <c r="Y79" s="111">
        <f t="shared" si="38"/>
        <v>20.5</v>
      </c>
      <c r="Z79" s="163">
        <f t="shared" si="39"/>
        <v>73.97</v>
      </c>
      <c r="AA79" s="168">
        <f t="shared" si="40"/>
        <v>76</v>
      </c>
      <c r="AB79" s="158" t="str">
        <f t="shared" si="41"/>
        <v>Connecting</v>
      </c>
      <c r="AD79" s="3"/>
      <c r="AG79" s="1"/>
      <c r="AH79" s="1"/>
      <c r="AI79" s="1"/>
      <c r="AJ79" s="1"/>
      <c r="AK79" s="1"/>
      <c r="AL79" s="1"/>
      <c r="AM79" s="1"/>
      <c r="AN79" s="1"/>
      <c r="AO79" s="1"/>
      <c r="AP79" s="1"/>
      <c r="AQ79" s="1"/>
      <c r="AR79" s="1"/>
      <c r="AS79" s="1"/>
      <c r="AT79" s="1"/>
      <c r="AU79" s="45"/>
      <c r="AV79" s="44">
        <f t="shared" si="42"/>
        <v>70</v>
      </c>
      <c r="AW79" s="44">
        <f t="shared" si="43"/>
        <v>65</v>
      </c>
      <c r="AX79" s="44">
        <f t="shared" si="44"/>
        <v>70</v>
      </c>
    </row>
    <row r="80" spans="1:50" ht="18" customHeight="1">
      <c r="A80" s="146">
        <v>18</v>
      </c>
      <c r="B80" s="190" t="str">
        <f>INPUT!B80</f>
        <v>Rivera, Jasmine</v>
      </c>
      <c r="C80" s="57"/>
      <c r="D80" s="57"/>
      <c r="E80" s="83"/>
      <c r="F80" s="98">
        <v>18</v>
      </c>
      <c r="G80" s="53">
        <v>20</v>
      </c>
      <c r="H80" s="53">
        <v>18</v>
      </c>
      <c r="I80" s="53">
        <v>18</v>
      </c>
      <c r="J80" s="53">
        <v>17</v>
      </c>
      <c r="K80" s="109">
        <f t="shared" si="30"/>
        <v>91</v>
      </c>
      <c r="L80" s="110">
        <f t="shared" si="31"/>
        <v>91</v>
      </c>
      <c r="M80" s="111">
        <f t="shared" si="32"/>
        <v>18.2</v>
      </c>
      <c r="N80" s="98">
        <v>45</v>
      </c>
      <c r="O80" s="53">
        <v>48</v>
      </c>
      <c r="P80" s="53">
        <v>50</v>
      </c>
      <c r="Q80" s="109">
        <f t="shared" si="33"/>
        <v>143</v>
      </c>
      <c r="R80" s="110">
        <f t="shared" si="34"/>
        <v>95.33</v>
      </c>
      <c r="S80" s="111">
        <f t="shared" si="35"/>
        <v>47.67</v>
      </c>
      <c r="T80" s="98">
        <v>33</v>
      </c>
      <c r="U80" s="53">
        <v>36</v>
      </c>
      <c r="V80" s="53">
        <v>34</v>
      </c>
      <c r="W80" s="109">
        <f t="shared" si="36"/>
        <v>103</v>
      </c>
      <c r="X80" s="110">
        <f t="shared" si="37"/>
        <v>85.83</v>
      </c>
      <c r="Y80" s="111">
        <f t="shared" si="38"/>
        <v>25.75</v>
      </c>
      <c r="Z80" s="163">
        <f t="shared" si="39"/>
        <v>91.62</v>
      </c>
      <c r="AA80" s="168">
        <f t="shared" si="40"/>
        <v>93</v>
      </c>
      <c r="AB80" s="158" t="str">
        <f t="shared" si="41"/>
        <v>Advancing</v>
      </c>
      <c r="AD80" s="3"/>
      <c r="AG80" s="1"/>
      <c r="AH80" s="1"/>
      <c r="AI80" s="1"/>
      <c r="AJ80" s="1"/>
      <c r="AK80" s="1"/>
      <c r="AL80" s="1"/>
      <c r="AM80" s="1"/>
      <c r="AN80" s="1"/>
      <c r="AO80" s="1"/>
      <c r="AP80" s="1"/>
      <c r="AQ80" s="1"/>
      <c r="AR80" s="1"/>
      <c r="AS80" s="1"/>
      <c r="AT80" s="1"/>
      <c r="AU80" s="45"/>
      <c r="AV80" s="44">
        <f t="shared" si="42"/>
        <v>82.5</v>
      </c>
      <c r="AW80" s="44">
        <f t="shared" si="43"/>
        <v>90</v>
      </c>
      <c r="AX80" s="44">
        <f t="shared" si="44"/>
        <v>85</v>
      </c>
    </row>
    <row r="81" spans="1:50" ht="18" customHeight="1">
      <c r="A81" s="146">
        <v>19</v>
      </c>
      <c r="B81" s="190" t="str">
        <f>INPUT!B81</f>
        <v>Rosales, Jillian</v>
      </c>
      <c r="C81" s="57"/>
      <c r="D81" s="57"/>
      <c r="E81" s="83"/>
      <c r="F81" s="98">
        <v>15</v>
      </c>
      <c r="G81" s="53">
        <v>13</v>
      </c>
      <c r="H81" s="53">
        <v>14</v>
      </c>
      <c r="I81" s="53">
        <v>15</v>
      </c>
      <c r="J81" s="53">
        <v>15</v>
      </c>
      <c r="K81" s="109">
        <f t="shared" si="30"/>
        <v>72</v>
      </c>
      <c r="L81" s="110">
        <f t="shared" si="31"/>
        <v>72</v>
      </c>
      <c r="M81" s="111">
        <f t="shared" si="32"/>
        <v>14.4</v>
      </c>
      <c r="N81" s="98">
        <v>39</v>
      </c>
      <c r="O81" s="53">
        <v>37</v>
      </c>
      <c r="P81" s="53">
        <v>33</v>
      </c>
      <c r="Q81" s="109">
        <f t="shared" si="33"/>
        <v>109</v>
      </c>
      <c r="R81" s="110">
        <f t="shared" si="34"/>
        <v>72.67</v>
      </c>
      <c r="S81" s="111">
        <f t="shared" si="35"/>
        <v>36.340000000000003</v>
      </c>
      <c r="T81" s="98">
        <v>24</v>
      </c>
      <c r="U81" s="53">
        <v>29</v>
      </c>
      <c r="V81" s="53">
        <v>29</v>
      </c>
      <c r="W81" s="109">
        <f t="shared" si="36"/>
        <v>82</v>
      </c>
      <c r="X81" s="110">
        <f t="shared" si="37"/>
        <v>68.33</v>
      </c>
      <c r="Y81" s="111">
        <f t="shared" si="38"/>
        <v>20.5</v>
      </c>
      <c r="Z81" s="163">
        <f t="shared" si="39"/>
        <v>71.239999999999995</v>
      </c>
      <c r="AA81" s="168">
        <f t="shared" si="40"/>
        <v>75</v>
      </c>
      <c r="AB81" s="158" t="str">
        <f t="shared" si="41"/>
        <v>Connecting</v>
      </c>
      <c r="AD81" s="3"/>
      <c r="AG81" s="1"/>
      <c r="AH81" s="1"/>
      <c r="AI81" s="1"/>
      <c r="AJ81" s="1"/>
      <c r="AK81" s="1"/>
      <c r="AL81" s="1"/>
      <c r="AM81" s="1"/>
      <c r="AN81" s="1"/>
      <c r="AO81" s="1"/>
      <c r="AP81" s="1"/>
      <c r="AQ81" s="1"/>
      <c r="AR81" s="1"/>
      <c r="AS81" s="1"/>
      <c r="AT81" s="1"/>
      <c r="AU81" s="45"/>
      <c r="AV81" s="44">
        <f t="shared" si="42"/>
        <v>60</v>
      </c>
      <c r="AW81" s="44">
        <f t="shared" si="43"/>
        <v>72.5</v>
      </c>
      <c r="AX81" s="44">
        <f t="shared" si="44"/>
        <v>72.5</v>
      </c>
    </row>
    <row r="82" spans="1:50" ht="18" customHeight="1">
      <c r="A82" s="146">
        <v>20</v>
      </c>
      <c r="B82" s="190" t="str">
        <f>INPUT!B82</f>
        <v>Salazar, Julia</v>
      </c>
      <c r="C82" s="57"/>
      <c r="D82" s="57"/>
      <c r="E82" s="83"/>
      <c r="F82" s="98">
        <v>16</v>
      </c>
      <c r="G82" s="53">
        <v>16</v>
      </c>
      <c r="H82" s="53">
        <v>16</v>
      </c>
      <c r="I82" s="53">
        <v>15</v>
      </c>
      <c r="J82" s="53">
        <v>17</v>
      </c>
      <c r="K82" s="109">
        <f t="shared" si="30"/>
        <v>80</v>
      </c>
      <c r="L82" s="110">
        <f t="shared" si="31"/>
        <v>80</v>
      </c>
      <c r="M82" s="111">
        <f t="shared" si="32"/>
        <v>16</v>
      </c>
      <c r="N82" s="98">
        <v>44</v>
      </c>
      <c r="O82" s="53">
        <v>41</v>
      </c>
      <c r="P82" s="53">
        <v>38</v>
      </c>
      <c r="Q82" s="109">
        <f t="shared" si="33"/>
        <v>123</v>
      </c>
      <c r="R82" s="110">
        <f t="shared" si="34"/>
        <v>82</v>
      </c>
      <c r="S82" s="111">
        <f t="shared" si="35"/>
        <v>41</v>
      </c>
      <c r="T82" s="98">
        <v>30</v>
      </c>
      <c r="U82" s="53">
        <v>33</v>
      </c>
      <c r="V82" s="53">
        <v>31</v>
      </c>
      <c r="W82" s="109">
        <f t="shared" si="36"/>
        <v>94</v>
      </c>
      <c r="X82" s="110">
        <f t="shared" si="37"/>
        <v>78.33</v>
      </c>
      <c r="Y82" s="111">
        <f t="shared" si="38"/>
        <v>23.5</v>
      </c>
      <c r="Z82" s="163">
        <f t="shared" si="39"/>
        <v>80.5</v>
      </c>
      <c r="AA82" s="168">
        <f t="shared" si="40"/>
        <v>82</v>
      </c>
      <c r="AB82" s="158" t="str">
        <f t="shared" si="41"/>
        <v>Benchmarking</v>
      </c>
      <c r="AD82" s="3"/>
      <c r="AG82" s="1"/>
      <c r="AH82" s="1"/>
      <c r="AI82" s="1"/>
      <c r="AJ82" s="1"/>
      <c r="AK82" s="1"/>
      <c r="AL82" s="1"/>
      <c r="AM82" s="1"/>
      <c r="AN82" s="1"/>
      <c r="AO82" s="1"/>
      <c r="AP82" s="1"/>
      <c r="AQ82" s="1"/>
      <c r="AR82" s="1"/>
      <c r="AS82" s="1"/>
      <c r="AT82" s="1"/>
      <c r="AU82" s="45"/>
      <c r="AV82" s="44">
        <f t="shared" si="42"/>
        <v>75</v>
      </c>
      <c r="AW82" s="44">
        <f t="shared" si="43"/>
        <v>82.5</v>
      </c>
      <c r="AX82" s="44">
        <f t="shared" si="44"/>
        <v>77.5</v>
      </c>
    </row>
    <row r="83" spans="1:50" ht="18" customHeight="1">
      <c r="A83" s="146">
        <v>21</v>
      </c>
      <c r="B83" s="190" t="str">
        <f>INPUT!B83</f>
        <v>Santiago, Katrina</v>
      </c>
      <c r="C83" s="57"/>
      <c r="D83" s="57"/>
      <c r="E83" s="83"/>
      <c r="F83" s="98">
        <v>17</v>
      </c>
      <c r="G83" s="53">
        <v>17</v>
      </c>
      <c r="H83" s="53">
        <v>17</v>
      </c>
      <c r="I83" s="53">
        <v>17</v>
      </c>
      <c r="J83" s="53">
        <v>17</v>
      </c>
      <c r="K83" s="109">
        <f t="shared" si="30"/>
        <v>85</v>
      </c>
      <c r="L83" s="110">
        <f t="shared" si="31"/>
        <v>85</v>
      </c>
      <c r="M83" s="111">
        <f t="shared" si="32"/>
        <v>17</v>
      </c>
      <c r="N83" s="98">
        <v>43</v>
      </c>
      <c r="O83" s="53">
        <v>44</v>
      </c>
      <c r="P83" s="53">
        <v>41</v>
      </c>
      <c r="Q83" s="109">
        <f t="shared" si="33"/>
        <v>128</v>
      </c>
      <c r="R83" s="110">
        <f t="shared" si="34"/>
        <v>85.33</v>
      </c>
      <c r="S83" s="111">
        <f t="shared" si="35"/>
        <v>42.67</v>
      </c>
      <c r="T83" s="98">
        <v>32</v>
      </c>
      <c r="U83" s="53">
        <v>30</v>
      </c>
      <c r="V83" s="53">
        <v>35</v>
      </c>
      <c r="W83" s="109">
        <f t="shared" si="36"/>
        <v>97</v>
      </c>
      <c r="X83" s="110">
        <f t="shared" si="37"/>
        <v>80.83</v>
      </c>
      <c r="Y83" s="111">
        <f t="shared" si="38"/>
        <v>24.25</v>
      </c>
      <c r="Z83" s="163">
        <f t="shared" si="39"/>
        <v>83.92</v>
      </c>
      <c r="AA83" s="168">
        <f t="shared" si="40"/>
        <v>85</v>
      </c>
      <c r="AB83" s="158" t="str">
        <f t="shared" si="41"/>
        <v>Benchmarking</v>
      </c>
      <c r="AD83" s="3"/>
      <c r="AG83" s="1"/>
      <c r="AH83" s="1"/>
      <c r="AI83" s="1"/>
      <c r="AJ83" s="1"/>
      <c r="AK83" s="1"/>
      <c r="AL83" s="1"/>
      <c r="AM83" s="1"/>
      <c r="AN83" s="1"/>
      <c r="AO83" s="1"/>
      <c r="AP83" s="1"/>
      <c r="AQ83" s="1"/>
      <c r="AR83" s="1"/>
      <c r="AS83" s="1"/>
      <c r="AT83" s="1"/>
      <c r="AU83" s="45"/>
      <c r="AV83" s="44">
        <f t="shared" si="42"/>
        <v>80</v>
      </c>
      <c r="AW83" s="44">
        <f t="shared" si="43"/>
        <v>75</v>
      </c>
      <c r="AX83" s="44">
        <f t="shared" si="44"/>
        <v>87.5</v>
      </c>
    </row>
    <row r="84" spans="1:50" ht="18" customHeight="1">
      <c r="A84" s="146">
        <v>22</v>
      </c>
      <c r="B84" s="190" t="str">
        <f>INPUT!B84</f>
        <v>Santos, Kayla</v>
      </c>
      <c r="C84" s="57"/>
      <c r="D84" s="57"/>
      <c r="E84" s="83"/>
      <c r="F84" s="98">
        <v>17</v>
      </c>
      <c r="G84" s="53">
        <v>16</v>
      </c>
      <c r="H84" s="53">
        <v>17</v>
      </c>
      <c r="I84" s="53">
        <v>18</v>
      </c>
      <c r="J84" s="53">
        <v>17</v>
      </c>
      <c r="K84" s="109">
        <f t="shared" si="30"/>
        <v>85</v>
      </c>
      <c r="L84" s="110">
        <f t="shared" si="31"/>
        <v>85</v>
      </c>
      <c r="M84" s="111">
        <f t="shared" si="32"/>
        <v>17</v>
      </c>
      <c r="N84" s="98">
        <v>45</v>
      </c>
      <c r="O84" s="53">
        <v>45</v>
      </c>
      <c r="P84" s="53">
        <v>45</v>
      </c>
      <c r="Q84" s="109">
        <f t="shared" si="33"/>
        <v>135</v>
      </c>
      <c r="R84" s="110">
        <f t="shared" si="34"/>
        <v>90</v>
      </c>
      <c r="S84" s="111">
        <f t="shared" si="35"/>
        <v>45</v>
      </c>
      <c r="T84" s="98">
        <v>32</v>
      </c>
      <c r="U84" s="53">
        <v>34</v>
      </c>
      <c r="V84" s="53">
        <v>30</v>
      </c>
      <c r="W84" s="109">
        <f t="shared" si="36"/>
        <v>96</v>
      </c>
      <c r="X84" s="110">
        <f t="shared" si="37"/>
        <v>80</v>
      </c>
      <c r="Y84" s="111">
        <f t="shared" si="38"/>
        <v>24</v>
      </c>
      <c r="Z84" s="163">
        <f t="shared" si="39"/>
        <v>86</v>
      </c>
      <c r="AA84" s="168">
        <f t="shared" si="40"/>
        <v>88</v>
      </c>
      <c r="AB84" s="158" t="str">
        <f t="shared" si="41"/>
        <v>Benchmarking</v>
      </c>
      <c r="AD84" s="3"/>
      <c r="AG84" s="1"/>
      <c r="AH84" s="1"/>
      <c r="AI84" s="1"/>
      <c r="AJ84" s="1"/>
      <c r="AK84" s="1"/>
      <c r="AL84" s="1"/>
      <c r="AM84" s="1"/>
      <c r="AN84" s="1"/>
      <c r="AO84" s="1"/>
      <c r="AP84" s="1"/>
      <c r="AQ84" s="1"/>
      <c r="AR84" s="1"/>
      <c r="AS84" s="1"/>
      <c r="AT84" s="1"/>
      <c r="AU84" s="45"/>
      <c r="AV84" s="44">
        <f t="shared" si="42"/>
        <v>80</v>
      </c>
      <c r="AW84" s="44">
        <f t="shared" si="43"/>
        <v>85</v>
      </c>
      <c r="AX84" s="44">
        <f t="shared" si="44"/>
        <v>75</v>
      </c>
    </row>
    <row r="85" spans="1:50" ht="18" customHeight="1">
      <c r="A85" s="146">
        <v>23</v>
      </c>
      <c r="B85" s="190" t="str">
        <f>INPUT!B85</f>
        <v>Soriano, Kiana</v>
      </c>
      <c r="C85" s="57"/>
      <c r="D85" s="57"/>
      <c r="E85" s="83"/>
      <c r="F85" s="98">
        <v>15</v>
      </c>
      <c r="G85" s="53">
        <v>16</v>
      </c>
      <c r="H85" s="53">
        <v>18</v>
      </c>
      <c r="I85" s="53">
        <v>17</v>
      </c>
      <c r="J85" s="53">
        <v>17</v>
      </c>
      <c r="K85" s="109">
        <f t="shared" si="30"/>
        <v>83</v>
      </c>
      <c r="L85" s="110">
        <f t="shared" si="31"/>
        <v>83</v>
      </c>
      <c r="M85" s="111">
        <f t="shared" si="32"/>
        <v>16.600000000000001</v>
      </c>
      <c r="N85" s="98">
        <v>41</v>
      </c>
      <c r="O85" s="53">
        <v>43</v>
      </c>
      <c r="P85" s="53">
        <v>39</v>
      </c>
      <c r="Q85" s="109">
        <f t="shared" si="33"/>
        <v>123</v>
      </c>
      <c r="R85" s="110">
        <f t="shared" si="34"/>
        <v>82</v>
      </c>
      <c r="S85" s="111">
        <f t="shared" si="35"/>
        <v>41</v>
      </c>
      <c r="T85" s="98">
        <v>31</v>
      </c>
      <c r="U85" s="53">
        <v>30</v>
      </c>
      <c r="V85" s="53">
        <v>30</v>
      </c>
      <c r="W85" s="109">
        <f t="shared" si="36"/>
        <v>91</v>
      </c>
      <c r="X85" s="110">
        <f t="shared" si="37"/>
        <v>75.83</v>
      </c>
      <c r="Y85" s="111">
        <f t="shared" si="38"/>
        <v>22.75</v>
      </c>
      <c r="Z85" s="163">
        <f t="shared" si="39"/>
        <v>80.349999999999994</v>
      </c>
      <c r="AA85" s="168">
        <f t="shared" si="40"/>
        <v>82</v>
      </c>
      <c r="AB85" s="158" t="str">
        <f t="shared" si="41"/>
        <v>Benchmarking</v>
      </c>
      <c r="AD85" s="3"/>
      <c r="AG85" s="1"/>
      <c r="AH85" s="1"/>
      <c r="AI85" s="1"/>
      <c r="AJ85" s="1"/>
      <c r="AK85" s="1"/>
      <c r="AL85" s="1"/>
      <c r="AM85" s="1"/>
      <c r="AN85" s="1"/>
      <c r="AO85" s="1"/>
      <c r="AP85" s="1"/>
      <c r="AQ85" s="1"/>
      <c r="AR85" s="1"/>
      <c r="AS85" s="1"/>
      <c r="AT85" s="1"/>
      <c r="AU85" s="45"/>
      <c r="AV85" s="44">
        <f t="shared" si="42"/>
        <v>77.5</v>
      </c>
      <c r="AW85" s="44">
        <f t="shared" si="43"/>
        <v>75</v>
      </c>
      <c r="AX85" s="44">
        <f t="shared" si="44"/>
        <v>75</v>
      </c>
    </row>
    <row r="86" spans="1:50" ht="18" customHeight="1">
      <c r="A86" s="146">
        <v>24</v>
      </c>
      <c r="B86" s="190" t="str">
        <f>INPUT!B86</f>
        <v>Torres, Leah</v>
      </c>
      <c r="C86" s="57"/>
      <c r="D86" s="57"/>
      <c r="E86" s="83"/>
      <c r="F86" s="98">
        <v>16</v>
      </c>
      <c r="G86" s="53">
        <v>17</v>
      </c>
      <c r="H86" s="53">
        <v>16</v>
      </c>
      <c r="I86" s="53">
        <v>17</v>
      </c>
      <c r="J86" s="53">
        <v>19</v>
      </c>
      <c r="K86" s="109">
        <f t="shared" si="30"/>
        <v>85</v>
      </c>
      <c r="L86" s="110">
        <f t="shared" si="31"/>
        <v>85</v>
      </c>
      <c r="M86" s="111">
        <f t="shared" si="32"/>
        <v>17</v>
      </c>
      <c r="N86" s="98">
        <v>42</v>
      </c>
      <c r="O86" s="53">
        <v>45</v>
      </c>
      <c r="P86" s="53">
        <v>48</v>
      </c>
      <c r="Q86" s="109">
        <f t="shared" si="33"/>
        <v>135</v>
      </c>
      <c r="R86" s="110">
        <f t="shared" si="34"/>
        <v>90</v>
      </c>
      <c r="S86" s="111">
        <f t="shared" si="35"/>
        <v>45</v>
      </c>
      <c r="T86" s="98">
        <v>34</v>
      </c>
      <c r="U86" s="53">
        <v>36</v>
      </c>
      <c r="V86" s="53">
        <v>33</v>
      </c>
      <c r="W86" s="109">
        <f t="shared" si="36"/>
        <v>103</v>
      </c>
      <c r="X86" s="110">
        <f t="shared" si="37"/>
        <v>85.83</v>
      </c>
      <c r="Y86" s="111">
        <f t="shared" si="38"/>
        <v>25.75</v>
      </c>
      <c r="Z86" s="163">
        <f t="shared" si="39"/>
        <v>87.75</v>
      </c>
      <c r="AA86" s="168">
        <f t="shared" si="40"/>
        <v>89</v>
      </c>
      <c r="AB86" s="158" t="str">
        <f t="shared" si="41"/>
        <v>Benchmarking</v>
      </c>
      <c r="AD86" s="3"/>
      <c r="AG86" s="1"/>
      <c r="AH86" s="1"/>
      <c r="AI86" s="1"/>
      <c r="AJ86" s="1"/>
      <c r="AK86" s="1"/>
      <c r="AL86" s="1"/>
      <c r="AM86" s="1"/>
      <c r="AN86" s="1"/>
      <c r="AO86" s="1"/>
      <c r="AP86" s="1"/>
      <c r="AQ86" s="1"/>
      <c r="AR86" s="1"/>
      <c r="AS86" s="1"/>
      <c r="AT86" s="1"/>
      <c r="AU86" s="45"/>
      <c r="AV86" s="44">
        <f t="shared" si="42"/>
        <v>85</v>
      </c>
      <c r="AW86" s="44">
        <f t="shared" si="43"/>
        <v>90</v>
      </c>
      <c r="AX86" s="44">
        <f t="shared" si="44"/>
        <v>82.5</v>
      </c>
    </row>
    <row r="87" spans="1:50" ht="18" customHeight="1">
      <c r="A87" s="146">
        <v>25</v>
      </c>
      <c r="B87" s="190" t="str">
        <f>INPUT!B87</f>
        <v>Valdez, Liana</v>
      </c>
      <c r="C87" s="57"/>
      <c r="D87" s="57"/>
      <c r="E87" s="83"/>
      <c r="F87" s="98">
        <v>16</v>
      </c>
      <c r="G87" s="53">
        <v>17</v>
      </c>
      <c r="H87" s="53">
        <v>17</v>
      </c>
      <c r="I87" s="53">
        <v>17</v>
      </c>
      <c r="J87" s="53">
        <v>17</v>
      </c>
      <c r="K87" s="109">
        <f t="shared" si="30"/>
        <v>84</v>
      </c>
      <c r="L87" s="110">
        <f t="shared" si="31"/>
        <v>84</v>
      </c>
      <c r="M87" s="111">
        <f t="shared" si="32"/>
        <v>16.8</v>
      </c>
      <c r="N87" s="98">
        <v>41</v>
      </c>
      <c r="O87" s="53">
        <v>44</v>
      </c>
      <c r="P87" s="53">
        <v>43</v>
      </c>
      <c r="Q87" s="109">
        <f t="shared" si="33"/>
        <v>128</v>
      </c>
      <c r="R87" s="110">
        <f t="shared" si="34"/>
        <v>85.33</v>
      </c>
      <c r="S87" s="111">
        <f t="shared" si="35"/>
        <v>42.67</v>
      </c>
      <c r="T87" s="98">
        <v>30</v>
      </c>
      <c r="U87" s="53">
        <v>29</v>
      </c>
      <c r="V87" s="53">
        <v>34</v>
      </c>
      <c r="W87" s="109">
        <f t="shared" si="36"/>
        <v>93</v>
      </c>
      <c r="X87" s="110">
        <f t="shared" si="37"/>
        <v>77.5</v>
      </c>
      <c r="Y87" s="111">
        <f t="shared" si="38"/>
        <v>23.25</v>
      </c>
      <c r="Z87" s="163">
        <f t="shared" si="39"/>
        <v>82.72</v>
      </c>
      <c r="AA87" s="168">
        <f t="shared" si="40"/>
        <v>84</v>
      </c>
      <c r="AB87" s="158" t="str">
        <f t="shared" si="41"/>
        <v>Benchmarking</v>
      </c>
      <c r="AD87" s="3"/>
      <c r="AG87" s="1"/>
      <c r="AH87" s="1"/>
      <c r="AI87" s="1"/>
      <c r="AJ87" s="1"/>
      <c r="AK87" s="1"/>
      <c r="AL87" s="1"/>
      <c r="AM87" s="1"/>
      <c r="AN87" s="1"/>
      <c r="AO87" s="1"/>
      <c r="AP87" s="1"/>
      <c r="AQ87" s="1"/>
      <c r="AR87" s="1"/>
      <c r="AS87" s="1"/>
      <c r="AT87" s="1"/>
      <c r="AU87" s="45"/>
      <c r="AV87" s="44">
        <f t="shared" si="42"/>
        <v>75</v>
      </c>
      <c r="AW87" s="44">
        <f t="shared" si="43"/>
        <v>72.5</v>
      </c>
      <c r="AX87" s="44">
        <f t="shared" si="44"/>
        <v>85</v>
      </c>
    </row>
    <row r="88" spans="1:50" ht="18" customHeight="1">
      <c r="A88" s="146">
        <v>26</v>
      </c>
      <c r="B88" s="190" t="str">
        <f>INPUT!B88</f>
        <v>Velasco, Lia</v>
      </c>
      <c r="C88" s="57"/>
      <c r="D88" s="57"/>
      <c r="E88" s="83"/>
      <c r="F88" s="98">
        <v>19</v>
      </c>
      <c r="G88" s="53">
        <v>20</v>
      </c>
      <c r="H88" s="53">
        <v>18</v>
      </c>
      <c r="I88" s="53">
        <v>19</v>
      </c>
      <c r="J88" s="53">
        <v>19</v>
      </c>
      <c r="K88" s="109">
        <f t="shared" si="30"/>
        <v>95</v>
      </c>
      <c r="L88" s="110">
        <f t="shared" si="31"/>
        <v>95</v>
      </c>
      <c r="M88" s="111">
        <f t="shared" si="32"/>
        <v>19</v>
      </c>
      <c r="N88" s="98">
        <v>48</v>
      </c>
      <c r="O88" s="53">
        <v>48</v>
      </c>
      <c r="P88" s="53">
        <v>50</v>
      </c>
      <c r="Q88" s="109">
        <f t="shared" si="33"/>
        <v>146</v>
      </c>
      <c r="R88" s="110">
        <f t="shared" si="34"/>
        <v>97.33</v>
      </c>
      <c r="S88" s="111">
        <f t="shared" si="35"/>
        <v>48.67</v>
      </c>
      <c r="T88" s="98">
        <v>38</v>
      </c>
      <c r="U88" s="53">
        <v>37</v>
      </c>
      <c r="V88" s="53">
        <v>38</v>
      </c>
      <c r="W88" s="109">
        <f t="shared" si="36"/>
        <v>113</v>
      </c>
      <c r="X88" s="110">
        <f t="shared" si="37"/>
        <v>94.17</v>
      </c>
      <c r="Y88" s="111">
        <f t="shared" si="38"/>
        <v>28.25</v>
      </c>
      <c r="Z88" s="163">
        <f t="shared" si="39"/>
        <v>95.92</v>
      </c>
      <c r="AA88" s="168">
        <f t="shared" si="40"/>
        <v>97</v>
      </c>
      <c r="AB88" s="158" t="str">
        <f t="shared" si="41"/>
        <v>Advancing</v>
      </c>
      <c r="AD88" s="3"/>
      <c r="AG88" s="1"/>
      <c r="AH88" s="1"/>
      <c r="AI88" s="1"/>
      <c r="AJ88" s="1"/>
      <c r="AK88" s="1"/>
      <c r="AL88" s="1"/>
      <c r="AM88" s="1"/>
      <c r="AN88" s="1"/>
      <c r="AO88" s="1"/>
      <c r="AP88" s="1"/>
      <c r="AQ88" s="1"/>
      <c r="AR88" s="1"/>
      <c r="AS88" s="1"/>
      <c r="AT88" s="1"/>
      <c r="AU88" s="45"/>
      <c r="AV88" s="44">
        <f t="shared" si="42"/>
        <v>95</v>
      </c>
      <c r="AW88" s="44">
        <f t="shared" si="43"/>
        <v>92.5</v>
      </c>
      <c r="AX88" s="44">
        <f t="shared" si="44"/>
        <v>95</v>
      </c>
    </row>
    <row r="89" spans="1:50" ht="18" customHeight="1">
      <c r="A89" s="146">
        <v>27</v>
      </c>
      <c r="B89" s="190" t="str">
        <f>INPUT!B89</f>
        <v>Villanueva, Mara</v>
      </c>
      <c r="C89" s="57"/>
      <c r="D89" s="57"/>
      <c r="E89" s="83"/>
      <c r="F89" s="98">
        <v>20</v>
      </c>
      <c r="G89" s="53">
        <v>20</v>
      </c>
      <c r="H89" s="53">
        <v>19</v>
      </c>
      <c r="I89" s="53">
        <v>20</v>
      </c>
      <c r="J89" s="53">
        <v>20</v>
      </c>
      <c r="K89" s="109">
        <f t="shared" si="30"/>
        <v>99</v>
      </c>
      <c r="L89" s="110">
        <f t="shared" si="31"/>
        <v>99</v>
      </c>
      <c r="M89" s="111">
        <f t="shared" si="32"/>
        <v>19.8</v>
      </c>
      <c r="N89" s="98">
        <v>48</v>
      </c>
      <c r="O89" s="53">
        <v>49</v>
      </c>
      <c r="P89" s="53">
        <v>50</v>
      </c>
      <c r="Q89" s="109">
        <f t="shared" si="33"/>
        <v>147</v>
      </c>
      <c r="R89" s="110">
        <f t="shared" si="34"/>
        <v>98</v>
      </c>
      <c r="S89" s="111">
        <f t="shared" si="35"/>
        <v>49</v>
      </c>
      <c r="T89" s="98">
        <v>37</v>
      </c>
      <c r="U89" s="53">
        <v>40</v>
      </c>
      <c r="V89" s="53">
        <v>37</v>
      </c>
      <c r="W89" s="109">
        <f t="shared" si="36"/>
        <v>114</v>
      </c>
      <c r="X89" s="110">
        <f t="shared" si="37"/>
        <v>95</v>
      </c>
      <c r="Y89" s="111">
        <f t="shared" si="38"/>
        <v>28.5</v>
      </c>
      <c r="Z89" s="163">
        <f t="shared" si="39"/>
        <v>97.3</v>
      </c>
      <c r="AA89" s="168">
        <f t="shared" si="40"/>
        <v>98</v>
      </c>
      <c r="AB89" s="158" t="str">
        <f t="shared" si="41"/>
        <v>Advancing</v>
      </c>
      <c r="AD89" s="3"/>
      <c r="AG89" s="1"/>
      <c r="AH89" s="1"/>
      <c r="AI89" s="1"/>
      <c r="AJ89" s="1"/>
      <c r="AK89" s="1"/>
      <c r="AL89" s="1"/>
      <c r="AM89" s="1"/>
      <c r="AN89" s="1"/>
      <c r="AO89" s="1"/>
      <c r="AP89" s="1"/>
      <c r="AQ89" s="1"/>
      <c r="AR89" s="1"/>
      <c r="AS89" s="1"/>
      <c r="AT89" s="1"/>
      <c r="AU89" s="45"/>
      <c r="AV89" s="44">
        <f t="shared" si="42"/>
        <v>92.5</v>
      </c>
      <c r="AW89" s="44">
        <f t="shared" si="43"/>
        <v>100</v>
      </c>
      <c r="AX89" s="44">
        <f t="shared" si="44"/>
        <v>92.5</v>
      </c>
    </row>
    <row r="90" spans="1:50" ht="18" customHeight="1">
      <c r="A90" s="146">
        <v>28</v>
      </c>
      <c r="B90" s="190" t="str">
        <f>INPUT!B90</f>
        <v>Yap, Maria</v>
      </c>
      <c r="C90" s="57"/>
      <c r="D90" s="57"/>
      <c r="E90" s="83"/>
      <c r="F90" s="98">
        <v>16</v>
      </c>
      <c r="G90" s="53">
        <v>16</v>
      </c>
      <c r="H90" s="53">
        <v>15</v>
      </c>
      <c r="I90" s="53">
        <v>16</v>
      </c>
      <c r="J90" s="53">
        <v>17</v>
      </c>
      <c r="K90" s="109">
        <f t="shared" si="30"/>
        <v>80</v>
      </c>
      <c r="L90" s="110">
        <f t="shared" si="31"/>
        <v>80</v>
      </c>
      <c r="M90" s="111">
        <f t="shared" si="32"/>
        <v>16</v>
      </c>
      <c r="N90" s="98">
        <v>41</v>
      </c>
      <c r="O90" s="53">
        <v>42</v>
      </c>
      <c r="P90" s="53">
        <v>40</v>
      </c>
      <c r="Q90" s="109">
        <f t="shared" si="33"/>
        <v>123</v>
      </c>
      <c r="R90" s="110">
        <f t="shared" si="34"/>
        <v>82</v>
      </c>
      <c r="S90" s="111">
        <f t="shared" si="35"/>
        <v>41</v>
      </c>
      <c r="T90" s="98">
        <v>32</v>
      </c>
      <c r="U90" s="53">
        <v>30</v>
      </c>
      <c r="V90" s="53">
        <v>32</v>
      </c>
      <c r="W90" s="109">
        <f t="shared" si="36"/>
        <v>94</v>
      </c>
      <c r="X90" s="110">
        <f t="shared" si="37"/>
        <v>78.33</v>
      </c>
      <c r="Y90" s="111">
        <f t="shared" si="38"/>
        <v>23.5</v>
      </c>
      <c r="Z90" s="163">
        <f t="shared" si="39"/>
        <v>80.5</v>
      </c>
      <c r="AA90" s="168">
        <f t="shared" si="40"/>
        <v>82</v>
      </c>
      <c r="AB90" s="158" t="str">
        <f t="shared" si="41"/>
        <v>Benchmarking</v>
      </c>
      <c r="AD90" s="3"/>
      <c r="AG90" s="1"/>
      <c r="AH90" s="1"/>
      <c r="AI90" s="1"/>
      <c r="AJ90" s="1"/>
      <c r="AK90" s="1"/>
      <c r="AL90" s="1"/>
      <c r="AM90" s="1"/>
      <c r="AN90" s="1"/>
      <c r="AO90" s="1"/>
      <c r="AP90" s="1"/>
      <c r="AQ90" s="1"/>
      <c r="AR90" s="1"/>
      <c r="AS90" s="1"/>
      <c r="AT90" s="1"/>
      <c r="AU90" s="45"/>
      <c r="AV90" s="44">
        <f t="shared" si="42"/>
        <v>80</v>
      </c>
      <c r="AW90" s="44">
        <f t="shared" si="43"/>
        <v>75</v>
      </c>
      <c r="AX90" s="44">
        <f t="shared" si="44"/>
        <v>80</v>
      </c>
    </row>
    <row r="91" spans="1:50" ht="18" customHeight="1">
      <c r="A91" s="146">
        <v>29</v>
      </c>
      <c r="B91" s="190" t="str">
        <f>INPUT!B91</f>
        <v>Zamora, Mika</v>
      </c>
      <c r="C91" s="57"/>
      <c r="D91" s="57"/>
      <c r="E91" s="83"/>
      <c r="F91" s="98">
        <v>18</v>
      </c>
      <c r="G91" s="53">
        <v>17</v>
      </c>
      <c r="H91" s="53">
        <v>19</v>
      </c>
      <c r="I91" s="53">
        <v>19</v>
      </c>
      <c r="J91" s="53">
        <v>18</v>
      </c>
      <c r="K91" s="109">
        <f t="shared" si="30"/>
        <v>91</v>
      </c>
      <c r="L91" s="110">
        <f t="shared" si="31"/>
        <v>91</v>
      </c>
      <c r="M91" s="111">
        <f t="shared" si="32"/>
        <v>18.2</v>
      </c>
      <c r="N91" s="98">
        <v>45</v>
      </c>
      <c r="O91" s="53">
        <v>46</v>
      </c>
      <c r="P91" s="53">
        <v>46</v>
      </c>
      <c r="Q91" s="109">
        <f t="shared" si="33"/>
        <v>137</v>
      </c>
      <c r="R91" s="110">
        <f t="shared" si="34"/>
        <v>91.33</v>
      </c>
      <c r="S91" s="111">
        <f t="shared" si="35"/>
        <v>45.67</v>
      </c>
      <c r="T91" s="98">
        <v>34</v>
      </c>
      <c r="U91" s="53">
        <v>32</v>
      </c>
      <c r="V91" s="53">
        <v>32</v>
      </c>
      <c r="W91" s="109">
        <f t="shared" si="36"/>
        <v>98</v>
      </c>
      <c r="X91" s="110">
        <f t="shared" si="37"/>
        <v>81.67</v>
      </c>
      <c r="Y91" s="111">
        <f t="shared" si="38"/>
        <v>24.5</v>
      </c>
      <c r="Z91" s="163">
        <f t="shared" si="39"/>
        <v>88.37</v>
      </c>
      <c r="AA91" s="168">
        <f t="shared" si="40"/>
        <v>90</v>
      </c>
      <c r="AB91" s="158" t="str">
        <f t="shared" si="41"/>
        <v>Advancing</v>
      </c>
      <c r="AD91" s="3"/>
      <c r="AG91" s="1"/>
      <c r="AH91" s="1"/>
      <c r="AI91" s="1"/>
      <c r="AJ91" s="1"/>
      <c r="AK91" s="1"/>
      <c r="AL91" s="1"/>
      <c r="AM91" s="1"/>
      <c r="AN91" s="1"/>
      <c r="AO91" s="1"/>
      <c r="AP91" s="1"/>
      <c r="AQ91" s="1"/>
      <c r="AR91" s="1"/>
      <c r="AS91" s="1"/>
      <c r="AT91" s="1"/>
      <c r="AU91" s="45"/>
      <c r="AV91" s="44">
        <f t="shared" si="42"/>
        <v>85</v>
      </c>
      <c r="AW91" s="44">
        <f t="shared" si="43"/>
        <v>80</v>
      </c>
      <c r="AX91" s="44">
        <f t="shared" si="44"/>
        <v>80</v>
      </c>
    </row>
    <row r="92" spans="1:50" ht="18" customHeight="1">
      <c r="A92" s="146">
        <v>30</v>
      </c>
      <c r="B92" s="190" t="str">
        <f>INPUT!B92</f>
        <v>Zuniga, Nicole</v>
      </c>
      <c r="C92" s="57"/>
      <c r="D92" s="57"/>
      <c r="E92" s="83"/>
      <c r="F92" s="98">
        <v>17</v>
      </c>
      <c r="G92" s="53">
        <v>19</v>
      </c>
      <c r="H92" s="53">
        <v>19</v>
      </c>
      <c r="I92" s="53">
        <v>18</v>
      </c>
      <c r="J92" s="53">
        <v>19</v>
      </c>
      <c r="K92" s="109">
        <f t="shared" si="30"/>
        <v>92</v>
      </c>
      <c r="L92" s="110">
        <f t="shared" si="31"/>
        <v>92</v>
      </c>
      <c r="M92" s="111">
        <f t="shared" si="32"/>
        <v>18.399999999999999</v>
      </c>
      <c r="N92" s="98">
        <v>49</v>
      </c>
      <c r="O92" s="53">
        <v>48</v>
      </c>
      <c r="P92" s="53">
        <v>43</v>
      </c>
      <c r="Q92" s="109">
        <f t="shared" si="33"/>
        <v>140</v>
      </c>
      <c r="R92" s="110">
        <f t="shared" si="34"/>
        <v>93.33</v>
      </c>
      <c r="S92" s="111">
        <f t="shared" si="35"/>
        <v>46.67</v>
      </c>
      <c r="T92" s="98">
        <v>34</v>
      </c>
      <c r="U92" s="53">
        <v>32</v>
      </c>
      <c r="V92" s="53">
        <v>33</v>
      </c>
      <c r="W92" s="109">
        <f t="shared" si="36"/>
        <v>99</v>
      </c>
      <c r="X92" s="110">
        <f t="shared" si="37"/>
        <v>82.5</v>
      </c>
      <c r="Y92" s="111">
        <f t="shared" si="38"/>
        <v>24.75</v>
      </c>
      <c r="Z92" s="163">
        <f t="shared" si="39"/>
        <v>89.82</v>
      </c>
      <c r="AA92" s="168">
        <f t="shared" si="40"/>
        <v>91</v>
      </c>
      <c r="AB92" s="158" t="str">
        <f t="shared" si="41"/>
        <v>Advancing</v>
      </c>
      <c r="AD92" s="3"/>
      <c r="AG92" s="1"/>
      <c r="AH92" s="1"/>
      <c r="AI92" s="1"/>
      <c r="AJ92" s="1"/>
      <c r="AK92" s="1"/>
      <c r="AL92" s="1"/>
      <c r="AM92" s="1"/>
      <c r="AN92" s="1"/>
      <c r="AO92" s="1"/>
      <c r="AP92" s="1"/>
      <c r="AQ92" s="1"/>
      <c r="AR92" s="1"/>
      <c r="AS92" s="1"/>
      <c r="AT92" s="1"/>
      <c r="AU92" s="45"/>
      <c r="AV92" s="44">
        <f t="shared" si="42"/>
        <v>85</v>
      </c>
      <c r="AW92" s="44">
        <f t="shared" si="43"/>
        <v>80</v>
      </c>
      <c r="AX92" s="44">
        <f t="shared" si="44"/>
        <v>82.5</v>
      </c>
    </row>
    <row r="93" spans="1:50" ht="18" customHeight="1">
      <c r="A93" s="146">
        <v>31</v>
      </c>
      <c r="B93" s="190" t="str">
        <f>INPUT!B93</f>
        <v>Abad, Patricia</v>
      </c>
      <c r="C93" s="57"/>
      <c r="D93" s="57"/>
      <c r="E93" s="83"/>
      <c r="F93" s="98">
        <v>20</v>
      </c>
      <c r="G93" s="53">
        <v>18</v>
      </c>
      <c r="H93" s="53">
        <v>17</v>
      </c>
      <c r="I93" s="53">
        <v>19</v>
      </c>
      <c r="J93" s="53">
        <v>17</v>
      </c>
      <c r="K93" s="109">
        <f t="shared" si="30"/>
        <v>91</v>
      </c>
      <c r="L93" s="110">
        <f t="shared" si="31"/>
        <v>91</v>
      </c>
      <c r="M93" s="111">
        <f t="shared" si="32"/>
        <v>18.2</v>
      </c>
      <c r="N93" s="98">
        <v>48</v>
      </c>
      <c r="O93" s="53">
        <v>45</v>
      </c>
      <c r="P93" s="53">
        <v>50</v>
      </c>
      <c r="Q93" s="109">
        <f t="shared" si="33"/>
        <v>143</v>
      </c>
      <c r="R93" s="110">
        <f t="shared" si="34"/>
        <v>95.33</v>
      </c>
      <c r="S93" s="111">
        <f t="shared" si="35"/>
        <v>47.67</v>
      </c>
      <c r="T93" s="98">
        <v>36</v>
      </c>
      <c r="U93" s="53">
        <v>36</v>
      </c>
      <c r="V93" s="53">
        <v>34</v>
      </c>
      <c r="W93" s="109">
        <f t="shared" si="36"/>
        <v>106</v>
      </c>
      <c r="X93" s="110">
        <f t="shared" si="37"/>
        <v>88.33</v>
      </c>
      <c r="Y93" s="111">
        <f t="shared" si="38"/>
        <v>26.5</v>
      </c>
      <c r="Z93" s="163">
        <f t="shared" si="39"/>
        <v>92.37</v>
      </c>
      <c r="AA93" s="168">
        <f t="shared" si="40"/>
        <v>94</v>
      </c>
      <c r="AB93" s="158" t="str">
        <f t="shared" si="41"/>
        <v>Advancing</v>
      </c>
      <c r="AD93" s="3"/>
      <c r="AG93" s="1"/>
      <c r="AH93" s="1"/>
      <c r="AI93" s="1"/>
      <c r="AJ93" s="1"/>
      <c r="AK93" s="1"/>
      <c r="AL93" s="1"/>
      <c r="AM93" s="1"/>
      <c r="AN93" s="1"/>
      <c r="AO93" s="1"/>
      <c r="AP93" s="1"/>
      <c r="AQ93" s="1"/>
      <c r="AR93" s="1"/>
      <c r="AS93" s="1"/>
      <c r="AT93" s="1"/>
      <c r="AU93" s="45"/>
      <c r="AV93" s="44">
        <f t="shared" si="42"/>
        <v>90</v>
      </c>
      <c r="AW93" s="44">
        <f t="shared" si="43"/>
        <v>90</v>
      </c>
      <c r="AX93" s="44">
        <f t="shared" si="44"/>
        <v>85</v>
      </c>
    </row>
    <row r="94" spans="1:50" ht="18" customHeight="1">
      <c r="A94" s="146">
        <v>32</v>
      </c>
      <c r="B94" s="190" t="str">
        <f>INPUT!B94</f>
        <v>Agustin, Rachel</v>
      </c>
      <c r="C94" s="57"/>
      <c r="D94" s="57"/>
      <c r="E94" s="83"/>
      <c r="F94" s="98">
        <v>20</v>
      </c>
      <c r="G94" s="53">
        <v>20</v>
      </c>
      <c r="H94" s="53">
        <v>20</v>
      </c>
      <c r="I94" s="53">
        <v>20</v>
      </c>
      <c r="J94" s="53">
        <v>20</v>
      </c>
      <c r="K94" s="109">
        <f t="shared" si="30"/>
        <v>100</v>
      </c>
      <c r="L94" s="110">
        <f t="shared" si="31"/>
        <v>100</v>
      </c>
      <c r="M94" s="111">
        <f t="shared" si="32"/>
        <v>20</v>
      </c>
      <c r="N94" s="98">
        <v>50</v>
      </c>
      <c r="O94" s="53">
        <v>50</v>
      </c>
      <c r="P94" s="53">
        <v>50</v>
      </c>
      <c r="Q94" s="109">
        <f t="shared" si="33"/>
        <v>150</v>
      </c>
      <c r="R94" s="110">
        <f t="shared" si="34"/>
        <v>100</v>
      </c>
      <c r="S94" s="111">
        <f t="shared" si="35"/>
        <v>50</v>
      </c>
      <c r="T94" s="98">
        <v>39</v>
      </c>
      <c r="U94" s="53">
        <v>38</v>
      </c>
      <c r="V94" s="53">
        <v>37</v>
      </c>
      <c r="W94" s="109">
        <f t="shared" si="36"/>
        <v>114</v>
      </c>
      <c r="X94" s="110">
        <f t="shared" si="37"/>
        <v>95</v>
      </c>
      <c r="Y94" s="111">
        <f t="shared" si="38"/>
        <v>28.5</v>
      </c>
      <c r="Z94" s="163">
        <f t="shared" si="39"/>
        <v>98.5</v>
      </c>
      <c r="AA94" s="168">
        <f t="shared" si="40"/>
        <v>99</v>
      </c>
      <c r="AB94" s="158" t="str">
        <f t="shared" si="41"/>
        <v>Advancing</v>
      </c>
      <c r="AD94" s="3"/>
      <c r="AG94" s="1"/>
      <c r="AH94" s="1"/>
      <c r="AI94" s="1"/>
      <c r="AJ94" s="1"/>
      <c r="AK94" s="1"/>
      <c r="AL94" s="1"/>
      <c r="AM94" s="1"/>
      <c r="AN94" s="1"/>
      <c r="AO94" s="1"/>
      <c r="AP94" s="1"/>
      <c r="AQ94" s="1"/>
      <c r="AR94" s="1"/>
      <c r="AS94" s="1"/>
      <c r="AT94" s="1"/>
      <c r="AU94" s="45"/>
      <c r="AV94" s="44">
        <f t="shared" si="42"/>
        <v>97.5</v>
      </c>
      <c r="AW94" s="44">
        <f t="shared" si="43"/>
        <v>95</v>
      </c>
      <c r="AX94" s="44">
        <f t="shared" si="44"/>
        <v>92.5</v>
      </c>
    </row>
    <row r="95" spans="1:50" ht="18" customHeight="1">
      <c r="A95" s="146">
        <v>33</v>
      </c>
      <c r="B95" s="190" t="str">
        <f>INPUT!B95</f>
        <v>Alvarez, Rebecca</v>
      </c>
      <c r="C95" s="57"/>
      <c r="D95" s="57"/>
      <c r="E95" s="83"/>
      <c r="F95" s="98">
        <v>17</v>
      </c>
      <c r="G95" s="53">
        <v>19</v>
      </c>
      <c r="H95" s="53">
        <v>19</v>
      </c>
      <c r="I95" s="53">
        <v>18</v>
      </c>
      <c r="J95" s="53">
        <v>18</v>
      </c>
      <c r="K95" s="109">
        <f t="shared" ref="K95:K112" si="45">IF(COUNT($F95:$J95)=0,"",SUM($F95:$J95))</f>
        <v>91</v>
      </c>
      <c r="L95" s="110">
        <f t="shared" ref="L95:L112" si="46">IF(ISERROR(IF($K95="","",ROUND(($K95/$K$10)*$L$10,2))),"",IF($K95="","",ROUND(($K95/$K$10)*$L$10,2)))</f>
        <v>91</v>
      </c>
      <c r="M95" s="111">
        <f t="shared" ref="M95:M112" si="47">IF($L95="","",ROUND($L95*$M$10,2))</f>
        <v>18.2</v>
      </c>
      <c r="N95" s="98">
        <v>45</v>
      </c>
      <c r="O95" s="53">
        <v>47</v>
      </c>
      <c r="P95" s="53">
        <v>43</v>
      </c>
      <c r="Q95" s="109">
        <f t="shared" ref="Q95:Q112" si="48">IF(COUNT($N95:$P95)=0,"",SUM($N95:$P95))</f>
        <v>135</v>
      </c>
      <c r="R95" s="110">
        <f t="shared" ref="R95:R112" si="49">IF(ISERROR(IF($Q95="","",ROUND(($Q95/$Q$10)*$R$10,2))),"",IF($Q95="","",ROUND(($Q95/$Q$10)*$R$10,2)))</f>
        <v>90</v>
      </c>
      <c r="S95" s="111">
        <f t="shared" ref="S95:S112" si="50">IF($R95="","",ROUND($R95*$S$10,2))</f>
        <v>45</v>
      </c>
      <c r="T95" s="98">
        <v>36</v>
      </c>
      <c r="U95" s="53">
        <v>36</v>
      </c>
      <c r="V95" s="53">
        <v>33</v>
      </c>
      <c r="W95" s="109">
        <f t="shared" ref="W95:W112" si="51">IF(COUNT($T95:$V95)=0,"",SUM($T95:$V95))</f>
        <v>105</v>
      </c>
      <c r="X95" s="110">
        <f t="shared" ref="X95:X112" si="52">IF(ISERROR(IF($W95="","",ROUND(($W95/$W$10)*$X$10,2))),"",IF($W95="","",ROUND(($W95/$W$10)*$X$10,2)))</f>
        <v>87.5</v>
      </c>
      <c r="Y95" s="111">
        <f t="shared" ref="Y95:Y112" si="53">IF($X95="","",ROUND($X95*$Y$10,2))</f>
        <v>26.25</v>
      </c>
      <c r="Z95" s="163">
        <f t="shared" ref="Z95:Z112" si="54">IF(ISERROR(IF($V95="","",ROUND(SUM($M95,$S95,$Y95),2))),"",IF($V95="","",ROUND(SUM($M95,$S95,$Y95),2)))</f>
        <v>89.45</v>
      </c>
      <c r="AA95" s="168">
        <f t="shared" ref="AA95:AA112" si="55">IF(ISERROR(IF($V95="","",VLOOKUP(Z95,NewTransmu,4,TRUE))),"",IF($V95="","",VLOOKUP(Z95,NewTransmu,4,TRUE)))</f>
        <v>91</v>
      </c>
      <c r="AB95" s="158" t="str">
        <f t="shared" ref="AB95:AB112" si="56">IF(ISERROR(IF(AA95="","",VLOOKUP(AA95,DESCRIPTORS,4,TRUE))),"",IF(AA95="","",VLOOKUP(AA95,DESCRIPTORS,4,TRUE)))</f>
        <v>Advancing</v>
      </c>
      <c r="AD95" s="3"/>
      <c r="AG95" s="1"/>
      <c r="AH95" s="1"/>
      <c r="AI95" s="1"/>
      <c r="AJ95" s="1"/>
      <c r="AK95" s="1"/>
      <c r="AL95" s="1"/>
      <c r="AM95" s="1"/>
      <c r="AN95" s="1"/>
      <c r="AO95" s="1"/>
      <c r="AP95" s="1"/>
      <c r="AQ95" s="1"/>
      <c r="AR95" s="1"/>
      <c r="AS95" s="1"/>
      <c r="AT95" s="1"/>
      <c r="AU95" s="45"/>
      <c r="AV95" s="44">
        <f t="shared" si="42"/>
        <v>90</v>
      </c>
      <c r="AW95" s="44">
        <f t="shared" si="43"/>
        <v>90</v>
      </c>
      <c r="AX95" s="44">
        <f t="shared" si="44"/>
        <v>82.5</v>
      </c>
    </row>
    <row r="96" spans="1:50" ht="18" customHeight="1">
      <c r="A96" s="146">
        <v>34</v>
      </c>
      <c r="B96" s="190" t="str">
        <f>INPUT!B96</f>
        <v>Aquino, Rhea</v>
      </c>
      <c r="C96" s="57"/>
      <c r="D96" s="57"/>
      <c r="E96" s="83"/>
      <c r="F96" s="98">
        <v>16</v>
      </c>
      <c r="G96" s="53">
        <v>15</v>
      </c>
      <c r="H96" s="53">
        <v>14</v>
      </c>
      <c r="I96" s="53">
        <v>17</v>
      </c>
      <c r="J96" s="53">
        <v>17</v>
      </c>
      <c r="K96" s="109">
        <f t="shared" si="45"/>
        <v>79</v>
      </c>
      <c r="L96" s="110">
        <f t="shared" si="46"/>
        <v>79</v>
      </c>
      <c r="M96" s="111">
        <f t="shared" si="47"/>
        <v>15.8</v>
      </c>
      <c r="N96" s="98">
        <v>43</v>
      </c>
      <c r="O96" s="53">
        <v>38</v>
      </c>
      <c r="P96" s="53">
        <v>38</v>
      </c>
      <c r="Q96" s="109">
        <f t="shared" si="48"/>
        <v>119</v>
      </c>
      <c r="R96" s="110">
        <f t="shared" si="49"/>
        <v>79.33</v>
      </c>
      <c r="S96" s="111">
        <f t="shared" si="50"/>
        <v>39.67</v>
      </c>
      <c r="T96" s="98">
        <v>32</v>
      </c>
      <c r="U96" s="53">
        <v>29</v>
      </c>
      <c r="V96" s="53">
        <v>32</v>
      </c>
      <c r="W96" s="109">
        <f t="shared" si="51"/>
        <v>93</v>
      </c>
      <c r="X96" s="110">
        <f t="shared" si="52"/>
        <v>77.5</v>
      </c>
      <c r="Y96" s="111">
        <f t="shared" si="53"/>
        <v>23.25</v>
      </c>
      <c r="Z96" s="163">
        <f t="shared" si="54"/>
        <v>78.72</v>
      </c>
      <c r="AA96" s="168">
        <f t="shared" si="55"/>
        <v>80</v>
      </c>
      <c r="AB96" s="158" t="str">
        <f t="shared" si="56"/>
        <v>Benchmarking</v>
      </c>
      <c r="AD96" s="3"/>
      <c r="AG96" s="1"/>
      <c r="AH96" s="1"/>
      <c r="AI96" s="1"/>
      <c r="AJ96" s="1"/>
      <c r="AK96" s="1"/>
      <c r="AL96" s="1"/>
      <c r="AM96" s="1"/>
      <c r="AN96" s="1"/>
      <c r="AO96" s="1"/>
      <c r="AP96" s="1"/>
      <c r="AQ96" s="1"/>
      <c r="AR96" s="1"/>
      <c r="AS96" s="1"/>
      <c r="AT96" s="1"/>
      <c r="AU96" s="45"/>
      <c r="AV96" s="44">
        <f t="shared" si="42"/>
        <v>80</v>
      </c>
      <c r="AW96" s="44">
        <f t="shared" si="43"/>
        <v>72.5</v>
      </c>
      <c r="AX96" s="44">
        <f t="shared" si="44"/>
        <v>80</v>
      </c>
    </row>
    <row r="97" spans="1:50" ht="18" customHeight="1">
      <c r="A97" s="146">
        <v>35</v>
      </c>
      <c r="B97" s="190" t="str">
        <f>INPUT!B97</f>
        <v>Arceo, Samantha</v>
      </c>
      <c r="C97" s="57"/>
      <c r="D97" s="57"/>
      <c r="E97" s="83"/>
      <c r="F97" s="98">
        <v>19</v>
      </c>
      <c r="G97" s="53">
        <v>18</v>
      </c>
      <c r="H97" s="53">
        <v>18</v>
      </c>
      <c r="I97" s="53">
        <v>20</v>
      </c>
      <c r="J97" s="53">
        <v>18</v>
      </c>
      <c r="K97" s="109">
        <f t="shared" si="45"/>
        <v>93</v>
      </c>
      <c r="L97" s="110">
        <f t="shared" si="46"/>
        <v>93</v>
      </c>
      <c r="M97" s="111">
        <f t="shared" si="47"/>
        <v>18.600000000000001</v>
      </c>
      <c r="N97" s="98">
        <v>50</v>
      </c>
      <c r="O97" s="53">
        <v>50</v>
      </c>
      <c r="P97" s="53">
        <v>50</v>
      </c>
      <c r="Q97" s="109">
        <f t="shared" si="48"/>
        <v>150</v>
      </c>
      <c r="R97" s="110">
        <f t="shared" si="49"/>
        <v>100</v>
      </c>
      <c r="S97" s="111">
        <f t="shared" si="50"/>
        <v>50</v>
      </c>
      <c r="T97" s="98">
        <v>39</v>
      </c>
      <c r="U97" s="53">
        <v>36</v>
      </c>
      <c r="V97" s="53">
        <v>36</v>
      </c>
      <c r="W97" s="109">
        <f t="shared" si="51"/>
        <v>111</v>
      </c>
      <c r="X97" s="110">
        <f t="shared" si="52"/>
        <v>92.5</v>
      </c>
      <c r="Y97" s="111">
        <f t="shared" si="53"/>
        <v>27.75</v>
      </c>
      <c r="Z97" s="163">
        <f t="shared" si="54"/>
        <v>96.35</v>
      </c>
      <c r="AA97" s="168">
        <f t="shared" si="55"/>
        <v>98</v>
      </c>
      <c r="AB97" s="158" t="str">
        <f t="shared" si="56"/>
        <v>Advancing</v>
      </c>
      <c r="AD97" s="3"/>
      <c r="AG97" s="1"/>
      <c r="AH97" s="1"/>
      <c r="AI97" s="1"/>
      <c r="AJ97" s="1"/>
      <c r="AK97" s="1"/>
      <c r="AL97" s="1"/>
      <c r="AM97" s="1"/>
      <c r="AN97" s="1"/>
      <c r="AO97" s="1"/>
      <c r="AP97" s="1"/>
      <c r="AQ97" s="1"/>
      <c r="AR97" s="1"/>
      <c r="AS97" s="1"/>
      <c r="AT97" s="1"/>
      <c r="AU97" s="45"/>
      <c r="AV97" s="44">
        <f t="shared" si="42"/>
        <v>97.5</v>
      </c>
      <c r="AW97" s="44">
        <f t="shared" si="43"/>
        <v>90</v>
      </c>
      <c r="AX97" s="44">
        <f t="shared" si="44"/>
        <v>90</v>
      </c>
    </row>
    <row r="98" spans="1:50" ht="18" customHeight="1">
      <c r="A98" s="146">
        <v>36</v>
      </c>
      <c r="B98" s="190" t="str">
        <f>INPUT!B98</f>
        <v>Arellano, Sofia</v>
      </c>
      <c r="C98" s="57"/>
      <c r="D98" s="57"/>
      <c r="E98" s="83"/>
      <c r="F98" s="98">
        <v>11</v>
      </c>
      <c r="G98" s="53">
        <v>11</v>
      </c>
      <c r="H98" s="53">
        <v>9</v>
      </c>
      <c r="I98" s="53">
        <v>11</v>
      </c>
      <c r="J98" s="53">
        <v>11</v>
      </c>
      <c r="K98" s="109">
        <f t="shared" si="45"/>
        <v>53</v>
      </c>
      <c r="L98" s="110">
        <f t="shared" si="46"/>
        <v>53</v>
      </c>
      <c r="M98" s="111">
        <f t="shared" si="47"/>
        <v>10.6</v>
      </c>
      <c r="N98" s="98">
        <v>25</v>
      </c>
      <c r="O98" s="53">
        <v>24</v>
      </c>
      <c r="P98" s="53">
        <v>26</v>
      </c>
      <c r="Q98" s="109">
        <f t="shared" si="48"/>
        <v>75</v>
      </c>
      <c r="R98" s="110">
        <f t="shared" si="49"/>
        <v>50</v>
      </c>
      <c r="S98" s="111">
        <f t="shared" si="50"/>
        <v>25</v>
      </c>
      <c r="T98" s="98">
        <v>18</v>
      </c>
      <c r="U98" s="53">
        <v>18</v>
      </c>
      <c r="V98" s="53">
        <v>17</v>
      </c>
      <c r="W98" s="109">
        <f t="shared" si="51"/>
        <v>53</v>
      </c>
      <c r="X98" s="110">
        <f t="shared" si="52"/>
        <v>44.17</v>
      </c>
      <c r="Y98" s="111">
        <f t="shared" si="53"/>
        <v>13.25</v>
      </c>
      <c r="Z98" s="163">
        <f t="shared" si="54"/>
        <v>48.85</v>
      </c>
      <c r="AA98" s="168">
        <f t="shared" si="55"/>
        <v>64</v>
      </c>
      <c r="AB98" s="158" t="str">
        <f t="shared" si="56"/>
        <v>Emerging</v>
      </c>
      <c r="AD98" s="3"/>
      <c r="AG98" s="1"/>
      <c r="AH98" s="1"/>
      <c r="AI98" s="1"/>
      <c r="AJ98" s="1"/>
      <c r="AK98" s="1"/>
      <c r="AL98" s="1"/>
      <c r="AM98" s="1"/>
      <c r="AN98" s="1"/>
      <c r="AO98" s="1"/>
      <c r="AP98" s="1"/>
      <c r="AQ98" s="1"/>
      <c r="AR98" s="1"/>
      <c r="AS98" s="1"/>
      <c r="AT98" s="1"/>
      <c r="AU98" s="45"/>
      <c r="AV98" s="44">
        <f t="shared" si="42"/>
        <v>45</v>
      </c>
      <c r="AW98" s="44">
        <f t="shared" si="43"/>
        <v>45</v>
      </c>
      <c r="AX98" s="44">
        <f t="shared" si="44"/>
        <v>42.5</v>
      </c>
    </row>
    <row r="99" spans="1:50" ht="18" customHeight="1">
      <c r="A99" s="146">
        <v>37</v>
      </c>
      <c r="B99" s="190" t="str">
        <f>INPUT!B99</f>
        <v>Barrera, Sophia</v>
      </c>
      <c r="C99" s="57"/>
      <c r="D99" s="57"/>
      <c r="E99" s="83"/>
      <c r="F99" s="98">
        <v>16</v>
      </c>
      <c r="G99" s="53">
        <v>17</v>
      </c>
      <c r="H99" s="53">
        <v>18</v>
      </c>
      <c r="I99" s="53">
        <v>16</v>
      </c>
      <c r="J99" s="53">
        <v>18</v>
      </c>
      <c r="K99" s="109">
        <f t="shared" si="45"/>
        <v>85</v>
      </c>
      <c r="L99" s="110">
        <f t="shared" si="46"/>
        <v>85</v>
      </c>
      <c r="M99" s="111">
        <f t="shared" si="47"/>
        <v>17</v>
      </c>
      <c r="N99" s="98">
        <v>43</v>
      </c>
      <c r="O99" s="53">
        <v>45</v>
      </c>
      <c r="P99" s="53">
        <v>46</v>
      </c>
      <c r="Q99" s="109">
        <f t="shared" si="48"/>
        <v>134</v>
      </c>
      <c r="R99" s="110">
        <f t="shared" si="49"/>
        <v>89.33</v>
      </c>
      <c r="S99" s="111">
        <f t="shared" si="50"/>
        <v>44.67</v>
      </c>
      <c r="T99" s="98">
        <v>35</v>
      </c>
      <c r="U99" s="53">
        <v>32</v>
      </c>
      <c r="V99" s="53">
        <v>32</v>
      </c>
      <c r="W99" s="109">
        <f t="shared" si="51"/>
        <v>99</v>
      </c>
      <c r="X99" s="110">
        <f t="shared" si="52"/>
        <v>82.5</v>
      </c>
      <c r="Y99" s="111">
        <f t="shared" si="53"/>
        <v>24.75</v>
      </c>
      <c r="Z99" s="163">
        <f t="shared" si="54"/>
        <v>86.42</v>
      </c>
      <c r="AA99" s="168">
        <f t="shared" si="55"/>
        <v>88</v>
      </c>
      <c r="AB99" s="158" t="str">
        <f t="shared" si="56"/>
        <v>Benchmarking</v>
      </c>
      <c r="AD99" s="3"/>
      <c r="AG99" s="1"/>
      <c r="AH99" s="1"/>
      <c r="AI99" s="1"/>
      <c r="AJ99" s="1"/>
      <c r="AK99" s="1"/>
      <c r="AL99" s="1"/>
      <c r="AM99" s="1"/>
      <c r="AN99" s="1"/>
      <c r="AO99" s="1"/>
      <c r="AP99" s="1"/>
      <c r="AQ99" s="1"/>
      <c r="AR99" s="1"/>
      <c r="AS99" s="1"/>
      <c r="AT99" s="1"/>
      <c r="AU99" s="45"/>
      <c r="AV99" s="44">
        <f t="shared" si="42"/>
        <v>87.5</v>
      </c>
      <c r="AW99" s="44">
        <f t="shared" si="43"/>
        <v>80</v>
      </c>
      <c r="AX99" s="44">
        <f t="shared" si="44"/>
        <v>80</v>
      </c>
    </row>
    <row r="100" spans="1:50" ht="18" customHeight="1">
      <c r="A100" s="146">
        <v>38</v>
      </c>
      <c r="B100" s="190" t="str">
        <f>INPUT!B100</f>
        <v>Cabral, Therese</v>
      </c>
      <c r="C100" s="57"/>
      <c r="D100" s="57"/>
      <c r="E100" s="83"/>
      <c r="F100" s="98">
        <v>20</v>
      </c>
      <c r="G100" s="53">
        <v>19</v>
      </c>
      <c r="H100" s="53">
        <v>17</v>
      </c>
      <c r="I100" s="53">
        <v>19</v>
      </c>
      <c r="J100" s="53">
        <v>17</v>
      </c>
      <c r="K100" s="109">
        <f t="shared" si="45"/>
        <v>92</v>
      </c>
      <c r="L100" s="110">
        <f t="shared" si="46"/>
        <v>92</v>
      </c>
      <c r="M100" s="111">
        <f t="shared" si="47"/>
        <v>18.399999999999999</v>
      </c>
      <c r="N100" s="98">
        <v>50</v>
      </c>
      <c r="O100" s="53">
        <v>50</v>
      </c>
      <c r="P100" s="53">
        <v>48</v>
      </c>
      <c r="Q100" s="109">
        <f t="shared" si="48"/>
        <v>148</v>
      </c>
      <c r="R100" s="110">
        <f t="shared" si="49"/>
        <v>98.67</v>
      </c>
      <c r="S100" s="111">
        <f t="shared" si="50"/>
        <v>49.34</v>
      </c>
      <c r="T100" s="98">
        <v>35</v>
      </c>
      <c r="U100" s="53">
        <v>34</v>
      </c>
      <c r="V100" s="53">
        <v>33</v>
      </c>
      <c r="W100" s="109">
        <f t="shared" si="51"/>
        <v>102</v>
      </c>
      <c r="X100" s="110">
        <f t="shared" si="52"/>
        <v>85</v>
      </c>
      <c r="Y100" s="111">
        <f t="shared" si="53"/>
        <v>25.5</v>
      </c>
      <c r="Z100" s="163">
        <f t="shared" si="54"/>
        <v>93.24</v>
      </c>
      <c r="AA100" s="168">
        <f t="shared" si="55"/>
        <v>95</v>
      </c>
      <c r="AB100" s="158" t="str">
        <f t="shared" si="56"/>
        <v>Advancing</v>
      </c>
      <c r="AD100" s="3"/>
      <c r="AG100" s="1"/>
      <c r="AH100" s="1"/>
      <c r="AI100" s="1"/>
      <c r="AJ100" s="1"/>
      <c r="AK100" s="1"/>
      <c r="AL100" s="1"/>
      <c r="AM100" s="1"/>
      <c r="AN100" s="1"/>
      <c r="AO100" s="1"/>
      <c r="AP100" s="1"/>
      <c r="AQ100" s="1"/>
      <c r="AR100" s="1"/>
      <c r="AS100" s="1"/>
      <c r="AT100" s="1"/>
      <c r="AU100" s="45"/>
      <c r="AV100" s="44">
        <f t="shared" si="42"/>
        <v>87.5</v>
      </c>
      <c r="AW100" s="44">
        <f t="shared" si="43"/>
        <v>85</v>
      </c>
      <c r="AX100" s="44">
        <f t="shared" si="44"/>
        <v>82.5</v>
      </c>
    </row>
    <row r="101" spans="1:50" ht="18" customHeight="1">
      <c r="A101" s="146">
        <v>39</v>
      </c>
      <c r="B101" s="190" t="str">
        <f>INPUT!B101</f>
        <v>David, Trisha</v>
      </c>
      <c r="C101" s="57"/>
      <c r="D101" s="57"/>
      <c r="E101" s="83"/>
      <c r="F101" s="98">
        <v>20</v>
      </c>
      <c r="G101" s="53">
        <v>19</v>
      </c>
      <c r="H101" s="53">
        <v>19</v>
      </c>
      <c r="I101" s="53">
        <v>18</v>
      </c>
      <c r="J101" s="53">
        <v>19</v>
      </c>
      <c r="K101" s="109">
        <f t="shared" si="45"/>
        <v>95</v>
      </c>
      <c r="L101" s="110">
        <f t="shared" si="46"/>
        <v>95</v>
      </c>
      <c r="M101" s="111">
        <f t="shared" si="47"/>
        <v>19</v>
      </c>
      <c r="N101" s="98">
        <v>50</v>
      </c>
      <c r="O101" s="53">
        <v>50</v>
      </c>
      <c r="P101" s="53">
        <v>48</v>
      </c>
      <c r="Q101" s="109">
        <f t="shared" si="48"/>
        <v>148</v>
      </c>
      <c r="R101" s="110">
        <f t="shared" si="49"/>
        <v>98.67</v>
      </c>
      <c r="S101" s="111">
        <f t="shared" si="50"/>
        <v>49.34</v>
      </c>
      <c r="T101" s="98">
        <v>40</v>
      </c>
      <c r="U101" s="53">
        <v>36</v>
      </c>
      <c r="V101" s="53">
        <v>36</v>
      </c>
      <c r="W101" s="109">
        <f t="shared" si="51"/>
        <v>112</v>
      </c>
      <c r="X101" s="110">
        <f t="shared" si="52"/>
        <v>93.33</v>
      </c>
      <c r="Y101" s="111">
        <f t="shared" si="53"/>
        <v>28</v>
      </c>
      <c r="Z101" s="163">
        <f t="shared" si="54"/>
        <v>96.34</v>
      </c>
      <c r="AA101" s="168">
        <f t="shared" si="55"/>
        <v>98</v>
      </c>
      <c r="AB101" s="158" t="str">
        <f t="shared" si="56"/>
        <v>Advancing</v>
      </c>
      <c r="AD101" s="3"/>
      <c r="AG101" s="1"/>
      <c r="AH101" s="1"/>
      <c r="AI101" s="1"/>
      <c r="AJ101" s="1"/>
      <c r="AK101" s="1"/>
      <c r="AL101" s="1"/>
      <c r="AM101" s="1"/>
      <c r="AN101" s="1"/>
      <c r="AO101" s="1"/>
      <c r="AP101" s="1"/>
      <c r="AQ101" s="1"/>
      <c r="AR101" s="1"/>
      <c r="AS101" s="1"/>
      <c r="AT101" s="1"/>
      <c r="AU101" s="45"/>
      <c r="AV101" s="44">
        <f t="shared" si="42"/>
        <v>100</v>
      </c>
      <c r="AW101" s="44">
        <f t="shared" si="43"/>
        <v>90</v>
      </c>
      <c r="AX101" s="44">
        <f t="shared" si="44"/>
        <v>90</v>
      </c>
    </row>
    <row r="102" spans="1:50" ht="18" customHeight="1">
      <c r="A102" s="146">
        <v>40</v>
      </c>
      <c r="B102" s="190" t="str">
        <f>INPUT!B102</f>
        <v>Escobar, Valerie</v>
      </c>
      <c r="C102" s="57"/>
      <c r="D102" s="57"/>
      <c r="E102" s="83"/>
      <c r="F102" s="98">
        <v>19</v>
      </c>
      <c r="G102" s="53">
        <v>17</v>
      </c>
      <c r="H102" s="53">
        <v>17</v>
      </c>
      <c r="I102" s="53">
        <v>18</v>
      </c>
      <c r="J102" s="53">
        <v>19</v>
      </c>
      <c r="K102" s="109">
        <f t="shared" si="45"/>
        <v>90</v>
      </c>
      <c r="L102" s="110">
        <f t="shared" si="46"/>
        <v>90</v>
      </c>
      <c r="M102" s="111">
        <f t="shared" si="47"/>
        <v>18</v>
      </c>
      <c r="N102" s="98">
        <v>45</v>
      </c>
      <c r="O102" s="53">
        <v>46</v>
      </c>
      <c r="P102" s="53">
        <v>47</v>
      </c>
      <c r="Q102" s="109">
        <f t="shared" si="48"/>
        <v>138</v>
      </c>
      <c r="R102" s="110">
        <f t="shared" si="49"/>
        <v>92</v>
      </c>
      <c r="S102" s="111">
        <f t="shared" si="50"/>
        <v>46</v>
      </c>
      <c r="T102" s="98">
        <v>33</v>
      </c>
      <c r="U102" s="53">
        <v>36</v>
      </c>
      <c r="V102" s="53">
        <v>33</v>
      </c>
      <c r="W102" s="109">
        <f t="shared" si="51"/>
        <v>102</v>
      </c>
      <c r="X102" s="110">
        <f t="shared" si="52"/>
        <v>85</v>
      </c>
      <c r="Y102" s="111">
        <f t="shared" si="53"/>
        <v>25.5</v>
      </c>
      <c r="Z102" s="163">
        <f t="shared" si="54"/>
        <v>89.5</v>
      </c>
      <c r="AA102" s="168">
        <f t="shared" si="55"/>
        <v>91</v>
      </c>
      <c r="AB102" s="158" t="str">
        <f t="shared" si="56"/>
        <v>Advancing</v>
      </c>
      <c r="AD102" s="3"/>
      <c r="AG102" s="1"/>
      <c r="AH102" s="1"/>
      <c r="AI102" s="1"/>
      <c r="AJ102" s="1"/>
      <c r="AK102" s="1"/>
      <c r="AL102" s="1"/>
      <c r="AM102" s="1"/>
      <c r="AN102" s="1"/>
      <c r="AO102" s="1"/>
      <c r="AP102" s="1"/>
      <c r="AQ102" s="1"/>
      <c r="AR102" s="1"/>
      <c r="AS102" s="1"/>
      <c r="AT102" s="1"/>
      <c r="AU102" s="45"/>
      <c r="AV102" s="44">
        <f t="shared" si="42"/>
        <v>82.5</v>
      </c>
      <c r="AW102" s="44">
        <f t="shared" si="43"/>
        <v>90</v>
      </c>
      <c r="AX102" s="44">
        <f t="shared" si="44"/>
        <v>82.5</v>
      </c>
    </row>
    <row r="103" spans="1:50" ht="18" customHeight="1">
      <c r="A103" s="146">
        <v>41</v>
      </c>
      <c r="B103" s="190" t="str">
        <f>INPUT!B103</f>
        <v>Aguilar, Vanessa</v>
      </c>
      <c r="C103" s="57"/>
      <c r="D103" s="57"/>
      <c r="E103" s="83"/>
      <c r="F103" s="98">
        <v>18</v>
      </c>
      <c r="G103" s="53">
        <v>16</v>
      </c>
      <c r="H103" s="53">
        <v>18</v>
      </c>
      <c r="I103" s="53">
        <v>18</v>
      </c>
      <c r="J103" s="53">
        <v>18</v>
      </c>
      <c r="K103" s="109">
        <f t="shared" si="45"/>
        <v>88</v>
      </c>
      <c r="L103" s="110">
        <f t="shared" si="46"/>
        <v>88</v>
      </c>
      <c r="M103" s="111">
        <f t="shared" si="47"/>
        <v>17.600000000000001</v>
      </c>
      <c r="N103" s="98">
        <v>47</v>
      </c>
      <c r="O103" s="53">
        <v>45</v>
      </c>
      <c r="P103" s="53">
        <v>48</v>
      </c>
      <c r="Q103" s="109">
        <f t="shared" si="48"/>
        <v>140</v>
      </c>
      <c r="R103" s="110">
        <f t="shared" si="49"/>
        <v>93.33</v>
      </c>
      <c r="S103" s="111">
        <f t="shared" si="50"/>
        <v>46.67</v>
      </c>
      <c r="T103" s="98">
        <v>32</v>
      </c>
      <c r="U103" s="53">
        <v>35</v>
      </c>
      <c r="V103" s="53">
        <v>31</v>
      </c>
      <c r="W103" s="109">
        <f t="shared" si="51"/>
        <v>98</v>
      </c>
      <c r="X103" s="110">
        <f t="shared" si="52"/>
        <v>81.67</v>
      </c>
      <c r="Y103" s="111">
        <f t="shared" si="53"/>
        <v>24.5</v>
      </c>
      <c r="Z103" s="163">
        <f t="shared" si="54"/>
        <v>88.77</v>
      </c>
      <c r="AA103" s="168">
        <f t="shared" si="55"/>
        <v>90</v>
      </c>
      <c r="AB103" s="158" t="str">
        <f t="shared" si="56"/>
        <v>Advancing</v>
      </c>
      <c r="AD103" s="3"/>
      <c r="AG103" s="1"/>
      <c r="AH103" s="1"/>
      <c r="AI103" s="1"/>
      <c r="AJ103" s="1"/>
      <c r="AK103" s="1"/>
      <c r="AL103" s="1"/>
      <c r="AM103" s="1"/>
      <c r="AN103" s="1"/>
      <c r="AO103" s="1"/>
      <c r="AP103" s="1"/>
      <c r="AQ103" s="1"/>
      <c r="AR103" s="1"/>
      <c r="AS103" s="1"/>
      <c r="AT103" s="1"/>
      <c r="AU103" s="45"/>
      <c r="AV103" s="44">
        <f t="shared" si="42"/>
        <v>80</v>
      </c>
      <c r="AW103" s="44">
        <f t="shared" si="43"/>
        <v>87.5</v>
      </c>
      <c r="AX103" s="44">
        <f t="shared" si="44"/>
        <v>77.5</v>
      </c>
    </row>
    <row r="104" spans="1:50" ht="18" customHeight="1">
      <c r="A104" s="146">
        <v>42</v>
      </c>
      <c r="B104" s="190" t="str">
        <f>INPUT!B104</f>
        <v>Alcantara, Veronica</v>
      </c>
      <c r="C104" s="57"/>
      <c r="D104" s="57"/>
      <c r="E104" s="83"/>
      <c r="F104" s="98">
        <v>13</v>
      </c>
      <c r="G104" s="53">
        <v>13</v>
      </c>
      <c r="H104" s="53">
        <v>15</v>
      </c>
      <c r="I104" s="53">
        <v>15</v>
      </c>
      <c r="J104" s="53">
        <v>13</v>
      </c>
      <c r="K104" s="109">
        <f t="shared" si="45"/>
        <v>69</v>
      </c>
      <c r="L104" s="110">
        <f t="shared" si="46"/>
        <v>69</v>
      </c>
      <c r="M104" s="111">
        <f t="shared" si="47"/>
        <v>13.8</v>
      </c>
      <c r="N104" s="98">
        <v>35</v>
      </c>
      <c r="O104" s="53">
        <v>36</v>
      </c>
      <c r="P104" s="53">
        <v>38</v>
      </c>
      <c r="Q104" s="109">
        <f t="shared" si="48"/>
        <v>109</v>
      </c>
      <c r="R104" s="110">
        <f t="shared" si="49"/>
        <v>72.67</v>
      </c>
      <c r="S104" s="111">
        <f t="shared" si="50"/>
        <v>36.340000000000003</v>
      </c>
      <c r="T104" s="98">
        <v>26</v>
      </c>
      <c r="U104" s="53">
        <v>29</v>
      </c>
      <c r="V104" s="53">
        <v>27</v>
      </c>
      <c r="W104" s="109">
        <f t="shared" si="51"/>
        <v>82</v>
      </c>
      <c r="X104" s="110">
        <f t="shared" si="52"/>
        <v>68.33</v>
      </c>
      <c r="Y104" s="111">
        <f t="shared" si="53"/>
        <v>20.5</v>
      </c>
      <c r="Z104" s="163">
        <f t="shared" si="54"/>
        <v>70.64</v>
      </c>
      <c r="AA104" s="168">
        <f t="shared" si="55"/>
        <v>75</v>
      </c>
      <c r="AB104" s="158" t="str">
        <f t="shared" si="56"/>
        <v>Connecting</v>
      </c>
      <c r="AD104" s="3"/>
      <c r="AG104" s="1"/>
      <c r="AH104" s="1"/>
      <c r="AI104" s="1"/>
      <c r="AJ104" s="1"/>
      <c r="AK104" s="1"/>
      <c r="AL104" s="1"/>
      <c r="AM104" s="1"/>
      <c r="AN104" s="1"/>
      <c r="AO104" s="1"/>
      <c r="AP104" s="1"/>
      <c r="AQ104" s="1"/>
      <c r="AR104" s="1"/>
      <c r="AS104" s="1"/>
      <c r="AT104" s="1"/>
      <c r="AU104" s="45"/>
      <c r="AV104" s="44">
        <f t="shared" si="42"/>
        <v>65</v>
      </c>
      <c r="AW104" s="44">
        <f t="shared" si="43"/>
        <v>72.5</v>
      </c>
      <c r="AX104" s="44">
        <f t="shared" si="44"/>
        <v>67.5</v>
      </c>
    </row>
    <row r="105" spans="1:50" ht="18" customHeight="1">
      <c r="A105" s="146">
        <v>43</v>
      </c>
      <c r="B105" s="190" t="str">
        <f>INPUT!B105</f>
        <v>Andrada, Victoria</v>
      </c>
      <c r="C105" s="57"/>
      <c r="D105" s="57"/>
      <c r="E105" s="83"/>
      <c r="F105" s="98">
        <v>9</v>
      </c>
      <c r="G105" s="53">
        <v>12</v>
      </c>
      <c r="H105" s="53">
        <v>11</v>
      </c>
      <c r="I105" s="53">
        <v>9</v>
      </c>
      <c r="J105" s="53">
        <v>11</v>
      </c>
      <c r="K105" s="109">
        <f t="shared" si="45"/>
        <v>52</v>
      </c>
      <c r="L105" s="110">
        <f t="shared" si="46"/>
        <v>52</v>
      </c>
      <c r="M105" s="111">
        <f t="shared" si="47"/>
        <v>10.4</v>
      </c>
      <c r="N105" s="98">
        <v>27</v>
      </c>
      <c r="O105" s="53">
        <v>26</v>
      </c>
      <c r="P105" s="53">
        <v>30</v>
      </c>
      <c r="Q105" s="109">
        <f t="shared" si="48"/>
        <v>83</v>
      </c>
      <c r="R105" s="110">
        <f t="shared" si="49"/>
        <v>55.33</v>
      </c>
      <c r="S105" s="111">
        <f t="shared" si="50"/>
        <v>27.67</v>
      </c>
      <c r="T105" s="98">
        <v>17</v>
      </c>
      <c r="U105" s="53">
        <v>18</v>
      </c>
      <c r="V105" s="53">
        <v>19</v>
      </c>
      <c r="W105" s="109">
        <f t="shared" si="51"/>
        <v>54</v>
      </c>
      <c r="X105" s="110">
        <f t="shared" si="52"/>
        <v>45</v>
      </c>
      <c r="Y105" s="111">
        <f t="shared" si="53"/>
        <v>13.5</v>
      </c>
      <c r="Z105" s="163">
        <f t="shared" si="54"/>
        <v>51.57</v>
      </c>
      <c r="AA105" s="168">
        <f t="shared" si="55"/>
        <v>65</v>
      </c>
      <c r="AB105" s="158" t="str">
        <f t="shared" si="56"/>
        <v xml:space="preserve">Developing </v>
      </c>
      <c r="AD105" s="3"/>
      <c r="AG105" s="1"/>
      <c r="AH105" s="1"/>
      <c r="AI105" s="1"/>
      <c r="AJ105" s="1"/>
      <c r="AK105" s="1"/>
      <c r="AL105" s="1"/>
      <c r="AM105" s="1"/>
      <c r="AN105" s="1"/>
      <c r="AO105" s="1"/>
      <c r="AP105" s="1"/>
      <c r="AQ105" s="1"/>
      <c r="AR105" s="1"/>
      <c r="AS105" s="1"/>
      <c r="AT105" s="1"/>
      <c r="AU105" s="45"/>
      <c r="AV105" s="44">
        <f t="shared" si="42"/>
        <v>42.5</v>
      </c>
      <c r="AW105" s="44">
        <f t="shared" si="43"/>
        <v>45</v>
      </c>
      <c r="AX105" s="44">
        <f t="shared" si="44"/>
        <v>47.5</v>
      </c>
    </row>
    <row r="106" spans="1:50" ht="18" customHeight="1">
      <c r="A106" s="146">
        <v>44</v>
      </c>
      <c r="B106" s="190" t="str">
        <f>INPUT!B106</f>
        <v>Bautista, Yasmine</v>
      </c>
      <c r="C106" s="57"/>
      <c r="D106" s="57"/>
      <c r="E106" s="83"/>
      <c r="F106" s="98">
        <v>16</v>
      </c>
      <c r="G106" s="53">
        <v>17</v>
      </c>
      <c r="H106" s="53">
        <v>16</v>
      </c>
      <c r="I106" s="53">
        <v>16</v>
      </c>
      <c r="J106" s="53">
        <v>15</v>
      </c>
      <c r="K106" s="109">
        <f t="shared" si="45"/>
        <v>80</v>
      </c>
      <c r="L106" s="110">
        <f t="shared" si="46"/>
        <v>80</v>
      </c>
      <c r="M106" s="111">
        <f t="shared" si="47"/>
        <v>16</v>
      </c>
      <c r="N106" s="98">
        <v>41</v>
      </c>
      <c r="O106" s="53">
        <v>45</v>
      </c>
      <c r="P106" s="53">
        <v>40</v>
      </c>
      <c r="Q106" s="109">
        <f t="shared" si="48"/>
        <v>126</v>
      </c>
      <c r="R106" s="110">
        <f t="shared" si="49"/>
        <v>84</v>
      </c>
      <c r="S106" s="111">
        <f t="shared" si="50"/>
        <v>42</v>
      </c>
      <c r="T106" s="98">
        <v>29</v>
      </c>
      <c r="U106" s="53">
        <v>29</v>
      </c>
      <c r="V106" s="53">
        <v>29</v>
      </c>
      <c r="W106" s="109">
        <f t="shared" si="51"/>
        <v>87</v>
      </c>
      <c r="X106" s="110">
        <f t="shared" si="52"/>
        <v>72.5</v>
      </c>
      <c r="Y106" s="111">
        <f t="shared" si="53"/>
        <v>21.75</v>
      </c>
      <c r="Z106" s="163">
        <f t="shared" si="54"/>
        <v>79.75</v>
      </c>
      <c r="AA106" s="168">
        <f t="shared" si="55"/>
        <v>81</v>
      </c>
      <c r="AB106" s="158" t="str">
        <f t="shared" si="56"/>
        <v>Benchmarking</v>
      </c>
      <c r="AD106" s="3"/>
      <c r="AG106" s="1"/>
      <c r="AH106" s="1"/>
      <c r="AI106" s="1"/>
      <c r="AJ106" s="1"/>
      <c r="AK106" s="1"/>
      <c r="AL106" s="1"/>
      <c r="AM106" s="1"/>
      <c r="AN106" s="1"/>
      <c r="AO106" s="1"/>
      <c r="AP106" s="1"/>
      <c r="AQ106" s="1"/>
      <c r="AR106" s="1"/>
      <c r="AS106" s="1"/>
      <c r="AT106" s="1"/>
      <c r="AU106" s="45"/>
      <c r="AV106" s="44">
        <f t="shared" si="42"/>
        <v>72.5</v>
      </c>
      <c r="AW106" s="44">
        <f t="shared" si="43"/>
        <v>72.5</v>
      </c>
      <c r="AX106" s="44">
        <f t="shared" si="44"/>
        <v>72.5</v>
      </c>
    </row>
    <row r="107" spans="1:50" ht="18" customHeight="1">
      <c r="A107" s="146">
        <v>45</v>
      </c>
      <c r="B107" s="190" t="str">
        <f>INPUT!B107</f>
        <v>Bernardo, Zoe</v>
      </c>
      <c r="C107" s="57"/>
      <c r="D107" s="57"/>
      <c r="E107" s="83"/>
      <c r="F107" s="98">
        <v>17</v>
      </c>
      <c r="G107" s="53">
        <v>19</v>
      </c>
      <c r="H107" s="53">
        <v>18</v>
      </c>
      <c r="I107" s="53">
        <v>19</v>
      </c>
      <c r="J107" s="53">
        <v>19</v>
      </c>
      <c r="K107" s="109">
        <f t="shared" si="45"/>
        <v>92</v>
      </c>
      <c r="L107" s="110">
        <f t="shared" si="46"/>
        <v>92</v>
      </c>
      <c r="M107" s="111">
        <f t="shared" si="47"/>
        <v>18.399999999999999</v>
      </c>
      <c r="N107" s="98">
        <v>48</v>
      </c>
      <c r="O107" s="53">
        <v>43</v>
      </c>
      <c r="P107" s="53">
        <v>44</v>
      </c>
      <c r="Q107" s="109">
        <f t="shared" si="48"/>
        <v>135</v>
      </c>
      <c r="R107" s="110">
        <f t="shared" si="49"/>
        <v>90</v>
      </c>
      <c r="S107" s="111">
        <f t="shared" si="50"/>
        <v>45</v>
      </c>
      <c r="T107" s="98">
        <v>36</v>
      </c>
      <c r="U107" s="53">
        <v>32</v>
      </c>
      <c r="V107" s="53">
        <v>32</v>
      </c>
      <c r="W107" s="109">
        <f t="shared" si="51"/>
        <v>100</v>
      </c>
      <c r="X107" s="110">
        <f t="shared" si="52"/>
        <v>83.33</v>
      </c>
      <c r="Y107" s="111">
        <f t="shared" si="53"/>
        <v>25</v>
      </c>
      <c r="Z107" s="163">
        <f t="shared" si="54"/>
        <v>88.4</v>
      </c>
      <c r="AA107" s="168">
        <f t="shared" si="55"/>
        <v>90</v>
      </c>
      <c r="AB107" s="158" t="str">
        <f t="shared" si="56"/>
        <v>Advancing</v>
      </c>
      <c r="AD107" s="3"/>
      <c r="AG107" s="1"/>
      <c r="AH107" s="1"/>
      <c r="AI107" s="1"/>
      <c r="AJ107" s="1"/>
      <c r="AK107" s="1"/>
      <c r="AL107" s="1"/>
      <c r="AM107" s="1"/>
      <c r="AN107" s="1"/>
      <c r="AO107" s="1"/>
      <c r="AP107" s="1"/>
      <c r="AQ107" s="1"/>
      <c r="AR107" s="1"/>
      <c r="AS107" s="1"/>
      <c r="AT107" s="1"/>
      <c r="AU107" s="45"/>
      <c r="AV107" s="44">
        <f t="shared" si="42"/>
        <v>90</v>
      </c>
      <c r="AW107" s="44">
        <f t="shared" si="43"/>
        <v>80</v>
      </c>
      <c r="AX107" s="44">
        <f t="shared" si="44"/>
        <v>80</v>
      </c>
    </row>
    <row r="108" spans="1:50" ht="18" customHeight="1">
      <c r="A108" s="146">
        <v>46</v>
      </c>
      <c r="B108" s="190" t="str">
        <f>INPUT!B108</f>
        <v>Castillo, Amara</v>
      </c>
      <c r="C108" s="57"/>
      <c r="D108" s="57"/>
      <c r="E108" s="83"/>
      <c r="F108" s="98">
        <v>18</v>
      </c>
      <c r="G108" s="53">
        <v>17</v>
      </c>
      <c r="H108" s="53">
        <v>19</v>
      </c>
      <c r="I108" s="53">
        <v>17</v>
      </c>
      <c r="J108" s="53">
        <v>19</v>
      </c>
      <c r="K108" s="109">
        <f t="shared" si="45"/>
        <v>90</v>
      </c>
      <c r="L108" s="110">
        <f t="shared" si="46"/>
        <v>90</v>
      </c>
      <c r="M108" s="111">
        <f t="shared" si="47"/>
        <v>18</v>
      </c>
      <c r="N108" s="98">
        <v>43</v>
      </c>
      <c r="O108" s="53">
        <v>44</v>
      </c>
      <c r="P108" s="53">
        <v>44</v>
      </c>
      <c r="Q108" s="109">
        <f t="shared" si="48"/>
        <v>131</v>
      </c>
      <c r="R108" s="110">
        <f t="shared" si="49"/>
        <v>87.33</v>
      </c>
      <c r="S108" s="111">
        <f t="shared" si="50"/>
        <v>43.67</v>
      </c>
      <c r="T108" s="98">
        <v>35</v>
      </c>
      <c r="U108" s="53">
        <v>35</v>
      </c>
      <c r="V108" s="53">
        <v>36</v>
      </c>
      <c r="W108" s="109">
        <f t="shared" si="51"/>
        <v>106</v>
      </c>
      <c r="X108" s="110">
        <f t="shared" si="52"/>
        <v>88.33</v>
      </c>
      <c r="Y108" s="111">
        <f t="shared" si="53"/>
        <v>26.5</v>
      </c>
      <c r="Z108" s="163">
        <f t="shared" si="54"/>
        <v>88.17</v>
      </c>
      <c r="AA108" s="168">
        <f t="shared" si="55"/>
        <v>90</v>
      </c>
      <c r="AB108" s="158" t="str">
        <f t="shared" si="56"/>
        <v>Advancing</v>
      </c>
      <c r="AD108" s="3"/>
      <c r="AG108" s="1"/>
      <c r="AH108" s="1"/>
      <c r="AI108" s="1"/>
      <c r="AJ108" s="1"/>
      <c r="AK108" s="1"/>
      <c r="AL108" s="1"/>
      <c r="AM108" s="1"/>
      <c r="AN108" s="1"/>
      <c r="AO108" s="1"/>
      <c r="AP108" s="1"/>
      <c r="AQ108" s="1"/>
      <c r="AR108" s="1"/>
      <c r="AS108" s="1"/>
      <c r="AT108" s="1"/>
      <c r="AU108" s="45"/>
      <c r="AV108" s="44">
        <f t="shared" si="42"/>
        <v>87.5</v>
      </c>
      <c r="AW108" s="44">
        <f t="shared" si="43"/>
        <v>87.5</v>
      </c>
      <c r="AX108" s="44">
        <f t="shared" si="44"/>
        <v>90</v>
      </c>
    </row>
    <row r="109" spans="1:50" ht="18" customHeight="1">
      <c r="A109" s="146">
        <v>47</v>
      </c>
      <c r="B109" s="190" t="str">
        <f>INPUT!B109</f>
        <v>Cruz, Andrea</v>
      </c>
      <c r="C109" s="57"/>
      <c r="D109" s="57"/>
      <c r="E109" s="83"/>
      <c r="F109" s="98">
        <v>15</v>
      </c>
      <c r="G109" s="53">
        <v>18</v>
      </c>
      <c r="H109" s="53">
        <v>15</v>
      </c>
      <c r="I109" s="53">
        <v>15</v>
      </c>
      <c r="J109" s="53">
        <v>16</v>
      </c>
      <c r="K109" s="109">
        <f t="shared" si="45"/>
        <v>79</v>
      </c>
      <c r="L109" s="110">
        <f t="shared" si="46"/>
        <v>79</v>
      </c>
      <c r="M109" s="111">
        <f t="shared" si="47"/>
        <v>15.8</v>
      </c>
      <c r="N109" s="98">
        <v>45</v>
      </c>
      <c r="O109" s="53">
        <v>45</v>
      </c>
      <c r="P109" s="53">
        <v>42</v>
      </c>
      <c r="Q109" s="109">
        <f t="shared" si="48"/>
        <v>132</v>
      </c>
      <c r="R109" s="110">
        <f t="shared" si="49"/>
        <v>88</v>
      </c>
      <c r="S109" s="111">
        <f t="shared" si="50"/>
        <v>44</v>
      </c>
      <c r="T109" s="98">
        <v>34</v>
      </c>
      <c r="U109" s="53">
        <v>31</v>
      </c>
      <c r="V109" s="53">
        <v>32</v>
      </c>
      <c r="W109" s="109">
        <f t="shared" si="51"/>
        <v>97</v>
      </c>
      <c r="X109" s="110">
        <f t="shared" si="52"/>
        <v>80.83</v>
      </c>
      <c r="Y109" s="111">
        <f t="shared" si="53"/>
        <v>24.25</v>
      </c>
      <c r="Z109" s="163">
        <f t="shared" si="54"/>
        <v>84.05</v>
      </c>
      <c r="AA109" s="168">
        <f t="shared" si="55"/>
        <v>86</v>
      </c>
      <c r="AB109" s="158" t="str">
        <f t="shared" si="56"/>
        <v>Benchmarking</v>
      </c>
      <c r="AD109" s="3"/>
      <c r="AG109" s="1"/>
      <c r="AH109" s="1"/>
      <c r="AI109" s="1"/>
      <c r="AJ109" s="1"/>
      <c r="AK109" s="1"/>
      <c r="AL109" s="1"/>
      <c r="AM109" s="1"/>
      <c r="AN109" s="1"/>
      <c r="AO109" s="1"/>
      <c r="AP109" s="1"/>
      <c r="AQ109" s="1"/>
      <c r="AR109" s="1"/>
      <c r="AS109" s="1"/>
      <c r="AT109" s="1"/>
      <c r="AU109" s="45"/>
      <c r="AV109" s="44">
        <f t="shared" si="42"/>
        <v>85</v>
      </c>
      <c r="AW109" s="44">
        <f t="shared" si="43"/>
        <v>77.5</v>
      </c>
      <c r="AX109" s="44">
        <f t="shared" si="44"/>
        <v>80</v>
      </c>
    </row>
    <row r="110" spans="1:50" ht="18" customHeight="1">
      <c r="A110" s="146">
        <v>48</v>
      </c>
      <c r="B110" s="190" t="str">
        <f>INPUT!B110</f>
        <v>Dela Cruz, Beatriz</v>
      </c>
      <c r="C110" s="57"/>
      <c r="D110" s="57"/>
      <c r="E110" s="83"/>
      <c r="F110" s="98">
        <v>10</v>
      </c>
      <c r="G110" s="53">
        <v>9</v>
      </c>
      <c r="H110" s="53">
        <v>10</v>
      </c>
      <c r="I110" s="53">
        <v>9</v>
      </c>
      <c r="J110" s="53">
        <v>12</v>
      </c>
      <c r="K110" s="109">
        <f t="shared" si="45"/>
        <v>50</v>
      </c>
      <c r="L110" s="110">
        <f t="shared" si="46"/>
        <v>50</v>
      </c>
      <c r="M110" s="111">
        <f t="shared" si="47"/>
        <v>10</v>
      </c>
      <c r="N110" s="98">
        <v>24</v>
      </c>
      <c r="O110" s="53">
        <v>24</v>
      </c>
      <c r="P110" s="53">
        <v>28</v>
      </c>
      <c r="Q110" s="109">
        <f t="shared" si="48"/>
        <v>76</v>
      </c>
      <c r="R110" s="110">
        <f t="shared" si="49"/>
        <v>50.67</v>
      </c>
      <c r="S110" s="111">
        <f t="shared" si="50"/>
        <v>25.34</v>
      </c>
      <c r="T110" s="98">
        <v>20</v>
      </c>
      <c r="U110" s="53">
        <v>21</v>
      </c>
      <c r="V110" s="53">
        <v>18</v>
      </c>
      <c r="W110" s="109">
        <f t="shared" si="51"/>
        <v>59</v>
      </c>
      <c r="X110" s="110">
        <f t="shared" si="52"/>
        <v>49.17</v>
      </c>
      <c r="Y110" s="111">
        <f t="shared" si="53"/>
        <v>14.75</v>
      </c>
      <c r="Z110" s="163">
        <f t="shared" si="54"/>
        <v>50.09</v>
      </c>
      <c r="AA110" s="168">
        <f t="shared" si="55"/>
        <v>65</v>
      </c>
      <c r="AB110" s="158" t="str">
        <f t="shared" si="56"/>
        <v xml:space="preserve">Developing </v>
      </c>
      <c r="AD110" s="3"/>
      <c r="AG110" s="1"/>
      <c r="AH110" s="1"/>
      <c r="AI110" s="1"/>
      <c r="AJ110" s="1"/>
      <c r="AK110" s="1"/>
      <c r="AL110" s="1"/>
      <c r="AM110" s="1"/>
      <c r="AN110" s="1"/>
      <c r="AO110" s="1"/>
      <c r="AP110" s="1"/>
      <c r="AQ110" s="1"/>
      <c r="AR110" s="1"/>
      <c r="AS110" s="1"/>
      <c r="AT110" s="1"/>
      <c r="AU110" s="45"/>
      <c r="AV110" s="44">
        <f t="shared" si="42"/>
        <v>50</v>
      </c>
      <c r="AW110" s="44">
        <f t="shared" si="43"/>
        <v>52.5</v>
      </c>
      <c r="AX110" s="44">
        <f t="shared" si="44"/>
        <v>45</v>
      </c>
    </row>
    <row r="111" spans="1:50" ht="18" customHeight="1">
      <c r="A111" s="146">
        <v>49</v>
      </c>
      <c r="B111" s="190" t="str">
        <f>INPUT!B111</f>
        <v>Diaz, Celine</v>
      </c>
      <c r="C111" s="57"/>
      <c r="D111" s="57"/>
      <c r="E111" s="83"/>
      <c r="F111" s="98">
        <v>15</v>
      </c>
      <c r="G111" s="53">
        <v>17</v>
      </c>
      <c r="H111" s="53">
        <v>15</v>
      </c>
      <c r="I111" s="53">
        <v>15</v>
      </c>
      <c r="J111" s="53">
        <v>14</v>
      </c>
      <c r="K111" s="109">
        <f t="shared" si="45"/>
        <v>76</v>
      </c>
      <c r="L111" s="110">
        <f t="shared" si="46"/>
        <v>76</v>
      </c>
      <c r="M111" s="111">
        <f t="shared" si="47"/>
        <v>15.2</v>
      </c>
      <c r="N111" s="98">
        <v>42</v>
      </c>
      <c r="O111" s="53">
        <v>36</v>
      </c>
      <c r="P111" s="53">
        <v>41</v>
      </c>
      <c r="Q111" s="109">
        <f t="shared" si="48"/>
        <v>119</v>
      </c>
      <c r="R111" s="110">
        <f t="shared" si="49"/>
        <v>79.33</v>
      </c>
      <c r="S111" s="111">
        <f t="shared" si="50"/>
        <v>39.67</v>
      </c>
      <c r="T111" s="98">
        <v>29</v>
      </c>
      <c r="U111" s="53">
        <v>30</v>
      </c>
      <c r="V111" s="53">
        <v>30</v>
      </c>
      <c r="W111" s="109">
        <f t="shared" si="51"/>
        <v>89</v>
      </c>
      <c r="X111" s="110">
        <f t="shared" si="52"/>
        <v>74.17</v>
      </c>
      <c r="Y111" s="111">
        <f t="shared" si="53"/>
        <v>22.25</v>
      </c>
      <c r="Z111" s="163">
        <f t="shared" si="54"/>
        <v>77.12</v>
      </c>
      <c r="AA111" s="168">
        <f t="shared" si="55"/>
        <v>79</v>
      </c>
      <c r="AB111" s="158" t="str">
        <f t="shared" si="56"/>
        <v>Connecting</v>
      </c>
      <c r="AG111" s="1"/>
      <c r="AH111" s="1"/>
      <c r="AI111" s="1"/>
      <c r="AJ111" s="1"/>
      <c r="AK111" s="1"/>
      <c r="AL111" s="1"/>
      <c r="AM111" s="1"/>
      <c r="AN111" s="1"/>
      <c r="AO111" s="1"/>
      <c r="AP111" s="1"/>
      <c r="AQ111" s="1"/>
      <c r="AR111" s="1"/>
      <c r="AS111" s="1"/>
      <c r="AT111" s="1"/>
      <c r="AU111" s="45"/>
      <c r="AV111" s="44">
        <f t="shared" si="42"/>
        <v>72.5</v>
      </c>
      <c r="AW111" s="44">
        <f t="shared" si="43"/>
        <v>75</v>
      </c>
      <c r="AX111" s="44">
        <f t="shared" si="44"/>
        <v>75</v>
      </c>
    </row>
    <row r="112" spans="1:50" ht="18" customHeight="1" thickBot="1">
      <c r="A112" s="148">
        <v>50</v>
      </c>
      <c r="B112" s="208" t="str">
        <f>INPUT!B112</f>
        <v>Evangelista, Danielle</v>
      </c>
      <c r="C112" s="63"/>
      <c r="D112" s="63"/>
      <c r="E112" s="84"/>
      <c r="F112" s="99">
        <v>16</v>
      </c>
      <c r="G112" s="54">
        <v>15</v>
      </c>
      <c r="H112" s="54">
        <v>17</v>
      </c>
      <c r="I112" s="54">
        <v>15</v>
      </c>
      <c r="J112" s="54">
        <v>16</v>
      </c>
      <c r="K112" s="112">
        <f t="shared" si="45"/>
        <v>79</v>
      </c>
      <c r="L112" s="113">
        <f t="shared" si="46"/>
        <v>79</v>
      </c>
      <c r="M112" s="114">
        <f t="shared" si="47"/>
        <v>15.8</v>
      </c>
      <c r="N112" s="99">
        <v>42</v>
      </c>
      <c r="O112" s="54">
        <v>42</v>
      </c>
      <c r="P112" s="54">
        <v>46</v>
      </c>
      <c r="Q112" s="112">
        <f t="shared" si="48"/>
        <v>130</v>
      </c>
      <c r="R112" s="113">
        <f t="shared" si="49"/>
        <v>86.67</v>
      </c>
      <c r="S112" s="114">
        <f t="shared" si="50"/>
        <v>43.34</v>
      </c>
      <c r="T112" s="99">
        <v>29</v>
      </c>
      <c r="U112" s="54">
        <v>32</v>
      </c>
      <c r="V112" s="54">
        <v>33</v>
      </c>
      <c r="W112" s="112">
        <f t="shared" si="51"/>
        <v>94</v>
      </c>
      <c r="X112" s="113">
        <f t="shared" si="52"/>
        <v>78.33</v>
      </c>
      <c r="Y112" s="114">
        <f t="shared" si="53"/>
        <v>23.5</v>
      </c>
      <c r="Z112" s="164">
        <f t="shared" si="54"/>
        <v>82.64</v>
      </c>
      <c r="AA112" s="169">
        <f t="shared" si="55"/>
        <v>84</v>
      </c>
      <c r="AB112" s="159" t="str">
        <f t="shared" si="56"/>
        <v>Benchmarking</v>
      </c>
      <c r="AG112" s="1"/>
      <c r="AH112" s="1"/>
      <c r="AI112" s="1"/>
      <c r="AJ112" s="1"/>
      <c r="AK112" s="1"/>
      <c r="AL112" s="1"/>
      <c r="AM112" s="1"/>
      <c r="AN112" s="1"/>
      <c r="AO112" s="1"/>
      <c r="AP112" s="1"/>
      <c r="AQ112" s="1"/>
      <c r="AR112" s="1"/>
      <c r="AS112" s="1"/>
      <c r="AT112" s="1"/>
      <c r="AU112" s="45"/>
      <c r="AV112" s="44">
        <f t="shared" si="42"/>
        <v>72.5</v>
      </c>
      <c r="AW112" s="44">
        <f t="shared" si="43"/>
        <v>80</v>
      </c>
      <c r="AX112" s="44">
        <f t="shared" si="44"/>
        <v>82.5</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Hk9mh49Ud6VQcFycde5QJuFO+K5jiQKleyUtlIQw7RJPZ+6HGxPyiYKa3EwZqizm9JAIQhk0TGgvCmQkRLihxg==" saltValue="oCJRHhO7q0WFdvs1jqqgug==" spinCount="100000" sheet="1" formatCells="0" formatColumns="0" formatRows="0" sort="0" autoFilter="0"/>
  <autoFilter ref="B11:B112" xr:uid="{00000000-0009-0000-0000-000001000000}"/>
  <mergeCells count="25">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 ref="Q5:R5"/>
    <mergeCell ref="AA8:AA10"/>
    <mergeCell ref="T8:Y8"/>
    <mergeCell ref="I4:K4"/>
    <mergeCell ref="B4:F4"/>
    <mergeCell ref="Z8:Z10"/>
    <mergeCell ref="N8:S8"/>
    <mergeCell ref="X7:Y7"/>
    <mergeCell ref="Z7:AA7"/>
  </mergeCells>
  <conditionalFormatting sqref="AA12:AA61 AA63:AA112">
    <cfRule type="cellIs" dxfId="12" priority="3" operator="lessThan">
      <formula>75</formula>
    </cfRule>
  </conditionalFormatting>
  <conditionalFormatting sqref="AB12:AB112">
    <cfRule type="containsText" dxfId="11" priority="1" operator="containsText" text="Emerging">
      <formula>NOT(ISERROR(SEARCH("Emerging",AB12)))</formula>
    </cfRule>
    <cfRule type="containsText" dxfId="10" priority="2" operator="containsText" text="Developing">
      <formula>NOT(ISERROR(SEARCH("Developing",AB12)))</formula>
    </cfRule>
  </conditionalFormatting>
  <dataValidations xWindow="459" yWindow="743" count="60">
    <dataValidation allowBlank="1" showInputMessage="1" showErrorMessage="1" prompt="Encode Quarterly Assessment's Highest Possible Score" sqref="V10:W10" xr:uid="{00000000-0002-0000-0100-000000000000}"/>
    <dataValidation allowBlank="1" showInputMessage="1" prompt="Encode Quarterly Assessment's Highest Possible Score" sqref="V10:W10" xr:uid="{00000000-0002-0000-0100-000001000000}"/>
    <dataValidation allowBlank="1" showInputMessage="1" prompt="Summative Tests' and Term Examination's Weighted Score" sqref="Y12:Y61 Y63:Y112" xr:uid="{00000000-0002-0000-0100-000002000000}"/>
    <dataValidation allowBlank="1" showInputMessage="1" prompt="Summative Tests' and Term Examination's Percentage Score" sqref="X12:X61 X63:X112" xr:uid="{00000000-0002-0000-0100-000003000000}"/>
    <dataValidation allowBlank="1" showInputMessage="1" showErrorMessage="1" prompt="Summative Tests' and Term Examination's Total Score" sqref="W12:W61 W63:W112" xr:uid="{00000000-0002-0000-0100-000004000000}"/>
    <dataValidation type="whole" operator="lessThanOrEqual" allowBlank="1" showInputMessage="1" showErrorMessage="1" error="INPUT NUMBER LESS THAN OR EQUAL THE HPS" prompt="Encode Learners' Raw Score" sqref="U12:U61 U63:U112" xr:uid="{00000000-0002-0000-0100-000005000000}">
      <formula1>$U$10</formula1>
    </dataValidation>
    <dataValidation type="whole" operator="lessThanOrEqual" allowBlank="1" showInputMessage="1" showErrorMessage="1" error="INPUT NUMBER LESS THAN OR EQUAL THE HPS" prompt="Encode Learners' Raw Score" sqref="T12:T61 T63:T112" xr:uid="{00000000-0002-0000-01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1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1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1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1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1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1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1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1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1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1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1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1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1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1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1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1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1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1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1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1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1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1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1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1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1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100-000020000000}">
      <formula1>$P$10</formula1>
    </dataValidation>
    <dataValidation allowBlank="1" sqref="A10:E10 A12:A61 AD10:XFD10" xr:uid="{00000000-0002-0000-0100-000021000000}"/>
    <dataValidation allowBlank="1" showInputMessage="1" showErrorMessage="1" prompt="Written Works' Total Raw Score" sqref="K12:K61 K63:K112" xr:uid="{00000000-0002-0000-0100-000022000000}"/>
    <dataValidation allowBlank="1" showInputMessage="1" showErrorMessage="1" prompt="Performance Tasks' Total Raw Scores" sqref="Q12:Q61 Q63:Q112" xr:uid="{00000000-0002-0000-0100-000023000000}"/>
    <dataValidation allowBlank="1" showInputMessage="1" prompt="Do not type name of learners here. Go to INPUT DATA sheet." sqref="B12:E61 B63:E112" xr:uid="{00000000-0002-0000-0100-000024000000}"/>
    <dataValidation allowBlank="1" showInputMessage="1" showErrorMessage="1" prompt="Written Works' Total Highest Possible Score" sqref="K10" xr:uid="{00000000-0002-0000-0100-000025000000}"/>
    <dataValidation allowBlank="1" showInputMessage="1" prompt="Written Works' Total Highest Possible Score" sqref="K10" xr:uid="{00000000-0002-0000-0100-000026000000}"/>
    <dataValidation allowBlank="1" showInputMessage="1" showErrorMessage="1" prompt="Performance Tasks' Total Highest Possible Score" sqref="Q10" xr:uid="{00000000-0002-0000-0100-000027000000}"/>
    <dataValidation allowBlank="1" showInputMessage="1" prompt="Performance Tasks' Highest Possible Score" sqref="Q10" xr:uid="{00000000-0002-0000-0100-000028000000}"/>
    <dataValidation allowBlank="1" showInputMessage="1" showErrorMessage="1" prompt="Written Works' Percentage Score" sqref="L10" xr:uid="{00000000-0002-0000-0100-000029000000}"/>
    <dataValidation allowBlank="1" showInputMessage="1" prompt="Written Works' Percentage Score" sqref="L10 L12:L61 L63:L112" xr:uid="{00000000-0002-0000-0100-00002A000000}"/>
    <dataValidation allowBlank="1" showInputMessage="1" showErrorMessage="1" prompt="Performance Tasks' Percentage Score" sqref="R10" xr:uid="{00000000-0002-0000-0100-00002B000000}"/>
    <dataValidation allowBlank="1" showInputMessage="1" prompt="Performance Tasks' Percentage Score" sqref="R10 R12:R61 R63:R112" xr:uid="{00000000-0002-0000-0100-00002C000000}"/>
    <dataValidation allowBlank="1" showInputMessage="1" showErrorMessage="1" prompt="Written Works' Weighted Score" sqref="M10" xr:uid="{00000000-0002-0000-0100-00002D000000}"/>
    <dataValidation allowBlank="1" showInputMessage="1" prompt="Written Works' Weighted Score" sqref="M10 M12:M61 M63:M112" xr:uid="{00000000-0002-0000-0100-00002E000000}"/>
    <dataValidation allowBlank="1" showInputMessage="1" showErrorMessage="1" prompt="Performance Tasks' Weighted Score" sqref="S10:U10" xr:uid="{00000000-0002-0000-0100-00002F000000}"/>
    <dataValidation allowBlank="1" showInputMessage="1" prompt="Performance Tasks' Weighted Score" sqref="S10:U10 S12:S61 S63:S112" xr:uid="{00000000-0002-0000-0100-000030000000}"/>
    <dataValidation allowBlank="1" showInputMessage="1" showErrorMessage="1" prompt="Either encode Highest Possible Score or Empty" sqref="F10:J10 N10:P10" xr:uid="{00000000-0002-0000-0100-000031000000}"/>
    <dataValidation allowBlank="1" showInputMessage="1" prompt="Either encode Highest Possible Score or Empty" sqref="F10:J10 N10:P10" xr:uid="{00000000-0002-0000-0100-000032000000}"/>
    <dataValidation allowBlank="1" showInputMessage="1" showErrorMessage="1" prompt="Quarterly Assessment's Percentage Score" sqref="X10" xr:uid="{00000000-0002-0000-0100-000033000000}"/>
    <dataValidation allowBlank="1" showInputMessage="1" prompt="Quarterly Assessment's Percentage Score" sqref="X10" xr:uid="{00000000-0002-0000-0100-000034000000}"/>
    <dataValidation allowBlank="1" showInputMessage="1" showErrorMessage="1" prompt="Quarterly Assessment's Weighted Score" sqref="Y10" xr:uid="{00000000-0002-0000-0100-000035000000}"/>
    <dataValidation allowBlank="1" showInputMessage="1" prompt="Quarterly Assessment's Weighted Score" sqref="Y10" xr:uid="{00000000-0002-0000-0100-000036000000}"/>
    <dataValidation allowBlank="1" showInputMessage="1" prompt="INITIAL GRADE" sqref="Z12:Z61 Z63:Z112" xr:uid="{00000000-0002-0000-0100-000037000000}"/>
    <dataValidation allowBlank="1" showInputMessage="1" prompt="QUARTERLY GRADE (TRANSMUTED GRADE)" sqref="AA12:AA61 AA63:AA112" xr:uid="{00000000-0002-0000-0100-000038000000}"/>
    <dataValidation type="whole" operator="lessThanOrEqual" allowBlank="1" showInputMessage="1" showErrorMessage="1" error="INPUT NUMBER LESS THAN OR EQUAL THE HPS" prompt="Encode learner's raw score." sqref="F12:J61 F63:J112 N12:P61 N63:P112" xr:uid="{00000000-0002-0000-0100-000039000000}">
      <formula1>F$10</formula1>
    </dataValidation>
    <dataValidation type="whole" operator="lessThanOrEqual" allowBlank="1" showInputMessage="1" showErrorMessage="1" error="INPUT NUMBER LESS THAN OR EQUAL THE HPS" prompt="Encode learner's raw score" sqref="V12:V61 V63:V112" xr:uid="{00000000-0002-0000-0100-00003A000000}">
      <formula1>$V$10</formula1>
    </dataValidation>
    <dataValidation allowBlank="1" showErrorMessage="1" sqref="A11:AD11 A62:S62 AB62:AW62 AD13:AG13 AE17:AG17 AE23:AG23 AE29:AG29 AF11:AZ11 AY62:XFD62 BB11:XFD11" xr:uid="{00000000-0002-0000-01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sheetPr>
  <dimension ref="A1:AZ119"/>
  <sheetViews>
    <sheetView showGridLines="0" topLeftCell="A42" zoomScale="70" zoomScaleNormal="70" zoomScaleSheetLayoutView="70" workbookViewId="0">
      <selection activeCell="W65" sqref="W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8.33203125" style="2" customWidth="1"/>
    <col min="33" max="33" width="8.77734375" style="2"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64" t="s">
        <v>0</v>
      </c>
      <c r="B1" s="220"/>
      <c r="C1" s="220"/>
      <c r="D1" s="220"/>
      <c r="E1" s="220"/>
      <c r="F1" s="220"/>
      <c r="G1" s="220"/>
      <c r="H1" s="220"/>
      <c r="I1" s="220"/>
      <c r="J1" s="220"/>
      <c r="K1" s="220"/>
      <c r="L1" s="220"/>
      <c r="M1" s="220"/>
      <c r="N1" s="220"/>
      <c r="O1" s="220"/>
      <c r="P1" s="220"/>
      <c r="Q1" s="220"/>
      <c r="R1" s="220"/>
      <c r="S1" s="220"/>
      <c r="T1" s="220"/>
      <c r="U1" s="220"/>
      <c r="V1" s="220"/>
      <c r="W1" s="220"/>
      <c r="X1" s="220"/>
      <c r="Y1" s="220"/>
      <c r="Z1" s="220"/>
      <c r="AA1" s="220"/>
      <c r="AB1" s="45"/>
    </row>
    <row r="2" spans="1:52" ht="15" customHeight="1">
      <c r="A2" s="220"/>
      <c r="B2" s="220"/>
      <c r="C2" s="220"/>
      <c r="D2" s="220"/>
      <c r="E2" s="220"/>
      <c r="F2" s="220"/>
      <c r="G2" s="220"/>
      <c r="H2" s="220"/>
      <c r="I2" s="220"/>
      <c r="J2" s="220"/>
      <c r="K2" s="220"/>
      <c r="L2" s="220"/>
      <c r="M2" s="220"/>
      <c r="N2" s="220"/>
      <c r="O2" s="220"/>
      <c r="P2" s="220"/>
      <c r="Q2" s="220"/>
      <c r="R2" s="220"/>
      <c r="S2" s="220"/>
      <c r="T2" s="220"/>
      <c r="U2" s="220"/>
      <c r="V2" s="220"/>
      <c r="W2" s="220"/>
      <c r="X2" s="220"/>
      <c r="Y2" s="220"/>
      <c r="Z2" s="220"/>
      <c r="AA2" s="220"/>
      <c r="AB2" s="45"/>
    </row>
    <row r="3" spans="1:52" ht="15" customHeight="1">
      <c r="A3" s="303"/>
      <c r="B3" s="220"/>
      <c r="C3" s="220"/>
      <c r="D3" s="220"/>
      <c r="E3" s="220"/>
      <c r="F3" s="220"/>
      <c r="G3" s="220"/>
      <c r="H3" s="220"/>
      <c r="I3" s="220"/>
      <c r="J3" s="220"/>
      <c r="K3" s="220"/>
      <c r="L3" s="220"/>
      <c r="M3" s="220"/>
      <c r="N3" s="220"/>
      <c r="O3" s="220"/>
      <c r="P3" s="220"/>
      <c r="Q3" s="220"/>
      <c r="R3" s="220"/>
      <c r="S3" s="220"/>
      <c r="T3" s="220"/>
      <c r="U3" s="220"/>
      <c r="V3" s="220"/>
      <c r="W3" s="220"/>
      <c r="X3" s="220"/>
      <c r="Y3" s="220"/>
      <c r="Z3" s="220"/>
      <c r="AA3" s="220"/>
      <c r="AB3" s="45"/>
    </row>
    <row r="4" spans="1:52" ht="21" customHeight="1">
      <c r="A4" s="4"/>
      <c r="B4" s="292" t="s">
        <v>2</v>
      </c>
      <c r="C4" s="220"/>
      <c r="D4" s="220"/>
      <c r="E4" s="220"/>
      <c r="F4" s="220"/>
      <c r="G4" s="253" t="str">
        <f>INPUT!G4</f>
        <v>Region IV-A (CALABARZON)</v>
      </c>
      <c r="H4" s="218"/>
      <c r="I4" s="306" t="s">
        <v>3</v>
      </c>
      <c r="J4" s="251"/>
      <c r="K4" s="251"/>
      <c r="L4" s="253" t="str">
        <f>INPUT!L4</f>
        <v>Schools Division of Quezon</v>
      </c>
      <c r="M4" s="217"/>
      <c r="N4" s="217"/>
      <c r="O4" s="218"/>
      <c r="P4" s="171"/>
      <c r="Q4" s="70"/>
      <c r="R4" s="172"/>
      <c r="S4" s="173"/>
      <c r="T4" s="173"/>
      <c r="U4" s="173"/>
      <c r="V4" s="174"/>
      <c r="W4" s="174"/>
      <c r="X4" s="213"/>
      <c r="Y4" s="174"/>
      <c r="Z4" s="174"/>
      <c r="AA4" s="10"/>
      <c r="AB4" s="10"/>
      <c r="AC4" s="33"/>
      <c r="AD4" s="33"/>
      <c r="AE4" s="33"/>
      <c r="AF4" s="33"/>
    </row>
    <row r="5" spans="1:52" ht="21" customHeight="1">
      <c r="A5" s="4"/>
      <c r="B5" s="292" t="s">
        <v>4</v>
      </c>
      <c r="C5" s="220"/>
      <c r="D5" s="220"/>
      <c r="E5" s="220"/>
      <c r="F5" s="220"/>
      <c r="G5" s="253" t="str">
        <f>INPUT!G5</f>
        <v>Atimonan Central School Annex</v>
      </c>
      <c r="H5" s="217"/>
      <c r="I5" s="217"/>
      <c r="J5" s="217"/>
      <c r="K5" s="217"/>
      <c r="L5" s="217"/>
      <c r="M5" s="217"/>
      <c r="N5" s="217"/>
      <c r="O5" s="218"/>
      <c r="P5" s="171"/>
      <c r="Q5" s="291" t="s">
        <v>5</v>
      </c>
      <c r="R5" s="218"/>
      <c r="S5" s="243">
        <f>INPUT!S5</f>
        <v>108511</v>
      </c>
      <c r="T5" s="217"/>
      <c r="U5" s="218"/>
      <c r="V5" s="275" t="s">
        <v>6</v>
      </c>
      <c r="W5" s="220"/>
      <c r="X5" s="220"/>
      <c r="Y5" s="220"/>
      <c r="Z5" s="243" t="str">
        <f>INPUT!Y5</f>
        <v>2025-2026</v>
      </c>
      <c r="AA5" s="218"/>
      <c r="AB5" s="10"/>
      <c r="AC5" s="33"/>
      <c r="AD5" s="33"/>
      <c r="AE5" s="33"/>
      <c r="AF5" s="33"/>
    </row>
    <row r="6" spans="1:52" ht="14.55" customHeight="1" thickBot="1"/>
    <row r="7" spans="1:52" ht="23.25" customHeight="1" thickBot="1">
      <c r="A7" s="304" t="s">
        <v>44</v>
      </c>
      <c r="B7" s="305"/>
      <c r="C7" s="119"/>
      <c r="D7" s="119"/>
      <c r="E7" s="119"/>
      <c r="F7" s="301" t="s">
        <v>7</v>
      </c>
      <c r="G7" s="224"/>
      <c r="H7" s="224"/>
      <c r="I7" s="224"/>
      <c r="J7" s="300" t="str">
        <f>INPUT!J7</f>
        <v>Grade 6 - Rizal</v>
      </c>
      <c r="K7" s="224"/>
      <c r="L7" s="224"/>
      <c r="M7" s="225"/>
      <c r="N7" s="296" t="s">
        <v>8</v>
      </c>
      <c r="O7" s="224"/>
      <c r="P7" s="224"/>
      <c r="Q7" s="302" t="str">
        <f>INPUT!Q7</f>
        <v>Jose Miguel Reyes</v>
      </c>
      <c r="R7" s="224"/>
      <c r="S7" s="224"/>
      <c r="T7" s="224"/>
      <c r="U7" s="224"/>
      <c r="V7" s="225"/>
      <c r="W7" s="120"/>
      <c r="X7" s="296" t="s">
        <v>9</v>
      </c>
      <c r="Y7" s="224"/>
      <c r="Z7" s="297" t="str">
        <f>INPUT!Y7</f>
        <v>Araling Panlipunan</v>
      </c>
      <c r="AA7" s="225"/>
      <c r="AB7" s="45"/>
    </row>
    <row r="8" spans="1:52" s="5" customFormat="1" ht="46.8" customHeight="1">
      <c r="A8" s="121"/>
      <c r="B8" s="122" t="s">
        <v>11</v>
      </c>
      <c r="C8" s="122"/>
      <c r="D8" s="122"/>
      <c r="E8" s="123"/>
      <c r="F8" s="290" t="s">
        <v>16</v>
      </c>
      <c r="G8" s="232"/>
      <c r="H8" s="232"/>
      <c r="I8" s="232"/>
      <c r="J8" s="232"/>
      <c r="K8" s="232"/>
      <c r="L8" s="232"/>
      <c r="M8" s="233"/>
      <c r="N8" s="290" t="s">
        <v>17</v>
      </c>
      <c r="O8" s="232"/>
      <c r="P8" s="232"/>
      <c r="Q8" s="232"/>
      <c r="R8" s="232"/>
      <c r="S8" s="233"/>
      <c r="T8" s="290" t="s">
        <v>18</v>
      </c>
      <c r="U8" s="232"/>
      <c r="V8" s="232"/>
      <c r="W8" s="232"/>
      <c r="X8" s="232"/>
      <c r="Y8" s="233"/>
      <c r="Z8" s="293" t="s">
        <v>19</v>
      </c>
      <c r="AA8" s="288" t="s">
        <v>45</v>
      </c>
      <c r="AB8" s="298"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94"/>
      <c r="AA9" s="257"/>
      <c r="AB9" s="221"/>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95"/>
      <c r="AA10" s="289"/>
      <c r="AB10" s="299"/>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Aguilar, Adrian</v>
      </c>
      <c r="C12" s="101"/>
      <c r="D12" s="101"/>
      <c r="E12" s="102"/>
      <c r="F12" s="103">
        <v>18</v>
      </c>
      <c r="G12" s="104">
        <v>17</v>
      </c>
      <c r="H12" s="104">
        <v>19</v>
      </c>
      <c r="I12" s="104">
        <v>17</v>
      </c>
      <c r="J12" s="104">
        <v>19</v>
      </c>
      <c r="K12" s="106">
        <f t="shared" ref="K12:K43" si="0">IF(COUNT($F12:$J12)=0,"",SUM($F12:$J12))</f>
        <v>90</v>
      </c>
      <c r="L12" s="107">
        <f t="shared" ref="L12:L43" si="1">IF(ISERROR(IF($K12="","",ROUND(($K12/$K$10)*$L$10,2))),"",IF($K12="","",ROUND(($K12/$K$10)*$L$10,2)))</f>
        <v>90</v>
      </c>
      <c r="M12" s="108">
        <f t="shared" ref="M12:M43" si="2">IF($L12="","",ROUND($L12*$M$10,2))</f>
        <v>18</v>
      </c>
      <c r="N12" s="103">
        <v>49</v>
      </c>
      <c r="O12" s="104">
        <v>47</v>
      </c>
      <c r="P12" s="104">
        <v>46</v>
      </c>
      <c r="Q12" s="106">
        <f t="shared" ref="Q12:Q43" si="3">IF(COUNT($N12:$P12)=0,"",SUM($N12:$P12))</f>
        <v>142</v>
      </c>
      <c r="R12" s="107">
        <f t="shared" ref="R12:R43" si="4">IF(ISERROR(IF($Q12="","",ROUND(($Q12/$Q$10)*$R$10,2))),"",IF($Q12="","",ROUND(($Q12/$Q$10)*$R$10,2)))</f>
        <v>94.67</v>
      </c>
      <c r="S12" s="108">
        <f t="shared" ref="S12:S43" si="5">IF($R12="","",ROUND($R12*$S$10,2))</f>
        <v>47.34</v>
      </c>
      <c r="T12" s="103">
        <v>36</v>
      </c>
      <c r="U12" s="104">
        <v>33</v>
      </c>
      <c r="V12" s="104">
        <v>35</v>
      </c>
      <c r="W12" s="106">
        <f t="shared" ref="W12:W43" si="6">IF(COUNT($T12:$V12)=0,"",SUM($T12:$V12))</f>
        <v>104</v>
      </c>
      <c r="X12" s="107">
        <f t="shared" ref="X12:X43" si="7">IF(ISERROR(IF($W12="","",ROUND(($W12/$W$10)*$X$10,2))),"",IF($W12="","",ROUND(($W12/$W$10)*$X$10,2)))</f>
        <v>86.67</v>
      </c>
      <c r="Y12" s="108">
        <f t="shared" ref="Y12:Y43" si="8">IF($X12="","",ROUND($X12*$Y$10,2))</f>
        <v>26</v>
      </c>
      <c r="Z12" s="162">
        <f>IF(ISERROR(IF($W12="","",ROUND(SUM($M12,$S12,$Y12),2))),"",IF($W12="","",ROUND(SUM($M12,$S12,$Y12),2)))</f>
        <v>91.34</v>
      </c>
      <c r="AA12" s="167">
        <f>IF(ISERROR(IF($W12="","",VLOOKUP(Z12,NewTransmu,4,TRUE))),"",IF($W12="","",VLOOKUP(Z12,NewTransmu,4,TRUE)))</f>
        <v>93</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90</v>
      </c>
      <c r="AW12" s="44">
        <f t="shared" ref="AW12:AW43" si="11">(U12/$U$10)*100</f>
        <v>82.5</v>
      </c>
      <c r="AX12" s="44">
        <f t="shared" ref="AX12:AX43" si="12">(V12/$V$10)*100</f>
        <v>87.5</v>
      </c>
    </row>
    <row r="13" spans="1:52" ht="18" customHeight="1">
      <c r="A13" s="146">
        <v>2</v>
      </c>
      <c r="B13" s="190" t="str">
        <f>INPUT!B13</f>
        <v>Alcantara, Angelo</v>
      </c>
      <c r="C13" s="57"/>
      <c r="D13" s="57"/>
      <c r="E13" s="83"/>
      <c r="F13" s="98">
        <v>20</v>
      </c>
      <c r="G13" s="53">
        <v>20</v>
      </c>
      <c r="H13" s="53">
        <v>20</v>
      </c>
      <c r="I13" s="53">
        <v>20</v>
      </c>
      <c r="J13" s="53">
        <v>20</v>
      </c>
      <c r="K13" s="109">
        <f t="shared" si="0"/>
        <v>100</v>
      </c>
      <c r="L13" s="110">
        <f t="shared" si="1"/>
        <v>100</v>
      </c>
      <c r="M13" s="111">
        <f t="shared" si="2"/>
        <v>20</v>
      </c>
      <c r="N13" s="98">
        <v>50</v>
      </c>
      <c r="O13" s="53">
        <v>50</v>
      </c>
      <c r="P13" s="53">
        <v>50</v>
      </c>
      <c r="Q13" s="109">
        <f t="shared" si="3"/>
        <v>150</v>
      </c>
      <c r="R13" s="110">
        <f t="shared" si="4"/>
        <v>100</v>
      </c>
      <c r="S13" s="111">
        <f t="shared" si="5"/>
        <v>50</v>
      </c>
      <c r="T13" s="98">
        <v>36</v>
      </c>
      <c r="U13" s="53">
        <v>37</v>
      </c>
      <c r="V13" s="53">
        <v>35</v>
      </c>
      <c r="W13" s="109">
        <f t="shared" si="6"/>
        <v>108</v>
      </c>
      <c r="X13" s="110">
        <f t="shared" si="7"/>
        <v>90</v>
      </c>
      <c r="Y13" s="111">
        <f t="shared" si="8"/>
        <v>27</v>
      </c>
      <c r="Z13" s="163">
        <f t="shared" ref="Z13:Z44" si="13">IF(ISERROR(IF($V13="","",ROUND(SUM($M13,$S13,$Y13),2))),"",IF($V13="","",ROUND(SUM($M13,$S13,$Y13),2)))</f>
        <v>97</v>
      </c>
      <c r="AA13" s="168">
        <f t="shared" ref="AA13:AA44" si="14">IF(ISERROR(IF($V13="","",VLOOKUP(Z13,NewTransmu,4,TRUE))),"",IF($V13="","",VLOOKUP(Z13,NewTransmu,4,TRUE)))</f>
        <v>98</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90</v>
      </c>
      <c r="AW13" s="44">
        <f t="shared" si="11"/>
        <v>92.5</v>
      </c>
      <c r="AX13" s="44">
        <f t="shared" si="12"/>
        <v>87.5</v>
      </c>
    </row>
    <row r="14" spans="1:52" ht="18" customHeight="1">
      <c r="A14" s="146">
        <v>3</v>
      </c>
      <c r="B14" s="190" t="str">
        <f>INPUT!B14</f>
        <v>Andrada, Anton</v>
      </c>
      <c r="C14" s="57"/>
      <c r="D14" s="57"/>
      <c r="E14" s="83"/>
      <c r="F14" s="98">
        <v>17</v>
      </c>
      <c r="G14" s="53">
        <v>16</v>
      </c>
      <c r="H14" s="53">
        <v>18</v>
      </c>
      <c r="I14" s="53">
        <v>16</v>
      </c>
      <c r="J14" s="53">
        <v>17</v>
      </c>
      <c r="K14" s="109">
        <f t="shared" si="0"/>
        <v>84</v>
      </c>
      <c r="L14" s="110">
        <f t="shared" si="1"/>
        <v>84</v>
      </c>
      <c r="M14" s="111">
        <f t="shared" si="2"/>
        <v>16.8</v>
      </c>
      <c r="N14" s="98">
        <v>42</v>
      </c>
      <c r="O14" s="53">
        <v>44</v>
      </c>
      <c r="P14" s="53">
        <v>45</v>
      </c>
      <c r="Q14" s="109">
        <f t="shared" si="3"/>
        <v>131</v>
      </c>
      <c r="R14" s="110">
        <f t="shared" si="4"/>
        <v>87.33</v>
      </c>
      <c r="S14" s="111">
        <f t="shared" si="5"/>
        <v>43.67</v>
      </c>
      <c r="T14" s="98">
        <v>31</v>
      </c>
      <c r="U14" s="98">
        <v>31</v>
      </c>
      <c r="V14" s="98">
        <v>32</v>
      </c>
      <c r="W14" s="109">
        <f t="shared" si="6"/>
        <v>94</v>
      </c>
      <c r="X14" s="110">
        <f t="shared" si="7"/>
        <v>78.33</v>
      </c>
      <c r="Y14" s="111">
        <f t="shared" si="8"/>
        <v>23.5</v>
      </c>
      <c r="Z14" s="163">
        <f t="shared" si="13"/>
        <v>83.97</v>
      </c>
      <c r="AA14" s="168">
        <f t="shared" si="14"/>
        <v>85</v>
      </c>
      <c r="AB14" s="158" t="str">
        <f t="shared" si="9"/>
        <v>Benchmarking</v>
      </c>
      <c r="AD14" s="179" t="s">
        <v>29</v>
      </c>
      <c r="AE14" s="186">
        <f>COUNTA(T12:T112)</f>
        <v>100</v>
      </c>
      <c r="AF14" s="186">
        <f>COUNTA(U12:U112)</f>
        <v>100</v>
      </c>
      <c r="AG14" s="186">
        <f>COUNTA(V12:V112)</f>
        <v>100</v>
      </c>
      <c r="AH14" s="6"/>
      <c r="AI14" s="6"/>
      <c r="AJ14" s="6"/>
      <c r="AK14" s="6"/>
      <c r="AL14" s="6"/>
      <c r="AM14" s="6"/>
      <c r="AN14" s="6"/>
      <c r="AO14" s="6"/>
      <c r="AP14" s="6"/>
      <c r="AQ14" s="6"/>
      <c r="AR14" s="6"/>
      <c r="AS14" s="6"/>
      <c r="AT14" s="6"/>
      <c r="AU14" s="44"/>
      <c r="AV14" s="44">
        <f t="shared" si="10"/>
        <v>77.5</v>
      </c>
      <c r="AW14" s="44">
        <f t="shared" si="11"/>
        <v>77.5</v>
      </c>
      <c r="AX14" s="44">
        <f t="shared" si="12"/>
        <v>80</v>
      </c>
    </row>
    <row r="15" spans="1:52" ht="18" customHeight="1">
      <c r="A15" s="146">
        <v>4</v>
      </c>
      <c r="B15" s="190" t="str">
        <f>INPUT!B15</f>
        <v>Bautista, Bryan</v>
      </c>
      <c r="C15" s="57"/>
      <c r="D15" s="57"/>
      <c r="E15" s="83"/>
      <c r="F15" s="98">
        <v>14</v>
      </c>
      <c r="G15" s="53">
        <v>15</v>
      </c>
      <c r="H15" s="53">
        <v>16</v>
      </c>
      <c r="I15" s="53">
        <v>14</v>
      </c>
      <c r="J15" s="53">
        <v>15</v>
      </c>
      <c r="K15" s="109">
        <f t="shared" si="0"/>
        <v>74</v>
      </c>
      <c r="L15" s="110">
        <f t="shared" si="1"/>
        <v>74</v>
      </c>
      <c r="M15" s="111">
        <f t="shared" si="2"/>
        <v>14.8</v>
      </c>
      <c r="N15" s="98">
        <v>38</v>
      </c>
      <c r="O15" s="53">
        <v>38</v>
      </c>
      <c r="P15" s="53">
        <v>43</v>
      </c>
      <c r="Q15" s="109">
        <f t="shared" si="3"/>
        <v>119</v>
      </c>
      <c r="R15" s="110">
        <f t="shared" si="4"/>
        <v>79.33</v>
      </c>
      <c r="S15" s="111">
        <f t="shared" si="5"/>
        <v>39.67</v>
      </c>
      <c r="T15" s="98">
        <v>30</v>
      </c>
      <c r="U15" s="53">
        <v>29</v>
      </c>
      <c r="V15" s="53">
        <v>29</v>
      </c>
      <c r="W15" s="109">
        <f t="shared" si="6"/>
        <v>88</v>
      </c>
      <c r="X15" s="110">
        <f t="shared" si="7"/>
        <v>73.33</v>
      </c>
      <c r="Y15" s="111">
        <f t="shared" si="8"/>
        <v>22</v>
      </c>
      <c r="Z15" s="163">
        <f t="shared" si="13"/>
        <v>76.47</v>
      </c>
      <c r="AA15" s="168">
        <f t="shared" si="14"/>
        <v>78</v>
      </c>
      <c r="AB15" s="158" t="str">
        <f t="shared" si="9"/>
        <v>Connecting</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75</v>
      </c>
      <c r="AW15" s="44">
        <f t="shared" si="11"/>
        <v>72.5</v>
      </c>
      <c r="AX15" s="44">
        <f t="shared" si="12"/>
        <v>72.5</v>
      </c>
    </row>
    <row r="16" spans="1:52" ht="18" customHeight="1">
      <c r="A16" s="146">
        <v>5</v>
      </c>
      <c r="B16" s="190" t="str">
        <f>INPUT!B16</f>
        <v>Bernardo, Caleb</v>
      </c>
      <c r="C16" s="57"/>
      <c r="D16" s="57"/>
      <c r="E16" s="83"/>
      <c r="F16" s="98">
        <v>19</v>
      </c>
      <c r="G16" s="53">
        <v>20</v>
      </c>
      <c r="H16" s="53">
        <v>19</v>
      </c>
      <c r="I16" s="53">
        <v>19</v>
      </c>
      <c r="J16" s="53">
        <v>20</v>
      </c>
      <c r="K16" s="109">
        <f t="shared" si="0"/>
        <v>97</v>
      </c>
      <c r="L16" s="110">
        <f t="shared" si="1"/>
        <v>97</v>
      </c>
      <c r="M16" s="111">
        <f t="shared" si="2"/>
        <v>19.399999999999999</v>
      </c>
      <c r="N16" s="98">
        <v>50</v>
      </c>
      <c r="O16" s="53">
        <v>50</v>
      </c>
      <c r="P16" s="53">
        <v>50</v>
      </c>
      <c r="Q16" s="109">
        <f t="shared" si="3"/>
        <v>150</v>
      </c>
      <c r="R16" s="110">
        <f t="shared" si="4"/>
        <v>100</v>
      </c>
      <c r="S16" s="111">
        <f t="shared" si="5"/>
        <v>50</v>
      </c>
      <c r="T16" s="98">
        <v>37</v>
      </c>
      <c r="U16" s="53">
        <v>40</v>
      </c>
      <c r="V16" s="53">
        <v>37</v>
      </c>
      <c r="W16" s="109">
        <f t="shared" si="6"/>
        <v>114</v>
      </c>
      <c r="X16" s="110">
        <f t="shared" si="7"/>
        <v>95</v>
      </c>
      <c r="Y16" s="111">
        <f t="shared" si="8"/>
        <v>28.5</v>
      </c>
      <c r="Z16" s="163">
        <f t="shared" si="13"/>
        <v>97.9</v>
      </c>
      <c r="AA16" s="168">
        <f t="shared" si="14"/>
        <v>99</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92.5</v>
      </c>
      <c r="AW16" s="44">
        <f t="shared" si="11"/>
        <v>100</v>
      </c>
      <c r="AX16" s="44">
        <f t="shared" si="12"/>
        <v>92.5</v>
      </c>
    </row>
    <row r="17" spans="1:50" ht="18" customHeight="1">
      <c r="A17" s="146">
        <v>6</v>
      </c>
      <c r="B17" s="190" t="str">
        <f>INPUT!B17</f>
        <v>Castillo, Carlo</v>
      </c>
      <c r="C17" s="57"/>
      <c r="D17" s="57"/>
      <c r="E17" s="83"/>
      <c r="F17" s="98">
        <v>18</v>
      </c>
      <c r="G17" s="53">
        <v>18</v>
      </c>
      <c r="H17" s="53">
        <v>19</v>
      </c>
      <c r="I17" s="53">
        <v>19</v>
      </c>
      <c r="J17" s="53">
        <v>19</v>
      </c>
      <c r="K17" s="109">
        <f t="shared" si="0"/>
        <v>93</v>
      </c>
      <c r="L17" s="110">
        <f t="shared" si="1"/>
        <v>93</v>
      </c>
      <c r="M17" s="111">
        <f t="shared" si="2"/>
        <v>18.600000000000001</v>
      </c>
      <c r="N17" s="98">
        <v>43</v>
      </c>
      <c r="O17" s="53">
        <v>45</v>
      </c>
      <c r="P17" s="53">
        <v>50</v>
      </c>
      <c r="Q17" s="109">
        <f t="shared" si="3"/>
        <v>138</v>
      </c>
      <c r="R17" s="110">
        <f t="shared" si="4"/>
        <v>92</v>
      </c>
      <c r="S17" s="111">
        <f t="shared" si="5"/>
        <v>46</v>
      </c>
      <c r="T17" s="98">
        <v>36</v>
      </c>
      <c r="U17" s="53">
        <v>34</v>
      </c>
      <c r="V17" s="53">
        <v>34</v>
      </c>
      <c r="W17" s="109">
        <f t="shared" si="6"/>
        <v>104</v>
      </c>
      <c r="X17" s="110">
        <f t="shared" si="7"/>
        <v>86.67</v>
      </c>
      <c r="Y17" s="111">
        <f t="shared" si="8"/>
        <v>26</v>
      </c>
      <c r="Z17" s="163">
        <f t="shared" si="13"/>
        <v>90.6</v>
      </c>
      <c r="AA17" s="168">
        <f t="shared" si="14"/>
        <v>92</v>
      </c>
      <c r="AB17" s="158" t="str">
        <f t="shared" si="9"/>
        <v>Advancing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90</v>
      </c>
      <c r="AW17" s="44">
        <f t="shared" si="11"/>
        <v>85</v>
      </c>
      <c r="AX17" s="44">
        <f t="shared" si="12"/>
        <v>85</v>
      </c>
    </row>
    <row r="18" spans="1:50" ht="18" customHeight="1">
      <c r="A18" s="146">
        <v>7</v>
      </c>
      <c r="B18" s="190" t="str">
        <f>INPUT!B18</f>
        <v>Cruz, Christian</v>
      </c>
      <c r="C18" s="57"/>
      <c r="D18" s="57"/>
      <c r="E18" s="83"/>
      <c r="F18" s="98">
        <v>18</v>
      </c>
      <c r="G18" s="53">
        <v>17</v>
      </c>
      <c r="H18" s="53">
        <v>16</v>
      </c>
      <c r="I18" s="53">
        <v>16</v>
      </c>
      <c r="J18" s="53">
        <v>18</v>
      </c>
      <c r="K18" s="109">
        <f t="shared" si="0"/>
        <v>85</v>
      </c>
      <c r="L18" s="110">
        <f t="shared" si="1"/>
        <v>85</v>
      </c>
      <c r="M18" s="111">
        <f t="shared" si="2"/>
        <v>17</v>
      </c>
      <c r="N18" s="98">
        <v>44</v>
      </c>
      <c r="O18" s="53">
        <v>46</v>
      </c>
      <c r="P18" s="53">
        <v>43</v>
      </c>
      <c r="Q18" s="109">
        <f t="shared" si="3"/>
        <v>133</v>
      </c>
      <c r="R18" s="110">
        <f t="shared" si="4"/>
        <v>88.67</v>
      </c>
      <c r="S18" s="111">
        <f t="shared" si="5"/>
        <v>44.34</v>
      </c>
      <c r="T18" s="98">
        <v>31</v>
      </c>
      <c r="U18" s="53">
        <v>31</v>
      </c>
      <c r="V18" s="53">
        <v>33</v>
      </c>
      <c r="W18" s="109">
        <f t="shared" si="6"/>
        <v>95</v>
      </c>
      <c r="X18" s="110">
        <f t="shared" si="7"/>
        <v>79.17</v>
      </c>
      <c r="Y18" s="111">
        <f t="shared" si="8"/>
        <v>23.75</v>
      </c>
      <c r="Z18" s="163">
        <f t="shared" si="13"/>
        <v>85.09</v>
      </c>
      <c r="AA18" s="168">
        <f t="shared" si="14"/>
        <v>87</v>
      </c>
      <c r="AB18" s="158" t="str">
        <f t="shared" si="9"/>
        <v>Benchmarking</v>
      </c>
      <c r="AD18" s="49" t="s">
        <v>32</v>
      </c>
      <c r="AE18" s="187">
        <f>COUNTIF(AV12:AV112,"&gt;=75")</f>
        <v>76</v>
      </c>
      <c r="AF18" s="187">
        <f>COUNTIF(AW12:AW112,"&gt;=75")</f>
        <v>77</v>
      </c>
      <c r="AG18" s="187">
        <f>COUNTIF(AX12:AX112,"&gt;=75")</f>
        <v>78</v>
      </c>
      <c r="AH18" s="6"/>
      <c r="AI18" s="6"/>
      <c r="AJ18" s="6"/>
      <c r="AK18" s="6"/>
      <c r="AL18" s="6"/>
      <c r="AM18" s="6"/>
      <c r="AN18" s="6"/>
      <c r="AO18" s="6"/>
      <c r="AP18" s="6"/>
      <c r="AQ18" s="6"/>
      <c r="AR18" s="6"/>
      <c r="AS18" s="6"/>
      <c r="AT18" s="6"/>
      <c r="AU18" s="44"/>
      <c r="AV18" s="44">
        <f t="shared" si="10"/>
        <v>77.5</v>
      </c>
      <c r="AW18" s="44">
        <f t="shared" si="11"/>
        <v>77.5</v>
      </c>
      <c r="AX18" s="44">
        <f t="shared" si="12"/>
        <v>82.5</v>
      </c>
    </row>
    <row r="19" spans="1:50" ht="18" customHeight="1">
      <c r="A19" s="146">
        <v>8</v>
      </c>
      <c r="B19" s="190" t="str">
        <f>INPUT!B19</f>
        <v>Dela Cruz, Daniel</v>
      </c>
      <c r="C19" s="57"/>
      <c r="D19" s="57"/>
      <c r="E19" s="83"/>
      <c r="F19" s="98">
        <v>19</v>
      </c>
      <c r="G19" s="53">
        <v>20</v>
      </c>
      <c r="H19" s="53">
        <v>20</v>
      </c>
      <c r="I19" s="53">
        <v>19</v>
      </c>
      <c r="J19" s="53">
        <v>20</v>
      </c>
      <c r="K19" s="109">
        <f t="shared" si="0"/>
        <v>98</v>
      </c>
      <c r="L19" s="110">
        <f t="shared" si="1"/>
        <v>98</v>
      </c>
      <c r="M19" s="111">
        <f t="shared" si="2"/>
        <v>19.600000000000001</v>
      </c>
      <c r="N19" s="98">
        <v>49</v>
      </c>
      <c r="O19" s="53">
        <v>50</v>
      </c>
      <c r="P19" s="53">
        <v>50</v>
      </c>
      <c r="Q19" s="109">
        <f t="shared" si="3"/>
        <v>149</v>
      </c>
      <c r="R19" s="110">
        <f t="shared" si="4"/>
        <v>99.33</v>
      </c>
      <c r="S19" s="111">
        <f t="shared" si="5"/>
        <v>49.67</v>
      </c>
      <c r="T19" s="98">
        <v>37</v>
      </c>
      <c r="U19" s="53">
        <v>40</v>
      </c>
      <c r="V19" s="53">
        <v>36</v>
      </c>
      <c r="W19" s="109">
        <f t="shared" si="6"/>
        <v>113</v>
      </c>
      <c r="X19" s="110">
        <f t="shared" si="7"/>
        <v>94.17</v>
      </c>
      <c r="Y19" s="111">
        <f t="shared" si="8"/>
        <v>28.25</v>
      </c>
      <c r="Z19" s="163">
        <f t="shared" si="13"/>
        <v>97.52</v>
      </c>
      <c r="AA19" s="168">
        <f t="shared" si="14"/>
        <v>99</v>
      </c>
      <c r="AB19" s="158" t="str">
        <f t="shared" si="9"/>
        <v>Advancing</v>
      </c>
      <c r="AD19" s="49" t="s">
        <v>33</v>
      </c>
      <c r="AE19" s="183">
        <f>IFERROR(AE18/AE14,"")</f>
        <v>0.76</v>
      </c>
      <c r="AF19" s="183">
        <f>IFERROR(AF18/AF14,"")</f>
        <v>0.77</v>
      </c>
      <c r="AG19" s="183">
        <f>IFERROR(AG18/AG14,"")</f>
        <v>0.78</v>
      </c>
      <c r="AH19" s="6"/>
      <c r="AI19" s="6"/>
      <c r="AJ19" s="6"/>
      <c r="AK19" s="6"/>
      <c r="AL19" s="6"/>
      <c r="AM19" s="6"/>
      <c r="AN19" s="6"/>
      <c r="AO19" s="6"/>
      <c r="AP19" s="6"/>
      <c r="AQ19" s="6"/>
      <c r="AR19" s="6"/>
      <c r="AS19" s="6"/>
      <c r="AT19" s="6"/>
      <c r="AU19" s="44"/>
      <c r="AV19" s="44">
        <f t="shared" si="10"/>
        <v>92.5</v>
      </c>
      <c r="AW19" s="44">
        <f t="shared" si="11"/>
        <v>100</v>
      </c>
      <c r="AX19" s="44">
        <f t="shared" si="12"/>
        <v>90</v>
      </c>
    </row>
    <row r="20" spans="1:50" ht="18" customHeight="1">
      <c r="A20" s="146">
        <v>9</v>
      </c>
      <c r="B20" s="190" t="str">
        <f>INPUT!B20</f>
        <v>Diaz, Darren</v>
      </c>
      <c r="C20" s="57"/>
      <c r="D20" s="57"/>
      <c r="E20" s="83"/>
      <c r="F20" s="98">
        <v>17</v>
      </c>
      <c r="G20" s="53">
        <v>16</v>
      </c>
      <c r="H20" s="53">
        <v>17</v>
      </c>
      <c r="I20" s="53">
        <v>16</v>
      </c>
      <c r="J20" s="53">
        <v>17</v>
      </c>
      <c r="K20" s="109">
        <f t="shared" si="0"/>
        <v>83</v>
      </c>
      <c r="L20" s="110">
        <f t="shared" si="1"/>
        <v>83</v>
      </c>
      <c r="M20" s="111">
        <f t="shared" si="2"/>
        <v>16.600000000000001</v>
      </c>
      <c r="N20" s="98">
        <v>41</v>
      </c>
      <c r="O20" s="53">
        <v>42</v>
      </c>
      <c r="P20" s="53">
        <v>48</v>
      </c>
      <c r="Q20" s="109">
        <f t="shared" si="3"/>
        <v>131</v>
      </c>
      <c r="R20" s="110">
        <f t="shared" si="4"/>
        <v>87.33</v>
      </c>
      <c r="S20" s="111">
        <f t="shared" si="5"/>
        <v>43.67</v>
      </c>
      <c r="T20" s="98">
        <v>32</v>
      </c>
      <c r="U20" s="53">
        <v>35</v>
      </c>
      <c r="V20" s="53">
        <v>33</v>
      </c>
      <c r="W20" s="109">
        <f t="shared" si="6"/>
        <v>100</v>
      </c>
      <c r="X20" s="110">
        <f t="shared" si="7"/>
        <v>83.33</v>
      </c>
      <c r="Y20" s="111">
        <f t="shared" si="8"/>
        <v>25</v>
      </c>
      <c r="Z20" s="163">
        <f t="shared" si="13"/>
        <v>85.27</v>
      </c>
      <c r="AA20" s="168">
        <f t="shared" si="14"/>
        <v>87</v>
      </c>
      <c r="AB20" s="158" t="str">
        <f t="shared" si="9"/>
        <v>Benchmarking</v>
      </c>
      <c r="AD20" s="49" t="s">
        <v>34</v>
      </c>
      <c r="AE20" s="187">
        <f>AE14-AE18</f>
        <v>24</v>
      </c>
      <c r="AF20" s="187">
        <f>AF14-AF18</f>
        <v>23</v>
      </c>
      <c r="AG20" s="187">
        <f>AG14-AG18</f>
        <v>22</v>
      </c>
      <c r="AH20" s="6"/>
      <c r="AI20" s="6"/>
      <c r="AJ20" s="6"/>
      <c r="AK20" s="6"/>
      <c r="AL20" s="6"/>
      <c r="AM20" s="6"/>
      <c r="AN20" s="6"/>
      <c r="AO20" s="6"/>
      <c r="AP20" s="6"/>
      <c r="AQ20" s="6"/>
      <c r="AR20" s="6"/>
      <c r="AS20" s="6"/>
      <c r="AT20" s="6"/>
      <c r="AU20" s="44"/>
      <c r="AV20" s="44">
        <f t="shared" si="10"/>
        <v>80</v>
      </c>
      <c r="AW20" s="44">
        <f t="shared" si="11"/>
        <v>87.5</v>
      </c>
      <c r="AX20" s="44">
        <f t="shared" si="12"/>
        <v>82.5</v>
      </c>
    </row>
    <row r="21" spans="1:50" ht="18" customHeight="1">
      <c r="A21" s="146">
        <v>10</v>
      </c>
      <c r="B21" s="190" t="str">
        <f>INPUT!B21</f>
        <v>Evangelista, Diego</v>
      </c>
      <c r="C21" s="57"/>
      <c r="D21" s="57"/>
      <c r="E21" s="83"/>
      <c r="F21" s="98">
        <v>16</v>
      </c>
      <c r="G21" s="53">
        <v>17</v>
      </c>
      <c r="H21" s="53">
        <v>17</v>
      </c>
      <c r="I21" s="53">
        <v>16</v>
      </c>
      <c r="J21" s="53">
        <v>17</v>
      </c>
      <c r="K21" s="109">
        <f t="shared" si="0"/>
        <v>83</v>
      </c>
      <c r="L21" s="110">
        <f t="shared" si="1"/>
        <v>83</v>
      </c>
      <c r="M21" s="111">
        <f t="shared" si="2"/>
        <v>16.600000000000001</v>
      </c>
      <c r="N21" s="98">
        <v>46</v>
      </c>
      <c r="O21" s="53">
        <v>43</v>
      </c>
      <c r="P21" s="53">
        <v>41</v>
      </c>
      <c r="Q21" s="109">
        <f t="shared" si="3"/>
        <v>130</v>
      </c>
      <c r="R21" s="110">
        <f t="shared" si="4"/>
        <v>86.67</v>
      </c>
      <c r="S21" s="111">
        <f t="shared" si="5"/>
        <v>43.34</v>
      </c>
      <c r="T21" s="98">
        <v>30</v>
      </c>
      <c r="U21" s="53">
        <v>34</v>
      </c>
      <c r="V21" s="53">
        <v>30</v>
      </c>
      <c r="W21" s="109">
        <f t="shared" si="6"/>
        <v>94</v>
      </c>
      <c r="X21" s="110">
        <f t="shared" si="7"/>
        <v>78.33</v>
      </c>
      <c r="Y21" s="111">
        <f t="shared" si="8"/>
        <v>23.5</v>
      </c>
      <c r="Z21" s="163">
        <f t="shared" si="13"/>
        <v>83.44</v>
      </c>
      <c r="AA21" s="168">
        <f t="shared" si="14"/>
        <v>85</v>
      </c>
      <c r="AB21" s="158" t="str">
        <f t="shared" si="9"/>
        <v>Benchmarking</v>
      </c>
      <c r="AD21" s="49" t="s">
        <v>33</v>
      </c>
      <c r="AE21" s="183">
        <f>IFERROR(1-AE19,"")</f>
        <v>0.24</v>
      </c>
      <c r="AF21" s="183">
        <f>IFERROR(1-AF19,"")</f>
        <v>0.22999999999999998</v>
      </c>
      <c r="AG21" s="183">
        <f>IFERROR(1-AG19,"")</f>
        <v>0.21999999999999997</v>
      </c>
      <c r="AH21" s="6"/>
      <c r="AI21" s="6"/>
      <c r="AJ21" s="6"/>
      <c r="AK21" s="6"/>
      <c r="AL21" s="6"/>
      <c r="AM21" s="6"/>
      <c r="AN21" s="6"/>
      <c r="AO21" s="6"/>
      <c r="AP21" s="6"/>
      <c r="AQ21" s="6"/>
      <c r="AR21" s="6"/>
      <c r="AS21" s="6"/>
      <c r="AT21" s="6"/>
      <c r="AU21" s="44"/>
      <c r="AV21" s="44">
        <f t="shared" si="10"/>
        <v>75</v>
      </c>
      <c r="AW21" s="44">
        <f t="shared" si="11"/>
        <v>85</v>
      </c>
      <c r="AX21" s="44">
        <f t="shared" si="12"/>
        <v>75</v>
      </c>
    </row>
    <row r="22" spans="1:50" ht="18" customHeight="1">
      <c r="A22" s="146">
        <v>11</v>
      </c>
      <c r="B22" s="190" t="str">
        <f>INPUT!B22</f>
        <v>Fernandez, Ethan</v>
      </c>
      <c r="C22" s="57"/>
      <c r="D22" s="57"/>
      <c r="E22" s="83"/>
      <c r="F22" s="98">
        <v>16</v>
      </c>
      <c r="G22" s="53">
        <v>14</v>
      </c>
      <c r="H22" s="53">
        <v>14</v>
      </c>
      <c r="I22" s="53">
        <v>16</v>
      </c>
      <c r="J22" s="53">
        <v>15</v>
      </c>
      <c r="K22" s="109">
        <f t="shared" si="0"/>
        <v>75</v>
      </c>
      <c r="L22" s="110">
        <f t="shared" si="1"/>
        <v>75</v>
      </c>
      <c r="M22" s="111">
        <f t="shared" si="2"/>
        <v>15</v>
      </c>
      <c r="N22" s="98">
        <v>41</v>
      </c>
      <c r="O22" s="53">
        <v>38</v>
      </c>
      <c r="P22" s="53">
        <v>37</v>
      </c>
      <c r="Q22" s="109">
        <f t="shared" si="3"/>
        <v>116</v>
      </c>
      <c r="R22" s="110">
        <f t="shared" si="4"/>
        <v>77.33</v>
      </c>
      <c r="S22" s="111">
        <f t="shared" si="5"/>
        <v>38.67</v>
      </c>
      <c r="T22" s="98">
        <v>25</v>
      </c>
      <c r="U22" s="53">
        <v>26</v>
      </c>
      <c r="V22" s="53">
        <v>26</v>
      </c>
      <c r="W22" s="109">
        <f t="shared" si="6"/>
        <v>77</v>
      </c>
      <c r="X22" s="110">
        <f t="shared" si="7"/>
        <v>64.17</v>
      </c>
      <c r="Y22" s="111">
        <f t="shared" si="8"/>
        <v>19.25</v>
      </c>
      <c r="Z22" s="163">
        <f t="shared" si="13"/>
        <v>72.92</v>
      </c>
      <c r="AA22" s="168">
        <f t="shared" si="14"/>
        <v>75</v>
      </c>
      <c r="AB22" s="158" t="str">
        <f t="shared" si="9"/>
        <v>Connecting</v>
      </c>
      <c r="AD22" s="181"/>
      <c r="AE22" s="181"/>
      <c r="AF22" s="181"/>
      <c r="AG22" s="181"/>
      <c r="AV22" s="44">
        <f t="shared" si="10"/>
        <v>62.5</v>
      </c>
      <c r="AW22" s="44">
        <f t="shared" si="11"/>
        <v>65</v>
      </c>
      <c r="AX22" s="44">
        <f t="shared" si="12"/>
        <v>65</v>
      </c>
    </row>
    <row r="23" spans="1:50" ht="18" customHeight="1">
      <c r="A23" s="146">
        <v>12</v>
      </c>
      <c r="B23" s="190" t="str">
        <f>INPUT!B23</f>
        <v>Garcia, Gabriel</v>
      </c>
      <c r="C23" s="57"/>
      <c r="D23" s="57"/>
      <c r="E23" s="83"/>
      <c r="F23" s="98">
        <v>15</v>
      </c>
      <c r="G23" s="53">
        <v>16</v>
      </c>
      <c r="H23" s="53">
        <v>14</v>
      </c>
      <c r="I23" s="53">
        <v>17</v>
      </c>
      <c r="J23" s="53">
        <v>14</v>
      </c>
      <c r="K23" s="109">
        <f t="shared" si="0"/>
        <v>76</v>
      </c>
      <c r="L23" s="110">
        <f t="shared" si="1"/>
        <v>76</v>
      </c>
      <c r="M23" s="111">
        <f t="shared" si="2"/>
        <v>15.2</v>
      </c>
      <c r="N23" s="98">
        <v>40</v>
      </c>
      <c r="O23" s="53">
        <v>42</v>
      </c>
      <c r="P23" s="53">
        <v>42</v>
      </c>
      <c r="Q23" s="109">
        <f t="shared" si="3"/>
        <v>124</v>
      </c>
      <c r="R23" s="110">
        <f t="shared" si="4"/>
        <v>82.67</v>
      </c>
      <c r="S23" s="111">
        <f t="shared" si="5"/>
        <v>41.34</v>
      </c>
      <c r="T23" s="98">
        <v>31</v>
      </c>
      <c r="U23" s="53">
        <v>28</v>
      </c>
      <c r="V23" s="53">
        <v>28</v>
      </c>
      <c r="W23" s="109">
        <f t="shared" si="6"/>
        <v>87</v>
      </c>
      <c r="X23" s="110">
        <f t="shared" si="7"/>
        <v>72.5</v>
      </c>
      <c r="Y23" s="111">
        <f t="shared" si="8"/>
        <v>21.75</v>
      </c>
      <c r="Z23" s="163">
        <f t="shared" si="13"/>
        <v>78.290000000000006</v>
      </c>
      <c r="AA23" s="168">
        <f t="shared" si="14"/>
        <v>80</v>
      </c>
      <c r="AB23" s="158" t="str">
        <f t="shared" si="9"/>
        <v>Benchmarking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77.5</v>
      </c>
      <c r="AW23" s="44">
        <f t="shared" si="11"/>
        <v>70</v>
      </c>
      <c r="AX23" s="44">
        <f t="shared" si="12"/>
        <v>70</v>
      </c>
    </row>
    <row r="24" spans="1:50" ht="18" customHeight="1">
      <c r="A24" s="146">
        <v>13</v>
      </c>
      <c r="B24" s="190" t="str">
        <f>INPUT!B24</f>
        <v>Gonzales, Harold</v>
      </c>
      <c r="C24" s="57"/>
      <c r="D24" s="57"/>
      <c r="E24" s="83"/>
      <c r="F24" s="98">
        <v>18</v>
      </c>
      <c r="G24" s="53">
        <v>20</v>
      </c>
      <c r="H24" s="53">
        <v>20</v>
      </c>
      <c r="I24" s="53">
        <v>20</v>
      </c>
      <c r="J24" s="53">
        <v>20</v>
      </c>
      <c r="K24" s="109">
        <f t="shared" si="0"/>
        <v>98</v>
      </c>
      <c r="L24" s="110">
        <f t="shared" si="1"/>
        <v>98</v>
      </c>
      <c r="M24" s="111">
        <f t="shared" si="2"/>
        <v>19.600000000000001</v>
      </c>
      <c r="N24" s="98">
        <v>48</v>
      </c>
      <c r="O24" s="53">
        <v>48</v>
      </c>
      <c r="P24" s="53">
        <v>50</v>
      </c>
      <c r="Q24" s="109">
        <f t="shared" si="3"/>
        <v>146</v>
      </c>
      <c r="R24" s="110">
        <f t="shared" si="4"/>
        <v>97.33</v>
      </c>
      <c r="S24" s="111">
        <f t="shared" si="5"/>
        <v>48.67</v>
      </c>
      <c r="T24" s="98">
        <v>37</v>
      </c>
      <c r="U24" s="53">
        <v>36</v>
      </c>
      <c r="V24" s="53">
        <v>40</v>
      </c>
      <c r="W24" s="109">
        <f t="shared" si="6"/>
        <v>113</v>
      </c>
      <c r="X24" s="110">
        <f t="shared" si="7"/>
        <v>94.17</v>
      </c>
      <c r="Y24" s="111">
        <f t="shared" si="8"/>
        <v>28.25</v>
      </c>
      <c r="Z24" s="163">
        <f t="shared" si="13"/>
        <v>96.52</v>
      </c>
      <c r="AA24" s="168">
        <f t="shared" si="14"/>
        <v>98</v>
      </c>
      <c r="AB24" s="158" t="str">
        <f t="shared" si="9"/>
        <v>Advancing</v>
      </c>
      <c r="AD24" s="49" t="s">
        <v>36</v>
      </c>
      <c r="AE24" s="184">
        <f>IFERROR(AVERAGE(T12:T112),"")</f>
        <v>31.58</v>
      </c>
      <c r="AF24" s="184">
        <f>IFERROR(AVERAGE(U12:U112),"")</f>
        <v>31.79</v>
      </c>
      <c r="AG24" s="184">
        <f>IFERROR(AVERAGE(V12:V112),"")</f>
        <v>31.73</v>
      </c>
      <c r="AH24" s="40"/>
      <c r="AI24" s="40"/>
      <c r="AJ24" s="40"/>
      <c r="AK24" s="40"/>
      <c r="AL24" s="40"/>
      <c r="AM24" s="40"/>
      <c r="AN24" s="40"/>
      <c r="AO24" s="40"/>
      <c r="AP24" s="40"/>
      <c r="AQ24" s="40"/>
      <c r="AR24" s="40"/>
      <c r="AS24" s="40"/>
      <c r="AT24" s="40"/>
      <c r="AU24" s="48"/>
      <c r="AV24" s="44">
        <f t="shared" si="10"/>
        <v>92.5</v>
      </c>
      <c r="AW24" s="44">
        <f t="shared" si="11"/>
        <v>90</v>
      </c>
      <c r="AX24" s="44">
        <f t="shared" si="12"/>
        <v>100</v>
      </c>
    </row>
    <row r="25" spans="1:50" ht="18" customHeight="1">
      <c r="A25" s="146">
        <v>14</v>
      </c>
      <c r="B25" s="190" t="str">
        <f>INPUT!B25</f>
        <v>Hernandez, Ivan</v>
      </c>
      <c r="C25" s="57"/>
      <c r="D25" s="57"/>
      <c r="E25" s="83"/>
      <c r="F25" s="98">
        <v>17</v>
      </c>
      <c r="G25" s="53">
        <v>18</v>
      </c>
      <c r="H25" s="53">
        <v>18</v>
      </c>
      <c r="I25" s="53">
        <v>17</v>
      </c>
      <c r="J25" s="53">
        <v>18</v>
      </c>
      <c r="K25" s="109">
        <f t="shared" si="0"/>
        <v>88</v>
      </c>
      <c r="L25" s="110">
        <f t="shared" si="1"/>
        <v>88</v>
      </c>
      <c r="M25" s="111">
        <f t="shared" si="2"/>
        <v>17.600000000000001</v>
      </c>
      <c r="N25" s="98">
        <v>48</v>
      </c>
      <c r="O25" s="53">
        <v>45</v>
      </c>
      <c r="P25" s="53">
        <v>49</v>
      </c>
      <c r="Q25" s="109">
        <f t="shared" si="3"/>
        <v>142</v>
      </c>
      <c r="R25" s="110">
        <f t="shared" si="4"/>
        <v>94.67</v>
      </c>
      <c r="S25" s="111">
        <f t="shared" si="5"/>
        <v>47.34</v>
      </c>
      <c r="T25" s="98">
        <v>36</v>
      </c>
      <c r="U25" s="53">
        <v>34</v>
      </c>
      <c r="V25" s="53">
        <v>36</v>
      </c>
      <c r="W25" s="109">
        <f t="shared" si="6"/>
        <v>106</v>
      </c>
      <c r="X25" s="110">
        <f t="shared" si="7"/>
        <v>88.33</v>
      </c>
      <c r="Y25" s="111">
        <f t="shared" si="8"/>
        <v>26.5</v>
      </c>
      <c r="Z25" s="163">
        <f t="shared" si="13"/>
        <v>91.44</v>
      </c>
      <c r="AA25" s="168">
        <f t="shared" si="14"/>
        <v>93</v>
      </c>
      <c r="AB25" s="158" t="str">
        <f t="shared" si="9"/>
        <v>Advancing</v>
      </c>
      <c r="AD25" s="49" t="s">
        <v>37</v>
      </c>
      <c r="AE25" s="184">
        <f>IFERROR(MEDIAN(T12:T112),"")</f>
        <v>33</v>
      </c>
      <c r="AF25" s="184">
        <f>IFERROR(MEDIAN(U12:U112),"")</f>
        <v>33</v>
      </c>
      <c r="AG25" s="184">
        <f>IFERROR(MEDIAN(V12:V112),"")</f>
        <v>33</v>
      </c>
      <c r="AH25" s="40"/>
      <c r="AI25" s="40"/>
      <c r="AJ25" s="40"/>
      <c r="AK25" s="40"/>
      <c r="AL25" s="40"/>
      <c r="AM25" s="40"/>
      <c r="AN25" s="40"/>
      <c r="AO25" s="40"/>
      <c r="AP25" s="40"/>
      <c r="AQ25" s="40"/>
      <c r="AR25" s="40"/>
      <c r="AS25" s="40"/>
      <c r="AT25" s="40"/>
      <c r="AU25" s="48"/>
      <c r="AV25" s="44">
        <f t="shared" si="10"/>
        <v>90</v>
      </c>
      <c r="AW25" s="44">
        <f t="shared" si="11"/>
        <v>85</v>
      </c>
      <c r="AX25" s="44">
        <f t="shared" si="12"/>
        <v>90</v>
      </c>
    </row>
    <row r="26" spans="1:50" ht="18" customHeight="1">
      <c r="A26" s="146">
        <v>15</v>
      </c>
      <c r="B26" s="190" t="str">
        <f>INPUT!B26</f>
        <v>Ilagan, Jacob</v>
      </c>
      <c r="C26" s="57"/>
      <c r="D26" s="57"/>
      <c r="E26" s="83"/>
      <c r="F26" s="98">
        <v>9</v>
      </c>
      <c r="G26" s="53">
        <v>8</v>
      </c>
      <c r="H26" s="53">
        <v>8</v>
      </c>
      <c r="I26" s="53">
        <v>10</v>
      </c>
      <c r="J26" s="53">
        <v>8</v>
      </c>
      <c r="K26" s="109">
        <f t="shared" si="0"/>
        <v>43</v>
      </c>
      <c r="L26" s="110">
        <f t="shared" si="1"/>
        <v>43</v>
      </c>
      <c r="M26" s="111">
        <f t="shared" si="2"/>
        <v>8.6</v>
      </c>
      <c r="N26" s="98">
        <v>23</v>
      </c>
      <c r="O26" s="53">
        <v>26</v>
      </c>
      <c r="P26" s="53">
        <v>21</v>
      </c>
      <c r="Q26" s="109">
        <f t="shared" si="3"/>
        <v>70</v>
      </c>
      <c r="R26" s="110">
        <f t="shared" si="4"/>
        <v>46.67</v>
      </c>
      <c r="S26" s="111">
        <f t="shared" si="5"/>
        <v>23.34</v>
      </c>
      <c r="T26" s="98">
        <v>17</v>
      </c>
      <c r="U26" s="53">
        <v>15</v>
      </c>
      <c r="V26" s="53">
        <v>14</v>
      </c>
      <c r="W26" s="109">
        <f t="shared" si="6"/>
        <v>46</v>
      </c>
      <c r="X26" s="110">
        <f t="shared" si="7"/>
        <v>38.33</v>
      </c>
      <c r="Y26" s="111">
        <f t="shared" si="8"/>
        <v>11.5</v>
      </c>
      <c r="Z26" s="163">
        <f t="shared" si="13"/>
        <v>43.44</v>
      </c>
      <c r="AA26" s="168">
        <f t="shared" si="14"/>
        <v>62</v>
      </c>
      <c r="AB26" s="158" t="str">
        <f t="shared" si="9"/>
        <v>Emerging</v>
      </c>
      <c r="AD26" s="49" t="s">
        <v>38</v>
      </c>
      <c r="AE26" s="184">
        <f>IFERROR(_xlfn.STDEV.S(T12:T112),"")</f>
        <v>5.0835047164353266</v>
      </c>
      <c r="AF26" s="184">
        <f>_xlfn.STDEV.S(U12:U112)</f>
        <v>5.1645547981046951</v>
      </c>
      <c r="AG26" s="184">
        <f>_xlfn.STDEV.S(V12:V112)</f>
        <v>4.9377028151671052</v>
      </c>
      <c r="AV26" s="44">
        <f t="shared" si="10"/>
        <v>42.5</v>
      </c>
      <c r="AW26" s="44">
        <f t="shared" si="11"/>
        <v>37.5</v>
      </c>
      <c r="AX26" s="44">
        <f t="shared" si="12"/>
        <v>35</v>
      </c>
    </row>
    <row r="27" spans="1:50" ht="18" customHeight="1">
      <c r="A27" s="146">
        <v>16</v>
      </c>
      <c r="B27" s="190" t="str">
        <f>INPUT!B27</f>
        <v>Jimenez, James</v>
      </c>
      <c r="C27" s="57"/>
      <c r="D27" s="57"/>
      <c r="E27" s="83"/>
      <c r="F27" s="98">
        <v>18</v>
      </c>
      <c r="G27" s="53">
        <v>18</v>
      </c>
      <c r="H27" s="53">
        <v>18</v>
      </c>
      <c r="I27" s="53">
        <v>17</v>
      </c>
      <c r="J27" s="53">
        <v>18</v>
      </c>
      <c r="K27" s="109">
        <f t="shared" si="0"/>
        <v>89</v>
      </c>
      <c r="L27" s="110">
        <f t="shared" si="1"/>
        <v>89</v>
      </c>
      <c r="M27" s="111">
        <f t="shared" si="2"/>
        <v>17.8</v>
      </c>
      <c r="N27" s="98">
        <v>44</v>
      </c>
      <c r="O27" s="53">
        <v>49</v>
      </c>
      <c r="P27" s="53">
        <v>47</v>
      </c>
      <c r="Q27" s="109">
        <f t="shared" si="3"/>
        <v>140</v>
      </c>
      <c r="R27" s="110">
        <f t="shared" si="4"/>
        <v>93.33</v>
      </c>
      <c r="S27" s="111">
        <f t="shared" si="5"/>
        <v>46.67</v>
      </c>
      <c r="T27" s="98">
        <v>34</v>
      </c>
      <c r="U27" s="53">
        <v>36</v>
      </c>
      <c r="V27" s="53">
        <v>34</v>
      </c>
      <c r="W27" s="109">
        <f t="shared" si="6"/>
        <v>104</v>
      </c>
      <c r="X27" s="110">
        <f t="shared" si="7"/>
        <v>86.67</v>
      </c>
      <c r="Y27" s="111">
        <f t="shared" si="8"/>
        <v>26</v>
      </c>
      <c r="Z27" s="163">
        <f t="shared" si="13"/>
        <v>90.47</v>
      </c>
      <c r="AA27" s="168">
        <f t="shared" si="14"/>
        <v>92</v>
      </c>
      <c r="AB27" s="158" t="str">
        <f t="shared" si="9"/>
        <v>Advancing</v>
      </c>
      <c r="AD27" s="49" t="s">
        <v>39</v>
      </c>
      <c r="AE27" s="185">
        <f>IFERROR(AE24/AE15,"")</f>
        <v>0.78949999999999998</v>
      </c>
      <c r="AF27" s="185">
        <f>IFERROR(AF24/AF15,"")</f>
        <v>0.79474999999999996</v>
      </c>
      <c r="AG27" s="185">
        <f>IFERROR(AG24/AG15,"")</f>
        <v>0.79325000000000001</v>
      </c>
      <c r="AV27" s="44">
        <f t="shared" si="10"/>
        <v>85</v>
      </c>
      <c r="AW27" s="44">
        <f t="shared" si="11"/>
        <v>90</v>
      </c>
      <c r="AX27" s="44">
        <f t="shared" si="12"/>
        <v>85</v>
      </c>
    </row>
    <row r="28" spans="1:50" ht="18" customHeight="1">
      <c r="A28" s="146">
        <v>17</v>
      </c>
      <c r="B28" s="190" t="str">
        <f>INPUT!B28</f>
        <v>Lacson, Jared</v>
      </c>
      <c r="C28" s="57"/>
      <c r="D28" s="57"/>
      <c r="E28" s="83"/>
      <c r="F28" s="98">
        <v>20</v>
      </c>
      <c r="G28" s="53">
        <v>17</v>
      </c>
      <c r="H28" s="53">
        <v>19</v>
      </c>
      <c r="I28" s="53">
        <v>19</v>
      </c>
      <c r="J28" s="53">
        <v>19</v>
      </c>
      <c r="K28" s="109">
        <f t="shared" si="0"/>
        <v>94</v>
      </c>
      <c r="L28" s="110">
        <f t="shared" si="1"/>
        <v>94</v>
      </c>
      <c r="M28" s="111">
        <f t="shared" si="2"/>
        <v>18.8</v>
      </c>
      <c r="N28" s="98">
        <v>50</v>
      </c>
      <c r="O28" s="53">
        <v>50</v>
      </c>
      <c r="P28" s="53">
        <v>50</v>
      </c>
      <c r="Q28" s="109">
        <f t="shared" si="3"/>
        <v>150</v>
      </c>
      <c r="R28" s="110">
        <f t="shared" si="4"/>
        <v>100</v>
      </c>
      <c r="S28" s="111">
        <f t="shared" si="5"/>
        <v>50</v>
      </c>
      <c r="T28" s="98">
        <v>36</v>
      </c>
      <c r="U28" s="53">
        <v>34</v>
      </c>
      <c r="V28" s="53">
        <v>35</v>
      </c>
      <c r="W28" s="109">
        <f t="shared" si="6"/>
        <v>105</v>
      </c>
      <c r="X28" s="110">
        <f t="shared" si="7"/>
        <v>87.5</v>
      </c>
      <c r="Y28" s="111">
        <f t="shared" si="8"/>
        <v>26.25</v>
      </c>
      <c r="Z28" s="163">
        <f t="shared" si="13"/>
        <v>95.05</v>
      </c>
      <c r="AA28" s="168">
        <f t="shared" si="14"/>
        <v>97</v>
      </c>
      <c r="AB28" s="158" t="str">
        <f t="shared" si="9"/>
        <v>Advancing</v>
      </c>
      <c r="AD28" s="45"/>
      <c r="AE28" s="45"/>
      <c r="AF28" s="45"/>
      <c r="AG28" s="45"/>
      <c r="AV28" s="44">
        <f t="shared" si="10"/>
        <v>90</v>
      </c>
      <c r="AW28" s="44">
        <f t="shared" si="11"/>
        <v>85</v>
      </c>
      <c r="AX28" s="44">
        <f t="shared" si="12"/>
        <v>87.5</v>
      </c>
    </row>
    <row r="29" spans="1:50" ht="18" customHeight="1">
      <c r="A29" s="146">
        <v>18</v>
      </c>
      <c r="B29" s="190" t="str">
        <f>INPUT!B29</f>
        <v>Lim, Jericho</v>
      </c>
      <c r="C29" s="57"/>
      <c r="D29" s="57"/>
      <c r="E29" s="83"/>
      <c r="F29" s="98">
        <v>19</v>
      </c>
      <c r="G29" s="53">
        <v>19</v>
      </c>
      <c r="H29" s="53">
        <v>19</v>
      </c>
      <c r="I29" s="53">
        <v>20</v>
      </c>
      <c r="J29" s="53">
        <v>20</v>
      </c>
      <c r="K29" s="109">
        <f t="shared" si="0"/>
        <v>97</v>
      </c>
      <c r="L29" s="110">
        <f t="shared" si="1"/>
        <v>97</v>
      </c>
      <c r="M29" s="111">
        <f t="shared" si="2"/>
        <v>19.399999999999999</v>
      </c>
      <c r="N29" s="98">
        <v>48</v>
      </c>
      <c r="O29" s="53">
        <v>47</v>
      </c>
      <c r="P29" s="53">
        <v>50</v>
      </c>
      <c r="Q29" s="109">
        <f t="shared" si="3"/>
        <v>145</v>
      </c>
      <c r="R29" s="110">
        <f t="shared" si="4"/>
        <v>96.67</v>
      </c>
      <c r="S29" s="111">
        <f t="shared" si="5"/>
        <v>48.34</v>
      </c>
      <c r="T29" s="98">
        <v>39</v>
      </c>
      <c r="U29" s="53">
        <v>38</v>
      </c>
      <c r="V29" s="53">
        <v>35</v>
      </c>
      <c r="W29" s="109">
        <f t="shared" si="6"/>
        <v>112</v>
      </c>
      <c r="X29" s="110">
        <f t="shared" si="7"/>
        <v>93.33</v>
      </c>
      <c r="Y29" s="111">
        <f t="shared" si="8"/>
        <v>28</v>
      </c>
      <c r="Z29" s="163">
        <f t="shared" si="13"/>
        <v>95.74</v>
      </c>
      <c r="AA29" s="168">
        <f t="shared" si="14"/>
        <v>97</v>
      </c>
      <c r="AB29" s="158" t="str">
        <f t="shared" si="9"/>
        <v>Advancing</v>
      </c>
      <c r="AD29" s="182" t="s">
        <v>40</v>
      </c>
      <c r="AE29" s="133" t="s">
        <v>25</v>
      </c>
      <c r="AF29" s="133" t="s">
        <v>26</v>
      </c>
      <c r="AG29" s="133" t="s">
        <v>27</v>
      </c>
      <c r="AV29" s="44">
        <f t="shared" si="10"/>
        <v>97.5</v>
      </c>
      <c r="AW29" s="44">
        <f t="shared" si="11"/>
        <v>95</v>
      </c>
      <c r="AX29" s="44">
        <f t="shared" si="12"/>
        <v>87.5</v>
      </c>
    </row>
    <row r="30" spans="1:50" ht="18" customHeight="1">
      <c r="A30" s="146">
        <v>19</v>
      </c>
      <c r="B30" s="190" t="str">
        <f>INPUT!B30</f>
        <v>Manalo, Joaquin</v>
      </c>
      <c r="C30" s="57"/>
      <c r="D30" s="57"/>
      <c r="E30" s="83"/>
      <c r="F30" s="98">
        <v>18</v>
      </c>
      <c r="G30" s="53">
        <v>17</v>
      </c>
      <c r="H30" s="53">
        <v>19</v>
      </c>
      <c r="I30" s="53">
        <v>17</v>
      </c>
      <c r="J30" s="53">
        <v>18</v>
      </c>
      <c r="K30" s="109">
        <f t="shared" si="0"/>
        <v>89</v>
      </c>
      <c r="L30" s="110">
        <f t="shared" si="1"/>
        <v>89</v>
      </c>
      <c r="M30" s="111">
        <f t="shared" si="2"/>
        <v>17.8</v>
      </c>
      <c r="N30" s="98">
        <v>46</v>
      </c>
      <c r="O30" s="53">
        <v>49</v>
      </c>
      <c r="P30" s="53">
        <v>44</v>
      </c>
      <c r="Q30" s="109">
        <f t="shared" si="3"/>
        <v>139</v>
      </c>
      <c r="R30" s="110">
        <f t="shared" si="4"/>
        <v>92.67</v>
      </c>
      <c r="S30" s="111">
        <f t="shared" si="5"/>
        <v>46.34</v>
      </c>
      <c r="T30" s="98">
        <v>33</v>
      </c>
      <c r="U30" s="53">
        <v>37</v>
      </c>
      <c r="V30" s="53">
        <v>33</v>
      </c>
      <c r="W30" s="109">
        <f t="shared" si="6"/>
        <v>103</v>
      </c>
      <c r="X30" s="110">
        <f t="shared" si="7"/>
        <v>85.83</v>
      </c>
      <c r="Y30" s="111">
        <f t="shared" si="8"/>
        <v>25.75</v>
      </c>
      <c r="Z30" s="163">
        <f t="shared" si="13"/>
        <v>89.89</v>
      </c>
      <c r="AA30" s="168">
        <f t="shared" si="14"/>
        <v>91</v>
      </c>
      <c r="AB30" s="158" t="str">
        <f t="shared" si="9"/>
        <v>Advancing</v>
      </c>
      <c r="AD30" s="49" t="s">
        <v>41</v>
      </c>
      <c r="AE30" s="147">
        <f>IF(COUNTA(T12:T112)=0,"",MAX(T12:T112))</f>
        <v>39</v>
      </c>
      <c r="AF30" s="147">
        <f>IF(COUNTA(U12:U112)=0,"",MAX(U12:U112))</f>
        <v>40</v>
      </c>
      <c r="AG30" s="147">
        <f>IF(COUNTA(V12:V112)=0,"",MAX(V12:V112))</f>
        <v>40</v>
      </c>
      <c r="AV30" s="44">
        <f t="shared" si="10"/>
        <v>82.5</v>
      </c>
      <c r="AW30" s="44">
        <f t="shared" si="11"/>
        <v>92.5</v>
      </c>
      <c r="AX30" s="44">
        <f t="shared" si="12"/>
        <v>82.5</v>
      </c>
    </row>
    <row r="31" spans="1:50" ht="18" customHeight="1">
      <c r="A31" s="146">
        <v>20</v>
      </c>
      <c r="B31" s="190" t="str">
        <f>INPUT!B31</f>
        <v>Mendoza, Joshua</v>
      </c>
      <c r="C31" s="57"/>
      <c r="D31" s="57"/>
      <c r="E31" s="83"/>
      <c r="F31" s="98">
        <v>18</v>
      </c>
      <c r="G31" s="53">
        <v>17</v>
      </c>
      <c r="H31" s="53">
        <v>18</v>
      </c>
      <c r="I31" s="53">
        <v>16</v>
      </c>
      <c r="J31" s="53">
        <v>17</v>
      </c>
      <c r="K31" s="109">
        <f t="shared" si="0"/>
        <v>86</v>
      </c>
      <c r="L31" s="110">
        <f t="shared" si="1"/>
        <v>86</v>
      </c>
      <c r="M31" s="111">
        <f t="shared" si="2"/>
        <v>17.2</v>
      </c>
      <c r="N31" s="98">
        <v>42</v>
      </c>
      <c r="O31" s="53">
        <v>45</v>
      </c>
      <c r="P31" s="53">
        <v>47</v>
      </c>
      <c r="Q31" s="109">
        <f t="shared" si="3"/>
        <v>134</v>
      </c>
      <c r="R31" s="110">
        <f t="shared" si="4"/>
        <v>89.33</v>
      </c>
      <c r="S31" s="111">
        <f t="shared" si="5"/>
        <v>44.67</v>
      </c>
      <c r="T31" s="98">
        <v>34</v>
      </c>
      <c r="U31" s="53">
        <v>35</v>
      </c>
      <c r="V31" s="53">
        <v>35</v>
      </c>
      <c r="W31" s="109">
        <f t="shared" si="6"/>
        <v>104</v>
      </c>
      <c r="X31" s="110">
        <f t="shared" si="7"/>
        <v>86.67</v>
      </c>
      <c r="Y31" s="111">
        <f t="shared" si="8"/>
        <v>26</v>
      </c>
      <c r="Z31" s="163">
        <f t="shared" si="13"/>
        <v>87.87</v>
      </c>
      <c r="AA31" s="168">
        <f t="shared" si="14"/>
        <v>89</v>
      </c>
      <c r="AB31" s="158" t="str">
        <f t="shared" si="9"/>
        <v>Benchmarking</v>
      </c>
      <c r="AD31" s="49" t="s">
        <v>42</v>
      </c>
      <c r="AE31" s="147">
        <f>IF(COUNTA(T12:T112)=0,"",MIN(T12:T112))</f>
        <v>16</v>
      </c>
      <c r="AF31" s="147">
        <f>IF(COUNTA(U12:U112)=0,"",MIN(U12:U112))</f>
        <v>15</v>
      </c>
      <c r="AG31" s="147">
        <f>IF(COUNTA(V12:V112)=0,"",MIN(V12:V112))</f>
        <v>14</v>
      </c>
      <c r="AV31" s="44">
        <f t="shared" si="10"/>
        <v>85</v>
      </c>
      <c r="AW31" s="44">
        <f t="shared" si="11"/>
        <v>87.5</v>
      </c>
      <c r="AX31" s="44">
        <f t="shared" si="12"/>
        <v>87.5</v>
      </c>
    </row>
    <row r="32" spans="1:50" ht="18" customHeight="1">
      <c r="A32" s="146">
        <v>21</v>
      </c>
      <c r="B32" s="190" t="str">
        <f>INPUT!B32</f>
        <v>Navarro, Lance</v>
      </c>
      <c r="C32" s="57"/>
      <c r="D32" s="57"/>
      <c r="E32" s="83"/>
      <c r="F32" s="98">
        <v>19</v>
      </c>
      <c r="G32" s="53">
        <v>17</v>
      </c>
      <c r="H32" s="53">
        <v>19</v>
      </c>
      <c r="I32" s="53">
        <v>20</v>
      </c>
      <c r="J32" s="53">
        <v>19</v>
      </c>
      <c r="K32" s="109">
        <f t="shared" si="0"/>
        <v>94</v>
      </c>
      <c r="L32" s="110">
        <f t="shared" si="1"/>
        <v>94</v>
      </c>
      <c r="M32" s="111">
        <f t="shared" si="2"/>
        <v>18.8</v>
      </c>
      <c r="N32" s="98">
        <v>47</v>
      </c>
      <c r="O32" s="53">
        <v>45</v>
      </c>
      <c r="P32" s="53">
        <v>49</v>
      </c>
      <c r="Q32" s="109">
        <f t="shared" si="3"/>
        <v>141</v>
      </c>
      <c r="R32" s="110">
        <f t="shared" si="4"/>
        <v>94</v>
      </c>
      <c r="S32" s="111">
        <f t="shared" si="5"/>
        <v>47</v>
      </c>
      <c r="T32" s="98">
        <v>33</v>
      </c>
      <c r="U32" s="53">
        <v>35</v>
      </c>
      <c r="V32" s="53">
        <v>33</v>
      </c>
      <c r="W32" s="109">
        <f t="shared" si="6"/>
        <v>101</v>
      </c>
      <c r="X32" s="110">
        <f t="shared" si="7"/>
        <v>84.17</v>
      </c>
      <c r="Y32" s="111">
        <f t="shared" si="8"/>
        <v>25.25</v>
      </c>
      <c r="Z32" s="163">
        <f t="shared" si="13"/>
        <v>91.05</v>
      </c>
      <c r="AA32" s="168">
        <f t="shared" si="14"/>
        <v>93</v>
      </c>
      <c r="AB32" s="158" t="str">
        <f t="shared" si="9"/>
        <v>Advancing</v>
      </c>
      <c r="AD32" s="49" t="s">
        <v>43</v>
      </c>
      <c r="AE32" s="147">
        <f>IF(COUNTA(T12:T112)=0,"",SUM(T12:T112))</f>
        <v>3158</v>
      </c>
      <c r="AF32" s="147">
        <f>IF(COUNTA(U12:U112)=0,"",SUM(U12:U112))</f>
        <v>3179</v>
      </c>
      <c r="AG32" s="147">
        <f>IF(COUNTA(V12:V112)=0,"",SUM(V12:V112))</f>
        <v>3173</v>
      </c>
      <c r="AV32" s="44">
        <f t="shared" si="10"/>
        <v>82.5</v>
      </c>
      <c r="AW32" s="44">
        <f t="shared" si="11"/>
        <v>87.5</v>
      </c>
      <c r="AX32" s="44">
        <f t="shared" si="12"/>
        <v>82.5</v>
      </c>
    </row>
    <row r="33" spans="1:50" ht="18" customHeight="1">
      <c r="A33" s="146">
        <v>22</v>
      </c>
      <c r="B33" s="190" t="str">
        <f>INPUT!B33</f>
        <v>Ocampo, Luis</v>
      </c>
      <c r="C33" s="57"/>
      <c r="D33" s="57"/>
      <c r="E33" s="83"/>
      <c r="F33" s="98">
        <v>15</v>
      </c>
      <c r="G33" s="53">
        <v>15</v>
      </c>
      <c r="H33" s="53">
        <v>16</v>
      </c>
      <c r="I33" s="53">
        <v>16</v>
      </c>
      <c r="J33" s="53">
        <v>15</v>
      </c>
      <c r="K33" s="109">
        <f t="shared" si="0"/>
        <v>77</v>
      </c>
      <c r="L33" s="110">
        <f t="shared" si="1"/>
        <v>77</v>
      </c>
      <c r="M33" s="111">
        <f t="shared" si="2"/>
        <v>15.4</v>
      </c>
      <c r="N33" s="98">
        <v>42</v>
      </c>
      <c r="O33" s="53">
        <v>37</v>
      </c>
      <c r="P33" s="53">
        <v>40</v>
      </c>
      <c r="Q33" s="109">
        <f t="shared" si="3"/>
        <v>119</v>
      </c>
      <c r="R33" s="110">
        <f t="shared" si="4"/>
        <v>79.33</v>
      </c>
      <c r="S33" s="111">
        <f t="shared" si="5"/>
        <v>39.67</v>
      </c>
      <c r="T33" s="98">
        <v>28</v>
      </c>
      <c r="U33" s="53">
        <v>31</v>
      </c>
      <c r="V33" s="53">
        <v>29</v>
      </c>
      <c r="W33" s="109">
        <f t="shared" si="6"/>
        <v>88</v>
      </c>
      <c r="X33" s="110">
        <f t="shared" si="7"/>
        <v>73.33</v>
      </c>
      <c r="Y33" s="111">
        <f t="shared" si="8"/>
        <v>22</v>
      </c>
      <c r="Z33" s="163">
        <f t="shared" si="13"/>
        <v>77.069999999999993</v>
      </c>
      <c r="AA33" s="168">
        <f t="shared" si="14"/>
        <v>79</v>
      </c>
      <c r="AB33" s="158" t="str">
        <f t="shared" si="9"/>
        <v>Connecting</v>
      </c>
      <c r="AD33" s="3"/>
      <c r="AG33" s="1"/>
      <c r="AH33" s="1"/>
      <c r="AI33" s="1"/>
      <c r="AJ33" s="1"/>
      <c r="AK33" s="1"/>
      <c r="AL33" s="1"/>
      <c r="AM33" s="1"/>
      <c r="AN33" s="1"/>
      <c r="AO33" s="1"/>
      <c r="AP33" s="1"/>
      <c r="AQ33" s="1"/>
      <c r="AR33" s="1"/>
      <c r="AS33" s="1"/>
      <c r="AT33" s="1"/>
      <c r="AU33" s="45"/>
      <c r="AV33" s="44">
        <f t="shared" si="10"/>
        <v>70</v>
      </c>
      <c r="AW33" s="44">
        <f t="shared" si="11"/>
        <v>77.5</v>
      </c>
      <c r="AX33" s="44">
        <f t="shared" si="12"/>
        <v>72.5</v>
      </c>
    </row>
    <row r="34" spans="1:50" ht="18" customHeight="1">
      <c r="A34" s="146">
        <v>23</v>
      </c>
      <c r="B34" s="190" t="str">
        <f>INPUT!B34</f>
        <v>Ortega, Marco</v>
      </c>
      <c r="C34" s="57"/>
      <c r="D34" s="57"/>
      <c r="E34" s="83"/>
      <c r="F34" s="98">
        <v>18</v>
      </c>
      <c r="G34" s="53">
        <v>20</v>
      </c>
      <c r="H34" s="53">
        <v>18</v>
      </c>
      <c r="I34" s="53">
        <v>19</v>
      </c>
      <c r="J34" s="53">
        <v>19</v>
      </c>
      <c r="K34" s="109">
        <f t="shared" si="0"/>
        <v>94</v>
      </c>
      <c r="L34" s="110">
        <f t="shared" si="1"/>
        <v>94</v>
      </c>
      <c r="M34" s="111">
        <f t="shared" si="2"/>
        <v>18.8</v>
      </c>
      <c r="N34" s="98">
        <v>49</v>
      </c>
      <c r="O34" s="53">
        <v>49</v>
      </c>
      <c r="P34" s="53">
        <v>50</v>
      </c>
      <c r="Q34" s="109">
        <f t="shared" si="3"/>
        <v>148</v>
      </c>
      <c r="R34" s="110">
        <f t="shared" si="4"/>
        <v>98.67</v>
      </c>
      <c r="S34" s="111">
        <f t="shared" si="5"/>
        <v>49.34</v>
      </c>
      <c r="T34" s="98">
        <v>34</v>
      </c>
      <c r="U34" s="53">
        <v>37</v>
      </c>
      <c r="V34" s="53">
        <v>34</v>
      </c>
      <c r="W34" s="109">
        <f t="shared" si="6"/>
        <v>105</v>
      </c>
      <c r="X34" s="110">
        <f t="shared" si="7"/>
        <v>87.5</v>
      </c>
      <c r="Y34" s="111">
        <f t="shared" si="8"/>
        <v>26.25</v>
      </c>
      <c r="Z34" s="163">
        <f t="shared" si="13"/>
        <v>94.39</v>
      </c>
      <c r="AA34" s="168">
        <f t="shared" si="14"/>
        <v>96</v>
      </c>
      <c r="AB34" s="158" t="str">
        <f t="shared" si="9"/>
        <v>Advancing</v>
      </c>
      <c r="AD34" s="3"/>
      <c r="AG34" s="1"/>
      <c r="AH34" s="1"/>
      <c r="AI34" s="1"/>
      <c r="AJ34" s="1"/>
      <c r="AK34" s="1"/>
      <c r="AL34" s="1"/>
      <c r="AM34" s="1"/>
      <c r="AN34" s="1"/>
      <c r="AO34" s="1"/>
      <c r="AP34" s="1"/>
      <c r="AQ34" s="1"/>
      <c r="AR34" s="1"/>
      <c r="AS34" s="1"/>
      <c r="AT34" s="1"/>
      <c r="AU34" s="45"/>
      <c r="AV34" s="44">
        <f t="shared" si="10"/>
        <v>85</v>
      </c>
      <c r="AW34" s="44">
        <f t="shared" si="11"/>
        <v>92.5</v>
      </c>
      <c r="AX34" s="44">
        <f t="shared" si="12"/>
        <v>85</v>
      </c>
    </row>
    <row r="35" spans="1:50" ht="18" customHeight="1">
      <c r="A35" s="146">
        <v>24</v>
      </c>
      <c r="B35" s="190" t="str">
        <f>INPUT!B35</f>
        <v>Pascual, Martin</v>
      </c>
      <c r="C35" s="57"/>
      <c r="D35" s="57"/>
      <c r="E35" s="83"/>
      <c r="F35" s="98">
        <v>17</v>
      </c>
      <c r="G35" s="53">
        <v>16</v>
      </c>
      <c r="H35" s="53">
        <v>16</v>
      </c>
      <c r="I35" s="53">
        <v>17</v>
      </c>
      <c r="J35" s="53">
        <v>16</v>
      </c>
      <c r="K35" s="109">
        <f t="shared" si="0"/>
        <v>82</v>
      </c>
      <c r="L35" s="110">
        <f t="shared" si="1"/>
        <v>82</v>
      </c>
      <c r="M35" s="111">
        <f t="shared" si="2"/>
        <v>16.399999999999999</v>
      </c>
      <c r="N35" s="98">
        <v>43</v>
      </c>
      <c r="O35" s="53">
        <v>44</v>
      </c>
      <c r="P35" s="53">
        <v>46</v>
      </c>
      <c r="Q35" s="109">
        <f t="shared" si="3"/>
        <v>133</v>
      </c>
      <c r="R35" s="110">
        <f t="shared" si="4"/>
        <v>88.67</v>
      </c>
      <c r="S35" s="111">
        <f t="shared" si="5"/>
        <v>44.34</v>
      </c>
      <c r="T35" s="98">
        <v>31</v>
      </c>
      <c r="U35" s="53">
        <v>32</v>
      </c>
      <c r="V35" s="53">
        <v>34</v>
      </c>
      <c r="W35" s="109">
        <f t="shared" si="6"/>
        <v>97</v>
      </c>
      <c r="X35" s="110">
        <f t="shared" si="7"/>
        <v>80.83</v>
      </c>
      <c r="Y35" s="111">
        <f t="shared" si="8"/>
        <v>24.25</v>
      </c>
      <c r="Z35" s="163">
        <f t="shared" si="13"/>
        <v>84.99</v>
      </c>
      <c r="AA35" s="168">
        <f t="shared" si="14"/>
        <v>86</v>
      </c>
      <c r="AB35" s="158" t="str">
        <f t="shared" si="9"/>
        <v>Benchmarking</v>
      </c>
      <c r="AD35" s="3"/>
      <c r="AG35" s="1"/>
      <c r="AH35" s="1"/>
      <c r="AI35" s="1"/>
      <c r="AJ35" s="1"/>
      <c r="AK35" s="1"/>
      <c r="AL35" s="1"/>
      <c r="AM35" s="1"/>
      <c r="AN35" s="1"/>
      <c r="AO35" s="1"/>
      <c r="AP35" s="1"/>
      <c r="AQ35" s="1"/>
      <c r="AR35" s="1"/>
      <c r="AS35" s="1"/>
      <c r="AT35" s="1"/>
      <c r="AU35" s="45"/>
      <c r="AV35" s="44">
        <f t="shared" si="10"/>
        <v>77.5</v>
      </c>
      <c r="AW35" s="44">
        <f t="shared" si="11"/>
        <v>80</v>
      </c>
      <c r="AX35" s="44">
        <f t="shared" si="12"/>
        <v>85</v>
      </c>
    </row>
    <row r="36" spans="1:50" ht="18" customHeight="1">
      <c r="A36" s="146">
        <v>25</v>
      </c>
      <c r="B36" s="190" t="str">
        <f>INPUT!B36</f>
        <v>Quizon, Matthew</v>
      </c>
      <c r="C36" s="57"/>
      <c r="D36" s="57"/>
      <c r="E36" s="83"/>
      <c r="F36" s="98">
        <v>14</v>
      </c>
      <c r="G36" s="53">
        <v>15</v>
      </c>
      <c r="H36" s="53">
        <v>15</v>
      </c>
      <c r="I36" s="53">
        <v>15</v>
      </c>
      <c r="J36" s="53">
        <v>13</v>
      </c>
      <c r="K36" s="109">
        <f t="shared" si="0"/>
        <v>72</v>
      </c>
      <c r="L36" s="110">
        <f t="shared" si="1"/>
        <v>72</v>
      </c>
      <c r="M36" s="111">
        <f t="shared" si="2"/>
        <v>14.4</v>
      </c>
      <c r="N36" s="98">
        <v>37</v>
      </c>
      <c r="O36" s="53">
        <v>36</v>
      </c>
      <c r="P36" s="53">
        <v>35</v>
      </c>
      <c r="Q36" s="109">
        <f t="shared" si="3"/>
        <v>108</v>
      </c>
      <c r="R36" s="110">
        <f t="shared" si="4"/>
        <v>72</v>
      </c>
      <c r="S36" s="111">
        <f t="shared" si="5"/>
        <v>36</v>
      </c>
      <c r="T36" s="98">
        <v>30</v>
      </c>
      <c r="U36" s="53">
        <v>28</v>
      </c>
      <c r="V36" s="53">
        <v>29</v>
      </c>
      <c r="W36" s="109">
        <f t="shared" si="6"/>
        <v>87</v>
      </c>
      <c r="X36" s="110">
        <f t="shared" si="7"/>
        <v>72.5</v>
      </c>
      <c r="Y36" s="111">
        <f t="shared" si="8"/>
        <v>21.75</v>
      </c>
      <c r="Z36" s="163">
        <f t="shared" si="13"/>
        <v>72.150000000000006</v>
      </c>
      <c r="AA36" s="168">
        <f t="shared" si="14"/>
        <v>75</v>
      </c>
      <c r="AB36" s="158" t="str">
        <f t="shared" si="9"/>
        <v>Connecting</v>
      </c>
      <c r="AD36" s="3"/>
      <c r="AG36" s="1"/>
      <c r="AH36" s="1"/>
      <c r="AI36" s="1"/>
      <c r="AJ36" s="1"/>
      <c r="AK36" s="1"/>
      <c r="AL36" s="1"/>
      <c r="AM36" s="1"/>
      <c r="AN36" s="1"/>
      <c r="AO36" s="1"/>
      <c r="AP36" s="1"/>
      <c r="AQ36" s="1"/>
      <c r="AR36" s="1"/>
      <c r="AS36" s="1"/>
      <c r="AT36" s="1"/>
      <c r="AU36" s="45"/>
      <c r="AV36" s="44">
        <f t="shared" si="10"/>
        <v>75</v>
      </c>
      <c r="AW36" s="44">
        <f t="shared" si="11"/>
        <v>70</v>
      </c>
      <c r="AX36" s="44">
        <f t="shared" si="12"/>
        <v>72.5</v>
      </c>
    </row>
    <row r="37" spans="1:50" ht="18" customHeight="1">
      <c r="A37" s="146">
        <v>26</v>
      </c>
      <c r="B37" s="190" t="str">
        <f>INPUT!B37</f>
        <v>Ramos, Miguel</v>
      </c>
      <c r="C37" s="57"/>
      <c r="D37" s="57"/>
      <c r="E37" s="83"/>
      <c r="F37" s="98">
        <v>15</v>
      </c>
      <c r="G37" s="53">
        <v>14</v>
      </c>
      <c r="H37" s="53">
        <v>14</v>
      </c>
      <c r="I37" s="53">
        <v>15</v>
      </c>
      <c r="J37" s="53">
        <v>16</v>
      </c>
      <c r="K37" s="109">
        <f t="shared" si="0"/>
        <v>74</v>
      </c>
      <c r="L37" s="110">
        <f t="shared" si="1"/>
        <v>74</v>
      </c>
      <c r="M37" s="111">
        <f t="shared" si="2"/>
        <v>14.8</v>
      </c>
      <c r="N37" s="98">
        <v>41</v>
      </c>
      <c r="O37" s="53">
        <v>41</v>
      </c>
      <c r="P37" s="53">
        <v>38</v>
      </c>
      <c r="Q37" s="109">
        <f t="shared" si="3"/>
        <v>120</v>
      </c>
      <c r="R37" s="110">
        <f t="shared" si="4"/>
        <v>80</v>
      </c>
      <c r="S37" s="111">
        <f t="shared" si="5"/>
        <v>40</v>
      </c>
      <c r="T37" s="98">
        <v>31</v>
      </c>
      <c r="U37" s="53">
        <v>28</v>
      </c>
      <c r="V37" s="53">
        <v>31</v>
      </c>
      <c r="W37" s="109">
        <f t="shared" si="6"/>
        <v>90</v>
      </c>
      <c r="X37" s="110">
        <f t="shared" si="7"/>
        <v>75</v>
      </c>
      <c r="Y37" s="111">
        <f t="shared" si="8"/>
        <v>22.5</v>
      </c>
      <c r="Z37" s="163">
        <f t="shared" si="13"/>
        <v>77.3</v>
      </c>
      <c r="AA37" s="168">
        <f t="shared" si="14"/>
        <v>79</v>
      </c>
      <c r="AB37" s="158" t="str">
        <f t="shared" si="9"/>
        <v>Connecting</v>
      </c>
      <c r="AD37" s="3"/>
      <c r="AG37" s="1"/>
      <c r="AH37" s="1"/>
      <c r="AI37" s="1"/>
      <c r="AJ37" s="1"/>
      <c r="AK37" s="1"/>
      <c r="AL37" s="1"/>
      <c r="AM37" s="1"/>
      <c r="AN37" s="1"/>
      <c r="AO37" s="1"/>
      <c r="AP37" s="1"/>
      <c r="AQ37" s="1"/>
      <c r="AR37" s="1"/>
      <c r="AS37" s="1"/>
      <c r="AT37" s="1"/>
      <c r="AU37" s="45"/>
      <c r="AV37" s="44">
        <f t="shared" si="10"/>
        <v>77.5</v>
      </c>
      <c r="AW37" s="44">
        <f t="shared" si="11"/>
        <v>70</v>
      </c>
      <c r="AX37" s="44">
        <f t="shared" si="12"/>
        <v>77.5</v>
      </c>
    </row>
    <row r="38" spans="1:50" ht="18" customHeight="1">
      <c r="A38" s="146">
        <v>27</v>
      </c>
      <c r="B38" s="190" t="str">
        <f>INPUT!B38</f>
        <v>Reyes, Nathan</v>
      </c>
      <c r="C38" s="57"/>
      <c r="D38" s="57"/>
      <c r="E38" s="83"/>
      <c r="F38" s="98">
        <v>17</v>
      </c>
      <c r="G38" s="53">
        <v>17</v>
      </c>
      <c r="H38" s="53">
        <v>17</v>
      </c>
      <c r="I38" s="53">
        <v>17</v>
      </c>
      <c r="J38" s="53">
        <v>19</v>
      </c>
      <c r="K38" s="109">
        <f t="shared" si="0"/>
        <v>87</v>
      </c>
      <c r="L38" s="110">
        <f t="shared" si="1"/>
        <v>87</v>
      </c>
      <c r="M38" s="111">
        <f t="shared" si="2"/>
        <v>17.399999999999999</v>
      </c>
      <c r="N38" s="98">
        <v>46</v>
      </c>
      <c r="O38" s="53">
        <v>46</v>
      </c>
      <c r="P38" s="53">
        <v>45</v>
      </c>
      <c r="Q38" s="109">
        <f t="shared" si="3"/>
        <v>137</v>
      </c>
      <c r="R38" s="110">
        <f t="shared" si="4"/>
        <v>91.33</v>
      </c>
      <c r="S38" s="111">
        <f t="shared" si="5"/>
        <v>45.67</v>
      </c>
      <c r="T38" s="98">
        <v>35</v>
      </c>
      <c r="U38" s="53">
        <v>33</v>
      </c>
      <c r="V38" s="53">
        <v>34</v>
      </c>
      <c r="W38" s="109">
        <f t="shared" si="6"/>
        <v>102</v>
      </c>
      <c r="X38" s="110">
        <f t="shared" si="7"/>
        <v>85</v>
      </c>
      <c r="Y38" s="111">
        <f t="shared" si="8"/>
        <v>25.5</v>
      </c>
      <c r="Z38" s="163">
        <f t="shared" si="13"/>
        <v>88.57</v>
      </c>
      <c r="AA38" s="168">
        <f t="shared" si="14"/>
        <v>90</v>
      </c>
      <c r="AB38" s="158" t="str">
        <f t="shared" si="9"/>
        <v>Advancing</v>
      </c>
      <c r="AD38" s="3"/>
      <c r="AG38" s="1"/>
      <c r="AH38" s="1"/>
      <c r="AI38" s="1"/>
      <c r="AJ38" s="1"/>
      <c r="AK38" s="1"/>
      <c r="AL38" s="1"/>
      <c r="AM38" s="1"/>
      <c r="AN38" s="1"/>
      <c r="AO38" s="1"/>
      <c r="AP38" s="1"/>
      <c r="AQ38" s="1"/>
      <c r="AR38" s="1"/>
      <c r="AS38" s="1"/>
      <c r="AT38" s="1"/>
      <c r="AU38" s="45"/>
      <c r="AV38" s="44">
        <f t="shared" si="10"/>
        <v>87.5</v>
      </c>
      <c r="AW38" s="44">
        <f t="shared" si="11"/>
        <v>82.5</v>
      </c>
      <c r="AX38" s="44">
        <f t="shared" si="12"/>
        <v>85</v>
      </c>
    </row>
    <row r="39" spans="1:50" ht="18" customHeight="1">
      <c r="A39" s="146">
        <v>28</v>
      </c>
      <c r="B39" s="190" t="str">
        <f>INPUT!B39</f>
        <v>Rivera, Noah</v>
      </c>
      <c r="C39" s="57"/>
      <c r="D39" s="57"/>
      <c r="E39" s="83"/>
      <c r="F39" s="98">
        <v>10</v>
      </c>
      <c r="G39" s="53">
        <v>9</v>
      </c>
      <c r="H39" s="53">
        <v>10</v>
      </c>
      <c r="I39" s="53">
        <v>9</v>
      </c>
      <c r="J39" s="53">
        <v>9</v>
      </c>
      <c r="K39" s="109">
        <f t="shared" si="0"/>
        <v>47</v>
      </c>
      <c r="L39" s="110">
        <f t="shared" si="1"/>
        <v>47</v>
      </c>
      <c r="M39" s="111">
        <f t="shared" si="2"/>
        <v>9.4</v>
      </c>
      <c r="N39" s="98">
        <v>25</v>
      </c>
      <c r="O39" s="53">
        <v>26</v>
      </c>
      <c r="P39" s="53">
        <v>27</v>
      </c>
      <c r="Q39" s="109">
        <f t="shared" si="3"/>
        <v>78</v>
      </c>
      <c r="R39" s="110">
        <f t="shared" si="4"/>
        <v>52</v>
      </c>
      <c r="S39" s="111">
        <f t="shared" si="5"/>
        <v>26</v>
      </c>
      <c r="T39" s="98">
        <v>20</v>
      </c>
      <c r="U39" s="53">
        <v>17</v>
      </c>
      <c r="V39" s="53">
        <v>17</v>
      </c>
      <c r="W39" s="109">
        <f t="shared" si="6"/>
        <v>54</v>
      </c>
      <c r="X39" s="110">
        <f t="shared" si="7"/>
        <v>45</v>
      </c>
      <c r="Y39" s="111">
        <f t="shared" si="8"/>
        <v>13.5</v>
      </c>
      <c r="Z39" s="163">
        <f t="shared" si="13"/>
        <v>48.9</v>
      </c>
      <c r="AA39" s="168">
        <f t="shared" si="14"/>
        <v>64</v>
      </c>
      <c r="AB39" s="158" t="str">
        <f t="shared" si="9"/>
        <v>Emerging</v>
      </c>
      <c r="AD39" s="3"/>
      <c r="AG39" s="1"/>
      <c r="AH39" s="1"/>
      <c r="AI39" s="1"/>
      <c r="AJ39" s="1"/>
      <c r="AK39" s="1"/>
      <c r="AL39" s="1"/>
      <c r="AM39" s="1"/>
      <c r="AN39" s="1"/>
      <c r="AO39" s="1"/>
      <c r="AP39" s="1"/>
      <c r="AQ39" s="1"/>
      <c r="AR39" s="1"/>
      <c r="AS39" s="1"/>
      <c r="AT39" s="1"/>
      <c r="AU39" s="45"/>
      <c r="AV39" s="44">
        <f t="shared" si="10"/>
        <v>50</v>
      </c>
      <c r="AW39" s="44">
        <f t="shared" si="11"/>
        <v>42.5</v>
      </c>
      <c r="AX39" s="44">
        <f t="shared" si="12"/>
        <v>42.5</v>
      </c>
    </row>
    <row r="40" spans="1:50" ht="18" customHeight="1">
      <c r="A40" s="146">
        <v>29</v>
      </c>
      <c r="B40" s="190" t="str">
        <f>INPUT!B40</f>
        <v>Rosales, Oliver</v>
      </c>
      <c r="C40" s="57"/>
      <c r="D40" s="57"/>
      <c r="E40" s="83"/>
      <c r="F40" s="98">
        <v>15</v>
      </c>
      <c r="G40" s="53">
        <v>15</v>
      </c>
      <c r="H40" s="53">
        <v>17</v>
      </c>
      <c r="I40" s="53">
        <v>15</v>
      </c>
      <c r="J40" s="53">
        <v>17</v>
      </c>
      <c r="K40" s="109">
        <f t="shared" si="0"/>
        <v>79</v>
      </c>
      <c r="L40" s="110">
        <f t="shared" si="1"/>
        <v>79</v>
      </c>
      <c r="M40" s="111">
        <f t="shared" si="2"/>
        <v>15.8</v>
      </c>
      <c r="N40" s="98">
        <v>38</v>
      </c>
      <c r="O40" s="53">
        <v>39</v>
      </c>
      <c r="P40" s="53">
        <v>44</v>
      </c>
      <c r="Q40" s="109">
        <f t="shared" si="3"/>
        <v>121</v>
      </c>
      <c r="R40" s="110">
        <f t="shared" si="4"/>
        <v>80.67</v>
      </c>
      <c r="S40" s="111">
        <f t="shared" si="5"/>
        <v>40.340000000000003</v>
      </c>
      <c r="T40" s="98">
        <v>31</v>
      </c>
      <c r="U40" s="53">
        <v>31</v>
      </c>
      <c r="V40" s="53">
        <v>31</v>
      </c>
      <c r="W40" s="109">
        <f t="shared" si="6"/>
        <v>93</v>
      </c>
      <c r="X40" s="110">
        <f t="shared" si="7"/>
        <v>77.5</v>
      </c>
      <c r="Y40" s="111">
        <f t="shared" si="8"/>
        <v>23.25</v>
      </c>
      <c r="Z40" s="163">
        <f t="shared" si="13"/>
        <v>79.39</v>
      </c>
      <c r="AA40" s="168">
        <f t="shared" si="14"/>
        <v>81</v>
      </c>
      <c r="AB40" s="158" t="str">
        <f t="shared" si="9"/>
        <v>Benchmarking</v>
      </c>
      <c r="AD40" s="3"/>
      <c r="AG40" s="1"/>
      <c r="AH40" s="1"/>
      <c r="AI40" s="1"/>
      <c r="AJ40" s="1"/>
      <c r="AK40" s="1"/>
      <c r="AL40" s="1"/>
      <c r="AM40" s="1"/>
      <c r="AN40" s="1"/>
      <c r="AO40" s="1"/>
      <c r="AP40" s="1"/>
      <c r="AQ40" s="1"/>
      <c r="AR40" s="1"/>
      <c r="AS40" s="1"/>
      <c r="AT40" s="1"/>
      <c r="AU40" s="45"/>
      <c r="AV40" s="44">
        <f t="shared" si="10"/>
        <v>77.5</v>
      </c>
      <c r="AW40" s="44">
        <f t="shared" si="11"/>
        <v>77.5</v>
      </c>
      <c r="AX40" s="44">
        <f t="shared" si="12"/>
        <v>77.5</v>
      </c>
    </row>
    <row r="41" spans="1:50" ht="18" customHeight="1">
      <c r="A41" s="146">
        <v>30</v>
      </c>
      <c r="B41" s="190" t="str">
        <f>INPUT!B41</f>
        <v>Salazar, Paolo</v>
      </c>
      <c r="C41" s="57"/>
      <c r="D41" s="57"/>
      <c r="E41" s="83"/>
      <c r="F41" s="98">
        <v>17</v>
      </c>
      <c r="G41" s="53">
        <v>17</v>
      </c>
      <c r="H41" s="53">
        <v>18</v>
      </c>
      <c r="I41" s="53">
        <v>17</v>
      </c>
      <c r="J41" s="53">
        <v>17</v>
      </c>
      <c r="K41" s="109">
        <f t="shared" si="0"/>
        <v>86</v>
      </c>
      <c r="L41" s="110">
        <f t="shared" si="1"/>
        <v>86</v>
      </c>
      <c r="M41" s="111">
        <f t="shared" si="2"/>
        <v>17.2</v>
      </c>
      <c r="N41" s="98">
        <v>45</v>
      </c>
      <c r="O41" s="53">
        <v>42</v>
      </c>
      <c r="P41" s="53">
        <v>41</v>
      </c>
      <c r="Q41" s="109">
        <f t="shared" si="3"/>
        <v>128</v>
      </c>
      <c r="R41" s="110">
        <f t="shared" si="4"/>
        <v>85.33</v>
      </c>
      <c r="S41" s="111">
        <f t="shared" si="5"/>
        <v>42.67</v>
      </c>
      <c r="T41" s="98">
        <v>33</v>
      </c>
      <c r="U41" s="53">
        <v>31</v>
      </c>
      <c r="V41" s="53">
        <v>32</v>
      </c>
      <c r="W41" s="109">
        <f t="shared" si="6"/>
        <v>96</v>
      </c>
      <c r="X41" s="110">
        <f t="shared" si="7"/>
        <v>80</v>
      </c>
      <c r="Y41" s="111">
        <f t="shared" si="8"/>
        <v>24</v>
      </c>
      <c r="Z41" s="163">
        <f t="shared" si="13"/>
        <v>83.87</v>
      </c>
      <c r="AA41" s="168">
        <f t="shared" si="14"/>
        <v>85</v>
      </c>
      <c r="AB41" s="158" t="str">
        <f t="shared" si="9"/>
        <v>Benchmarking</v>
      </c>
      <c r="AD41" s="3"/>
      <c r="AG41" s="1"/>
      <c r="AH41" s="1"/>
      <c r="AI41" s="1"/>
      <c r="AJ41" s="1"/>
      <c r="AK41" s="1"/>
      <c r="AL41" s="1"/>
      <c r="AM41" s="1"/>
      <c r="AN41" s="1"/>
      <c r="AO41" s="1"/>
      <c r="AP41" s="1"/>
      <c r="AQ41" s="1"/>
      <c r="AR41" s="1"/>
      <c r="AS41" s="1"/>
      <c r="AT41" s="1"/>
      <c r="AU41" s="45"/>
      <c r="AV41" s="44">
        <f t="shared" si="10"/>
        <v>82.5</v>
      </c>
      <c r="AW41" s="44">
        <f t="shared" si="11"/>
        <v>77.5</v>
      </c>
      <c r="AX41" s="44">
        <f t="shared" si="12"/>
        <v>80</v>
      </c>
    </row>
    <row r="42" spans="1:50" ht="18" customHeight="1">
      <c r="A42" s="146">
        <v>31</v>
      </c>
      <c r="B42" s="190" t="str">
        <f>INPUT!B42</f>
        <v>Santiago, Patrick</v>
      </c>
      <c r="C42" s="57"/>
      <c r="D42" s="57"/>
      <c r="E42" s="83"/>
      <c r="F42" s="98">
        <v>19</v>
      </c>
      <c r="G42" s="53">
        <v>18</v>
      </c>
      <c r="H42" s="53">
        <v>18</v>
      </c>
      <c r="I42" s="53">
        <v>20</v>
      </c>
      <c r="J42" s="53">
        <v>19</v>
      </c>
      <c r="K42" s="109">
        <f t="shared" si="0"/>
        <v>94</v>
      </c>
      <c r="L42" s="110">
        <f t="shared" si="1"/>
        <v>94</v>
      </c>
      <c r="M42" s="111">
        <f t="shared" si="2"/>
        <v>18.8</v>
      </c>
      <c r="N42" s="98">
        <v>50</v>
      </c>
      <c r="O42" s="53">
        <v>50</v>
      </c>
      <c r="P42" s="53">
        <v>50</v>
      </c>
      <c r="Q42" s="109">
        <f t="shared" si="3"/>
        <v>150</v>
      </c>
      <c r="R42" s="110">
        <f t="shared" si="4"/>
        <v>100</v>
      </c>
      <c r="S42" s="111">
        <f t="shared" si="5"/>
        <v>50</v>
      </c>
      <c r="T42" s="98">
        <v>39</v>
      </c>
      <c r="U42" s="53">
        <v>39</v>
      </c>
      <c r="V42" s="53">
        <v>35</v>
      </c>
      <c r="W42" s="109">
        <f t="shared" si="6"/>
        <v>113</v>
      </c>
      <c r="X42" s="110">
        <f t="shared" si="7"/>
        <v>94.17</v>
      </c>
      <c r="Y42" s="111">
        <f t="shared" si="8"/>
        <v>28.25</v>
      </c>
      <c r="Z42" s="163">
        <f t="shared" si="13"/>
        <v>97.05</v>
      </c>
      <c r="AA42" s="168">
        <f t="shared" si="14"/>
        <v>98</v>
      </c>
      <c r="AB42" s="158" t="str">
        <f t="shared" si="9"/>
        <v>Advancing</v>
      </c>
      <c r="AD42" s="3"/>
      <c r="AG42" s="1"/>
      <c r="AH42" s="1"/>
      <c r="AI42" s="1"/>
      <c r="AJ42" s="1"/>
      <c r="AK42" s="1"/>
      <c r="AL42" s="1"/>
      <c r="AM42" s="1"/>
      <c r="AN42" s="1"/>
      <c r="AO42" s="1"/>
      <c r="AP42" s="1"/>
      <c r="AQ42" s="1"/>
      <c r="AR42" s="1"/>
      <c r="AS42" s="1"/>
      <c r="AT42" s="1"/>
      <c r="AU42" s="45"/>
      <c r="AV42" s="44">
        <f t="shared" si="10"/>
        <v>97.5</v>
      </c>
      <c r="AW42" s="44">
        <f t="shared" si="11"/>
        <v>97.5</v>
      </c>
      <c r="AX42" s="44">
        <f t="shared" si="12"/>
        <v>87.5</v>
      </c>
    </row>
    <row r="43" spans="1:50" ht="18" customHeight="1">
      <c r="A43" s="146">
        <v>32</v>
      </c>
      <c r="B43" s="190" t="str">
        <f>INPUT!B43</f>
        <v>Santos, Rafael</v>
      </c>
      <c r="C43" s="57"/>
      <c r="D43" s="57"/>
      <c r="E43" s="83"/>
      <c r="F43" s="98">
        <v>18</v>
      </c>
      <c r="G43" s="53">
        <v>20</v>
      </c>
      <c r="H43" s="53">
        <v>18</v>
      </c>
      <c r="I43" s="53">
        <v>19</v>
      </c>
      <c r="J43" s="53">
        <v>19</v>
      </c>
      <c r="K43" s="109">
        <f t="shared" si="0"/>
        <v>94</v>
      </c>
      <c r="L43" s="110">
        <f t="shared" si="1"/>
        <v>94</v>
      </c>
      <c r="M43" s="111">
        <f t="shared" si="2"/>
        <v>18.8</v>
      </c>
      <c r="N43" s="98">
        <v>48</v>
      </c>
      <c r="O43" s="53">
        <v>47</v>
      </c>
      <c r="P43" s="53">
        <v>50</v>
      </c>
      <c r="Q43" s="109">
        <f t="shared" si="3"/>
        <v>145</v>
      </c>
      <c r="R43" s="110">
        <f t="shared" si="4"/>
        <v>96.67</v>
      </c>
      <c r="S43" s="111">
        <f t="shared" si="5"/>
        <v>48.34</v>
      </c>
      <c r="T43" s="98">
        <v>37</v>
      </c>
      <c r="U43" s="53">
        <v>37</v>
      </c>
      <c r="V43" s="53">
        <v>39</v>
      </c>
      <c r="W43" s="109">
        <f t="shared" si="6"/>
        <v>113</v>
      </c>
      <c r="X43" s="110">
        <f t="shared" si="7"/>
        <v>94.17</v>
      </c>
      <c r="Y43" s="111">
        <f t="shared" si="8"/>
        <v>28.25</v>
      </c>
      <c r="Z43" s="163">
        <f t="shared" si="13"/>
        <v>95.39</v>
      </c>
      <c r="AA43" s="168">
        <f t="shared" si="14"/>
        <v>97</v>
      </c>
      <c r="AB43" s="158" t="str">
        <f t="shared" si="9"/>
        <v>Advancing</v>
      </c>
      <c r="AD43" s="3"/>
      <c r="AG43" s="1"/>
      <c r="AH43" s="1"/>
      <c r="AI43" s="1"/>
      <c r="AJ43" s="1"/>
      <c r="AK43" s="1"/>
      <c r="AL43" s="1"/>
      <c r="AM43" s="1"/>
      <c r="AN43" s="1"/>
      <c r="AO43" s="1"/>
      <c r="AP43" s="1"/>
      <c r="AQ43" s="1"/>
      <c r="AR43" s="1"/>
      <c r="AS43" s="1"/>
      <c r="AT43" s="1"/>
      <c r="AU43" s="45"/>
      <c r="AV43" s="44">
        <f t="shared" si="10"/>
        <v>92.5</v>
      </c>
      <c r="AW43" s="44">
        <f t="shared" si="11"/>
        <v>92.5</v>
      </c>
      <c r="AX43" s="44">
        <f t="shared" si="12"/>
        <v>97.5</v>
      </c>
    </row>
    <row r="44" spans="1:50" ht="18" customHeight="1">
      <c r="A44" s="146">
        <v>33</v>
      </c>
      <c r="B44" s="190" t="str">
        <f>INPUT!B44</f>
        <v>Soriano, Raymond</v>
      </c>
      <c r="C44" s="57"/>
      <c r="D44" s="57"/>
      <c r="E44" s="83"/>
      <c r="F44" s="98">
        <v>19</v>
      </c>
      <c r="G44" s="53">
        <v>17</v>
      </c>
      <c r="H44" s="53">
        <v>17</v>
      </c>
      <c r="I44" s="53">
        <v>18</v>
      </c>
      <c r="J44" s="53">
        <v>19</v>
      </c>
      <c r="K44" s="109">
        <f t="shared" ref="K44:K61" si="15">IF(COUNT($F44:$J44)=0,"",SUM($F44:$J44))</f>
        <v>90</v>
      </c>
      <c r="L44" s="110">
        <f t="shared" ref="L44:L61" si="16">IF(ISERROR(IF($K44="","",ROUND(($K44/$K$10)*$L$10,2))),"",IF($K44="","",ROUND(($K44/$K$10)*$L$10,2)))</f>
        <v>90</v>
      </c>
      <c r="M44" s="111">
        <f t="shared" ref="M44:M61" si="17">IF($L44="","",ROUND($L44*$M$10,2))</f>
        <v>18</v>
      </c>
      <c r="N44" s="98">
        <v>44</v>
      </c>
      <c r="O44" s="53">
        <v>47</v>
      </c>
      <c r="P44" s="53">
        <v>47</v>
      </c>
      <c r="Q44" s="109">
        <f t="shared" ref="Q44:Q61" si="18">IF(COUNT($N44:$P44)=0,"",SUM($N44:$P44))</f>
        <v>138</v>
      </c>
      <c r="R44" s="110">
        <f t="shared" ref="R44:R61" si="19">IF(ISERROR(IF($Q44="","",ROUND(($Q44/$Q$10)*$R$10,2))),"",IF($Q44="","",ROUND(($Q44/$Q$10)*$R$10,2)))</f>
        <v>92</v>
      </c>
      <c r="S44" s="111">
        <f t="shared" ref="S44:S61" si="20">IF($R44="","",ROUND($R44*$S$10,2))</f>
        <v>46</v>
      </c>
      <c r="T44" s="98">
        <v>33</v>
      </c>
      <c r="U44" s="53">
        <v>36</v>
      </c>
      <c r="V44" s="53">
        <v>34</v>
      </c>
      <c r="W44" s="109">
        <f t="shared" ref="W44:W61" si="21">IF(COUNT($T44:$V44)=0,"",SUM($T44:$V44))</f>
        <v>103</v>
      </c>
      <c r="X44" s="110">
        <f t="shared" ref="X44:X61" si="22">IF(ISERROR(IF($W44="","",ROUND(($W44/$W$10)*$X$10,2))),"",IF($W44="","",ROUND(($W44/$W$10)*$X$10,2)))</f>
        <v>85.83</v>
      </c>
      <c r="Y44" s="111">
        <f t="shared" ref="Y44:Y61" si="23">IF($X44="","",ROUND($X44*$Y$10,2))</f>
        <v>25.75</v>
      </c>
      <c r="Z44" s="163">
        <f t="shared" si="13"/>
        <v>89.75</v>
      </c>
      <c r="AA44" s="168">
        <f t="shared" si="14"/>
        <v>91</v>
      </c>
      <c r="AB44" s="158" t="str">
        <f t="shared" ref="AB44:AB61" si="24">IF(ISERROR(IF(AA44="","",VLOOKUP(AA44,DESCRIPTORS,4,TRUE))),"",IF(AA44="","",VLOOKUP(AA44,DESCRIPTORS,4,TRUE)))</f>
        <v>Advancing</v>
      </c>
      <c r="AD44" s="3"/>
      <c r="AG44" s="1"/>
      <c r="AH44" s="1"/>
      <c r="AI44" s="1"/>
      <c r="AJ44" s="1"/>
      <c r="AK44" s="1"/>
      <c r="AL44" s="1"/>
      <c r="AM44" s="1"/>
      <c r="AN44" s="1"/>
      <c r="AO44" s="1"/>
      <c r="AP44" s="1"/>
      <c r="AQ44" s="1"/>
      <c r="AR44" s="1"/>
      <c r="AS44" s="1"/>
      <c r="AT44" s="1"/>
      <c r="AU44" s="45"/>
      <c r="AV44" s="44">
        <f t="shared" ref="AV44:AV75" si="25">(T44/$T$10)*100</f>
        <v>82.5</v>
      </c>
      <c r="AW44" s="44">
        <f t="shared" ref="AW44:AW75" si="26">(U44/$U$10)*100</f>
        <v>90</v>
      </c>
      <c r="AX44" s="44">
        <f t="shared" ref="AX44:AX75" si="27">(V44/$V$10)*100</f>
        <v>85</v>
      </c>
    </row>
    <row r="45" spans="1:50" ht="18" customHeight="1">
      <c r="A45" s="146">
        <v>34</v>
      </c>
      <c r="B45" s="190" t="str">
        <f>INPUT!B45</f>
        <v>Torres, Rico</v>
      </c>
      <c r="C45" s="57"/>
      <c r="D45" s="57"/>
      <c r="E45" s="83"/>
      <c r="F45" s="98">
        <v>16</v>
      </c>
      <c r="G45" s="53">
        <v>14</v>
      </c>
      <c r="H45" s="53">
        <v>15</v>
      </c>
      <c r="I45" s="53">
        <v>14</v>
      </c>
      <c r="J45" s="53">
        <v>17</v>
      </c>
      <c r="K45" s="109">
        <f t="shared" si="15"/>
        <v>76</v>
      </c>
      <c r="L45" s="110">
        <f t="shared" si="16"/>
        <v>76</v>
      </c>
      <c r="M45" s="111">
        <f t="shared" si="17"/>
        <v>15.2</v>
      </c>
      <c r="N45" s="98">
        <v>39</v>
      </c>
      <c r="O45" s="53">
        <v>39</v>
      </c>
      <c r="P45" s="53">
        <v>42</v>
      </c>
      <c r="Q45" s="109">
        <f t="shared" si="18"/>
        <v>120</v>
      </c>
      <c r="R45" s="110">
        <f t="shared" si="19"/>
        <v>80</v>
      </c>
      <c r="S45" s="111">
        <f t="shared" si="20"/>
        <v>40</v>
      </c>
      <c r="T45" s="98">
        <v>26</v>
      </c>
      <c r="U45" s="53">
        <v>29</v>
      </c>
      <c r="V45" s="53">
        <v>26</v>
      </c>
      <c r="W45" s="109">
        <f t="shared" si="21"/>
        <v>81</v>
      </c>
      <c r="X45" s="110">
        <f t="shared" si="22"/>
        <v>67.5</v>
      </c>
      <c r="Y45" s="111">
        <f t="shared" si="23"/>
        <v>20.25</v>
      </c>
      <c r="Z45" s="163">
        <f t="shared" ref="Z45:Z61" si="28">IF(ISERROR(IF($V45="","",ROUND(SUM($M45,$S45,$Y45),2))),"",IF($V45="","",ROUND(SUM($M45,$S45,$Y45),2)))</f>
        <v>75.45</v>
      </c>
      <c r="AA45" s="168">
        <f t="shared" ref="AA45:AA61" si="29">IF(ISERROR(IF($V45="","",VLOOKUP(Z45,NewTransmu,4,TRUE))),"",IF($V45="","",VLOOKUP(Z45,NewTransmu,4,TRUE)))</f>
        <v>77</v>
      </c>
      <c r="AB45" s="158" t="str">
        <f t="shared" si="24"/>
        <v>Connecting</v>
      </c>
      <c r="AD45" s="3"/>
      <c r="AG45" s="1"/>
      <c r="AH45" s="1"/>
      <c r="AI45" s="1"/>
      <c r="AJ45" s="1"/>
      <c r="AK45" s="1"/>
      <c r="AL45" s="1"/>
      <c r="AM45" s="1"/>
      <c r="AN45" s="1"/>
      <c r="AO45" s="1"/>
      <c r="AP45" s="1"/>
      <c r="AQ45" s="1"/>
      <c r="AR45" s="1"/>
      <c r="AS45" s="1"/>
      <c r="AT45" s="1"/>
      <c r="AU45" s="45"/>
      <c r="AV45" s="44">
        <f t="shared" si="25"/>
        <v>65</v>
      </c>
      <c r="AW45" s="44">
        <f t="shared" si="26"/>
        <v>72.5</v>
      </c>
      <c r="AX45" s="44">
        <f t="shared" si="27"/>
        <v>65</v>
      </c>
    </row>
    <row r="46" spans="1:50" ht="18" customHeight="1">
      <c r="A46" s="146">
        <v>35</v>
      </c>
      <c r="B46" s="190" t="str">
        <f>INPUT!B46</f>
        <v>Valdez, Samuel</v>
      </c>
      <c r="C46" s="57"/>
      <c r="D46" s="57"/>
      <c r="E46" s="83"/>
      <c r="F46" s="98">
        <v>18</v>
      </c>
      <c r="G46" s="53">
        <v>20</v>
      </c>
      <c r="H46" s="53">
        <v>19</v>
      </c>
      <c r="I46" s="53">
        <v>19</v>
      </c>
      <c r="J46" s="53">
        <v>20</v>
      </c>
      <c r="K46" s="109">
        <f t="shared" si="15"/>
        <v>96</v>
      </c>
      <c r="L46" s="110">
        <f t="shared" si="16"/>
        <v>96</v>
      </c>
      <c r="M46" s="111">
        <f t="shared" si="17"/>
        <v>19.2</v>
      </c>
      <c r="N46" s="98">
        <v>50</v>
      </c>
      <c r="O46" s="53">
        <v>48</v>
      </c>
      <c r="P46" s="53">
        <v>50</v>
      </c>
      <c r="Q46" s="109">
        <f t="shared" si="18"/>
        <v>148</v>
      </c>
      <c r="R46" s="110">
        <f t="shared" si="19"/>
        <v>98.67</v>
      </c>
      <c r="S46" s="111">
        <f t="shared" si="20"/>
        <v>49.34</v>
      </c>
      <c r="T46" s="98">
        <v>39</v>
      </c>
      <c r="U46" s="53">
        <v>37</v>
      </c>
      <c r="V46" s="53">
        <v>37</v>
      </c>
      <c r="W46" s="109">
        <f t="shared" si="21"/>
        <v>113</v>
      </c>
      <c r="X46" s="110">
        <f t="shared" si="22"/>
        <v>94.17</v>
      </c>
      <c r="Y46" s="111">
        <f t="shared" si="23"/>
        <v>28.25</v>
      </c>
      <c r="Z46" s="163">
        <f t="shared" si="28"/>
        <v>96.79</v>
      </c>
      <c r="AA46" s="168">
        <f t="shared" si="29"/>
        <v>98</v>
      </c>
      <c r="AB46" s="158" t="str">
        <f t="shared" si="24"/>
        <v>Advancing</v>
      </c>
      <c r="AD46" s="3"/>
      <c r="AG46" s="1"/>
      <c r="AH46" s="1"/>
      <c r="AI46" s="1"/>
      <c r="AJ46" s="1"/>
      <c r="AK46" s="1"/>
      <c r="AL46" s="1"/>
      <c r="AM46" s="1"/>
      <c r="AN46" s="1"/>
      <c r="AO46" s="1"/>
      <c r="AP46" s="1"/>
      <c r="AQ46" s="1"/>
      <c r="AR46" s="1"/>
      <c r="AS46" s="1"/>
      <c r="AT46" s="1"/>
      <c r="AU46" s="45"/>
      <c r="AV46" s="44">
        <f t="shared" si="25"/>
        <v>97.5</v>
      </c>
      <c r="AW46" s="44">
        <f t="shared" si="26"/>
        <v>92.5</v>
      </c>
      <c r="AX46" s="44">
        <f t="shared" si="27"/>
        <v>92.5</v>
      </c>
    </row>
    <row r="47" spans="1:50" ht="18" customHeight="1">
      <c r="A47" s="146">
        <v>36</v>
      </c>
      <c r="B47" s="190" t="str">
        <f>INPUT!B47</f>
        <v>Velasco, Sebastian</v>
      </c>
      <c r="C47" s="57"/>
      <c r="D47" s="57"/>
      <c r="E47" s="83"/>
      <c r="F47" s="98">
        <v>9</v>
      </c>
      <c r="G47" s="53">
        <v>9</v>
      </c>
      <c r="H47" s="53">
        <v>10</v>
      </c>
      <c r="I47" s="53">
        <v>10</v>
      </c>
      <c r="J47" s="53">
        <v>11</v>
      </c>
      <c r="K47" s="109">
        <f t="shared" si="15"/>
        <v>49</v>
      </c>
      <c r="L47" s="110">
        <f t="shared" si="16"/>
        <v>49</v>
      </c>
      <c r="M47" s="111">
        <f t="shared" si="17"/>
        <v>9.8000000000000007</v>
      </c>
      <c r="N47" s="98">
        <v>24</v>
      </c>
      <c r="O47" s="53">
        <v>29</v>
      </c>
      <c r="P47" s="53">
        <v>29</v>
      </c>
      <c r="Q47" s="109">
        <f t="shared" si="18"/>
        <v>82</v>
      </c>
      <c r="R47" s="110">
        <f t="shared" si="19"/>
        <v>54.67</v>
      </c>
      <c r="S47" s="111">
        <f t="shared" si="20"/>
        <v>27.34</v>
      </c>
      <c r="T47" s="98">
        <v>16</v>
      </c>
      <c r="U47" s="53">
        <v>15</v>
      </c>
      <c r="V47" s="53">
        <v>18</v>
      </c>
      <c r="W47" s="109">
        <f t="shared" si="21"/>
        <v>49</v>
      </c>
      <c r="X47" s="110">
        <f t="shared" si="22"/>
        <v>40.83</v>
      </c>
      <c r="Y47" s="111">
        <f t="shared" si="23"/>
        <v>12.25</v>
      </c>
      <c r="Z47" s="163">
        <f t="shared" si="28"/>
        <v>49.39</v>
      </c>
      <c r="AA47" s="168">
        <f t="shared" si="29"/>
        <v>64</v>
      </c>
      <c r="AB47" s="158" t="str">
        <f t="shared" si="24"/>
        <v>Emerging</v>
      </c>
      <c r="AD47" s="3"/>
      <c r="AG47" s="1"/>
      <c r="AH47" s="1"/>
      <c r="AI47" s="1"/>
      <c r="AJ47" s="1"/>
      <c r="AK47" s="1"/>
      <c r="AL47" s="1"/>
      <c r="AM47" s="1"/>
      <c r="AN47" s="1"/>
      <c r="AO47" s="1"/>
      <c r="AP47" s="1"/>
      <c r="AQ47" s="1"/>
      <c r="AR47" s="1"/>
      <c r="AS47" s="1"/>
      <c r="AT47" s="1"/>
      <c r="AU47" s="45"/>
      <c r="AV47" s="44">
        <f t="shared" si="25"/>
        <v>40</v>
      </c>
      <c r="AW47" s="44">
        <f t="shared" si="26"/>
        <v>37.5</v>
      </c>
      <c r="AX47" s="44">
        <f t="shared" si="27"/>
        <v>45</v>
      </c>
    </row>
    <row r="48" spans="1:50" ht="18" customHeight="1">
      <c r="A48" s="146">
        <v>37</v>
      </c>
      <c r="B48" s="190" t="str">
        <f>INPUT!B48</f>
        <v>Villanueva, Simon</v>
      </c>
      <c r="C48" s="57"/>
      <c r="D48" s="57"/>
      <c r="E48" s="83"/>
      <c r="F48" s="98">
        <v>16</v>
      </c>
      <c r="G48" s="53">
        <v>16</v>
      </c>
      <c r="H48" s="53">
        <v>18</v>
      </c>
      <c r="I48" s="53">
        <v>18</v>
      </c>
      <c r="J48" s="53">
        <v>18</v>
      </c>
      <c r="K48" s="109">
        <f t="shared" si="15"/>
        <v>86</v>
      </c>
      <c r="L48" s="110">
        <f t="shared" si="16"/>
        <v>86</v>
      </c>
      <c r="M48" s="111">
        <f t="shared" si="17"/>
        <v>17.2</v>
      </c>
      <c r="N48" s="98">
        <v>45</v>
      </c>
      <c r="O48" s="53">
        <v>42</v>
      </c>
      <c r="P48" s="53">
        <v>46</v>
      </c>
      <c r="Q48" s="109">
        <f t="shared" si="18"/>
        <v>133</v>
      </c>
      <c r="R48" s="110">
        <f t="shared" si="19"/>
        <v>88.67</v>
      </c>
      <c r="S48" s="111">
        <f t="shared" si="20"/>
        <v>44.34</v>
      </c>
      <c r="T48" s="98">
        <v>33</v>
      </c>
      <c r="U48" s="53">
        <v>32</v>
      </c>
      <c r="V48" s="53">
        <v>34</v>
      </c>
      <c r="W48" s="109">
        <f t="shared" si="21"/>
        <v>99</v>
      </c>
      <c r="X48" s="110">
        <f t="shared" si="22"/>
        <v>82.5</v>
      </c>
      <c r="Y48" s="111">
        <f t="shared" si="23"/>
        <v>24.75</v>
      </c>
      <c r="Z48" s="163">
        <f t="shared" si="28"/>
        <v>86.29</v>
      </c>
      <c r="AA48" s="168">
        <f t="shared" si="29"/>
        <v>88</v>
      </c>
      <c r="AB48" s="158" t="str">
        <f t="shared" si="24"/>
        <v>Benchmarking</v>
      </c>
      <c r="AD48" s="3"/>
      <c r="AG48" s="1"/>
      <c r="AH48" s="1"/>
      <c r="AI48" s="1"/>
      <c r="AJ48" s="1"/>
      <c r="AK48" s="1"/>
      <c r="AL48" s="1"/>
      <c r="AM48" s="1"/>
      <c r="AN48" s="1"/>
      <c r="AO48" s="1"/>
      <c r="AP48" s="1"/>
      <c r="AQ48" s="1"/>
      <c r="AR48" s="1"/>
      <c r="AS48" s="1"/>
      <c r="AT48" s="1"/>
      <c r="AU48" s="45"/>
      <c r="AV48" s="44">
        <f t="shared" si="25"/>
        <v>82.5</v>
      </c>
      <c r="AW48" s="44">
        <f t="shared" si="26"/>
        <v>80</v>
      </c>
      <c r="AX48" s="44">
        <f t="shared" si="27"/>
        <v>85</v>
      </c>
    </row>
    <row r="49" spans="1:50" ht="18" customHeight="1">
      <c r="A49" s="146">
        <v>38</v>
      </c>
      <c r="B49" s="190" t="str">
        <f>INPUT!B49</f>
        <v>Yap, Stephen</v>
      </c>
      <c r="C49" s="57"/>
      <c r="D49" s="57"/>
      <c r="E49" s="83"/>
      <c r="F49" s="98">
        <v>16</v>
      </c>
      <c r="G49" s="53">
        <v>15</v>
      </c>
      <c r="H49" s="53">
        <v>14</v>
      </c>
      <c r="I49" s="53">
        <v>17</v>
      </c>
      <c r="J49" s="53">
        <v>16</v>
      </c>
      <c r="K49" s="109">
        <f t="shared" si="15"/>
        <v>78</v>
      </c>
      <c r="L49" s="110">
        <f t="shared" si="16"/>
        <v>78</v>
      </c>
      <c r="M49" s="111">
        <f t="shared" si="17"/>
        <v>15.6</v>
      </c>
      <c r="N49" s="98">
        <v>40</v>
      </c>
      <c r="O49" s="53">
        <v>41</v>
      </c>
      <c r="P49" s="53">
        <v>38</v>
      </c>
      <c r="Q49" s="109">
        <f t="shared" si="18"/>
        <v>119</v>
      </c>
      <c r="R49" s="110">
        <f t="shared" si="19"/>
        <v>79.33</v>
      </c>
      <c r="S49" s="111">
        <f t="shared" si="20"/>
        <v>39.67</v>
      </c>
      <c r="T49" s="98">
        <v>27</v>
      </c>
      <c r="U49" s="53">
        <v>32</v>
      </c>
      <c r="V49" s="53">
        <v>32</v>
      </c>
      <c r="W49" s="109">
        <f t="shared" si="21"/>
        <v>91</v>
      </c>
      <c r="X49" s="110">
        <f t="shared" si="22"/>
        <v>75.83</v>
      </c>
      <c r="Y49" s="111">
        <f t="shared" si="23"/>
        <v>22.75</v>
      </c>
      <c r="Z49" s="163">
        <f t="shared" si="28"/>
        <v>78.02</v>
      </c>
      <c r="AA49" s="168">
        <f t="shared" si="29"/>
        <v>80</v>
      </c>
      <c r="AB49" s="158" t="str">
        <f t="shared" si="24"/>
        <v>Benchmarking</v>
      </c>
      <c r="AD49" s="3"/>
      <c r="AG49" s="1"/>
      <c r="AH49" s="1"/>
      <c r="AI49" s="1"/>
      <c r="AJ49" s="1"/>
      <c r="AK49" s="1"/>
      <c r="AL49" s="1"/>
      <c r="AM49" s="1"/>
      <c r="AN49" s="1"/>
      <c r="AO49" s="1"/>
      <c r="AP49" s="1"/>
      <c r="AQ49" s="1"/>
      <c r="AR49" s="1"/>
      <c r="AS49" s="1"/>
      <c r="AT49" s="1"/>
      <c r="AU49" s="45"/>
      <c r="AV49" s="44">
        <f t="shared" si="25"/>
        <v>67.5</v>
      </c>
      <c r="AW49" s="44">
        <f t="shared" si="26"/>
        <v>80</v>
      </c>
      <c r="AX49" s="44">
        <f t="shared" si="27"/>
        <v>80</v>
      </c>
    </row>
    <row r="50" spans="1:50" ht="18" customHeight="1">
      <c r="A50" s="146">
        <v>39</v>
      </c>
      <c r="B50" s="190" t="str">
        <f>INPUT!B50</f>
        <v>Zamora, Thomas</v>
      </c>
      <c r="C50" s="57"/>
      <c r="D50" s="57"/>
      <c r="E50" s="83"/>
      <c r="F50" s="98">
        <v>16</v>
      </c>
      <c r="G50" s="53">
        <v>18</v>
      </c>
      <c r="H50" s="53">
        <v>17</v>
      </c>
      <c r="I50" s="53">
        <v>19</v>
      </c>
      <c r="J50" s="53">
        <v>16</v>
      </c>
      <c r="K50" s="109">
        <f t="shared" si="15"/>
        <v>86</v>
      </c>
      <c r="L50" s="110">
        <f t="shared" si="16"/>
        <v>86</v>
      </c>
      <c r="M50" s="111">
        <f t="shared" si="17"/>
        <v>17.2</v>
      </c>
      <c r="N50" s="98">
        <v>45</v>
      </c>
      <c r="O50" s="53">
        <v>43</v>
      </c>
      <c r="P50" s="53">
        <v>47</v>
      </c>
      <c r="Q50" s="109">
        <f t="shared" si="18"/>
        <v>135</v>
      </c>
      <c r="R50" s="110">
        <f t="shared" si="19"/>
        <v>90</v>
      </c>
      <c r="S50" s="111">
        <f t="shared" si="20"/>
        <v>45</v>
      </c>
      <c r="T50" s="98">
        <v>33</v>
      </c>
      <c r="U50" s="53">
        <v>31</v>
      </c>
      <c r="V50" s="53">
        <v>36</v>
      </c>
      <c r="W50" s="109">
        <f t="shared" si="21"/>
        <v>100</v>
      </c>
      <c r="X50" s="110">
        <f t="shared" si="22"/>
        <v>83.33</v>
      </c>
      <c r="Y50" s="111">
        <f t="shared" si="23"/>
        <v>25</v>
      </c>
      <c r="Z50" s="163">
        <f t="shared" si="28"/>
        <v>87.2</v>
      </c>
      <c r="AA50" s="168">
        <f t="shared" si="29"/>
        <v>89</v>
      </c>
      <c r="AB50" s="158" t="str">
        <f t="shared" si="24"/>
        <v>Benchmarking</v>
      </c>
      <c r="AD50" s="3"/>
      <c r="AG50" s="1"/>
      <c r="AH50" s="1"/>
      <c r="AI50" s="1"/>
      <c r="AJ50" s="1"/>
      <c r="AK50" s="1"/>
      <c r="AL50" s="1"/>
      <c r="AM50" s="1"/>
      <c r="AN50" s="1"/>
      <c r="AO50" s="1"/>
      <c r="AP50" s="1"/>
      <c r="AQ50" s="1"/>
      <c r="AR50" s="1"/>
      <c r="AS50" s="1"/>
      <c r="AT50" s="1"/>
      <c r="AU50" s="45"/>
      <c r="AV50" s="44">
        <f t="shared" si="25"/>
        <v>82.5</v>
      </c>
      <c r="AW50" s="44">
        <f t="shared" si="26"/>
        <v>77.5</v>
      </c>
      <c r="AX50" s="44">
        <f t="shared" si="27"/>
        <v>90</v>
      </c>
    </row>
    <row r="51" spans="1:50" ht="18" customHeight="1">
      <c r="A51" s="146">
        <v>40</v>
      </c>
      <c r="B51" s="190" t="str">
        <f>INPUT!B51</f>
        <v>Zuniga, Vincent</v>
      </c>
      <c r="C51" s="57"/>
      <c r="D51" s="57"/>
      <c r="E51" s="83"/>
      <c r="F51" s="98">
        <v>14</v>
      </c>
      <c r="G51" s="53">
        <v>14</v>
      </c>
      <c r="H51" s="53">
        <v>13</v>
      </c>
      <c r="I51" s="53">
        <v>15</v>
      </c>
      <c r="J51" s="53">
        <v>15</v>
      </c>
      <c r="K51" s="109">
        <f t="shared" si="15"/>
        <v>71</v>
      </c>
      <c r="L51" s="110">
        <f t="shared" si="16"/>
        <v>71</v>
      </c>
      <c r="M51" s="111">
        <f t="shared" si="17"/>
        <v>14.2</v>
      </c>
      <c r="N51" s="98">
        <v>40</v>
      </c>
      <c r="O51" s="53">
        <v>38</v>
      </c>
      <c r="P51" s="53">
        <v>34</v>
      </c>
      <c r="Q51" s="109">
        <f t="shared" si="18"/>
        <v>112</v>
      </c>
      <c r="R51" s="110">
        <f t="shared" si="19"/>
        <v>74.67</v>
      </c>
      <c r="S51" s="111">
        <f t="shared" si="20"/>
        <v>37.340000000000003</v>
      </c>
      <c r="T51" s="98">
        <v>25</v>
      </c>
      <c r="U51" s="53">
        <v>27</v>
      </c>
      <c r="V51" s="53">
        <v>25</v>
      </c>
      <c r="W51" s="109">
        <f t="shared" si="21"/>
        <v>77</v>
      </c>
      <c r="X51" s="110">
        <f t="shared" si="22"/>
        <v>64.17</v>
      </c>
      <c r="Y51" s="111">
        <f t="shared" si="23"/>
        <v>19.25</v>
      </c>
      <c r="Z51" s="163">
        <f t="shared" si="28"/>
        <v>70.790000000000006</v>
      </c>
      <c r="AA51" s="168">
        <f t="shared" si="29"/>
        <v>75</v>
      </c>
      <c r="AB51" s="158" t="str">
        <f t="shared" si="24"/>
        <v>Connecting</v>
      </c>
      <c r="AD51" s="3"/>
      <c r="AG51" s="1"/>
      <c r="AH51" s="1"/>
      <c r="AI51" s="1"/>
      <c r="AJ51" s="1"/>
      <c r="AK51" s="1"/>
      <c r="AL51" s="1"/>
      <c r="AM51" s="1"/>
      <c r="AN51" s="1"/>
      <c r="AO51" s="1"/>
      <c r="AP51" s="1"/>
      <c r="AQ51" s="1"/>
      <c r="AR51" s="1"/>
      <c r="AS51" s="1"/>
      <c r="AT51" s="1"/>
      <c r="AU51" s="45"/>
      <c r="AV51" s="44">
        <f t="shared" si="25"/>
        <v>62.5</v>
      </c>
      <c r="AW51" s="44">
        <f t="shared" si="26"/>
        <v>67.5</v>
      </c>
      <c r="AX51" s="44">
        <f t="shared" si="27"/>
        <v>62.5</v>
      </c>
    </row>
    <row r="52" spans="1:50" ht="18" customHeight="1">
      <c r="A52" s="146">
        <v>41</v>
      </c>
      <c r="B52" s="190" t="str">
        <f>INPUT!B52</f>
        <v>Abad, Xavier</v>
      </c>
      <c r="C52" s="57"/>
      <c r="D52" s="57"/>
      <c r="E52" s="83"/>
      <c r="F52" s="98">
        <v>18</v>
      </c>
      <c r="G52" s="53">
        <v>18</v>
      </c>
      <c r="H52" s="53">
        <v>16</v>
      </c>
      <c r="I52" s="53">
        <v>16</v>
      </c>
      <c r="J52" s="53">
        <v>16</v>
      </c>
      <c r="K52" s="109">
        <f t="shared" si="15"/>
        <v>84</v>
      </c>
      <c r="L52" s="110">
        <f t="shared" si="16"/>
        <v>84</v>
      </c>
      <c r="M52" s="111">
        <f t="shared" si="17"/>
        <v>16.8</v>
      </c>
      <c r="N52" s="98">
        <v>43</v>
      </c>
      <c r="O52" s="53">
        <v>44</v>
      </c>
      <c r="P52" s="53">
        <v>41</v>
      </c>
      <c r="Q52" s="109">
        <f t="shared" si="18"/>
        <v>128</v>
      </c>
      <c r="R52" s="110">
        <f t="shared" si="19"/>
        <v>85.33</v>
      </c>
      <c r="S52" s="111">
        <f t="shared" si="20"/>
        <v>42.67</v>
      </c>
      <c r="T52" s="98">
        <v>32</v>
      </c>
      <c r="U52" s="53">
        <v>31</v>
      </c>
      <c r="V52" s="53">
        <v>32</v>
      </c>
      <c r="W52" s="109">
        <f t="shared" si="21"/>
        <v>95</v>
      </c>
      <c r="X52" s="110">
        <f t="shared" si="22"/>
        <v>79.17</v>
      </c>
      <c r="Y52" s="111">
        <f t="shared" si="23"/>
        <v>23.75</v>
      </c>
      <c r="Z52" s="163">
        <f t="shared" si="28"/>
        <v>83.22</v>
      </c>
      <c r="AA52" s="168">
        <f t="shared" si="29"/>
        <v>85</v>
      </c>
      <c r="AB52" s="158" t="str">
        <f t="shared" si="24"/>
        <v>Benchmarking</v>
      </c>
      <c r="AD52" s="3"/>
      <c r="AG52" s="1"/>
      <c r="AH52" s="1"/>
      <c r="AI52" s="1"/>
      <c r="AJ52" s="1"/>
      <c r="AK52" s="1"/>
      <c r="AL52" s="1"/>
      <c r="AM52" s="1"/>
      <c r="AN52" s="1"/>
      <c r="AO52" s="1"/>
      <c r="AP52" s="1"/>
      <c r="AQ52" s="1"/>
      <c r="AR52" s="1"/>
      <c r="AS52" s="1"/>
      <c r="AT52" s="1"/>
      <c r="AU52" s="45"/>
      <c r="AV52" s="44">
        <f t="shared" si="25"/>
        <v>80</v>
      </c>
      <c r="AW52" s="44">
        <f t="shared" si="26"/>
        <v>77.5</v>
      </c>
      <c r="AX52" s="44">
        <f t="shared" si="27"/>
        <v>80</v>
      </c>
    </row>
    <row r="53" spans="1:50" ht="18" customHeight="1">
      <c r="A53" s="146">
        <v>42</v>
      </c>
      <c r="B53" s="190" t="str">
        <f>INPUT!B53</f>
        <v>Agustin, Zachary</v>
      </c>
      <c r="C53" s="57"/>
      <c r="D53" s="57"/>
      <c r="E53" s="83"/>
      <c r="F53" s="98">
        <v>16</v>
      </c>
      <c r="G53" s="53">
        <v>15</v>
      </c>
      <c r="H53" s="53">
        <v>13</v>
      </c>
      <c r="I53" s="53">
        <v>15</v>
      </c>
      <c r="J53" s="53">
        <v>16</v>
      </c>
      <c r="K53" s="109">
        <f t="shared" si="15"/>
        <v>75</v>
      </c>
      <c r="L53" s="110">
        <f t="shared" si="16"/>
        <v>75</v>
      </c>
      <c r="M53" s="111">
        <f t="shared" si="17"/>
        <v>15</v>
      </c>
      <c r="N53" s="98">
        <v>38</v>
      </c>
      <c r="O53" s="53">
        <v>39</v>
      </c>
      <c r="P53" s="53">
        <v>35</v>
      </c>
      <c r="Q53" s="109">
        <f t="shared" si="18"/>
        <v>112</v>
      </c>
      <c r="R53" s="110">
        <f t="shared" si="19"/>
        <v>74.67</v>
      </c>
      <c r="S53" s="111">
        <f t="shared" si="20"/>
        <v>37.340000000000003</v>
      </c>
      <c r="T53" s="98">
        <v>27</v>
      </c>
      <c r="U53" s="53">
        <v>27</v>
      </c>
      <c r="V53" s="53">
        <v>28</v>
      </c>
      <c r="W53" s="109">
        <f t="shared" si="21"/>
        <v>82</v>
      </c>
      <c r="X53" s="110">
        <f t="shared" si="22"/>
        <v>68.33</v>
      </c>
      <c r="Y53" s="111">
        <f t="shared" si="23"/>
        <v>20.5</v>
      </c>
      <c r="Z53" s="163">
        <f t="shared" si="28"/>
        <v>72.84</v>
      </c>
      <c r="AA53" s="168">
        <f t="shared" si="29"/>
        <v>75</v>
      </c>
      <c r="AB53" s="158" t="str">
        <f t="shared" si="24"/>
        <v>Connecting</v>
      </c>
      <c r="AD53" s="3"/>
      <c r="AG53" s="1"/>
      <c r="AH53" s="1"/>
      <c r="AI53" s="1"/>
      <c r="AJ53" s="1"/>
      <c r="AK53" s="1"/>
      <c r="AL53" s="1"/>
      <c r="AM53" s="1"/>
      <c r="AN53" s="1"/>
      <c r="AO53" s="1"/>
      <c r="AP53" s="1"/>
      <c r="AQ53" s="1"/>
      <c r="AR53" s="1"/>
      <c r="AS53" s="1"/>
      <c r="AT53" s="1"/>
      <c r="AU53" s="45"/>
      <c r="AV53" s="44">
        <f t="shared" si="25"/>
        <v>67.5</v>
      </c>
      <c r="AW53" s="44">
        <f t="shared" si="26"/>
        <v>67.5</v>
      </c>
      <c r="AX53" s="44">
        <f t="shared" si="27"/>
        <v>70</v>
      </c>
    </row>
    <row r="54" spans="1:50" ht="18" customHeight="1">
      <c r="A54" s="146">
        <v>43</v>
      </c>
      <c r="B54" s="190" t="str">
        <f>INPUT!B54</f>
        <v>Alvarez, Alvin</v>
      </c>
      <c r="C54" s="57"/>
      <c r="D54" s="57"/>
      <c r="E54" s="83"/>
      <c r="F54" s="98">
        <v>17</v>
      </c>
      <c r="G54" s="53">
        <v>16</v>
      </c>
      <c r="H54" s="53">
        <v>17</v>
      </c>
      <c r="I54" s="53">
        <v>17</v>
      </c>
      <c r="J54" s="53">
        <v>17</v>
      </c>
      <c r="K54" s="109">
        <f t="shared" si="15"/>
        <v>84</v>
      </c>
      <c r="L54" s="110">
        <f t="shared" si="16"/>
        <v>84</v>
      </c>
      <c r="M54" s="111">
        <f t="shared" si="17"/>
        <v>16.8</v>
      </c>
      <c r="N54" s="98">
        <v>43</v>
      </c>
      <c r="O54" s="53">
        <v>42</v>
      </c>
      <c r="P54" s="53">
        <v>44</v>
      </c>
      <c r="Q54" s="109">
        <f t="shared" si="18"/>
        <v>129</v>
      </c>
      <c r="R54" s="110">
        <f t="shared" si="19"/>
        <v>86</v>
      </c>
      <c r="S54" s="111">
        <f t="shared" si="20"/>
        <v>43</v>
      </c>
      <c r="T54" s="98">
        <v>33</v>
      </c>
      <c r="U54" s="53">
        <v>33</v>
      </c>
      <c r="V54" s="53">
        <v>30</v>
      </c>
      <c r="W54" s="109">
        <f t="shared" si="21"/>
        <v>96</v>
      </c>
      <c r="X54" s="110">
        <f t="shared" si="22"/>
        <v>80</v>
      </c>
      <c r="Y54" s="111">
        <f t="shared" si="23"/>
        <v>24</v>
      </c>
      <c r="Z54" s="163">
        <f t="shared" si="28"/>
        <v>83.8</v>
      </c>
      <c r="AA54" s="168">
        <f t="shared" si="29"/>
        <v>85</v>
      </c>
      <c r="AB54" s="158" t="str">
        <f t="shared" si="24"/>
        <v>Benchmarking</v>
      </c>
      <c r="AD54" s="3"/>
      <c r="AG54" s="1"/>
      <c r="AH54" s="1"/>
      <c r="AI54" s="1"/>
      <c r="AJ54" s="1"/>
      <c r="AK54" s="1"/>
      <c r="AL54" s="1"/>
      <c r="AM54" s="1"/>
      <c r="AN54" s="1"/>
      <c r="AO54" s="1"/>
      <c r="AP54" s="1"/>
      <c r="AQ54" s="1"/>
      <c r="AR54" s="1"/>
      <c r="AS54" s="1"/>
      <c r="AT54" s="1"/>
      <c r="AU54" s="45"/>
      <c r="AV54" s="44">
        <f t="shared" si="25"/>
        <v>82.5</v>
      </c>
      <c r="AW54" s="44">
        <f t="shared" si="26"/>
        <v>82.5</v>
      </c>
      <c r="AX54" s="44">
        <f t="shared" si="27"/>
        <v>75</v>
      </c>
    </row>
    <row r="55" spans="1:50" ht="18" customHeight="1">
      <c r="A55" s="146">
        <v>44</v>
      </c>
      <c r="B55" s="190" t="str">
        <f>INPUT!B55</f>
        <v>Aquino, Andre</v>
      </c>
      <c r="C55" s="57"/>
      <c r="D55" s="57"/>
      <c r="E55" s="83"/>
      <c r="F55" s="98">
        <v>9</v>
      </c>
      <c r="G55" s="53">
        <v>10</v>
      </c>
      <c r="H55" s="53">
        <v>10</v>
      </c>
      <c r="I55" s="53">
        <v>9</v>
      </c>
      <c r="J55" s="53">
        <v>8</v>
      </c>
      <c r="K55" s="109">
        <f t="shared" si="15"/>
        <v>46</v>
      </c>
      <c r="L55" s="110">
        <f t="shared" si="16"/>
        <v>46</v>
      </c>
      <c r="M55" s="111">
        <f t="shared" si="17"/>
        <v>9.1999999999999993</v>
      </c>
      <c r="N55" s="98">
        <v>21</v>
      </c>
      <c r="O55" s="53">
        <v>26</v>
      </c>
      <c r="P55" s="53">
        <v>26</v>
      </c>
      <c r="Q55" s="109">
        <f t="shared" si="18"/>
        <v>73</v>
      </c>
      <c r="R55" s="110">
        <f t="shared" si="19"/>
        <v>48.67</v>
      </c>
      <c r="S55" s="111">
        <f t="shared" si="20"/>
        <v>24.34</v>
      </c>
      <c r="T55" s="98">
        <v>17</v>
      </c>
      <c r="U55" s="53">
        <v>17</v>
      </c>
      <c r="V55" s="53">
        <v>20</v>
      </c>
      <c r="W55" s="109">
        <f t="shared" si="21"/>
        <v>54</v>
      </c>
      <c r="X55" s="110">
        <f t="shared" si="22"/>
        <v>45</v>
      </c>
      <c r="Y55" s="111">
        <f t="shared" si="23"/>
        <v>13.5</v>
      </c>
      <c r="Z55" s="163">
        <f t="shared" si="28"/>
        <v>47.04</v>
      </c>
      <c r="AA55" s="168">
        <f t="shared" si="29"/>
        <v>63</v>
      </c>
      <c r="AB55" s="158" t="str">
        <f t="shared" si="24"/>
        <v>Emerging</v>
      </c>
      <c r="AD55" s="3"/>
      <c r="AG55" s="1"/>
      <c r="AH55" s="1"/>
      <c r="AI55" s="1"/>
      <c r="AJ55" s="1"/>
      <c r="AK55" s="1"/>
      <c r="AL55" s="1"/>
      <c r="AM55" s="1"/>
      <c r="AN55" s="1"/>
      <c r="AO55" s="1"/>
      <c r="AP55" s="1"/>
      <c r="AQ55" s="1"/>
      <c r="AR55" s="1"/>
      <c r="AS55" s="1"/>
      <c r="AT55" s="1"/>
      <c r="AU55" s="45"/>
      <c r="AV55" s="44">
        <f t="shared" si="25"/>
        <v>42.5</v>
      </c>
      <c r="AW55" s="44">
        <f t="shared" si="26"/>
        <v>42.5</v>
      </c>
      <c r="AX55" s="44">
        <f t="shared" si="27"/>
        <v>50</v>
      </c>
    </row>
    <row r="56" spans="1:50" ht="18" customHeight="1">
      <c r="A56" s="146">
        <v>45</v>
      </c>
      <c r="B56" s="190" t="str">
        <f>INPUT!B56</f>
        <v>Arceo, Benedict</v>
      </c>
      <c r="C56" s="57"/>
      <c r="D56" s="57"/>
      <c r="E56" s="83"/>
      <c r="F56" s="98">
        <v>18</v>
      </c>
      <c r="G56" s="53">
        <v>16</v>
      </c>
      <c r="H56" s="53">
        <v>17</v>
      </c>
      <c r="I56" s="53">
        <v>17</v>
      </c>
      <c r="J56" s="53">
        <v>17</v>
      </c>
      <c r="K56" s="109">
        <f t="shared" si="15"/>
        <v>85</v>
      </c>
      <c r="L56" s="110">
        <f t="shared" si="16"/>
        <v>85</v>
      </c>
      <c r="M56" s="111">
        <f t="shared" si="17"/>
        <v>17</v>
      </c>
      <c r="N56" s="98">
        <v>43</v>
      </c>
      <c r="O56" s="53">
        <v>46</v>
      </c>
      <c r="P56" s="53">
        <v>45</v>
      </c>
      <c r="Q56" s="109">
        <f t="shared" si="18"/>
        <v>134</v>
      </c>
      <c r="R56" s="110">
        <f t="shared" si="19"/>
        <v>89.33</v>
      </c>
      <c r="S56" s="111">
        <f t="shared" si="20"/>
        <v>44.67</v>
      </c>
      <c r="T56" s="98">
        <v>30</v>
      </c>
      <c r="U56" s="53">
        <v>34</v>
      </c>
      <c r="V56" s="53">
        <v>34</v>
      </c>
      <c r="W56" s="109">
        <f t="shared" si="21"/>
        <v>98</v>
      </c>
      <c r="X56" s="110">
        <f t="shared" si="22"/>
        <v>81.67</v>
      </c>
      <c r="Y56" s="111">
        <f t="shared" si="23"/>
        <v>24.5</v>
      </c>
      <c r="Z56" s="163">
        <f t="shared" si="28"/>
        <v>86.17</v>
      </c>
      <c r="AA56" s="168">
        <f t="shared" si="29"/>
        <v>88</v>
      </c>
      <c r="AB56" s="158" t="str">
        <f t="shared" si="24"/>
        <v>Benchmarking</v>
      </c>
      <c r="AD56" s="3"/>
      <c r="AG56" s="1"/>
      <c r="AH56" s="1"/>
      <c r="AI56" s="1"/>
      <c r="AJ56" s="1"/>
      <c r="AK56" s="1"/>
      <c r="AL56" s="1"/>
      <c r="AM56" s="1"/>
      <c r="AN56" s="1"/>
      <c r="AO56" s="1"/>
      <c r="AP56" s="1"/>
      <c r="AQ56" s="1"/>
      <c r="AR56" s="1"/>
      <c r="AS56" s="1"/>
      <c r="AT56" s="1"/>
      <c r="AU56" s="45"/>
      <c r="AV56" s="44">
        <f t="shared" si="25"/>
        <v>75</v>
      </c>
      <c r="AW56" s="44">
        <f t="shared" si="26"/>
        <v>85</v>
      </c>
      <c r="AX56" s="44">
        <f t="shared" si="27"/>
        <v>85</v>
      </c>
    </row>
    <row r="57" spans="1:50" ht="18" customHeight="1">
      <c r="A57" s="146">
        <v>46</v>
      </c>
      <c r="B57" s="190" t="str">
        <f>INPUT!B57</f>
        <v>Arellano, Cyrus</v>
      </c>
      <c r="C57" s="57"/>
      <c r="D57" s="57"/>
      <c r="E57" s="83"/>
      <c r="F57" s="98">
        <v>19</v>
      </c>
      <c r="G57" s="53">
        <v>19</v>
      </c>
      <c r="H57" s="53">
        <v>17</v>
      </c>
      <c r="I57" s="53">
        <v>17</v>
      </c>
      <c r="J57" s="53">
        <v>18</v>
      </c>
      <c r="K57" s="109">
        <f t="shared" si="15"/>
        <v>90</v>
      </c>
      <c r="L57" s="110">
        <f t="shared" si="16"/>
        <v>90</v>
      </c>
      <c r="M57" s="111">
        <f t="shared" si="17"/>
        <v>18</v>
      </c>
      <c r="N57" s="98">
        <v>48</v>
      </c>
      <c r="O57" s="53">
        <v>48</v>
      </c>
      <c r="P57" s="53">
        <v>44</v>
      </c>
      <c r="Q57" s="109">
        <f t="shared" si="18"/>
        <v>140</v>
      </c>
      <c r="R57" s="110">
        <f t="shared" si="19"/>
        <v>93.33</v>
      </c>
      <c r="S57" s="111">
        <f t="shared" si="20"/>
        <v>46.67</v>
      </c>
      <c r="T57" s="98">
        <v>34</v>
      </c>
      <c r="U57" s="53">
        <v>33</v>
      </c>
      <c r="V57" s="53">
        <v>32</v>
      </c>
      <c r="W57" s="109">
        <f t="shared" si="21"/>
        <v>99</v>
      </c>
      <c r="X57" s="110">
        <f t="shared" si="22"/>
        <v>82.5</v>
      </c>
      <c r="Y57" s="111">
        <f t="shared" si="23"/>
        <v>24.75</v>
      </c>
      <c r="Z57" s="163">
        <f t="shared" si="28"/>
        <v>89.42</v>
      </c>
      <c r="AA57" s="168">
        <f t="shared" si="29"/>
        <v>91</v>
      </c>
      <c r="AB57" s="158" t="str">
        <f t="shared" si="24"/>
        <v>Advancing</v>
      </c>
      <c r="AD57" s="3"/>
      <c r="AG57" s="1"/>
      <c r="AH57" s="1"/>
      <c r="AI57" s="1"/>
      <c r="AJ57" s="1"/>
      <c r="AK57" s="1"/>
      <c r="AL57" s="1"/>
      <c r="AM57" s="1"/>
      <c r="AN57" s="1"/>
      <c r="AO57" s="1"/>
      <c r="AP57" s="1"/>
      <c r="AQ57" s="1"/>
      <c r="AR57" s="1"/>
      <c r="AS57" s="1"/>
      <c r="AT57" s="1"/>
      <c r="AU57" s="45"/>
      <c r="AV57" s="44">
        <f t="shared" si="25"/>
        <v>85</v>
      </c>
      <c r="AW57" s="44">
        <f t="shared" si="26"/>
        <v>82.5</v>
      </c>
      <c r="AX57" s="44">
        <f t="shared" si="27"/>
        <v>80</v>
      </c>
    </row>
    <row r="58" spans="1:50" ht="18" customHeight="1">
      <c r="A58" s="146">
        <v>47</v>
      </c>
      <c r="B58" s="190" t="str">
        <f>INPUT!B58</f>
        <v>Barrera, Dominic</v>
      </c>
      <c r="C58" s="57"/>
      <c r="D58" s="57"/>
      <c r="E58" s="83"/>
      <c r="F58" s="98">
        <v>18</v>
      </c>
      <c r="G58" s="53">
        <v>16</v>
      </c>
      <c r="H58" s="53">
        <v>16</v>
      </c>
      <c r="I58" s="53">
        <v>17</v>
      </c>
      <c r="J58" s="53">
        <v>16</v>
      </c>
      <c r="K58" s="109">
        <f t="shared" si="15"/>
        <v>83</v>
      </c>
      <c r="L58" s="110">
        <f t="shared" si="16"/>
        <v>83</v>
      </c>
      <c r="M58" s="111">
        <f t="shared" si="17"/>
        <v>16.600000000000001</v>
      </c>
      <c r="N58" s="98">
        <v>42</v>
      </c>
      <c r="O58" s="53">
        <v>43</v>
      </c>
      <c r="P58" s="53">
        <v>45</v>
      </c>
      <c r="Q58" s="109">
        <f t="shared" si="18"/>
        <v>130</v>
      </c>
      <c r="R58" s="110">
        <f t="shared" si="19"/>
        <v>86.67</v>
      </c>
      <c r="S58" s="111">
        <f t="shared" si="20"/>
        <v>43.34</v>
      </c>
      <c r="T58" s="98">
        <v>34</v>
      </c>
      <c r="U58" s="53">
        <v>30</v>
      </c>
      <c r="V58" s="53">
        <v>34</v>
      </c>
      <c r="W58" s="109">
        <f t="shared" si="21"/>
        <v>98</v>
      </c>
      <c r="X58" s="110">
        <f t="shared" si="22"/>
        <v>81.67</v>
      </c>
      <c r="Y58" s="111">
        <f t="shared" si="23"/>
        <v>24.5</v>
      </c>
      <c r="Z58" s="163">
        <f t="shared" si="28"/>
        <v>84.44</v>
      </c>
      <c r="AA58" s="168">
        <f t="shared" si="29"/>
        <v>86</v>
      </c>
      <c r="AB58" s="158" t="str">
        <f t="shared" si="24"/>
        <v>Benchmarking</v>
      </c>
      <c r="AD58" s="3"/>
      <c r="AG58" s="1"/>
      <c r="AH58" s="1"/>
      <c r="AI58" s="1"/>
      <c r="AJ58" s="1"/>
      <c r="AK58" s="1"/>
      <c r="AL58" s="1"/>
      <c r="AM58" s="1"/>
      <c r="AN58" s="1"/>
      <c r="AO58" s="1"/>
      <c r="AP58" s="1"/>
      <c r="AQ58" s="1"/>
      <c r="AR58" s="1"/>
      <c r="AS58" s="1"/>
      <c r="AT58" s="1"/>
      <c r="AU58" s="45"/>
      <c r="AV58" s="44">
        <f t="shared" si="25"/>
        <v>85</v>
      </c>
      <c r="AW58" s="44">
        <f t="shared" si="26"/>
        <v>75</v>
      </c>
      <c r="AX58" s="44">
        <f t="shared" si="27"/>
        <v>85</v>
      </c>
    </row>
    <row r="59" spans="1:50" ht="18" customHeight="1">
      <c r="A59" s="146">
        <v>48</v>
      </c>
      <c r="B59" s="190" t="str">
        <f>INPUT!B59</f>
        <v>Cabral, Emmanuel</v>
      </c>
      <c r="C59" s="57"/>
      <c r="D59" s="57"/>
      <c r="E59" s="83"/>
      <c r="F59" s="98">
        <v>15</v>
      </c>
      <c r="G59" s="53">
        <v>17</v>
      </c>
      <c r="H59" s="53">
        <v>17</v>
      </c>
      <c r="I59" s="53">
        <v>16</v>
      </c>
      <c r="J59" s="53">
        <v>16</v>
      </c>
      <c r="K59" s="109">
        <f t="shared" si="15"/>
        <v>81</v>
      </c>
      <c r="L59" s="110">
        <f t="shared" si="16"/>
        <v>81</v>
      </c>
      <c r="M59" s="111">
        <f t="shared" si="17"/>
        <v>16.2</v>
      </c>
      <c r="N59" s="98">
        <v>39</v>
      </c>
      <c r="O59" s="53">
        <v>40</v>
      </c>
      <c r="P59" s="53">
        <v>40</v>
      </c>
      <c r="Q59" s="109">
        <f t="shared" si="18"/>
        <v>119</v>
      </c>
      <c r="R59" s="110">
        <f t="shared" si="19"/>
        <v>79.33</v>
      </c>
      <c r="S59" s="111">
        <f t="shared" si="20"/>
        <v>39.67</v>
      </c>
      <c r="T59" s="98">
        <v>31</v>
      </c>
      <c r="U59" s="53">
        <v>30</v>
      </c>
      <c r="V59" s="53">
        <v>33</v>
      </c>
      <c r="W59" s="109">
        <f t="shared" si="21"/>
        <v>94</v>
      </c>
      <c r="X59" s="110">
        <f t="shared" si="22"/>
        <v>78.33</v>
      </c>
      <c r="Y59" s="111">
        <f t="shared" si="23"/>
        <v>23.5</v>
      </c>
      <c r="Z59" s="163">
        <f t="shared" si="28"/>
        <v>79.37</v>
      </c>
      <c r="AA59" s="168">
        <f t="shared" si="29"/>
        <v>81</v>
      </c>
      <c r="AB59" s="158" t="str">
        <f t="shared" si="24"/>
        <v>Benchmarking</v>
      </c>
      <c r="AD59" s="3"/>
      <c r="AG59" s="1"/>
      <c r="AH59" s="1"/>
      <c r="AI59" s="1"/>
      <c r="AJ59" s="1"/>
      <c r="AK59" s="1"/>
      <c r="AL59" s="1"/>
      <c r="AM59" s="1"/>
      <c r="AN59" s="1"/>
      <c r="AO59" s="1"/>
      <c r="AP59" s="1"/>
      <c r="AQ59" s="1"/>
      <c r="AR59" s="1"/>
      <c r="AS59" s="1"/>
      <c r="AT59" s="1"/>
      <c r="AU59" s="45"/>
      <c r="AV59" s="44">
        <f t="shared" si="25"/>
        <v>77.5</v>
      </c>
      <c r="AW59" s="44">
        <f t="shared" si="26"/>
        <v>75</v>
      </c>
      <c r="AX59" s="44">
        <f t="shared" si="27"/>
        <v>82.5</v>
      </c>
    </row>
    <row r="60" spans="1:50" ht="18" customHeight="1">
      <c r="A60" s="146">
        <v>49</v>
      </c>
      <c r="B60" s="190" t="str">
        <f>INPUT!B60</f>
        <v>David, Francis</v>
      </c>
      <c r="C60" s="57"/>
      <c r="D60" s="57"/>
      <c r="E60" s="83"/>
      <c r="F60" s="98">
        <v>15</v>
      </c>
      <c r="G60" s="53">
        <v>17</v>
      </c>
      <c r="H60" s="53">
        <v>17</v>
      </c>
      <c r="I60" s="53">
        <v>17</v>
      </c>
      <c r="J60" s="53">
        <v>16</v>
      </c>
      <c r="K60" s="109">
        <f t="shared" si="15"/>
        <v>82</v>
      </c>
      <c r="L60" s="110">
        <f t="shared" si="16"/>
        <v>82</v>
      </c>
      <c r="M60" s="111">
        <f t="shared" si="17"/>
        <v>16.399999999999999</v>
      </c>
      <c r="N60" s="98">
        <v>44</v>
      </c>
      <c r="O60" s="53">
        <v>41</v>
      </c>
      <c r="P60" s="53">
        <v>40</v>
      </c>
      <c r="Q60" s="109">
        <f t="shared" si="18"/>
        <v>125</v>
      </c>
      <c r="R60" s="110">
        <f t="shared" si="19"/>
        <v>83.33</v>
      </c>
      <c r="S60" s="111">
        <f t="shared" si="20"/>
        <v>41.67</v>
      </c>
      <c r="T60" s="98">
        <v>33</v>
      </c>
      <c r="U60" s="53">
        <v>32</v>
      </c>
      <c r="V60" s="53">
        <v>32</v>
      </c>
      <c r="W60" s="109">
        <f t="shared" si="21"/>
        <v>97</v>
      </c>
      <c r="X60" s="110">
        <f t="shared" si="22"/>
        <v>80.83</v>
      </c>
      <c r="Y60" s="111">
        <f t="shared" si="23"/>
        <v>24.25</v>
      </c>
      <c r="Z60" s="163">
        <f t="shared" si="28"/>
        <v>82.32</v>
      </c>
      <c r="AA60" s="168">
        <f t="shared" si="29"/>
        <v>84</v>
      </c>
      <c r="AB60" s="158" t="str">
        <f t="shared" si="24"/>
        <v>Benchmarking</v>
      </c>
      <c r="AD60" s="3"/>
      <c r="AG60" s="1"/>
      <c r="AH60" s="1"/>
      <c r="AI60" s="1"/>
      <c r="AJ60" s="1"/>
      <c r="AK60" s="1"/>
      <c r="AL60" s="1"/>
      <c r="AM60" s="1"/>
      <c r="AN60" s="1"/>
      <c r="AO60" s="1"/>
      <c r="AP60" s="1"/>
      <c r="AQ60" s="1"/>
      <c r="AR60" s="1"/>
      <c r="AS60" s="1"/>
      <c r="AT60" s="1"/>
      <c r="AU60" s="45"/>
      <c r="AV60" s="44">
        <f t="shared" si="25"/>
        <v>82.5</v>
      </c>
      <c r="AW60" s="44">
        <f t="shared" si="26"/>
        <v>80</v>
      </c>
      <c r="AX60" s="44">
        <f t="shared" si="27"/>
        <v>80</v>
      </c>
    </row>
    <row r="61" spans="1:50" ht="18" customHeight="1" thickBot="1">
      <c r="A61" s="148">
        <v>50</v>
      </c>
      <c r="B61" s="191" t="str">
        <f>INPUT!B61</f>
        <v>Escobar, Gian</v>
      </c>
      <c r="C61" s="63"/>
      <c r="D61" s="63"/>
      <c r="E61" s="84"/>
      <c r="F61" s="99">
        <v>19</v>
      </c>
      <c r="G61" s="54">
        <v>18</v>
      </c>
      <c r="H61" s="54">
        <v>19</v>
      </c>
      <c r="I61" s="54">
        <v>18</v>
      </c>
      <c r="J61" s="54">
        <v>17</v>
      </c>
      <c r="K61" s="112">
        <f t="shared" si="15"/>
        <v>91</v>
      </c>
      <c r="L61" s="113">
        <f t="shared" si="16"/>
        <v>91</v>
      </c>
      <c r="M61" s="114">
        <f t="shared" si="17"/>
        <v>18.2</v>
      </c>
      <c r="N61" s="99">
        <v>45</v>
      </c>
      <c r="O61" s="54">
        <v>47</v>
      </c>
      <c r="P61" s="54">
        <v>46</v>
      </c>
      <c r="Q61" s="112">
        <f t="shared" si="18"/>
        <v>138</v>
      </c>
      <c r="R61" s="113">
        <f t="shared" si="19"/>
        <v>92</v>
      </c>
      <c r="S61" s="114">
        <f t="shared" si="20"/>
        <v>46</v>
      </c>
      <c r="T61" s="99">
        <v>33</v>
      </c>
      <c r="U61" s="54">
        <v>35</v>
      </c>
      <c r="V61" s="54">
        <v>35</v>
      </c>
      <c r="W61" s="112">
        <f t="shared" si="21"/>
        <v>103</v>
      </c>
      <c r="X61" s="113">
        <f t="shared" si="22"/>
        <v>85.83</v>
      </c>
      <c r="Y61" s="114">
        <f t="shared" si="23"/>
        <v>25.75</v>
      </c>
      <c r="Z61" s="164">
        <f t="shared" si="28"/>
        <v>89.95</v>
      </c>
      <c r="AA61" s="169">
        <f t="shared" si="29"/>
        <v>91</v>
      </c>
      <c r="AB61" s="159" t="str">
        <f t="shared" si="24"/>
        <v>Advancing</v>
      </c>
      <c r="AD61" s="3"/>
      <c r="AG61" s="1"/>
      <c r="AH61" s="1"/>
      <c r="AI61" s="1"/>
      <c r="AJ61" s="1"/>
      <c r="AK61" s="1"/>
      <c r="AL61" s="1"/>
      <c r="AM61" s="1"/>
      <c r="AN61" s="1"/>
      <c r="AO61" s="1"/>
      <c r="AP61" s="1"/>
      <c r="AQ61" s="1"/>
      <c r="AR61" s="1"/>
      <c r="AS61" s="1"/>
      <c r="AT61" s="1"/>
      <c r="AU61" s="45"/>
      <c r="AV61" s="44">
        <f t="shared" si="25"/>
        <v>82.5</v>
      </c>
      <c r="AW61" s="44">
        <f t="shared" si="26"/>
        <v>87.5</v>
      </c>
      <c r="AX61" s="44">
        <f t="shared" si="27"/>
        <v>87.5</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Fernandez, Alyssa</v>
      </c>
      <c r="C63" s="101"/>
      <c r="D63" s="101"/>
      <c r="E63" s="102"/>
      <c r="F63" s="98">
        <v>20</v>
      </c>
      <c r="G63" s="53">
        <v>20</v>
      </c>
      <c r="H63" s="104">
        <v>18</v>
      </c>
      <c r="I63" s="104">
        <v>20</v>
      </c>
      <c r="J63" s="104">
        <v>18</v>
      </c>
      <c r="K63" s="106">
        <f t="shared" ref="K63:K94" si="30">IF(COUNT($F63:$J63)=0,"",SUM($F63:$J63))</f>
        <v>96</v>
      </c>
      <c r="L63" s="107">
        <f t="shared" ref="L63:L94" si="31">IF(ISERROR(IF($K63="","",ROUND(($K63/$K$10)*$L$10,2))),"",IF($K63="","",ROUND(($K63/$K$10)*$L$10,2)))</f>
        <v>96</v>
      </c>
      <c r="M63" s="108">
        <f t="shared" ref="M63:M94" si="32">IF($L63="","",ROUND($L63*$M$10,2))</f>
        <v>19.2</v>
      </c>
      <c r="N63" s="103">
        <v>47</v>
      </c>
      <c r="O63" s="104">
        <v>50</v>
      </c>
      <c r="P63" s="104">
        <v>50</v>
      </c>
      <c r="Q63" s="106">
        <f t="shared" ref="Q63:Q94" si="33">IF(COUNT($N63:$P63)=0,"",SUM($N63:$P63))</f>
        <v>147</v>
      </c>
      <c r="R63" s="107">
        <f t="shared" ref="R63:R94" si="34">IF(ISERROR(IF($Q63="","",ROUND(($Q63/$Q$10)*$R$10,2))),"",IF($Q63="","",ROUND(($Q63/$Q$10)*$R$10,2)))</f>
        <v>98</v>
      </c>
      <c r="S63" s="108">
        <f t="shared" ref="S63:S94" si="35">IF($R63="","",ROUND($R63*$S$10,2))</f>
        <v>49</v>
      </c>
      <c r="T63" s="103">
        <v>35</v>
      </c>
      <c r="U63" s="104">
        <v>38</v>
      </c>
      <c r="V63" s="104">
        <v>38</v>
      </c>
      <c r="W63" s="106">
        <f t="shared" ref="W63:W94" si="36">IF(COUNT($T63:$V63)=0,"",SUM($T63:$V63))</f>
        <v>111</v>
      </c>
      <c r="X63" s="107">
        <f t="shared" ref="X63:X94" si="37">IF(ISERROR(IF($W63="","",ROUND(($W63/$W$10)*$X$10,2))),"",IF($W63="","",ROUND(($W63/$W$10)*$X$10,2)))</f>
        <v>92.5</v>
      </c>
      <c r="Y63" s="108">
        <f t="shared" ref="Y63:Y94" si="38">IF($X63="","",ROUND($X63*$Y$10,2))</f>
        <v>27.75</v>
      </c>
      <c r="Z63" s="162">
        <f t="shared" ref="Z63:Z94" si="39">IF(ISERROR(IF($V63="","",ROUND(SUM($M63,$S63,$Y63),2))),"",IF($V63="","",ROUND(SUM($M63,$S63,$Y63),2)))</f>
        <v>95.95</v>
      </c>
      <c r="AA63" s="167">
        <f t="shared" ref="AA63:AA94" si="40">IF(ISERROR(IF($V63="","",VLOOKUP(Z63,NewTransmu,4,TRUE))),"",IF($V63="","",VLOOKUP(Z63,NewTransmu,4,TRUE)))</f>
        <v>97</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87.5</v>
      </c>
      <c r="AW63" s="44">
        <f t="shared" si="26"/>
        <v>95</v>
      </c>
      <c r="AX63" s="44">
        <f t="shared" si="27"/>
        <v>95</v>
      </c>
    </row>
    <row r="64" spans="1:50" ht="18" customHeight="1">
      <c r="A64" s="146">
        <v>2</v>
      </c>
      <c r="B64" s="190" t="str">
        <f>INPUT!B64</f>
        <v>Garcia, Angela</v>
      </c>
      <c r="C64" s="57"/>
      <c r="D64" s="57"/>
      <c r="E64" s="83"/>
      <c r="F64" s="98">
        <v>16</v>
      </c>
      <c r="G64" s="53">
        <v>18</v>
      </c>
      <c r="H64" s="53">
        <v>18</v>
      </c>
      <c r="I64" s="53">
        <v>17</v>
      </c>
      <c r="J64" s="53">
        <v>16</v>
      </c>
      <c r="K64" s="109">
        <f t="shared" si="30"/>
        <v>85</v>
      </c>
      <c r="L64" s="110">
        <f t="shared" si="31"/>
        <v>85</v>
      </c>
      <c r="M64" s="111">
        <f t="shared" si="32"/>
        <v>17</v>
      </c>
      <c r="N64" s="98">
        <v>42</v>
      </c>
      <c r="O64" s="53">
        <v>42</v>
      </c>
      <c r="P64" s="53">
        <v>43</v>
      </c>
      <c r="Q64" s="109">
        <f t="shared" si="33"/>
        <v>127</v>
      </c>
      <c r="R64" s="110">
        <f t="shared" si="34"/>
        <v>84.67</v>
      </c>
      <c r="S64" s="111">
        <f t="shared" si="35"/>
        <v>42.34</v>
      </c>
      <c r="T64" s="98">
        <v>34</v>
      </c>
      <c r="U64" s="53">
        <v>30</v>
      </c>
      <c r="V64" s="53">
        <v>31</v>
      </c>
      <c r="W64" s="109">
        <f t="shared" si="36"/>
        <v>95</v>
      </c>
      <c r="X64" s="110">
        <f t="shared" si="37"/>
        <v>79.17</v>
      </c>
      <c r="Y64" s="111">
        <f t="shared" si="38"/>
        <v>23.75</v>
      </c>
      <c r="Z64" s="163">
        <f t="shared" si="39"/>
        <v>83.09</v>
      </c>
      <c r="AA64" s="168">
        <f t="shared" si="40"/>
        <v>85</v>
      </c>
      <c r="AB64" s="158" t="str">
        <f t="shared" si="41"/>
        <v>Benchmarking</v>
      </c>
      <c r="AD64" s="3"/>
      <c r="AG64" s="1"/>
      <c r="AH64" s="1"/>
      <c r="AI64" s="1"/>
      <c r="AJ64" s="1"/>
      <c r="AK64" s="1"/>
      <c r="AL64" s="1"/>
      <c r="AM64" s="1"/>
      <c r="AN64" s="1"/>
      <c r="AO64" s="1"/>
      <c r="AP64" s="1"/>
      <c r="AQ64" s="1"/>
      <c r="AR64" s="1"/>
      <c r="AS64" s="1"/>
      <c r="AT64" s="1"/>
      <c r="AU64" s="45"/>
      <c r="AV64" s="44">
        <f t="shared" si="25"/>
        <v>85</v>
      </c>
      <c r="AW64" s="44">
        <f t="shared" si="26"/>
        <v>75</v>
      </c>
      <c r="AX64" s="44">
        <f t="shared" si="27"/>
        <v>77.5</v>
      </c>
    </row>
    <row r="65" spans="1:50" ht="18" customHeight="1">
      <c r="A65" s="146">
        <v>3</v>
      </c>
      <c r="B65" s="190" t="str">
        <f>INPUT!B65</f>
        <v>Gonzales, Bea</v>
      </c>
      <c r="C65" s="57"/>
      <c r="D65" s="57"/>
      <c r="E65" s="83"/>
      <c r="F65" s="98">
        <v>17</v>
      </c>
      <c r="G65" s="53">
        <v>16</v>
      </c>
      <c r="H65" s="53">
        <v>15</v>
      </c>
      <c r="I65" s="53">
        <v>15</v>
      </c>
      <c r="J65" s="53">
        <v>16</v>
      </c>
      <c r="K65" s="109">
        <f t="shared" si="30"/>
        <v>79</v>
      </c>
      <c r="L65" s="110">
        <f t="shared" si="31"/>
        <v>79</v>
      </c>
      <c r="M65" s="111">
        <f t="shared" si="32"/>
        <v>15.8</v>
      </c>
      <c r="N65" s="98">
        <v>42</v>
      </c>
      <c r="O65" s="53">
        <v>45</v>
      </c>
      <c r="P65" s="53">
        <v>43</v>
      </c>
      <c r="Q65" s="109">
        <f t="shared" si="33"/>
        <v>130</v>
      </c>
      <c r="R65" s="110">
        <f t="shared" si="34"/>
        <v>86.67</v>
      </c>
      <c r="S65" s="111">
        <f t="shared" si="35"/>
        <v>43.34</v>
      </c>
      <c r="T65" s="98">
        <v>29</v>
      </c>
      <c r="U65" s="98">
        <v>33</v>
      </c>
      <c r="V65" s="98">
        <v>33</v>
      </c>
      <c r="W65" s="109">
        <f t="shared" si="36"/>
        <v>95</v>
      </c>
      <c r="X65" s="110">
        <f t="shared" si="37"/>
        <v>79.17</v>
      </c>
      <c r="Y65" s="111">
        <f t="shared" si="38"/>
        <v>23.75</v>
      </c>
      <c r="Z65" s="163">
        <f t="shared" si="39"/>
        <v>82.89</v>
      </c>
      <c r="AA65" s="168">
        <f t="shared" si="40"/>
        <v>84</v>
      </c>
      <c r="AB65" s="158" t="str">
        <f t="shared" si="41"/>
        <v>Benchmarking</v>
      </c>
      <c r="AD65" s="3"/>
      <c r="AG65" s="1"/>
      <c r="AH65" s="1"/>
      <c r="AI65" s="1"/>
      <c r="AJ65" s="1"/>
      <c r="AK65" s="1"/>
      <c r="AL65" s="1"/>
      <c r="AM65" s="1"/>
      <c r="AN65" s="1"/>
      <c r="AO65" s="1"/>
      <c r="AP65" s="1"/>
      <c r="AQ65" s="1"/>
      <c r="AR65" s="1"/>
      <c r="AS65" s="1"/>
      <c r="AT65" s="1"/>
      <c r="AU65" s="45"/>
      <c r="AV65" s="44">
        <f t="shared" si="25"/>
        <v>72.5</v>
      </c>
      <c r="AW65" s="44">
        <f t="shared" si="26"/>
        <v>82.5</v>
      </c>
      <c r="AX65" s="44">
        <f t="shared" si="27"/>
        <v>82.5</v>
      </c>
    </row>
    <row r="66" spans="1:50" ht="18" customHeight="1">
      <c r="A66" s="146">
        <v>4</v>
      </c>
      <c r="B66" s="190" t="str">
        <f>INPUT!B66</f>
        <v>Hernandez, Bianca</v>
      </c>
      <c r="C66" s="57"/>
      <c r="D66" s="57"/>
      <c r="E66" s="83"/>
      <c r="F66" s="98">
        <v>18</v>
      </c>
      <c r="G66" s="53">
        <v>18</v>
      </c>
      <c r="H66" s="53">
        <v>17</v>
      </c>
      <c r="I66" s="53">
        <v>19</v>
      </c>
      <c r="J66" s="53">
        <v>16</v>
      </c>
      <c r="K66" s="109">
        <f t="shared" si="30"/>
        <v>88</v>
      </c>
      <c r="L66" s="110">
        <f t="shared" si="31"/>
        <v>88</v>
      </c>
      <c r="M66" s="111">
        <f t="shared" si="32"/>
        <v>17.600000000000001</v>
      </c>
      <c r="N66" s="98">
        <v>44</v>
      </c>
      <c r="O66" s="53">
        <v>42</v>
      </c>
      <c r="P66" s="53">
        <v>46</v>
      </c>
      <c r="Q66" s="109">
        <f t="shared" si="33"/>
        <v>132</v>
      </c>
      <c r="R66" s="110">
        <f t="shared" si="34"/>
        <v>88</v>
      </c>
      <c r="S66" s="111">
        <f t="shared" si="35"/>
        <v>44</v>
      </c>
      <c r="T66" s="98">
        <v>35</v>
      </c>
      <c r="U66" s="53">
        <v>34</v>
      </c>
      <c r="V66" s="53">
        <v>34</v>
      </c>
      <c r="W66" s="109">
        <f t="shared" si="36"/>
        <v>103</v>
      </c>
      <c r="X66" s="110">
        <f t="shared" si="37"/>
        <v>85.83</v>
      </c>
      <c r="Y66" s="111">
        <f t="shared" si="38"/>
        <v>25.75</v>
      </c>
      <c r="Z66" s="163">
        <f t="shared" si="39"/>
        <v>87.35</v>
      </c>
      <c r="AA66" s="168">
        <f t="shared" si="40"/>
        <v>89</v>
      </c>
      <c r="AB66" s="158" t="str">
        <f t="shared" si="41"/>
        <v>Benchmarking</v>
      </c>
      <c r="AD66" s="3"/>
      <c r="AG66" s="1"/>
      <c r="AH66" s="1"/>
      <c r="AI66" s="1"/>
      <c r="AJ66" s="1"/>
      <c r="AK66" s="1"/>
      <c r="AL66" s="1"/>
      <c r="AM66" s="1"/>
      <c r="AN66" s="1"/>
      <c r="AO66" s="1"/>
      <c r="AP66" s="1"/>
      <c r="AQ66" s="1"/>
      <c r="AR66" s="1"/>
      <c r="AS66" s="1"/>
      <c r="AT66" s="1"/>
      <c r="AU66" s="45"/>
      <c r="AV66" s="44">
        <f t="shared" si="25"/>
        <v>87.5</v>
      </c>
      <c r="AW66" s="44">
        <f t="shared" si="26"/>
        <v>85</v>
      </c>
      <c r="AX66" s="44">
        <f t="shared" si="27"/>
        <v>85</v>
      </c>
    </row>
    <row r="67" spans="1:50" ht="18" customHeight="1">
      <c r="A67" s="146">
        <v>5</v>
      </c>
      <c r="B67" s="190" t="str">
        <f>INPUT!B67</f>
        <v>Ilagan, Camille</v>
      </c>
      <c r="C67" s="57"/>
      <c r="D67" s="57"/>
      <c r="E67" s="83"/>
      <c r="F67" s="98">
        <v>19</v>
      </c>
      <c r="G67" s="53">
        <v>20</v>
      </c>
      <c r="H67" s="53">
        <v>19</v>
      </c>
      <c r="I67" s="53">
        <v>18</v>
      </c>
      <c r="J67" s="53">
        <v>20</v>
      </c>
      <c r="K67" s="109">
        <f t="shared" si="30"/>
        <v>96</v>
      </c>
      <c r="L67" s="110">
        <f t="shared" si="31"/>
        <v>96</v>
      </c>
      <c r="M67" s="111">
        <f t="shared" si="32"/>
        <v>19.2</v>
      </c>
      <c r="N67" s="98">
        <v>49</v>
      </c>
      <c r="O67" s="53">
        <v>45</v>
      </c>
      <c r="P67" s="53">
        <v>47</v>
      </c>
      <c r="Q67" s="109">
        <f t="shared" si="33"/>
        <v>141</v>
      </c>
      <c r="R67" s="110">
        <f t="shared" si="34"/>
        <v>94</v>
      </c>
      <c r="S67" s="111">
        <f t="shared" si="35"/>
        <v>47</v>
      </c>
      <c r="T67" s="98">
        <v>37</v>
      </c>
      <c r="U67" s="53">
        <v>36</v>
      </c>
      <c r="V67" s="53">
        <v>34</v>
      </c>
      <c r="W67" s="109">
        <f t="shared" si="36"/>
        <v>107</v>
      </c>
      <c r="X67" s="110">
        <f t="shared" si="37"/>
        <v>89.17</v>
      </c>
      <c r="Y67" s="111">
        <f t="shared" si="38"/>
        <v>26.75</v>
      </c>
      <c r="Z67" s="163">
        <f t="shared" si="39"/>
        <v>92.95</v>
      </c>
      <c r="AA67" s="168">
        <f t="shared" si="40"/>
        <v>94</v>
      </c>
      <c r="AB67" s="158" t="str">
        <f t="shared" si="41"/>
        <v>Advancing</v>
      </c>
      <c r="AD67" s="3"/>
      <c r="AG67" s="1"/>
      <c r="AH67" s="1"/>
      <c r="AI67" s="1"/>
      <c r="AJ67" s="1"/>
      <c r="AK67" s="1"/>
      <c r="AL67" s="1"/>
      <c r="AM67" s="1"/>
      <c r="AN67" s="1"/>
      <c r="AO67" s="1"/>
      <c r="AP67" s="1"/>
      <c r="AQ67" s="1"/>
      <c r="AR67" s="1"/>
      <c r="AS67" s="1"/>
      <c r="AT67" s="1"/>
      <c r="AU67" s="45"/>
      <c r="AV67" s="44">
        <f t="shared" si="25"/>
        <v>92.5</v>
      </c>
      <c r="AW67" s="44">
        <f t="shared" si="26"/>
        <v>90</v>
      </c>
      <c r="AX67" s="44">
        <f t="shared" si="27"/>
        <v>85</v>
      </c>
    </row>
    <row r="68" spans="1:50" ht="18" customHeight="1">
      <c r="A68" s="146">
        <v>6</v>
      </c>
      <c r="B68" s="190" t="str">
        <f>INPUT!B68</f>
        <v>Jimenez, Carla</v>
      </c>
      <c r="C68" s="57"/>
      <c r="D68" s="57"/>
      <c r="E68" s="83"/>
      <c r="F68" s="98">
        <v>17</v>
      </c>
      <c r="G68" s="53">
        <v>19</v>
      </c>
      <c r="H68" s="53">
        <v>18</v>
      </c>
      <c r="I68" s="53">
        <v>19</v>
      </c>
      <c r="J68" s="53">
        <v>18</v>
      </c>
      <c r="K68" s="109">
        <f t="shared" si="30"/>
        <v>91</v>
      </c>
      <c r="L68" s="110">
        <f t="shared" si="31"/>
        <v>91</v>
      </c>
      <c r="M68" s="111">
        <f t="shared" si="32"/>
        <v>18.2</v>
      </c>
      <c r="N68" s="98">
        <v>46</v>
      </c>
      <c r="O68" s="53">
        <v>50</v>
      </c>
      <c r="P68" s="53">
        <v>49</v>
      </c>
      <c r="Q68" s="109">
        <f t="shared" si="33"/>
        <v>145</v>
      </c>
      <c r="R68" s="110">
        <f t="shared" si="34"/>
        <v>96.67</v>
      </c>
      <c r="S68" s="111">
        <f t="shared" si="35"/>
        <v>48.34</v>
      </c>
      <c r="T68" s="98">
        <v>35</v>
      </c>
      <c r="U68" s="53">
        <v>35</v>
      </c>
      <c r="V68" s="53">
        <v>35</v>
      </c>
      <c r="W68" s="109">
        <f t="shared" si="36"/>
        <v>105</v>
      </c>
      <c r="X68" s="110">
        <f t="shared" si="37"/>
        <v>87.5</v>
      </c>
      <c r="Y68" s="111">
        <f t="shared" si="38"/>
        <v>26.25</v>
      </c>
      <c r="Z68" s="163">
        <f t="shared" si="39"/>
        <v>92.79</v>
      </c>
      <c r="AA68" s="168">
        <f t="shared" si="40"/>
        <v>94</v>
      </c>
      <c r="AB68" s="158" t="str">
        <f t="shared" si="41"/>
        <v>Advancing</v>
      </c>
      <c r="AD68" s="3"/>
      <c r="AG68" s="1"/>
      <c r="AH68" s="1"/>
      <c r="AI68" s="1"/>
      <c r="AJ68" s="1"/>
      <c r="AK68" s="1"/>
      <c r="AL68" s="1"/>
      <c r="AM68" s="1"/>
      <c r="AN68" s="1"/>
      <c r="AO68" s="1"/>
      <c r="AP68" s="1"/>
      <c r="AQ68" s="1"/>
      <c r="AR68" s="1"/>
      <c r="AS68" s="1"/>
      <c r="AT68" s="1"/>
      <c r="AU68" s="45"/>
      <c r="AV68" s="44">
        <f t="shared" si="25"/>
        <v>87.5</v>
      </c>
      <c r="AW68" s="44">
        <f t="shared" si="26"/>
        <v>87.5</v>
      </c>
      <c r="AX68" s="44">
        <f t="shared" si="27"/>
        <v>87.5</v>
      </c>
    </row>
    <row r="69" spans="1:50" ht="18" customHeight="1">
      <c r="A69" s="146">
        <v>7</v>
      </c>
      <c r="B69" s="190" t="str">
        <f>INPUT!B69</f>
        <v>Lacson, Chloe</v>
      </c>
      <c r="C69" s="57"/>
      <c r="D69" s="57"/>
      <c r="E69" s="83"/>
      <c r="F69" s="98">
        <v>17</v>
      </c>
      <c r="G69" s="53">
        <v>15</v>
      </c>
      <c r="H69" s="53">
        <v>15</v>
      </c>
      <c r="I69" s="53">
        <v>17</v>
      </c>
      <c r="J69" s="53">
        <v>15</v>
      </c>
      <c r="K69" s="109">
        <f t="shared" si="30"/>
        <v>79</v>
      </c>
      <c r="L69" s="110">
        <f t="shared" si="31"/>
        <v>79</v>
      </c>
      <c r="M69" s="111">
        <f t="shared" si="32"/>
        <v>15.8</v>
      </c>
      <c r="N69" s="98">
        <v>43</v>
      </c>
      <c r="O69" s="53">
        <v>42</v>
      </c>
      <c r="P69" s="53">
        <v>43</v>
      </c>
      <c r="Q69" s="109">
        <f t="shared" si="33"/>
        <v>128</v>
      </c>
      <c r="R69" s="110">
        <f t="shared" si="34"/>
        <v>85.33</v>
      </c>
      <c r="S69" s="111">
        <f t="shared" si="35"/>
        <v>42.67</v>
      </c>
      <c r="T69" s="98">
        <v>28</v>
      </c>
      <c r="U69" s="53">
        <v>28</v>
      </c>
      <c r="V69" s="53">
        <v>29</v>
      </c>
      <c r="W69" s="109">
        <f t="shared" si="36"/>
        <v>85</v>
      </c>
      <c r="X69" s="110">
        <f t="shared" si="37"/>
        <v>70.83</v>
      </c>
      <c r="Y69" s="111">
        <f t="shared" si="38"/>
        <v>21.25</v>
      </c>
      <c r="Z69" s="163">
        <f t="shared" si="39"/>
        <v>79.72</v>
      </c>
      <c r="AA69" s="168">
        <f t="shared" si="40"/>
        <v>81</v>
      </c>
      <c r="AB69" s="158" t="str">
        <f t="shared" si="41"/>
        <v>Benchmarking</v>
      </c>
      <c r="AD69" s="3"/>
      <c r="AG69" s="1"/>
      <c r="AH69" s="1"/>
      <c r="AI69" s="1"/>
      <c r="AJ69" s="1"/>
      <c r="AK69" s="1"/>
      <c r="AL69" s="1"/>
      <c r="AM69" s="1"/>
      <c r="AN69" s="1"/>
      <c r="AO69" s="1"/>
      <c r="AP69" s="1"/>
      <c r="AQ69" s="1"/>
      <c r="AR69" s="1"/>
      <c r="AS69" s="1"/>
      <c r="AT69" s="1"/>
      <c r="AU69" s="45"/>
      <c r="AV69" s="44">
        <f t="shared" si="25"/>
        <v>70</v>
      </c>
      <c r="AW69" s="44">
        <f t="shared" si="26"/>
        <v>70</v>
      </c>
      <c r="AX69" s="44">
        <f t="shared" si="27"/>
        <v>72.5</v>
      </c>
    </row>
    <row r="70" spans="1:50" ht="18" customHeight="1">
      <c r="A70" s="146">
        <v>8</v>
      </c>
      <c r="B70" s="190" t="str">
        <f>INPUT!B70</f>
        <v>Lim, Clarisse</v>
      </c>
      <c r="C70" s="57"/>
      <c r="D70" s="57"/>
      <c r="E70" s="83"/>
      <c r="F70" s="98">
        <v>18</v>
      </c>
      <c r="G70" s="53">
        <v>18</v>
      </c>
      <c r="H70" s="53">
        <v>18</v>
      </c>
      <c r="I70" s="53">
        <v>19</v>
      </c>
      <c r="J70" s="53">
        <v>19</v>
      </c>
      <c r="K70" s="109">
        <f t="shared" si="30"/>
        <v>92</v>
      </c>
      <c r="L70" s="110">
        <f t="shared" si="31"/>
        <v>92</v>
      </c>
      <c r="M70" s="111">
        <f t="shared" si="32"/>
        <v>18.399999999999999</v>
      </c>
      <c r="N70" s="98">
        <v>50</v>
      </c>
      <c r="O70" s="53">
        <v>49</v>
      </c>
      <c r="P70" s="53">
        <v>50</v>
      </c>
      <c r="Q70" s="109">
        <f t="shared" si="33"/>
        <v>149</v>
      </c>
      <c r="R70" s="110">
        <f t="shared" si="34"/>
        <v>99.33</v>
      </c>
      <c r="S70" s="111">
        <f t="shared" si="35"/>
        <v>49.67</v>
      </c>
      <c r="T70" s="98">
        <v>38</v>
      </c>
      <c r="U70" s="53">
        <v>37</v>
      </c>
      <c r="V70" s="53">
        <v>38</v>
      </c>
      <c r="W70" s="109">
        <f t="shared" si="36"/>
        <v>113</v>
      </c>
      <c r="X70" s="110">
        <f t="shared" si="37"/>
        <v>94.17</v>
      </c>
      <c r="Y70" s="111">
        <f t="shared" si="38"/>
        <v>28.25</v>
      </c>
      <c r="Z70" s="163">
        <f t="shared" si="39"/>
        <v>96.32</v>
      </c>
      <c r="AA70" s="168">
        <f t="shared" si="40"/>
        <v>98</v>
      </c>
      <c r="AB70" s="158" t="str">
        <f t="shared" si="41"/>
        <v>Advancing</v>
      </c>
      <c r="AD70" s="3"/>
      <c r="AG70" s="1"/>
      <c r="AH70" s="1"/>
      <c r="AI70" s="1"/>
      <c r="AJ70" s="1"/>
      <c r="AK70" s="1"/>
      <c r="AL70" s="1"/>
      <c r="AM70" s="1"/>
      <c r="AN70" s="1"/>
      <c r="AO70" s="1"/>
      <c r="AP70" s="1"/>
      <c r="AQ70" s="1"/>
      <c r="AR70" s="1"/>
      <c r="AS70" s="1"/>
      <c r="AT70" s="1"/>
      <c r="AU70" s="45"/>
      <c r="AV70" s="44">
        <f t="shared" si="25"/>
        <v>95</v>
      </c>
      <c r="AW70" s="44">
        <f t="shared" si="26"/>
        <v>92.5</v>
      </c>
      <c r="AX70" s="44">
        <f t="shared" si="27"/>
        <v>95</v>
      </c>
    </row>
    <row r="71" spans="1:50" ht="18" customHeight="1">
      <c r="A71" s="146">
        <v>9</v>
      </c>
      <c r="B71" s="190" t="str">
        <f>INPUT!B71</f>
        <v>Manalo, Danica</v>
      </c>
      <c r="C71" s="57"/>
      <c r="D71" s="57"/>
      <c r="E71" s="83"/>
      <c r="F71" s="98">
        <v>14</v>
      </c>
      <c r="G71" s="53">
        <v>14</v>
      </c>
      <c r="H71" s="53">
        <v>13</v>
      </c>
      <c r="I71" s="53">
        <v>13</v>
      </c>
      <c r="J71" s="53">
        <v>14</v>
      </c>
      <c r="K71" s="109">
        <f t="shared" si="30"/>
        <v>68</v>
      </c>
      <c r="L71" s="110">
        <f t="shared" si="31"/>
        <v>68</v>
      </c>
      <c r="M71" s="111">
        <f t="shared" si="32"/>
        <v>13.6</v>
      </c>
      <c r="N71" s="98">
        <v>33</v>
      </c>
      <c r="O71" s="53">
        <v>36</v>
      </c>
      <c r="P71" s="53">
        <v>35</v>
      </c>
      <c r="Q71" s="109">
        <f t="shared" si="33"/>
        <v>104</v>
      </c>
      <c r="R71" s="110">
        <f t="shared" si="34"/>
        <v>69.33</v>
      </c>
      <c r="S71" s="111">
        <f t="shared" si="35"/>
        <v>34.67</v>
      </c>
      <c r="T71" s="98">
        <v>28</v>
      </c>
      <c r="U71" s="53">
        <v>26</v>
      </c>
      <c r="V71" s="53">
        <v>26</v>
      </c>
      <c r="W71" s="109">
        <f t="shared" si="36"/>
        <v>80</v>
      </c>
      <c r="X71" s="110">
        <f t="shared" si="37"/>
        <v>66.67</v>
      </c>
      <c r="Y71" s="111">
        <f t="shared" si="38"/>
        <v>20</v>
      </c>
      <c r="Z71" s="163">
        <f t="shared" si="39"/>
        <v>68.27</v>
      </c>
      <c r="AA71" s="168">
        <f t="shared" si="40"/>
        <v>74</v>
      </c>
      <c r="AB71" s="158" t="str">
        <f t="shared" si="41"/>
        <v xml:space="preserve">Developing </v>
      </c>
      <c r="AD71" s="3"/>
      <c r="AG71" s="1"/>
      <c r="AH71" s="1"/>
      <c r="AI71" s="1"/>
      <c r="AJ71" s="1"/>
      <c r="AK71" s="1"/>
      <c r="AL71" s="1"/>
      <c r="AM71" s="1"/>
      <c r="AN71" s="1"/>
      <c r="AO71" s="1"/>
      <c r="AP71" s="1"/>
      <c r="AQ71" s="1"/>
      <c r="AR71" s="1"/>
      <c r="AS71" s="1"/>
      <c r="AT71" s="1"/>
      <c r="AU71" s="45"/>
      <c r="AV71" s="44">
        <f t="shared" si="25"/>
        <v>70</v>
      </c>
      <c r="AW71" s="44">
        <f t="shared" si="26"/>
        <v>65</v>
      </c>
      <c r="AX71" s="44">
        <f t="shared" si="27"/>
        <v>65</v>
      </c>
    </row>
    <row r="72" spans="1:50" ht="18" customHeight="1">
      <c r="A72" s="146">
        <v>10</v>
      </c>
      <c r="B72" s="190" t="str">
        <f>INPUT!B72</f>
        <v>Mendoza, Diana</v>
      </c>
      <c r="C72" s="57"/>
      <c r="D72" s="57"/>
      <c r="E72" s="83"/>
      <c r="F72" s="98">
        <v>17</v>
      </c>
      <c r="G72" s="53">
        <v>18</v>
      </c>
      <c r="H72" s="53">
        <v>17</v>
      </c>
      <c r="I72" s="53">
        <v>18</v>
      </c>
      <c r="J72" s="53">
        <v>17</v>
      </c>
      <c r="K72" s="109">
        <f t="shared" si="30"/>
        <v>87</v>
      </c>
      <c r="L72" s="110">
        <f t="shared" si="31"/>
        <v>87</v>
      </c>
      <c r="M72" s="111">
        <f t="shared" si="32"/>
        <v>17.399999999999999</v>
      </c>
      <c r="N72" s="98">
        <v>46</v>
      </c>
      <c r="O72" s="53">
        <v>49</v>
      </c>
      <c r="P72" s="53">
        <v>48</v>
      </c>
      <c r="Q72" s="109">
        <f t="shared" si="33"/>
        <v>143</v>
      </c>
      <c r="R72" s="110">
        <f t="shared" si="34"/>
        <v>95.33</v>
      </c>
      <c r="S72" s="111">
        <f t="shared" si="35"/>
        <v>47.67</v>
      </c>
      <c r="T72" s="98">
        <v>33</v>
      </c>
      <c r="U72" s="53">
        <v>36</v>
      </c>
      <c r="V72" s="53">
        <v>36</v>
      </c>
      <c r="W72" s="109">
        <f t="shared" si="36"/>
        <v>105</v>
      </c>
      <c r="X72" s="110">
        <f t="shared" si="37"/>
        <v>87.5</v>
      </c>
      <c r="Y72" s="111">
        <f t="shared" si="38"/>
        <v>26.25</v>
      </c>
      <c r="Z72" s="163">
        <f t="shared" si="39"/>
        <v>91.32</v>
      </c>
      <c r="AA72" s="168">
        <f t="shared" si="40"/>
        <v>93</v>
      </c>
      <c r="AB72" s="158" t="str">
        <f t="shared" si="41"/>
        <v>Advancing</v>
      </c>
      <c r="AD72" s="3"/>
      <c r="AG72" s="1"/>
      <c r="AH72" s="1"/>
      <c r="AI72" s="1"/>
      <c r="AJ72" s="1"/>
      <c r="AK72" s="1"/>
      <c r="AL72" s="1"/>
      <c r="AM72" s="1"/>
      <c r="AN72" s="1"/>
      <c r="AO72" s="1"/>
      <c r="AP72" s="1"/>
      <c r="AQ72" s="1"/>
      <c r="AR72" s="1"/>
      <c r="AS72" s="1"/>
      <c r="AT72" s="1"/>
      <c r="AU72" s="45"/>
      <c r="AV72" s="44">
        <f t="shared" si="25"/>
        <v>82.5</v>
      </c>
      <c r="AW72" s="44">
        <f t="shared" si="26"/>
        <v>90</v>
      </c>
      <c r="AX72" s="44">
        <f t="shared" si="27"/>
        <v>90</v>
      </c>
    </row>
    <row r="73" spans="1:50" ht="18" customHeight="1">
      <c r="A73" s="146">
        <v>11</v>
      </c>
      <c r="B73" s="190" t="str">
        <f>INPUT!B73</f>
        <v>Navarro, Elena</v>
      </c>
      <c r="C73" s="57"/>
      <c r="D73" s="57"/>
      <c r="E73" s="83"/>
      <c r="F73" s="98">
        <v>18</v>
      </c>
      <c r="G73" s="53">
        <v>17</v>
      </c>
      <c r="H73" s="53">
        <v>16</v>
      </c>
      <c r="I73" s="53">
        <v>17</v>
      </c>
      <c r="J73" s="53">
        <v>18</v>
      </c>
      <c r="K73" s="109">
        <f t="shared" si="30"/>
        <v>86</v>
      </c>
      <c r="L73" s="110">
        <f t="shared" si="31"/>
        <v>86</v>
      </c>
      <c r="M73" s="111">
        <f t="shared" si="32"/>
        <v>17.2</v>
      </c>
      <c r="N73" s="98">
        <v>45</v>
      </c>
      <c r="O73" s="53">
        <v>46</v>
      </c>
      <c r="P73" s="53">
        <v>45</v>
      </c>
      <c r="Q73" s="109">
        <f t="shared" si="33"/>
        <v>136</v>
      </c>
      <c r="R73" s="110">
        <f t="shared" si="34"/>
        <v>90.67</v>
      </c>
      <c r="S73" s="111">
        <f t="shared" si="35"/>
        <v>45.34</v>
      </c>
      <c r="T73" s="98">
        <v>30</v>
      </c>
      <c r="U73" s="53">
        <v>33</v>
      </c>
      <c r="V73" s="53">
        <v>32</v>
      </c>
      <c r="W73" s="109">
        <f t="shared" si="36"/>
        <v>95</v>
      </c>
      <c r="X73" s="110">
        <f t="shared" si="37"/>
        <v>79.17</v>
      </c>
      <c r="Y73" s="111">
        <f t="shared" si="38"/>
        <v>23.75</v>
      </c>
      <c r="Z73" s="163">
        <f t="shared" si="39"/>
        <v>86.29</v>
      </c>
      <c r="AA73" s="168">
        <f t="shared" si="40"/>
        <v>88</v>
      </c>
      <c r="AB73" s="158" t="str">
        <f t="shared" si="41"/>
        <v>Benchmarking</v>
      </c>
      <c r="AD73" s="3"/>
      <c r="AG73" s="1"/>
      <c r="AH73" s="1"/>
      <c r="AI73" s="1"/>
      <c r="AJ73" s="1"/>
      <c r="AK73" s="1"/>
      <c r="AL73" s="1"/>
      <c r="AM73" s="1"/>
      <c r="AN73" s="1"/>
      <c r="AO73" s="1"/>
      <c r="AP73" s="1"/>
      <c r="AQ73" s="1"/>
      <c r="AR73" s="1"/>
      <c r="AS73" s="1"/>
      <c r="AT73" s="1"/>
      <c r="AU73" s="45"/>
      <c r="AV73" s="44">
        <f t="shared" si="25"/>
        <v>75</v>
      </c>
      <c r="AW73" s="44">
        <f t="shared" si="26"/>
        <v>82.5</v>
      </c>
      <c r="AX73" s="44">
        <f t="shared" si="27"/>
        <v>80</v>
      </c>
    </row>
    <row r="74" spans="1:50" ht="18" customHeight="1">
      <c r="A74" s="146">
        <v>12</v>
      </c>
      <c r="B74" s="190" t="str">
        <f>INPUT!B74</f>
        <v>Ocampo, Ella</v>
      </c>
      <c r="C74" s="57"/>
      <c r="D74" s="57"/>
      <c r="E74" s="83"/>
      <c r="F74" s="98">
        <v>18</v>
      </c>
      <c r="G74" s="53">
        <v>16</v>
      </c>
      <c r="H74" s="53">
        <v>15</v>
      </c>
      <c r="I74" s="53">
        <v>17</v>
      </c>
      <c r="J74" s="53">
        <v>16</v>
      </c>
      <c r="K74" s="109">
        <f t="shared" si="30"/>
        <v>82</v>
      </c>
      <c r="L74" s="110">
        <f t="shared" si="31"/>
        <v>82</v>
      </c>
      <c r="M74" s="111">
        <f t="shared" si="32"/>
        <v>16.399999999999999</v>
      </c>
      <c r="N74" s="98">
        <v>42</v>
      </c>
      <c r="O74" s="53">
        <v>45</v>
      </c>
      <c r="P74" s="53">
        <v>42</v>
      </c>
      <c r="Q74" s="109">
        <f t="shared" si="33"/>
        <v>129</v>
      </c>
      <c r="R74" s="110">
        <f t="shared" si="34"/>
        <v>86</v>
      </c>
      <c r="S74" s="111">
        <f t="shared" si="35"/>
        <v>43</v>
      </c>
      <c r="T74" s="98">
        <v>29</v>
      </c>
      <c r="U74" s="53">
        <v>29</v>
      </c>
      <c r="V74" s="53">
        <v>33</v>
      </c>
      <c r="W74" s="109">
        <f t="shared" si="36"/>
        <v>91</v>
      </c>
      <c r="X74" s="110">
        <f t="shared" si="37"/>
        <v>75.83</v>
      </c>
      <c r="Y74" s="111">
        <f t="shared" si="38"/>
        <v>22.75</v>
      </c>
      <c r="Z74" s="163">
        <f t="shared" si="39"/>
        <v>82.15</v>
      </c>
      <c r="AA74" s="168">
        <f t="shared" si="40"/>
        <v>84</v>
      </c>
      <c r="AB74" s="158" t="str">
        <f t="shared" si="41"/>
        <v>Benchmarking</v>
      </c>
      <c r="AD74" s="3"/>
      <c r="AG74" s="1"/>
      <c r="AH74" s="1"/>
      <c r="AI74" s="1"/>
      <c r="AJ74" s="1"/>
      <c r="AK74" s="1"/>
      <c r="AL74" s="1"/>
      <c r="AM74" s="1"/>
      <c r="AN74" s="1"/>
      <c r="AO74" s="1"/>
      <c r="AP74" s="1"/>
      <c r="AQ74" s="1"/>
      <c r="AR74" s="1"/>
      <c r="AS74" s="1"/>
      <c r="AT74" s="1"/>
      <c r="AU74" s="45"/>
      <c r="AV74" s="44">
        <f t="shared" si="25"/>
        <v>72.5</v>
      </c>
      <c r="AW74" s="44">
        <f t="shared" si="26"/>
        <v>72.5</v>
      </c>
      <c r="AX74" s="44">
        <f t="shared" si="27"/>
        <v>82.5</v>
      </c>
    </row>
    <row r="75" spans="1:50" ht="18" customHeight="1">
      <c r="A75" s="146">
        <v>13</v>
      </c>
      <c r="B75" s="190" t="str">
        <f>INPUT!B75</f>
        <v>Ortega, Erika</v>
      </c>
      <c r="C75" s="57"/>
      <c r="D75" s="57"/>
      <c r="E75" s="83"/>
      <c r="F75" s="98">
        <v>18</v>
      </c>
      <c r="G75" s="53">
        <v>16</v>
      </c>
      <c r="H75" s="53">
        <v>16</v>
      </c>
      <c r="I75" s="53">
        <v>17</v>
      </c>
      <c r="J75" s="53">
        <v>16</v>
      </c>
      <c r="K75" s="109">
        <f t="shared" si="30"/>
        <v>83</v>
      </c>
      <c r="L75" s="110">
        <f t="shared" si="31"/>
        <v>83</v>
      </c>
      <c r="M75" s="111">
        <f t="shared" si="32"/>
        <v>16.600000000000001</v>
      </c>
      <c r="N75" s="98">
        <v>41</v>
      </c>
      <c r="O75" s="53">
        <v>44</v>
      </c>
      <c r="P75" s="53">
        <v>47</v>
      </c>
      <c r="Q75" s="109">
        <f t="shared" si="33"/>
        <v>132</v>
      </c>
      <c r="R75" s="110">
        <f t="shared" si="34"/>
        <v>88</v>
      </c>
      <c r="S75" s="111">
        <f t="shared" si="35"/>
        <v>44</v>
      </c>
      <c r="T75" s="98">
        <v>32</v>
      </c>
      <c r="U75" s="53">
        <v>34</v>
      </c>
      <c r="V75" s="53">
        <v>33</v>
      </c>
      <c r="W75" s="109">
        <f t="shared" si="36"/>
        <v>99</v>
      </c>
      <c r="X75" s="110">
        <f t="shared" si="37"/>
        <v>82.5</v>
      </c>
      <c r="Y75" s="111">
        <f t="shared" si="38"/>
        <v>24.75</v>
      </c>
      <c r="Z75" s="163">
        <f t="shared" si="39"/>
        <v>85.35</v>
      </c>
      <c r="AA75" s="168">
        <f t="shared" si="40"/>
        <v>87</v>
      </c>
      <c r="AB75" s="158" t="str">
        <f t="shared" si="41"/>
        <v>Benchmarking</v>
      </c>
      <c r="AD75" s="3"/>
      <c r="AG75" s="1"/>
      <c r="AH75" s="1"/>
      <c r="AI75" s="1"/>
      <c r="AJ75" s="1"/>
      <c r="AK75" s="1"/>
      <c r="AL75" s="1"/>
      <c r="AM75" s="1"/>
      <c r="AN75" s="1"/>
      <c r="AO75" s="1"/>
      <c r="AP75" s="1"/>
      <c r="AQ75" s="1"/>
      <c r="AR75" s="1"/>
      <c r="AS75" s="1"/>
      <c r="AT75" s="1"/>
      <c r="AU75" s="45"/>
      <c r="AV75" s="44">
        <f t="shared" si="25"/>
        <v>80</v>
      </c>
      <c r="AW75" s="44">
        <f t="shared" si="26"/>
        <v>85</v>
      </c>
      <c r="AX75" s="44">
        <f t="shared" si="27"/>
        <v>82.5</v>
      </c>
    </row>
    <row r="76" spans="1:50" ht="18" customHeight="1">
      <c r="A76" s="146">
        <v>14</v>
      </c>
      <c r="B76" s="190" t="str">
        <f>INPUT!B76</f>
        <v>Pascual, Faith</v>
      </c>
      <c r="C76" s="57"/>
      <c r="D76" s="57"/>
      <c r="E76" s="83"/>
      <c r="F76" s="98">
        <v>18</v>
      </c>
      <c r="G76" s="53">
        <v>17</v>
      </c>
      <c r="H76" s="53">
        <v>16</v>
      </c>
      <c r="I76" s="53">
        <v>17</v>
      </c>
      <c r="J76" s="53">
        <v>16</v>
      </c>
      <c r="K76" s="109">
        <f t="shared" si="30"/>
        <v>84</v>
      </c>
      <c r="L76" s="110">
        <f t="shared" si="31"/>
        <v>84</v>
      </c>
      <c r="M76" s="111">
        <f t="shared" si="32"/>
        <v>16.8</v>
      </c>
      <c r="N76" s="98">
        <v>41</v>
      </c>
      <c r="O76" s="53">
        <v>47</v>
      </c>
      <c r="P76" s="53">
        <v>44</v>
      </c>
      <c r="Q76" s="109">
        <f t="shared" si="33"/>
        <v>132</v>
      </c>
      <c r="R76" s="110">
        <f t="shared" si="34"/>
        <v>88</v>
      </c>
      <c r="S76" s="111">
        <f t="shared" si="35"/>
        <v>44</v>
      </c>
      <c r="T76" s="98">
        <v>31</v>
      </c>
      <c r="U76" s="53">
        <v>30</v>
      </c>
      <c r="V76" s="53">
        <v>32</v>
      </c>
      <c r="W76" s="109">
        <f t="shared" si="36"/>
        <v>93</v>
      </c>
      <c r="X76" s="110">
        <f t="shared" si="37"/>
        <v>77.5</v>
      </c>
      <c r="Y76" s="111">
        <f t="shared" si="38"/>
        <v>23.25</v>
      </c>
      <c r="Z76" s="163">
        <f t="shared" si="39"/>
        <v>84.05</v>
      </c>
      <c r="AA76" s="168">
        <f t="shared" si="40"/>
        <v>86</v>
      </c>
      <c r="AB76" s="158" t="str">
        <f t="shared" si="41"/>
        <v>Benchmarking</v>
      </c>
      <c r="AD76" s="3"/>
      <c r="AG76" s="1"/>
      <c r="AH76" s="1"/>
      <c r="AI76" s="1"/>
      <c r="AJ76" s="1"/>
      <c r="AK76" s="1"/>
      <c r="AL76" s="1"/>
      <c r="AM76" s="1"/>
      <c r="AN76" s="1"/>
      <c r="AO76" s="1"/>
      <c r="AP76" s="1"/>
      <c r="AQ76" s="1"/>
      <c r="AR76" s="1"/>
      <c r="AS76" s="1"/>
      <c r="AT76" s="1"/>
      <c r="AU76" s="45"/>
      <c r="AV76" s="44">
        <f t="shared" ref="AV76:AV112" si="42">(T76/$T$10)*100</f>
        <v>77.5</v>
      </c>
      <c r="AW76" s="44">
        <f t="shared" ref="AW76:AW112" si="43">(U76/$U$10)*100</f>
        <v>75</v>
      </c>
      <c r="AX76" s="44">
        <f t="shared" ref="AX76:AX112" si="44">(V76/$V$10)*100</f>
        <v>80</v>
      </c>
    </row>
    <row r="77" spans="1:50" ht="18" customHeight="1">
      <c r="A77" s="146">
        <v>15</v>
      </c>
      <c r="B77" s="190" t="str">
        <f>INPUT!B77</f>
        <v>Quizon, Gabrielle</v>
      </c>
      <c r="C77" s="57"/>
      <c r="D77" s="57"/>
      <c r="E77" s="83"/>
      <c r="F77" s="98">
        <v>17</v>
      </c>
      <c r="G77" s="53">
        <v>19</v>
      </c>
      <c r="H77" s="53">
        <v>18</v>
      </c>
      <c r="I77" s="53">
        <v>19</v>
      </c>
      <c r="J77" s="53">
        <v>17</v>
      </c>
      <c r="K77" s="109">
        <f t="shared" si="30"/>
        <v>90</v>
      </c>
      <c r="L77" s="110">
        <f t="shared" si="31"/>
        <v>90</v>
      </c>
      <c r="M77" s="111">
        <f t="shared" si="32"/>
        <v>18</v>
      </c>
      <c r="N77" s="98">
        <v>45</v>
      </c>
      <c r="O77" s="53">
        <v>45</v>
      </c>
      <c r="P77" s="53">
        <v>46</v>
      </c>
      <c r="Q77" s="109">
        <f t="shared" si="33"/>
        <v>136</v>
      </c>
      <c r="R77" s="110">
        <f t="shared" si="34"/>
        <v>90.67</v>
      </c>
      <c r="S77" s="111">
        <f t="shared" si="35"/>
        <v>45.34</v>
      </c>
      <c r="T77" s="98">
        <v>36</v>
      </c>
      <c r="U77" s="53">
        <v>33</v>
      </c>
      <c r="V77" s="53">
        <v>36</v>
      </c>
      <c r="W77" s="109">
        <f t="shared" si="36"/>
        <v>105</v>
      </c>
      <c r="X77" s="110">
        <f t="shared" si="37"/>
        <v>87.5</v>
      </c>
      <c r="Y77" s="111">
        <f t="shared" si="38"/>
        <v>26.25</v>
      </c>
      <c r="Z77" s="163">
        <f t="shared" si="39"/>
        <v>89.59</v>
      </c>
      <c r="AA77" s="168">
        <f t="shared" si="40"/>
        <v>91</v>
      </c>
      <c r="AB77" s="158" t="str">
        <f t="shared" si="41"/>
        <v>Advancing</v>
      </c>
      <c r="AD77" s="3"/>
      <c r="AG77" s="1"/>
      <c r="AH77" s="1"/>
      <c r="AI77" s="1"/>
      <c r="AJ77" s="1"/>
      <c r="AK77" s="1"/>
      <c r="AL77" s="1"/>
      <c r="AM77" s="1"/>
      <c r="AN77" s="1"/>
      <c r="AO77" s="1"/>
      <c r="AP77" s="1"/>
      <c r="AQ77" s="1"/>
      <c r="AR77" s="1"/>
      <c r="AS77" s="1"/>
      <c r="AT77" s="1"/>
      <c r="AU77" s="45"/>
      <c r="AV77" s="44">
        <f t="shared" si="42"/>
        <v>90</v>
      </c>
      <c r="AW77" s="44">
        <f t="shared" si="43"/>
        <v>82.5</v>
      </c>
      <c r="AX77" s="44">
        <f t="shared" si="44"/>
        <v>90</v>
      </c>
    </row>
    <row r="78" spans="1:50" ht="18" customHeight="1">
      <c r="A78" s="146">
        <v>16</v>
      </c>
      <c r="B78" s="190" t="str">
        <f>INPUT!B78</f>
        <v>Ramos, Hannah</v>
      </c>
      <c r="C78" s="57"/>
      <c r="D78" s="57"/>
      <c r="E78" s="83"/>
      <c r="F78" s="98">
        <v>17</v>
      </c>
      <c r="G78" s="53">
        <v>18</v>
      </c>
      <c r="H78" s="53">
        <v>16</v>
      </c>
      <c r="I78" s="53">
        <v>17</v>
      </c>
      <c r="J78" s="53">
        <v>17</v>
      </c>
      <c r="K78" s="109">
        <f t="shared" si="30"/>
        <v>85</v>
      </c>
      <c r="L78" s="110">
        <f t="shared" si="31"/>
        <v>85</v>
      </c>
      <c r="M78" s="111">
        <f t="shared" si="32"/>
        <v>17</v>
      </c>
      <c r="N78" s="98">
        <v>47</v>
      </c>
      <c r="O78" s="53">
        <v>44</v>
      </c>
      <c r="P78" s="53">
        <v>43</v>
      </c>
      <c r="Q78" s="109">
        <f t="shared" si="33"/>
        <v>134</v>
      </c>
      <c r="R78" s="110">
        <f t="shared" si="34"/>
        <v>89.33</v>
      </c>
      <c r="S78" s="111">
        <f t="shared" si="35"/>
        <v>44.67</v>
      </c>
      <c r="T78" s="98">
        <v>32</v>
      </c>
      <c r="U78" s="53">
        <v>32</v>
      </c>
      <c r="V78" s="53">
        <v>32</v>
      </c>
      <c r="W78" s="109">
        <f t="shared" si="36"/>
        <v>96</v>
      </c>
      <c r="X78" s="110">
        <f t="shared" si="37"/>
        <v>80</v>
      </c>
      <c r="Y78" s="111">
        <f t="shared" si="38"/>
        <v>24</v>
      </c>
      <c r="Z78" s="163">
        <f t="shared" si="39"/>
        <v>85.67</v>
      </c>
      <c r="AA78" s="168">
        <f t="shared" si="40"/>
        <v>87</v>
      </c>
      <c r="AB78" s="158" t="str">
        <f t="shared" si="41"/>
        <v>Benchmarking</v>
      </c>
      <c r="AD78" s="3"/>
      <c r="AG78" s="1"/>
      <c r="AH78" s="1"/>
      <c r="AI78" s="1"/>
      <c r="AJ78" s="1"/>
      <c r="AK78" s="1"/>
      <c r="AL78" s="1"/>
      <c r="AM78" s="1"/>
      <c r="AN78" s="1"/>
      <c r="AO78" s="1"/>
      <c r="AP78" s="1"/>
      <c r="AQ78" s="1"/>
      <c r="AR78" s="1"/>
      <c r="AS78" s="1"/>
      <c r="AT78" s="1"/>
      <c r="AU78" s="45"/>
      <c r="AV78" s="44">
        <f t="shared" si="42"/>
        <v>80</v>
      </c>
      <c r="AW78" s="44">
        <f t="shared" si="43"/>
        <v>80</v>
      </c>
      <c r="AX78" s="44">
        <f t="shared" si="44"/>
        <v>80</v>
      </c>
    </row>
    <row r="79" spans="1:50" ht="18" customHeight="1">
      <c r="A79" s="146">
        <v>17</v>
      </c>
      <c r="B79" s="190" t="str">
        <f>INPUT!B79</f>
        <v>Reyes, Isabelle</v>
      </c>
      <c r="C79" s="57"/>
      <c r="D79" s="57"/>
      <c r="E79" s="83"/>
      <c r="F79" s="98">
        <v>14</v>
      </c>
      <c r="G79" s="53">
        <v>15</v>
      </c>
      <c r="H79" s="53">
        <v>15</v>
      </c>
      <c r="I79" s="53">
        <v>15</v>
      </c>
      <c r="J79" s="53">
        <v>14</v>
      </c>
      <c r="K79" s="109">
        <f t="shared" si="30"/>
        <v>73</v>
      </c>
      <c r="L79" s="110">
        <f t="shared" si="31"/>
        <v>73</v>
      </c>
      <c r="M79" s="111">
        <f t="shared" si="32"/>
        <v>14.6</v>
      </c>
      <c r="N79" s="98">
        <v>38</v>
      </c>
      <c r="O79" s="53">
        <v>39</v>
      </c>
      <c r="P79" s="53">
        <v>41</v>
      </c>
      <c r="Q79" s="109">
        <f t="shared" si="33"/>
        <v>118</v>
      </c>
      <c r="R79" s="110">
        <f t="shared" si="34"/>
        <v>78.67</v>
      </c>
      <c r="S79" s="111">
        <f t="shared" si="35"/>
        <v>39.340000000000003</v>
      </c>
      <c r="T79" s="98">
        <v>24</v>
      </c>
      <c r="U79" s="53">
        <v>28</v>
      </c>
      <c r="V79" s="53">
        <v>28</v>
      </c>
      <c r="W79" s="109">
        <f t="shared" si="36"/>
        <v>80</v>
      </c>
      <c r="X79" s="110">
        <f t="shared" si="37"/>
        <v>66.67</v>
      </c>
      <c r="Y79" s="111">
        <f t="shared" si="38"/>
        <v>20</v>
      </c>
      <c r="Z79" s="163">
        <f t="shared" si="39"/>
        <v>73.94</v>
      </c>
      <c r="AA79" s="168">
        <f t="shared" si="40"/>
        <v>76</v>
      </c>
      <c r="AB79" s="158" t="str">
        <f t="shared" si="41"/>
        <v>Connecting</v>
      </c>
      <c r="AD79" s="3"/>
      <c r="AG79" s="1"/>
      <c r="AH79" s="1"/>
      <c r="AI79" s="1"/>
      <c r="AJ79" s="1"/>
      <c r="AK79" s="1"/>
      <c r="AL79" s="1"/>
      <c r="AM79" s="1"/>
      <c r="AN79" s="1"/>
      <c r="AO79" s="1"/>
      <c r="AP79" s="1"/>
      <c r="AQ79" s="1"/>
      <c r="AR79" s="1"/>
      <c r="AS79" s="1"/>
      <c r="AT79" s="1"/>
      <c r="AU79" s="45"/>
      <c r="AV79" s="44">
        <f t="shared" si="42"/>
        <v>60</v>
      </c>
      <c r="AW79" s="44">
        <f t="shared" si="43"/>
        <v>70</v>
      </c>
      <c r="AX79" s="44">
        <f t="shared" si="44"/>
        <v>70</v>
      </c>
    </row>
    <row r="80" spans="1:50" ht="18" customHeight="1">
      <c r="A80" s="146">
        <v>18</v>
      </c>
      <c r="B80" s="190" t="str">
        <f>INPUT!B80</f>
        <v>Rivera, Jasmine</v>
      </c>
      <c r="C80" s="57"/>
      <c r="D80" s="57"/>
      <c r="E80" s="83"/>
      <c r="F80" s="98">
        <v>18</v>
      </c>
      <c r="G80" s="53">
        <v>16</v>
      </c>
      <c r="H80" s="53">
        <v>19</v>
      </c>
      <c r="I80" s="53">
        <v>18</v>
      </c>
      <c r="J80" s="53">
        <v>19</v>
      </c>
      <c r="K80" s="109">
        <f t="shared" si="30"/>
        <v>90</v>
      </c>
      <c r="L80" s="110">
        <f t="shared" si="31"/>
        <v>90</v>
      </c>
      <c r="M80" s="111">
        <f t="shared" si="32"/>
        <v>18</v>
      </c>
      <c r="N80" s="98">
        <v>42</v>
      </c>
      <c r="O80" s="53">
        <v>41</v>
      </c>
      <c r="P80" s="53">
        <v>42</v>
      </c>
      <c r="Q80" s="109">
        <f t="shared" si="33"/>
        <v>125</v>
      </c>
      <c r="R80" s="110">
        <f t="shared" si="34"/>
        <v>83.33</v>
      </c>
      <c r="S80" s="111">
        <f t="shared" si="35"/>
        <v>41.67</v>
      </c>
      <c r="T80" s="98">
        <v>33</v>
      </c>
      <c r="U80" s="53">
        <v>32</v>
      </c>
      <c r="V80" s="53">
        <v>31</v>
      </c>
      <c r="W80" s="109">
        <f t="shared" si="36"/>
        <v>96</v>
      </c>
      <c r="X80" s="110">
        <f t="shared" si="37"/>
        <v>80</v>
      </c>
      <c r="Y80" s="111">
        <f t="shared" si="38"/>
        <v>24</v>
      </c>
      <c r="Z80" s="163">
        <f t="shared" si="39"/>
        <v>83.67</v>
      </c>
      <c r="AA80" s="168">
        <f t="shared" si="40"/>
        <v>85</v>
      </c>
      <c r="AB80" s="158" t="str">
        <f t="shared" si="41"/>
        <v>Benchmarking</v>
      </c>
      <c r="AD80" s="3"/>
      <c r="AG80" s="1"/>
      <c r="AH80" s="1"/>
      <c r="AI80" s="1"/>
      <c r="AJ80" s="1"/>
      <c r="AK80" s="1"/>
      <c r="AL80" s="1"/>
      <c r="AM80" s="1"/>
      <c r="AN80" s="1"/>
      <c r="AO80" s="1"/>
      <c r="AP80" s="1"/>
      <c r="AQ80" s="1"/>
      <c r="AR80" s="1"/>
      <c r="AS80" s="1"/>
      <c r="AT80" s="1"/>
      <c r="AU80" s="45"/>
      <c r="AV80" s="44">
        <f t="shared" si="42"/>
        <v>82.5</v>
      </c>
      <c r="AW80" s="44">
        <f t="shared" si="43"/>
        <v>80</v>
      </c>
      <c r="AX80" s="44">
        <f t="shared" si="44"/>
        <v>77.5</v>
      </c>
    </row>
    <row r="81" spans="1:50" ht="18" customHeight="1">
      <c r="A81" s="146">
        <v>19</v>
      </c>
      <c r="B81" s="190" t="str">
        <f>INPUT!B81</f>
        <v>Rosales, Jillian</v>
      </c>
      <c r="C81" s="57"/>
      <c r="D81" s="57"/>
      <c r="E81" s="83"/>
      <c r="F81" s="98">
        <v>15</v>
      </c>
      <c r="G81" s="53">
        <v>15</v>
      </c>
      <c r="H81" s="53">
        <v>16</v>
      </c>
      <c r="I81" s="53">
        <v>16</v>
      </c>
      <c r="J81" s="53">
        <v>15</v>
      </c>
      <c r="K81" s="109">
        <f t="shared" si="30"/>
        <v>77</v>
      </c>
      <c r="L81" s="110">
        <f t="shared" si="31"/>
        <v>77</v>
      </c>
      <c r="M81" s="111">
        <f t="shared" si="32"/>
        <v>15.4</v>
      </c>
      <c r="N81" s="98">
        <v>35</v>
      </c>
      <c r="O81" s="53">
        <v>35</v>
      </c>
      <c r="P81" s="53">
        <v>38</v>
      </c>
      <c r="Q81" s="109">
        <f t="shared" si="33"/>
        <v>108</v>
      </c>
      <c r="R81" s="110">
        <f t="shared" si="34"/>
        <v>72</v>
      </c>
      <c r="S81" s="111">
        <f t="shared" si="35"/>
        <v>36</v>
      </c>
      <c r="T81" s="98">
        <v>27</v>
      </c>
      <c r="U81" s="53">
        <v>27</v>
      </c>
      <c r="V81" s="53">
        <v>26</v>
      </c>
      <c r="W81" s="109">
        <f t="shared" si="36"/>
        <v>80</v>
      </c>
      <c r="X81" s="110">
        <f t="shared" si="37"/>
        <v>66.67</v>
      </c>
      <c r="Y81" s="111">
        <f t="shared" si="38"/>
        <v>20</v>
      </c>
      <c r="Z81" s="163">
        <f t="shared" si="39"/>
        <v>71.400000000000006</v>
      </c>
      <c r="AA81" s="168">
        <f t="shared" si="40"/>
        <v>75</v>
      </c>
      <c r="AB81" s="158" t="str">
        <f t="shared" si="41"/>
        <v>Connecting</v>
      </c>
      <c r="AD81" s="3"/>
      <c r="AG81" s="1"/>
      <c r="AH81" s="1"/>
      <c r="AI81" s="1"/>
      <c r="AJ81" s="1"/>
      <c r="AK81" s="1"/>
      <c r="AL81" s="1"/>
      <c r="AM81" s="1"/>
      <c r="AN81" s="1"/>
      <c r="AO81" s="1"/>
      <c r="AP81" s="1"/>
      <c r="AQ81" s="1"/>
      <c r="AR81" s="1"/>
      <c r="AS81" s="1"/>
      <c r="AT81" s="1"/>
      <c r="AU81" s="45"/>
      <c r="AV81" s="44">
        <f t="shared" si="42"/>
        <v>67.5</v>
      </c>
      <c r="AW81" s="44">
        <f t="shared" si="43"/>
        <v>67.5</v>
      </c>
      <c r="AX81" s="44">
        <f t="shared" si="44"/>
        <v>65</v>
      </c>
    </row>
    <row r="82" spans="1:50" ht="18" customHeight="1">
      <c r="A82" s="146">
        <v>20</v>
      </c>
      <c r="B82" s="190" t="str">
        <f>INPUT!B82</f>
        <v>Salazar, Julia</v>
      </c>
      <c r="C82" s="57"/>
      <c r="D82" s="57"/>
      <c r="E82" s="83"/>
      <c r="F82" s="98">
        <v>17</v>
      </c>
      <c r="G82" s="53">
        <v>15</v>
      </c>
      <c r="H82" s="53">
        <v>15</v>
      </c>
      <c r="I82" s="53">
        <v>15</v>
      </c>
      <c r="J82" s="53">
        <v>17</v>
      </c>
      <c r="K82" s="109">
        <f t="shared" si="30"/>
        <v>79</v>
      </c>
      <c r="L82" s="110">
        <f t="shared" si="31"/>
        <v>79</v>
      </c>
      <c r="M82" s="111">
        <f t="shared" si="32"/>
        <v>15.8</v>
      </c>
      <c r="N82" s="98">
        <v>42</v>
      </c>
      <c r="O82" s="53">
        <v>38</v>
      </c>
      <c r="P82" s="53">
        <v>38</v>
      </c>
      <c r="Q82" s="109">
        <f t="shared" si="33"/>
        <v>118</v>
      </c>
      <c r="R82" s="110">
        <f t="shared" si="34"/>
        <v>78.67</v>
      </c>
      <c r="S82" s="111">
        <f t="shared" si="35"/>
        <v>39.340000000000003</v>
      </c>
      <c r="T82" s="98">
        <v>32</v>
      </c>
      <c r="U82" s="53">
        <v>33</v>
      </c>
      <c r="V82" s="53">
        <v>29</v>
      </c>
      <c r="W82" s="109">
        <f t="shared" si="36"/>
        <v>94</v>
      </c>
      <c r="X82" s="110">
        <f t="shared" si="37"/>
        <v>78.33</v>
      </c>
      <c r="Y82" s="111">
        <f t="shared" si="38"/>
        <v>23.5</v>
      </c>
      <c r="Z82" s="163">
        <f t="shared" si="39"/>
        <v>78.64</v>
      </c>
      <c r="AA82" s="168">
        <f t="shared" si="40"/>
        <v>80</v>
      </c>
      <c r="AB82" s="158" t="str">
        <f t="shared" si="41"/>
        <v>Benchmarking</v>
      </c>
      <c r="AD82" s="3"/>
      <c r="AG82" s="1"/>
      <c r="AH82" s="1"/>
      <c r="AI82" s="1"/>
      <c r="AJ82" s="1"/>
      <c r="AK82" s="1"/>
      <c r="AL82" s="1"/>
      <c r="AM82" s="1"/>
      <c r="AN82" s="1"/>
      <c r="AO82" s="1"/>
      <c r="AP82" s="1"/>
      <c r="AQ82" s="1"/>
      <c r="AR82" s="1"/>
      <c r="AS82" s="1"/>
      <c r="AT82" s="1"/>
      <c r="AU82" s="45"/>
      <c r="AV82" s="44">
        <f t="shared" si="42"/>
        <v>80</v>
      </c>
      <c r="AW82" s="44">
        <f t="shared" si="43"/>
        <v>82.5</v>
      </c>
      <c r="AX82" s="44">
        <f t="shared" si="44"/>
        <v>72.5</v>
      </c>
    </row>
    <row r="83" spans="1:50" ht="18" customHeight="1">
      <c r="A83" s="146">
        <v>21</v>
      </c>
      <c r="B83" s="190" t="str">
        <f>INPUT!B83</f>
        <v>Santiago, Katrina</v>
      </c>
      <c r="C83" s="57"/>
      <c r="D83" s="57"/>
      <c r="E83" s="83"/>
      <c r="F83" s="98">
        <v>17</v>
      </c>
      <c r="G83" s="53">
        <v>16</v>
      </c>
      <c r="H83" s="53">
        <v>18</v>
      </c>
      <c r="I83" s="53">
        <v>16</v>
      </c>
      <c r="J83" s="53">
        <v>18</v>
      </c>
      <c r="K83" s="109">
        <f t="shared" si="30"/>
        <v>85</v>
      </c>
      <c r="L83" s="110">
        <f t="shared" si="31"/>
        <v>85</v>
      </c>
      <c r="M83" s="111">
        <f t="shared" si="32"/>
        <v>17</v>
      </c>
      <c r="N83" s="98">
        <v>42</v>
      </c>
      <c r="O83" s="53">
        <v>46</v>
      </c>
      <c r="P83" s="53">
        <v>42</v>
      </c>
      <c r="Q83" s="109">
        <f t="shared" si="33"/>
        <v>130</v>
      </c>
      <c r="R83" s="110">
        <f t="shared" si="34"/>
        <v>86.67</v>
      </c>
      <c r="S83" s="111">
        <f t="shared" si="35"/>
        <v>43.34</v>
      </c>
      <c r="T83" s="98">
        <v>29</v>
      </c>
      <c r="U83" s="53">
        <v>33</v>
      </c>
      <c r="V83" s="53">
        <v>34</v>
      </c>
      <c r="W83" s="109">
        <f t="shared" si="36"/>
        <v>96</v>
      </c>
      <c r="X83" s="110">
        <f t="shared" si="37"/>
        <v>80</v>
      </c>
      <c r="Y83" s="111">
        <f t="shared" si="38"/>
        <v>24</v>
      </c>
      <c r="Z83" s="163">
        <f t="shared" si="39"/>
        <v>84.34</v>
      </c>
      <c r="AA83" s="168">
        <f t="shared" si="40"/>
        <v>86</v>
      </c>
      <c r="AB83" s="158" t="str">
        <f t="shared" si="41"/>
        <v>Benchmarking</v>
      </c>
      <c r="AD83" s="3"/>
      <c r="AG83" s="1"/>
      <c r="AH83" s="1"/>
      <c r="AI83" s="1"/>
      <c r="AJ83" s="1"/>
      <c r="AK83" s="1"/>
      <c r="AL83" s="1"/>
      <c r="AM83" s="1"/>
      <c r="AN83" s="1"/>
      <c r="AO83" s="1"/>
      <c r="AP83" s="1"/>
      <c r="AQ83" s="1"/>
      <c r="AR83" s="1"/>
      <c r="AS83" s="1"/>
      <c r="AT83" s="1"/>
      <c r="AU83" s="45"/>
      <c r="AV83" s="44">
        <f t="shared" si="42"/>
        <v>72.5</v>
      </c>
      <c r="AW83" s="44">
        <f t="shared" si="43"/>
        <v>82.5</v>
      </c>
      <c r="AX83" s="44">
        <f t="shared" si="44"/>
        <v>85</v>
      </c>
    </row>
    <row r="84" spans="1:50" ht="18" customHeight="1">
      <c r="A84" s="146">
        <v>22</v>
      </c>
      <c r="B84" s="190" t="str">
        <f>INPUT!B84</f>
        <v>Santos, Kayla</v>
      </c>
      <c r="C84" s="57"/>
      <c r="D84" s="57"/>
      <c r="E84" s="83"/>
      <c r="F84" s="98">
        <v>17</v>
      </c>
      <c r="G84" s="53">
        <v>16</v>
      </c>
      <c r="H84" s="53">
        <v>15</v>
      </c>
      <c r="I84" s="53">
        <v>17</v>
      </c>
      <c r="J84" s="53">
        <v>17</v>
      </c>
      <c r="K84" s="109">
        <f t="shared" si="30"/>
        <v>82</v>
      </c>
      <c r="L84" s="110">
        <f t="shared" si="31"/>
        <v>82</v>
      </c>
      <c r="M84" s="111">
        <f t="shared" si="32"/>
        <v>16.399999999999999</v>
      </c>
      <c r="N84" s="98">
        <v>45</v>
      </c>
      <c r="O84" s="53">
        <v>40</v>
      </c>
      <c r="P84" s="53">
        <v>39</v>
      </c>
      <c r="Q84" s="109">
        <f t="shared" si="33"/>
        <v>124</v>
      </c>
      <c r="R84" s="110">
        <f t="shared" si="34"/>
        <v>82.67</v>
      </c>
      <c r="S84" s="111">
        <f t="shared" si="35"/>
        <v>41.34</v>
      </c>
      <c r="T84" s="98">
        <v>28</v>
      </c>
      <c r="U84" s="53">
        <v>31</v>
      </c>
      <c r="V84" s="53">
        <v>31</v>
      </c>
      <c r="W84" s="109">
        <f t="shared" si="36"/>
        <v>90</v>
      </c>
      <c r="X84" s="110">
        <f t="shared" si="37"/>
        <v>75</v>
      </c>
      <c r="Y84" s="111">
        <f t="shared" si="38"/>
        <v>22.5</v>
      </c>
      <c r="Z84" s="163">
        <f t="shared" si="39"/>
        <v>80.239999999999995</v>
      </c>
      <c r="AA84" s="168">
        <f t="shared" si="40"/>
        <v>82</v>
      </c>
      <c r="AB84" s="158" t="str">
        <f t="shared" si="41"/>
        <v>Benchmarking</v>
      </c>
      <c r="AD84" s="3"/>
      <c r="AG84" s="1"/>
      <c r="AH84" s="1"/>
      <c r="AI84" s="1"/>
      <c r="AJ84" s="1"/>
      <c r="AK84" s="1"/>
      <c r="AL84" s="1"/>
      <c r="AM84" s="1"/>
      <c r="AN84" s="1"/>
      <c r="AO84" s="1"/>
      <c r="AP84" s="1"/>
      <c r="AQ84" s="1"/>
      <c r="AR84" s="1"/>
      <c r="AS84" s="1"/>
      <c r="AT84" s="1"/>
      <c r="AU84" s="45"/>
      <c r="AV84" s="44">
        <f t="shared" si="42"/>
        <v>70</v>
      </c>
      <c r="AW84" s="44">
        <f t="shared" si="43"/>
        <v>77.5</v>
      </c>
      <c r="AX84" s="44">
        <f t="shared" si="44"/>
        <v>77.5</v>
      </c>
    </row>
    <row r="85" spans="1:50" ht="18" customHeight="1">
      <c r="A85" s="146">
        <v>23</v>
      </c>
      <c r="B85" s="190" t="str">
        <f>INPUT!B85</f>
        <v>Soriano, Kiana</v>
      </c>
      <c r="C85" s="57"/>
      <c r="D85" s="57"/>
      <c r="E85" s="83"/>
      <c r="F85" s="98">
        <v>17</v>
      </c>
      <c r="G85" s="53">
        <v>16</v>
      </c>
      <c r="H85" s="53">
        <v>17</v>
      </c>
      <c r="I85" s="53">
        <v>15</v>
      </c>
      <c r="J85" s="53">
        <v>16</v>
      </c>
      <c r="K85" s="109">
        <f t="shared" si="30"/>
        <v>81</v>
      </c>
      <c r="L85" s="110">
        <f t="shared" si="31"/>
        <v>81</v>
      </c>
      <c r="M85" s="111">
        <f t="shared" si="32"/>
        <v>16.2</v>
      </c>
      <c r="N85" s="98">
        <v>42</v>
      </c>
      <c r="O85" s="53">
        <v>43</v>
      </c>
      <c r="P85" s="53">
        <v>46</v>
      </c>
      <c r="Q85" s="109">
        <f t="shared" si="33"/>
        <v>131</v>
      </c>
      <c r="R85" s="110">
        <f t="shared" si="34"/>
        <v>87.33</v>
      </c>
      <c r="S85" s="111">
        <f t="shared" si="35"/>
        <v>43.67</v>
      </c>
      <c r="T85" s="98">
        <v>34</v>
      </c>
      <c r="U85" s="53">
        <v>32</v>
      </c>
      <c r="V85" s="53">
        <v>31</v>
      </c>
      <c r="W85" s="109">
        <f t="shared" si="36"/>
        <v>97</v>
      </c>
      <c r="X85" s="110">
        <f t="shared" si="37"/>
        <v>80.83</v>
      </c>
      <c r="Y85" s="111">
        <f t="shared" si="38"/>
        <v>24.25</v>
      </c>
      <c r="Z85" s="163">
        <f t="shared" si="39"/>
        <v>84.12</v>
      </c>
      <c r="AA85" s="168">
        <f t="shared" si="40"/>
        <v>86</v>
      </c>
      <c r="AB85" s="158" t="str">
        <f t="shared" si="41"/>
        <v>Benchmarking</v>
      </c>
      <c r="AD85" s="3"/>
      <c r="AG85" s="1"/>
      <c r="AH85" s="1"/>
      <c r="AI85" s="1"/>
      <c r="AJ85" s="1"/>
      <c r="AK85" s="1"/>
      <c r="AL85" s="1"/>
      <c r="AM85" s="1"/>
      <c r="AN85" s="1"/>
      <c r="AO85" s="1"/>
      <c r="AP85" s="1"/>
      <c r="AQ85" s="1"/>
      <c r="AR85" s="1"/>
      <c r="AS85" s="1"/>
      <c r="AT85" s="1"/>
      <c r="AU85" s="45"/>
      <c r="AV85" s="44">
        <f t="shared" si="42"/>
        <v>85</v>
      </c>
      <c r="AW85" s="44">
        <f t="shared" si="43"/>
        <v>80</v>
      </c>
      <c r="AX85" s="44">
        <f t="shared" si="44"/>
        <v>77.5</v>
      </c>
    </row>
    <row r="86" spans="1:50" ht="18" customHeight="1">
      <c r="A86" s="146">
        <v>24</v>
      </c>
      <c r="B86" s="190" t="str">
        <f>INPUT!B86</f>
        <v>Torres, Leah</v>
      </c>
      <c r="C86" s="57"/>
      <c r="D86" s="57"/>
      <c r="E86" s="83"/>
      <c r="F86" s="98">
        <v>19</v>
      </c>
      <c r="G86" s="53">
        <v>19</v>
      </c>
      <c r="H86" s="53">
        <v>19</v>
      </c>
      <c r="I86" s="53">
        <v>19</v>
      </c>
      <c r="J86" s="53">
        <v>18</v>
      </c>
      <c r="K86" s="109">
        <f t="shared" si="30"/>
        <v>94</v>
      </c>
      <c r="L86" s="110">
        <f t="shared" si="31"/>
        <v>94</v>
      </c>
      <c r="M86" s="111">
        <f t="shared" si="32"/>
        <v>18.8</v>
      </c>
      <c r="N86" s="98">
        <v>44</v>
      </c>
      <c r="O86" s="53">
        <v>47</v>
      </c>
      <c r="P86" s="53">
        <v>50</v>
      </c>
      <c r="Q86" s="109">
        <f t="shared" si="33"/>
        <v>141</v>
      </c>
      <c r="R86" s="110">
        <f t="shared" si="34"/>
        <v>94</v>
      </c>
      <c r="S86" s="111">
        <f t="shared" si="35"/>
        <v>47</v>
      </c>
      <c r="T86" s="98">
        <v>33</v>
      </c>
      <c r="U86" s="53">
        <v>32</v>
      </c>
      <c r="V86" s="53">
        <v>33</v>
      </c>
      <c r="W86" s="109">
        <f t="shared" si="36"/>
        <v>98</v>
      </c>
      <c r="X86" s="110">
        <f t="shared" si="37"/>
        <v>81.67</v>
      </c>
      <c r="Y86" s="111">
        <f t="shared" si="38"/>
        <v>24.5</v>
      </c>
      <c r="Z86" s="163">
        <f t="shared" si="39"/>
        <v>90.3</v>
      </c>
      <c r="AA86" s="168">
        <f t="shared" si="40"/>
        <v>92</v>
      </c>
      <c r="AB86" s="158" t="str">
        <f t="shared" si="41"/>
        <v>Advancing</v>
      </c>
      <c r="AD86" s="3"/>
      <c r="AG86" s="1"/>
      <c r="AH86" s="1"/>
      <c r="AI86" s="1"/>
      <c r="AJ86" s="1"/>
      <c r="AK86" s="1"/>
      <c r="AL86" s="1"/>
      <c r="AM86" s="1"/>
      <c r="AN86" s="1"/>
      <c r="AO86" s="1"/>
      <c r="AP86" s="1"/>
      <c r="AQ86" s="1"/>
      <c r="AR86" s="1"/>
      <c r="AS86" s="1"/>
      <c r="AT86" s="1"/>
      <c r="AU86" s="45"/>
      <c r="AV86" s="44">
        <f t="shared" si="42"/>
        <v>82.5</v>
      </c>
      <c r="AW86" s="44">
        <f t="shared" si="43"/>
        <v>80</v>
      </c>
      <c r="AX86" s="44">
        <f t="shared" si="44"/>
        <v>82.5</v>
      </c>
    </row>
    <row r="87" spans="1:50" ht="18" customHeight="1">
      <c r="A87" s="146">
        <v>25</v>
      </c>
      <c r="B87" s="190" t="str">
        <f>INPUT!B87</f>
        <v>Valdez, Liana</v>
      </c>
      <c r="C87" s="57"/>
      <c r="D87" s="57"/>
      <c r="E87" s="83"/>
      <c r="F87" s="98">
        <v>16</v>
      </c>
      <c r="G87" s="53">
        <v>18</v>
      </c>
      <c r="H87" s="53">
        <v>17</v>
      </c>
      <c r="I87" s="53">
        <v>16</v>
      </c>
      <c r="J87" s="53">
        <v>15</v>
      </c>
      <c r="K87" s="109">
        <f t="shared" si="30"/>
        <v>82</v>
      </c>
      <c r="L87" s="110">
        <f t="shared" si="31"/>
        <v>82</v>
      </c>
      <c r="M87" s="111">
        <f t="shared" si="32"/>
        <v>16.399999999999999</v>
      </c>
      <c r="N87" s="98">
        <v>44</v>
      </c>
      <c r="O87" s="53">
        <v>41</v>
      </c>
      <c r="P87" s="53">
        <v>40</v>
      </c>
      <c r="Q87" s="109">
        <f t="shared" si="33"/>
        <v>125</v>
      </c>
      <c r="R87" s="110">
        <f t="shared" si="34"/>
        <v>83.33</v>
      </c>
      <c r="S87" s="111">
        <f t="shared" si="35"/>
        <v>41.67</v>
      </c>
      <c r="T87" s="98">
        <v>34</v>
      </c>
      <c r="U87" s="53">
        <v>32</v>
      </c>
      <c r="V87" s="53">
        <v>32</v>
      </c>
      <c r="W87" s="109">
        <f t="shared" si="36"/>
        <v>98</v>
      </c>
      <c r="X87" s="110">
        <f t="shared" si="37"/>
        <v>81.67</v>
      </c>
      <c r="Y87" s="111">
        <f t="shared" si="38"/>
        <v>24.5</v>
      </c>
      <c r="Z87" s="163">
        <f t="shared" si="39"/>
        <v>82.57</v>
      </c>
      <c r="AA87" s="168">
        <f t="shared" si="40"/>
        <v>84</v>
      </c>
      <c r="AB87" s="158" t="str">
        <f t="shared" si="41"/>
        <v>Benchmarking</v>
      </c>
      <c r="AD87" s="3"/>
      <c r="AG87" s="1"/>
      <c r="AH87" s="1"/>
      <c r="AI87" s="1"/>
      <c r="AJ87" s="1"/>
      <c r="AK87" s="1"/>
      <c r="AL87" s="1"/>
      <c r="AM87" s="1"/>
      <c r="AN87" s="1"/>
      <c r="AO87" s="1"/>
      <c r="AP87" s="1"/>
      <c r="AQ87" s="1"/>
      <c r="AR87" s="1"/>
      <c r="AS87" s="1"/>
      <c r="AT87" s="1"/>
      <c r="AU87" s="45"/>
      <c r="AV87" s="44">
        <f t="shared" si="42"/>
        <v>85</v>
      </c>
      <c r="AW87" s="44">
        <f t="shared" si="43"/>
        <v>80</v>
      </c>
      <c r="AX87" s="44">
        <f t="shared" si="44"/>
        <v>80</v>
      </c>
    </row>
    <row r="88" spans="1:50" ht="18" customHeight="1">
      <c r="A88" s="146">
        <v>26</v>
      </c>
      <c r="B88" s="190" t="str">
        <f>INPUT!B88</f>
        <v>Velasco, Lia</v>
      </c>
      <c r="C88" s="57"/>
      <c r="D88" s="57"/>
      <c r="E88" s="83"/>
      <c r="F88" s="98">
        <v>18</v>
      </c>
      <c r="G88" s="53">
        <v>18</v>
      </c>
      <c r="H88" s="53">
        <v>18</v>
      </c>
      <c r="I88" s="53">
        <v>19</v>
      </c>
      <c r="J88" s="53">
        <v>19</v>
      </c>
      <c r="K88" s="109">
        <f t="shared" si="30"/>
        <v>92</v>
      </c>
      <c r="L88" s="110">
        <f t="shared" si="31"/>
        <v>92</v>
      </c>
      <c r="M88" s="111">
        <f t="shared" si="32"/>
        <v>18.399999999999999</v>
      </c>
      <c r="N88" s="98">
        <v>48</v>
      </c>
      <c r="O88" s="53">
        <v>48</v>
      </c>
      <c r="P88" s="53">
        <v>50</v>
      </c>
      <c r="Q88" s="109">
        <f t="shared" si="33"/>
        <v>146</v>
      </c>
      <c r="R88" s="110">
        <f t="shared" si="34"/>
        <v>97.33</v>
      </c>
      <c r="S88" s="111">
        <f t="shared" si="35"/>
        <v>48.67</v>
      </c>
      <c r="T88" s="98">
        <v>37</v>
      </c>
      <c r="U88" s="53">
        <v>36</v>
      </c>
      <c r="V88" s="53">
        <v>35</v>
      </c>
      <c r="W88" s="109">
        <f t="shared" si="36"/>
        <v>108</v>
      </c>
      <c r="X88" s="110">
        <f t="shared" si="37"/>
        <v>90</v>
      </c>
      <c r="Y88" s="111">
        <f t="shared" si="38"/>
        <v>27</v>
      </c>
      <c r="Z88" s="163">
        <f t="shared" si="39"/>
        <v>94.07</v>
      </c>
      <c r="AA88" s="168">
        <f t="shared" si="40"/>
        <v>96</v>
      </c>
      <c r="AB88" s="158" t="str">
        <f t="shared" si="41"/>
        <v>Advancing</v>
      </c>
      <c r="AD88" s="3"/>
      <c r="AG88" s="1"/>
      <c r="AH88" s="1"/>
      <c r="AI88" s="1"/>
      <c r="AJ88" s="1"/>
      <c r="AK88" s="1"/>
      <c r="AL88" s="1"/>
      <c r="AM88" s="1"/>
      <c r="AN88" s="1"/>
      <c r="AO88" s="1"/>
      <c r="AP88" s="1"/>
      <c r="AQ88" s="1"/>
      <c r="AR88" s="1"/>
      <c r="AS88" s="1"/>
      <c r="AT88" s="1"/>
      <c r="AU88" s="45"/>
      <c r="AV88" s="44">
        <f t="shared" si="42"/>
        <v>92.5</v>
      </c>
      <c r="AW88" s="44">
        <f t="shared" si="43"/>
        <v>90</v>
      </c>
      <c r="AX88" s="44">
        <f t="shared" si="44"/>
        <v>87.5</v>
      </c>
    </row>
    <row r="89" spans="1:50" ht="18" customHeight="1">
      <c r="A89" s="146">
        <v>27</v>
      </c>
      <c r="B89" s="190" t="str">
        <f>INPUT!B89</f>
        <v>Villanueva, Mara</v>
      </c>
      <c r="C89" s="57"/>
      <c r="D89" s="57"/>
      <c r="E89" s="83"/>
      <c r="F89" s="98">
        <v>19</v>
      </c>
      <c r="G89" s="53">
        <v>20</v>
      </c>
      <c r="H89" s="53">
        <v>18</v>
      </c>
      <c r="I89" s="53">
        <v>19</v>
      </c>
      <c r="J89" s="53">
        <v>20</v>
      </c>
      <c r="K89" s="109">
        <f t="shared" si="30"/>
        <v>96</v>
      </c>
      <c r="L89" s="110">
        <f t="shared" si="31"/>
        <v>96</v>
      </c>
      <c r="M89" s="111">
        <f t="shared" si="32"/>
        <v>19.2</v>
      </c>
      <c r="N89" s="98">
        <v>49</v>
      </c>
      <c r="O89" s="53">
        <v>46</v>
      </c>
      <c r="P89" s="53">
        <v>50</v>
      </c>
      <c r="Q89" s="109">
        <f t="shared" si="33"/>
        <v>145</v>
      </c>
      <c r="R89" s="110">
        <f t="shared" si="34"/>
        <v>96.67</v>
      </c>
      <c r="S89" s="111">
        <f t="shared" si="35"/>
        <v>48.34</v>
      </c>
      <c r="T89" s="98">
        <v>39</v>
      </c>
      <c r="U89" s="53">
        <v>38</v>
      </c>
      <c r="V89" s="53">
        <v>39</v>
      </c>
      <c r="W89" s="109">
        <f t="shared" si="36"/>
        <v>116</v>
      </c>
      <c r="X89" s="110">
        <f t="shared" si="37"/>
        <v>96.67</v>
      </c>
      <c r="Y89" s="111">
        <f t="shared" si="38"/>
        <v>29</v>
      </c>
      <c r="Z89" s="163">
        <f t="shared" si="39"/>
        <v>96.54</v>
      </c>
      <c r="AA89" s="168">
        <f t="shared" si="40"/>
        <v>98</v>
      </c>
      <c r="AB89" s="158" t="str">
        <f t="shared" si="41"/>
        <v>Advancing</v>
      </c>
      <c r="AD89" s="3"/>
      <c r="AG89" s="1"/>
      <c r="AH89" s="1"/>
      <c r="AI89" s="1"/>
      <c r="AJ89" s="1"/>
      <c r="AK89" s="1"/>
      <c r="AL89" s="1"/>
      <c r="AM89" s="1"/>
      <c r="AN89" s="1"/>
      <c r="AO89" s="1"/>
      <c r="AP89" s="1"/>
      <c r="AQ89" s="1"/>
      <c r="AR89" s="1"/>
      <c r="AS89" s="1"/>
      <c r="AT89" s="1"/>
      <c r="AU89" s="45"/>
      <c r="AV89" s="44">
        <f t="shared" si="42"/>
        <v>97.5</v>
      </c>
      <c r="AW89" s="44">
        <f t="shared" si="43"/>
        <v>95</v>
      </c>
      <c r="AX89" s="44">
        <f t="shared" si="44"/>
        <v>97.5</v>
      </c>
    </row>
    <row r="90" spans="1:50" ht="18" customHeight="1">
      <c r="A90" s="146">
        <v>28</v>
      </c>
      <c r="B90" s="190" t="str">
        <f>INPUT!B90</f>
        <v>Yap, Maria</v>
      </c>
      <c r="C90" s="57"/>
      <c r="D90" s="57"/>
      <c r="E90" s="83"/>
      <c r="F90" s="98">
        <v>15</v>
      </c>
      <c r="G90" s="53">
        <v>16</v>
      </c>
      <c r="H90" s="53">
        <v>15</v>
      </c>
      <c r="I90" s="53">
        <v>16</v>
      </c>
      <c r="J90" s="53">
        <v>15</v>
      </c>
      <c r="K90" s="109">
        <f t="shared" si="30"/>
        <v>77</v>
      </c>
      <c r="L90" s="110">
        <f t="shared" si="31"/>
        <v>77</v>
      </c>
      <c r="M90" s="111">
        <f t="shared" si="32"/>
        <v>15.4</v>
      </c>
      <c r="N90" s="98">
        <v>39</v>
      </c>
      <c r="O90" s="53">
        <v>43</v>
      </c>
      <c r="P90" s="53">
        <v>41</v>
      </c>
      <c r="Q90" s="109">
        <f t="shared" si="33"/>
        <v>123</v>
      </c>
      <c r="R90" s="110">
        <f t="shared" si="34"/>
        <v>82</v>
      </c>
      <c r="S90" s="111">
        <f t="shared" si="35"/>
        <v>41</v>
      </c>
      <c r="T90" s="98">
        <v>33</v>
      </c>
      <c r="U90" s="53">
        <v>32</v>
      </c>
      <c r="V90" s="53">
        <v>31</v>
      </c>
      <c r="W90" s="109">
        <f t="shared" si="36"/>
        <v>96</v>
      </c>
      <c r="X90" s="110">
        <f t="shared" si="37"/>
        <v>80</v>
      </c>
      <c r="Y90" s="111">
        <f t="shared" si="38"/>
        <v>24</v>
      </c>
      <c r="Z90" s="163">
        <f t="shared" si="39"/>
        <v>80.400000000000006</v>
      </c>
      <c r="AA90" s="168">
        <f t="shared" si="40"/>
        <v>82</v>
      </c>
      <c r="AB90" s="158" t="str">
        <f t="shared" si="41"/>
        <v>Benchmarking</v>
      </c>
      <c r="AD90" s="3"/>
      <c r="AG90" s="1"/>
      <c r="AH90" s="1"/>
      <c r="AI90" s="1"/>
      <c r="AJ90" s="1"/>
      <c r="AK90" s="1"/>
      <c r="AL90" s="1"/>
      <c r="AM90" s="1"/>
      <c r="AN90" s="1"/>
      <c r="AO90" s="1"/>
      <c r="AP90" s="1"/>
      <c r="AQ90" s="1"/>
      <c r="AR90" s="1"/>
      <c r="AS90" s="1"/>
      <c r="AT90" s="1"/>
      <c r="AU90" s="45"/>
      <c r="AV90" s="44">
        <f t="shared" si="42"/>
        <v>82.5</v>
      </c>
      <c r="AW90" s="44">
        <f t="shared" si="43"/>
        <v>80</v>
      </c>
      <c r="AX90" s="44">
        <f t="shared" si="44"/>
        <v>77.5</v>
      </c>
    </row>
    <row r="91" spans="1:50" ht="18" customHeight="1">
      <c r="A91" s="146">
        <v>29</v>
      </c>
      <c r="B91" s="190" t="str">
        <f>INPUT!B91</f>
        <v>Zamora, Mika</v>
      </c>
      <c r="C91" s="57"/>
      <c r="D91" s="57"/>
      <c r="E91" s="83"/>
      <c r="F91" s="98">
        <v>17</v>
      </c>
      <c r="G91" s="53">
        <v>17</v>
      </c>
      <c r="H91" s="53">
        <v>18</v>
      </c>
      <c r="I91" s="53">
        <v>17</v>
      </c>
      <c r="J91" s="53">
        <v>17</v>
      </c>
      <c r="K91" s="109">
        <f t="shared" si="30"/>
        <v>86</v>
      </c>
      <c r="L91" s="110">
        <f t="shared" si="31"/>
        <v>86</v>
      </c>
      <c r="M91" s="111">
        <f t="shared" si="32"/>
        <v>17.2</v>
      </c>
      <c r="N91" s="98">
        <v>47</v>
      </c>
      <c r="O91" s="53">
        <v>48</v>
      </c>
      <c r="P91" s="53">
        <v>43</v>
      </c>
      <c r="Q91" s="109">
        <f t="shared" si="33"/>
        <v>138</v>
      </c>
      <c r="R91" s="110">
        <f t="shared" si="34"/>
        <v>92</v>
      </c>
      <c r="S91" s="111">
        <f t="shared" si="35"/>
        <v>46</v>
      </c>
      <c r="T91" s="98">
        <v>33</v>
      </c>
      <c r="U91" s="53">
        <v>36</v>
      </c>
      <c r="V91" s="53">
        <v>34</v>
      </c>
      <c r="W91" s="109">
        <f t="shared" si="36"/>
        <v>103</v>
      </c>
      <c r="X91" s="110">
        <f t="shared" si="37"/>
        <v>85.83</v>
      </c>
      <c r="Y91" s="111">
        <f t="shared" si="38"/>
        <v>25.75</v>
      </c>
      <c r="Z91" s="163">
        <f t="shared" si="39"/>
        <v>88.95</v>
      </c>
      <c r="AA91" s="168">
        <f t="shared" si="40"/>
        <v>90</v>
      </c>
      <c r="AB91" s="158" t="str">
        <f t="shared" si="41"/>
        <v>Advancing</v>
      </c>
      <c r="AD91" s="3"/>
      <c r="AG91" s="1"/>
      <c r="AH91" s="1"/>
      <c r="AI91" s="1"/>
      <c r="AJ91" s="1"/>
      <c r="AK91" s="1"/>
      <c r="AL91" s="1"/>
      <c r="AM91" s="1"/>
      <c r="AN91" s="1"/>
      <c r="AO91" s="1"/>
      <c r="AP91" s="1"/>
      <c r="AQ91" s="1"/>
      <c r="AR91" s="1"/>
      <c r="AS91" s="1"/>
      <c r="AT91" s="1"/>
      <c r="AU91" s="45"/>
      <c r="AV91" s="44">
        <f t="shared" si="42"/>
        <v>82.5</v>
      </c>
      <c r="AW91" s="44">
        <f t="shared" si="43"/>
        <v>90</v>
      </c>
      <c r="AX91" s="44">
        <f t="shared" si="44"/>
        <v>85</v>
      </c>
    </row>
    <row r="92" spans="1:50" ht="18" customHeight="1">
      <c r="A92" s="146">
        <v>30</v>
      </c>
      <c r="B92" s="190" t="str">
        <f>INPUT!B92</f>
        <v>Zuniga, Nicole</v>
      </c>
      <c r="C92" s="57"/>
      <c r="D92" s="57"/>
      <c r="E92" s="83"/>
      <c r="F92" s="98">
        <v>18</v>
      </c>
      <c r="G92" s="53">
        <v>18</v>
      </c>
      <c r="H92" s="53">
        <v>20</v>
      </c>
      <c r="I92" s="53">
        <v>19</v>
      </c>
      <c r="J92" s="53">
        <v>20</v>
      </c>
      <c r="K92" s="109">
        <f t="shared" si="30"/>
        <v>95</v>
      </c>
      <c r="L92" s="110">
        <f t="shared" si="31"/>
        <v>95</v>
      </c>
      <c r="M92" s="111">
        <f t="shared" si="32"/>
        <v>19</v>
      </c>
      <c r="N92" s="98">
        <v>49</v>
      </c>
      <c r="O92" s="53">
        <v>49</v>
      </c>
      <c r="P92" s="53">
        <v>47</v>
      </c>
      <c r="Q92" s="109">
        <f t="shared" si="33"/>
        <v>145</v>
      </c>
      <c r="R92" s="110">
        <f t="shared" si="34"/>
        <v>96.67</v>
      </c>
      <c r="S92" s="111">
        <f t="shared" si="35"/>
        <v>48.34</v>
      </c>
      <c r="T92" s="98">
        <v>36</v>
      </c>
      <c r="U92" s="53">
        <v>36</v>
      </c>
      <c r="V92" s="53">
        <v>36</v>
      </c>
      <c r="W92" s="109">
        <f t="shared" si="36"/>
        <v>108</v>
      </c>
      <c r="X92" s="110">
        <f t="shared" si="37"/>
        <v>90</v>
      </c>
      <c r="Y92" s="111">
        <f t="shared" si="38"/>
        <v>27</v>
      </c>
      <c r="Z92" s="163">
        <f t="shared" si="39"/>
        <v>94.34</v>
      </c>
      <c r="AA92" s="168">
        <f t="shared" si="40"/>
        <v>96</v>
      </c>
      <c r="AB92" s="158" t="str">
        <f t="shared" si="41"/>
        <v>Advancing</v>
      </c>
      <c r="AD92" s="3"/>
      <c r="AG92" s="1"/>
      <c r="AH92" s="1"/>
      <c r="AI92" s="1"/>
      <c r="AJ92" s="1"/>
      <c r="AK92" s="1"/>
      <c r="AL92" s="1"/>
      <c r="AM92" s="1"/>
      <c r="AN92" s="1"/>
      <c r="AO92" s="1"/>
      <c r="AP92" s="1"/>
      <c r="AQ92" s="1"/>
      <c r="AR92" s="1"/>
      <c r="AS92" s="1"/>
      <c r="AT92" s="1"/>
      <c r="AU92" s="45"/>
      <c r="AV92" s="44">
        <f t="shared" si="42"/>
        <v>90</v>
      </c>
      <c r="AW92" s="44">
        <f t="shared" si="43"/>
        <v>90</v>
      </c>
      <c r="AX92" s="44">
        <f t="shared" si="44"/>
        <v>90</v>
      </c>
    </row>
    <row r="93" spans="1:50" ht="18" customHeight="1">
      <c r="A93" s="146">
        <v>31</v>
      </c>
      <c r="B93" s="190" t="str">
        <f>INPUT!B93</f>
        <v>Abad, Patricia</v>
      </c>
      <c r="C93" s="57"/>
      <c r="D93" s="57"/>
      <c r="E93" s="83"/>
      <c r="F93" s="98">
        <v>18</v>
      </c>
      <c r="G93" s="53">
        <v>17</v>
      </c>
      <c r="H93" s="53">
        <v>18</v>
      </c>
      <c r="I93" s="53">
        <v>16</v>
      </c>
      <c r="J93" s="53">
        <v>18</v>
      </c>
      <c r="K93" s="109">
        <f t="shared" si="30"/>
        <v>87</v>
      </c>
      <c r="L93" s="110">
        <f t="shared" si="31"/>
        <v>87</v>
      </c>
      <c r="M93" s="111">
        <f t="shared" si="32"/>
        <v>17.399999999999999</v>
      </c>
      <c r="N93" s="98">
        <v>45</v>
      </c>
      <c r="O93" s="53">
        <v>47</v>
      </c>
      <c r="P93" s="53">
        <v>41</v>
      </c>
      <c r="Q93" s="109">
        <f t="shared" si="33"/>
        <v>133</v>
      </c>
      <c r="R93" s="110">
        <f t="shared" si="34"/>
        <v>88.67</v>
      </c>
      <c r="S93" s="111">
        <f t="shared" si="35"/>
        <v>44.34</v>
      </c>
      <c r="T93" s="98">
        <v>32</v>
      </c>
      <c r="U93" s="53">
        <v>31</v>
      </c>
      <c r="V93" s="53">
        <v>34</v>
      </c>
      <c r="W93" s="109">
        <f t="shared" si="36"/>
        <v>97</v>
      </c>
      <c r="X93" s="110">
        <f t="shared" si="37"/>
        <v>80.83</v>
      </c>
      <c r="Y93" s="111">
        <f t="shared" si="38"/>
        <v>24.25</v>
      </c>
      <c r="Z93" s="163">
        <f t="shared" si="39"/>
        <v>85.99</v>
      </c>
      <c r="AA93" s="168">
        <f t="shared" si="40"/>
        <v>87</v>
      </c>
      <c r="AB93" s="158" t="str">
        <f t="shared" si="41"/>
        <v>Benchmarking</v>
      </c>
      <c r="AD93" s="3"/>
      <c r="AG93" s="1"/>
      <c r="AH93" s="1"/>
      <c r="AI93" s="1"/>
      <c r="AJ93" s="1"/>
      <c r="AK93" s="1"/>
      <c r="AL93" s="1"/>
      <c r="AM93" s="1"/>
      <c r="AN93" s="1"/>
      <c r="AO93" s="1"/>
      <c r="AP93" s="1"/>
      <c r="AQ93" s="1"/>
      <c r="AR93" s="1"/>
      <c r="AS93" s="1"/>
      <c r="AT93" s="1"/>
      <c r="AU93" s="45"/>
      <c r="AV93" s="44">
        <f t="shared" si="42"/>
        <v>80</v>
      </c>
      <c r="AW93" s="44">
        <f t="shared" si="43"/>
        <v>77.5</v>
      </c>
      <c r="AX93" s="44">
        <f t="shared" si="44"/>
        <v>85</v>
      </c>
    </row>
    <row r="94" spans="1:50" ht="18" customHeight="1">
      <c r="A94" s="146">
        <v>32</v>
      </c>
      <c r="B94" s="190" t="str">
        <f>INPUT!B94</f>
        <v>Agustin, Rachel</v>
      </c>
      <c r="C94" s="57"/>
      <c r="D94" s="57"/>
      <c r="E94" s="83"/>
      <c r="F94" s="98">
        <v>19</v>
      </c>
      <c r="G94" s="53">
        <v>20</v>
      </c>
      <c r="H94" s="53">
        <v>18</v>
      </c>
      <c r="I94" s="53">
        <v>19</v>
      </c>
      <c r="J94" s="53">
        <v>19</v>
      </c>
      <c r="K94" s="109">
        <f t="shared" si="30"/>
        <v>95</v>
      </c>
      <c r="L94" s="110">
        <f t="shared" si="31"/>
        <v>95</v>
      </c>
      <c r="M94" s="111">
        <f t="shared" si="32"/>
        <v>19</v>
      </c>
      <c r="N94" s="98">
        <v>49</v>
      </c>
      <c r="O94" s="53">
        <v>45</v>
      </c>
      <c r="P94" s="53">
        <v>48</v>
      </c>
      <c r="Q94" s="109">
        <f t="shared" si="33"/>
        <v>142</v>
      </c>
      <c r="R94" s="110">
        <f t="shared" si="34"/>
        <v>94.67</v>
      </c>
      <c r="S94" s="111">
        <f t="shared" si="35"/>
        <v>47.34</v>
      </c>
      <c r="T94" s="98">
        <v>35</v>
      </c>
      <c r="U94" s="53">
        <v>33</v>
      </c>
      <c r="V94" s="53">
        <v>36</v>
      </c>
      <c r="W94" s="109">
        <f t="shared" si="36"/>
        <v>104</v>
      </c>
      <c r="X94" s="110">
        <f t="shared" si="37"/>
        <v>86.67</v>
      </c>
      <c r="Y94" s="111">
        <f t="shared" si="38"/>
        <v>26</v>
      </c>
      <c r="Z94" s="163">
        <f t="shared" si="39"/>
        <v>92.34</v>
      </c>
      <c r="AA94" s="168">
        <f t="shared" si="40"/>
        <v>94</v>
      </c>
      <c r="AB94" s="158" t="str">
        <f t="shared" si="41"/>
        <v>Advancing</v>
      </c>
      <c r="AD94" s="3"/>
      <c r="AG94" s="1"/>
      <c r="AH94" s="1"/>
      <c r="AI94" s="1"/>
      <c r="AJ94" s="1"/>
      <c r="AK94" s="1"/>
      <c r="AL94" s="1"/>
      <c r="AM94" s="1"/>
      <c r="AN94" s="1"/>
      <c r="AO94" s="1"/>
      <c r="AP94" s="1"/>
      <c r="AQ94" s="1"/>
      <c r="AR94" s="1"/>
      <c r="AS94" s="1"/>
      <c r="AT94" s="1"/>
      <c r="AU94" s="45"/>
      <c r="AV94" s="44">
        <f t="shared" si="42"/>
        <v>87.5</v>
      </c>
      <c r="AW94" s="44">
        <f t="shared" si="43"/>
        <v>82.5</v>
      </c>
      <c r="AX94" s="44">
        <f t="shared" si="44"/>
        <v>90</v>
      </c>
    </row>
    <row r="95" spans="1:50" ht="18" customHeight="1">
      <c r="A95" s="146">
        <v>33</v>
      </c>
      <c r="B95" s="190" t="str">
        <f>INPUT!B95</f>
        <v>Alvarez, Rebecca</v>
      </c>
      <c r="C95" s="57"/>
      <c r="D95" s="57"/>
      <c r="E95" s="83"/>
      <c r="F95" s="98">
        <v>18</v>
      </c>
      <c r="G95" s="53">
        <v>19</v>
      </c>
      <c r="H95" s="53">
        <v>16</v>
      </c>
      <c r="I95" s="53">
        <v>19</v>
      </c>
      <c r="J95" s="53">
        <v>19</v>
      </c>
      <c r="K95" s="109">
        <f t="shared" ref="K95:K112" si="45">IF(COUNT($F95:$J95)=0,"",SUM($F95:$J95))</f>
        <v>91</v>
      </c>
      <c r="L95" s="110">
        <f t="shared" ref="L95:L112" si="46">IF(ISERROR(IF($K95="","",ROUND(($K95/$K$10)*$L$10,2))),"",IF($K95="","",ROUND(($K95/$K$10)*$L$10,2)))</f>
        <v>91</v>
      </c>
      <c r="M95" s="111">
        <f t="shared" ref="M95:M112" si="47">IF($L95="","",ROUND($L95*$M$10,2))</f>
        <v>18.2</v>
      </c>
      <c r="N95" s="98">
        <v>48</v>
      </c>
      <c r="O95" s="53">
        <v>45</v>
      </c>
      <c r="P95" s="53">
        <v>46</v>
      </c>
      <c r="Q95" s="109">
        <f t="shared" ref="Q95:Q112" si="48">IF(COUNT($N95:$P95)=0,"",SUM($N95:$P95))</f>
        <v>139</v>
      </c>
      <c r="R95" s="110">
        <f t="shared" ref="R95:R112" si="49">IF(ISERROR(IF($Q95="","",ROUND(($Q95/$Q$10)*$R$10,2))),"",IF($Q95="","",ROUND(($Q95/$Q$10)*$R$10,2)))</f>
        <v>92.67</v>
      </c>
      <c r="S95" s="111">
        <f t="shared" ref="S95:S112" si="50">IF($R95="","",ROUND($R95*$S$10,2))</f>
        <v>46.34</v>
      </c>
      <c r="T95" s="98">
        <v>34</v>
      </c>
      <c r="U95" s="53">
        <v>35</v>
      </c>
      <c r="V95" s="53">
        <v>31</v>
      </c>
      <c r="W95" s="109">
        <f t="shared" ref="W95:W112" si="51">IF(COUNT($T95:$V95)=0,"",SUM($T95:$V95))</f>
        <v>100</v>
      </c>
      <c r="X95" s="110">
        <f t="shared" ref="X95:X112" si="52">IF(ISERROR(IF($W95="","",ROUND(($W95/$W$10)*$X$10,2))),"",IF($W95="","",ROUND(($W95/$W$10)*$X$10,2)))</f>
        <v>83.33</v>
      </c>
      <c r="Y95" s="111">
        <f t="shared" ref="Y95:Y112" si="53">IF($X95="","",ROUND($X95*$Y$10,2))</f>
        <v>25</v>
      </c>
      <c r="Z95" s="163">
        <f t="shared" ref="Z95:Z112" si="54">IF(ISERROR(IF($V95="","",ROUND(SUM($M95,$S95,$Y95),2))),"",IF($V95="","",ROUND(SUM($M95,$S95,$Y95),2)))</f>
        <v>89.54</v>
      </c>
      <c r="AA95" s="168">
        <f t="shared" ref="AA95:AA112" si="55">IF(ISERROR(IF($V95="","",VLOOKUP(Z95,NewTransmu,4,TRUE))),"",IF($V95="","",VLOOKUP(Z95,NewTransmu,4,TRUE)))</f>
        <v>91</v>
      </c>
      <c r="AB95" s="158" t="str">
        <f t="shared" ref="AB95:AB112" si="56">IF(ISERROR(IF(AA95="","",VLOOKUP(AA95,DESCRIPTORS,4,TRUE))),"",IF(AA95="","",VLOOKUP(AA95,DESCRIPTORS,4,TRUE)))</f>
        <v>Advancing</v>
      </c>
      <c r="AD95" s="3"/>
      <c r="AG95" s="1"/>
      <c r="AH95" s="1"/>
      <c r="AI95" s="1"/>
      <c r="AJ95" s="1"/>
      <c r="AK95" s="1"/>
      <c r="AL95" s="1"/>
      <c r="AM95" s="1"/>
      <c r="AN95" s="1"/>
      <c r="AO95" s="1"/>
      <c r="AP95" s="1"/>
      <c r="AQ95" s="1"/>
      <c r="AR95" s="1"/>
      <c r="AS95" s="1"/>
      <c r="AT95" s="1"/>
      <c r="AU95" s="45"/>
      <c r="AV95" s="44">
        <f t="shared" si="42"/>
        <v>85</v>
      </c>
      <c r="AW95" s="44">
        <f t="shared" si="43"/>
        <v>87.5</v>
      </c>
      <c r="AX95" s="44">
        <f t="shared" si="44"/>
        <v>77.5</v>
      </c>
    </row>
    <row r="96" spans="1:50" ht="18" customHeight="1">
      <c r="A96" s="146">
        <v>34</v>
      </c>
      <c r="B96" s="190" t="str">
        <f>INPUT!B96</f>
        <v>Aquino, Rhea</v>
      </c>
      <c r="C96" s="57"/>
      <c r="D96" s="57"/>
      <c r="E96" s="83"/>
      <c r="F96" s="98">
        <v>17</v>
      </c>
      <c r="G96" s="53">
        <v>16</v>
      </c>
      <c r="H96" s="53">
        <v>16</v>
      </c>
      <c r="I96" s="53">
        <v>17</v>
      </c>
      <c r="J96" s="53">
        <v>16</v>
      </c>
      <c r="K96" s="109">
        <f t="shared" si="45"/>
        <v>82</v>
      </c>
      <c r="L96" s="110">
        <f t="shared" si="46"/>
        <v>82</v>
      </c>
      <c r="M96" s="111">
        <f t="shared" si="47"/>
        <v>16.399999999999999</v>
      </c>
      <c r="N96" s="98">
        <v>43</v>
      </c>
      <c r="O96" s="53">
        <v>43</v>
      </c>
      <c r="P96" s="53">
        <v>44</v>
      </c>
      <c r="Q96" s="109">
        <f t="shared" si="48"/>
        <v>130</v>
      </c>
      <c r="R96" s="110">
        <f t="shared" si="49"/>
        <v>86.67</v>
      </c>
      <c r="S96" s="111">
        <f t="shared" si="50"/>
        <v>43.34</v>
      </c>
      <c r="T96" s="98">
        <v>32</v>
      </c>
      <c r="U96" s="53">
        <v>29</v>
      </c>
      <c r="V96" s="53">
        <v>32</v>
      </c>
      <c r="W96" s="109">
        <f t="shared" si="51"/>
        <v>93</v>
      </c>
      <c r="X96" s="110">
        <f t="shared" si="52"/>
        <v>77.5</v>
      </c>
      <c r="Y96" s="111">
        <f t="shared" si="53"/>
        <v>23.25</v>
      </c>
      <c r="Z96" s="163">
        <f t="shared" si="54"/>
        <v>82.99</v>
      </c>
      <c r="AA96" s="168">
        <f t="shared" si="55"/>
        <v>84</v>
      </c>
      <c r="AB96" s="158" t="str">
        <f t="shared" si="56"/>
        <v>Benchmarking</v>
      </c>
      <c r="AD96" s="3"/>
      <c r="AG96" s="1"/>
      <c r="AH96" s="1"/>
      <c r="AI96" s="1"/>
      <c r="AJ96" s="1"/>
      <c r="AK96" s="1"/>
      <c r="AL96" s="1"/>
      <c r="AM96" s="1"/>
      <c r="AN96" s="1"/>
      <c r="AO96" s="1"/>
      <c r="AP96" s="1"/>
      <c r="AQ96" s="1"/>
      <c r="AR96" s="1"/>
      <c r="AS96" s="1"/>
      <c r="AT96" s="1"/>
      <c r="AU96" s="45"/>
      <c r="AV96" s="44">
        <f t="shared" si="42"/>
        <v>80</v>
      </c>
      <c r="AW96" s="44">
        <f t="shared" si="43"/>
        <v>72.5</v>
      </c>
      <c r="AX96" s="44">
        <f t="shared" si="44"/>
        <v>80</v>
      </c>
    </row>
    <row r="97" spans="1:50" ht="18" customHeight="1">
      <c r="A97" s="146">
        <v>35</v>
      </c>
      <c r="B97" s="190" t="str">
        <f>INPUT!B97</f>
        <v>Arceo, Samantha</v>
      </c>
      <c r="C97" s="57"/>
      <c r="D97" s="57"/>
      <c r="E97" s="83"/>
      <c r="F97" s="98">
        <v>20</v>
      </c>
      <c r="G97" s="53">
        <v>18</v>
      </c>
      <c r="H97" s="53">
        <v>20</v>
      </c>
      <c r="I97" s="53">
        <v>18</v>
      </c>
      <c r="J97" s="53">
        <v>18</v>
      </c>
      <c r="K97" s="109">
        <f t="shared" si="45"/>
        <v>94</v>
      </c>
      <c r="L97" s="110">
        <f t="shared" si="46"/>
        <v>94</v>
      </c>
      <c r="M97" s="111">
        <f t="shared" si="47"/>
        <v>18.8</v>
      </c>
      <c r="N97" s="98">
        <v>49</v>
      </c>
      <c r="O97" s="53">
        <v>46</v>
      </c>
      <c r="P97" s="53">
        <v>49</v>
      </c>
      <c r="Q97" s="109">
        <f t="shared" si="48"/>
        <v>144</v>
      </c>
      <c r="R97" s="110">
        <f t="shared" si="49"/>
        <v>96</v>
      </c>
      <c r="S97" s="111">
        <f t="shared" si="50"/>
        <v>48</v>
      </c>
      <c r="T97" s="98">
        <v>35</v>
      </c>
      <c r="U97" s="53">
        <v>39</v>
      </c>
      <c r="V97" s="53">
        <v>36</v>
      </c>
      <c r="W97" s="109">
        <f t="shared" si="51"/>
        <v>110</v>
      </c>
      <c r="X97" s="110">
        <f t="shared" si="52"/>
        <v>91.67</v>
      </c>
      <c r="Y97" s="111">
        <f t="shared" si="53"/>
        <v>27.5</v>
      </c>
      <c r="Z97" s="163">
        <f t="shared" si="54"/>
        <v>94.3</v>
      </c>
      <c r="AA97" s="168">
        <f t="shared" si="55"/>
        <v>96</v>
      </c>
      <c r="AB97" s="158" t="str">
        <f t="shared" si="56"/>
        <v>Advancing</v>
      </c>
      <c r="AD97" s="3"/>
      <c r="AG97" s="1"/>
      <c r="AH97" s="1"/>
      <c r="AI97" s="1"/>
      <c r="AJ97" s="1"/>
      <c r="AK97" s="1"/>
      <c r="AL97" s="1"/>
      <c r="AM97" s="1"/>
      <c r="AN97" s="1"/>
      <c r="AO97" s="1"/>
      <c r="AP97" s="1"/>
      <c r="AQ97" s="1"/>
      <c r="AR97" s="1"/>
      <c r="AS97" s="1"/>
      <c r="AT97" s="1"/>
      <c r="AU97" s="45"/>
      <c r="AV97" s="44">
        <f t="shared" si="42"/>
        <v>87.5</v>
      </c>
      <c r="AW97" s="44">
        <f t="shared" si="43"/>
        <v>97.5</v>
      </c>
      <c r="AX97" s="44">
        <f t="shared" si="44"/>
        <v>90</v>
      </c>
    </row>
    <row r="98" spans="1:50" ht="18" customHeight="1">
      <c r="A98" s="146">
        <v>36</v>
      </c>
      <c r="B98" s="190" t="str">
        <f>INPUT!B98</f>
        <v>Arellano, Sofia</v>
      </c>
      <c r="C98" s="57"/>
      <c r="D98" s="57"/>
      <c r="E98" s="83"/>
      <c r="F98" s="98">
        <v>11</v>
      </c>
      <c r="G98" s="53">
        <v>11</v>
      </c>
      <c r="H98" s="53">
        <v>10</v>
      </c>
      <c r="I98" s="53">
        <v>9</v>
      </c>
      <c r="J98" s="53">
        <v>11</v>
      </c>
      <c r="K98" s="109">
        <f t="shared" si="45"/>
        <v>52</v>
      </c>
      <c r="L98" s="110">
        <f t="shared" si="46"/>
        <v>52</v>
      </c>
      <c r="M98" s="111">
        <f t="shared" si="47"/>
        <v>10.4</v>
      </c>
      <c r="N98" s="98">
        <v>27</v>
      </c>
      <c r="O98" s="53">
        <v>25</v>
      </c>
      <c r="P98" s="53">
        <v>26</v>
      </c>
      <c r="Q98" s="109">
        <f t="shared" si="48"/>
        <v>78</v>
      </c>
      <c r="R98" s="110">
        <f t="shared" si="49"/>
        <v>52</v>
      </c>
      <c r="S98" s="111">
        <f t="shared" si="50"/>
        <v>26</v>
      </c>
      <c r="T98" s="98">
        <v>16</v>
      </c>
      <c r="U98" s="53">
        <v>20</v>
      </c>
      <c r="V98" s="53">
        <v>19</v>
      </c>
      <c r="W98" s="109">
        <f t="shared" si="51"/>
        <v>55</v>
      </c>
      <c r="X98" s="110">
        <f t="shared" si="52"/>
        <v>45.83</v>
      </c>
      <c r="Y98" s="111">
        <f t="shared" si="53"/>
        <v>13.75</v>
      </c>
      <c r="Z98" s="163">
        <f t="shared" si="54"/>
        <v>50.15</v>
      </c>
      <c r="AA98" s="168">
        <f t="shared" si="55"/>
        <v>65</v>
      </c>
      <c r="AB98" s="158" t="str">
        <f t="shared" si="56"/>
        <v xml:space="preserve">Developing </v>
      </c>
      <c r="AD98" s="3"/>
      <c r="AG98" s="1"/>
      <c r="AH98" s="1"/>
      <c r="AI98" s="1"/>
      <c r="AJ98" s="1"/>
      <c r="AK98" s="1"/>
      <c r="AL98" s="1"/>
      <c r="AM98" s="1"/>
      <c r="AN98" s="1"/>
      <c r="AO98" s="1"/>
      <c r="AP98" s="1"/>
      <c r="AQ98" s="1"/>
      <c r="AR98" s="1"/>
      <c r="AS98" s="1"/>
      <c r="AT98" s="1"/>
      <c r="AU98" s="45"/>
      <c r="AV98" s="44">
        <f t="shared" si="42"/>
        <v>40</v>
      </c>
      <c r="AW98" s="44">
        <f t="shared" si="43"/>
        <v>50</v>
      </c>
      <c r="AX98" s="44">
        <f t="shared" si="44"/>
        <v>47.5</v>
      </c>
    </row>
    <row r="99" spans="1:50" ht="18" customHeight="1">
      <c r="A99" s="146">
        <v>37</v>
      </c>
      <c r="B99" s="190" t="str">
        <f>INPUT!B99</f>
        <v>Barrera, Sophia</v>
      </c>
      <c r="C99" s="57"/>
      <c r="D99" s="57"/>
      <c r="E99" s="83"/>
      <c r="F99" s="98">
        <v>18</v>
      </c>
      <c r="G99" s="53">
        <v>18</v>
      </c>
      <c r="H99" s="53">
        <v>17</v>
      </c>
      <c r="I99" s="53">
        <v>18</v>
      </c>
      <c r="J99" s="53">
        <v>17</v>
      </c>
      <c r="K99" s="109">
        <f t="shared" si="45"/>
        <v>88</v>
      </c>
      <c r="L99" s="110">
        <f t="shared" si="46"/>
        <v>88</v>
      </c>
      <c r="M99" s="111">
        <f t="shared" si="47"/>
        <v>17.600000000000001</v>
      </c>
      <c r="N99" s="98">
        <v>45</v>
      </c>
      <c r="O99" s="53">
        <v>44</v>
      </c>
      <c r="P99" s="53">
        <v>42</v>
      </c>
      <c r="Q99" s="109">
        <f t="shared" si="48"/>
        <v>131</v>
      </c>
      <c r="R99" s="110">
        <f t="shared" si="49"/>
        <v>87.33</v>
      </c>
      <c r="S99" s="111">
        <f t="shared" si="50"/>
        <v>43.67</v>
      </c>
      <c r="T99" s="98">
        <v>31</v>
      </c>
      <c r="U99" s="53">
        <v>34</v>
      </c>
      <c r="V99" s="53">
        <v>30</v>
      </c>
      <c r="W99" s="109">
        <f t="shared" si="51"/>
        <v>95</v>
      </c>
      <c r="X99" s="110">
        <f t="shared" si="52"/>
        <v>79.17</v>
      </c>
      <c r="Y99" s="111">
        <f t="shared" si="53"/>
        <v>23.75</v>
      </c>
      <c r="Z99" s="163">
        <f t="shared" si="54"/>
        <v>85.02</v>
      </c>
      <c r="AA99" s="168">
        <f t="shared" si="55"/>
        <v>87</v>
      </c>
      <c r="AB99" s="158" t="str">
        <f t="shared" si="56"/>
        <v>Benchmarking</v>
      </c>
      <c r="AD99" s="3"/>
      <c r="AG99" s="1"/>
      <c r="AH99" s="1"/>
      <c r="AI99" s="1"/>
      <c r="AJ99" s="1"/>
      <c r="AK99" s="1"/>
      <c r="AL99" s="1"/>
      <c r="AM99" s="1"/>
      <c r="AN99" s="1"/>
      <c r="AO99" s="1"/>
      <c r="AP99" s="1"/>
      <c r="AQ99" s="1"/>
      <c r="AR99" s="1"/>
      <c r="AS99" s="1"/>
      <c r="AT99" s="1"/>
      <c r="AU99" s="45"/>
      <c r="AV99" s="44">
        <f t="shared" si="42"/>
        <v>77.5</v>
      </c>
      <c r="AW99" s="44">
        <f t="shared" si="43"/>
        <v>85</v>
      </c>
      <c r="AX99" s="44">
        <f t="shared" si="44"/>
        <v>75</v>
      </c>
    </row>
    <row r="100" spans="1:50" ht="18" customHeight="1">
      <c r="A100" s="146">
        <v>38</v>
      </c>
      <c r="B100" s="190" t="str">
        <f>INPUT!B100</f>
        <v>Cabral, Therese</v>
      </c>
      <c r="C100" s="57"/>
      <c r="D100" s="57"/>
      <c r="E100" s="83"/>
      <c r="F100" s="98">
        <v>18</v>
      </c>
      <c r="G100" s="53">
        <v>19</v>
      </c>
      <c r="H100" s="53">
        <v>19</v>
      </c>
      <c r="I100" s="53">
        <v>18</v>
      </c>
      <c r="J100" s="53">
        <v>17</v>
      </c>
      <c r="K100" s="109">
        <f t="shared" si="45"/>
        <v>91</v>
      </c>
      <c r="L100" s="110">
        <f t="shared" si="46"/>
        <v>91</v>
      </c>
      <c r="M100" s="111">
        <f t="shared" si="47"/>
        <v>18.2</v>
      </c>
      <c r="N100" s="98">
        <v>43</v>
      </c>
      <c r="O100" s="53">
        <v>47</v>
      </c>
      <c r="P100" s="53">
        <v>48</v>
      </c>
      <c r="Q100" s="109">
        <f t="shared" si="48"/>
        <v>138</v>
      </c>
      <c r="R100" s="110">
        <f t="shared" si="49"/>
        <v>92</v>
      </c>
      <c r="S100" s="111">
        <f t="shared" si="50"/>
        <v>46</v>
      </c>
      <c r="T100" s="98">
        <v>32</v>
      </c>
      <c r="U100" s="53">
        <v>32</v>
      </c>
      <c r="V100" s="53">
        <v>35</v>
      </c>
      <c r="W100" s="109">
        <f t="shared" si="51"/>
        <v>99</v>
      </c>
      <c r="X100" s="110">
        <f t="shared" si="52"/>
        <v>82.5</v>
      </c>
      <c r="Y100" s="111">
        <f t="shared" si="53"/>
        <v>24.75</v>
      </c>
      <c r="Z100" s="163">
        <f t="shared" si="54"/>
        <v>88.95</v>
      </c>
      <c r="AA100" s="168">
        <f t="shared" si="55"/>
        <v>90</v>
      </c>
      <c r="AB100" s="158" t="str">
        <f t="shared" si="56"/>
        <v>Advancing</v>
      </c>
      <c r="AD100" s="3"/>
      <c r="AG100" s="1"/>
      <c r="AH100" s="1"/>
      <c r="AI100" s="1"/>
      <c r="AJ100" s="1"/>
      <c r="AK100" s="1"/>
      <c r="AL100" s="1"/>
      <c r="AM100" s="1"/>
      <c r="AN100" s="1"/>
      <c r="AO100" s="1"/>
      <c r="AP100" s="1"/>
      <c r="AQ100" s="1"/>
      <c r="AR100" s="1"/>
      <c r="AS100" s="1"/>
      <c r="AT100" s="1"/>
      <c r="AU100" s="45"/>
      <c r="AV100" s="44">
        <f t="shared" si="42"/>
        <v>80</v>
      </c>
      <c r="AW100" s="44">
        <f t="shared" si="43"/>
        <v>80</v>
      </c>
      <c r="AX100" s="44">
        <f t="shared" si="44"/>
        <v>87.5</v>
      </c>
    </row>
    <row r="101" spans="1:50" ht="18" customHeight="1">
      <c r="A101" s="146">
        <v>39</v>
      </c>
      <c r="B101" s="190" t="str">
        <f>INPUT!B101</f>
        <v>David, Trisha</v>
      </c>
      <c r="C101" s="57"/>
      <c r="D101" s="57"/>
      <c r="E101" s="83"/>
      <c r="F101" s="98">
        <v>20</v>
      </c>
      <c r="G101" s="53">
        <v>20</v>
      </c>
      <c r="H101" s="53">
        <v>19</v>
      </c>
      <c r="I101" s="53">
        <v>20</v>
      </c>
      <c r="J101" s="53">
        <v>19</v>
      </c>
      <c r="K101" s="109">
        <f t="shared" si="45"/>
        <v>98</v>
      </c>
      <c r="L101" s="110">
        <f t="shared" si="46"/>
        <v>98</v>
      </c>
      <c r="M101" s="111">
        <f t="shared" si="47"/>
        <v>19.600000000000001</v>
      </c>
      <c r="N101" s="98">
        <v>50</v>
      </c>
      <c r="O101" s="53">
        <v>48</v>
      </c>
      <c r="P101" s="53">
        <v>48</v>
      </c>
      <c r="Q101" s="109">
        <f t="shared" si="48"/>
        <v>146</v>
      </c>
      <c r="R101" s="110">
        <f t="shared" si="49"/>
        <v>97.33</v>
      </c>
      <c r="S101" s="111">
        <f t="shared" si="50"/>
        <v>48.67</v>
      </c>
      <c r="T101" s="98">
        <v>37</v>
      </c>
      <c r="U101" s="53">
        <v>38</v>
      </c>
      <c r="V101" s="53">
        <v>34</v>
      </c>
      <c r="W101" s="109">
        <f t="shared" si="51"/>
        <v>109</v>
      </c>
      <c r="X101" s="110">
        <f t="shared" si="52"/>
        <v>90.83</v>
      </c>
      <c r="Y101" s="111">
        <f t="shared" si="53"/>
        <v>27.25</v>
      </c>
      <c r="Z101" s="163">
        <f t="shared" si="54"/>
        <v>95.52</v>
      </c>
      <c r="AA101" s="168">
        <f t="shared" si="55"/>
        <v>97</v>
      </c>
      <c r="AB101" s="158" t="str">
        <f t="shared" si="56"/>
        <v>Advancing</v>
      </c>
      <c r="AD101" s="3"/>
      <c r="AG101" s="1"/>
      <c r="AH101" s="1"/>
      <c r="AI101" s="1"/>
      <c r="AJ101" s="1"/>
      <c r="AK101" s="1"/>
      <c r="AL101" s="1"/>
      <c r="AM101" s="1"/>
      <c r="AN101" s="1"/>
      <c r="AO101" s="1"/>
      <c r="AP101" s="1"/>
      <c r="AQ101" s="1"/>
      <c r="AR101" s="1"/>
      <c r="AS101" s="1"/>
      <c r="AT101" s="1"/>
      <c r="AU101" s="45"/>
      <c r="AV101" s="44">
        <f t="shared" si="42"/>
        <v>92.5</v>
      </c>
      <c r="AW101" s="44">
        <f t="shared" si="43"/>
        <v>95</v>
      </c>
      <c r="AX101" s="44">
        <f t="shared" si="44"/>
        <v>85</v>
      </c>
    </row>
    <row r="102" spans="1:50" ht="18" customHeight="1">
      <c r="A102" s="146">
        <v>40</v>
      </c>
      <c r="B102" s="190" t="str">
        <f>INPUT!B102</f>
        <v>Escobar, Valerie</v>
      </c>
      <c r="C102" s="57"/>
      <c r="D102" s="57"/>
      <c r="E102" s="83"/>
      <c r="F102" s="98">
        <v>18</v>
      </c>
      <c r="G102" s="53">
        <v>20</v>
      </c>
      <c r="H102" s="53">
        <v>18</v>
      </c>
      <c r="I102" s="53">
        <v>18</v>
      </c>
      <c r="J102" s="53">
        <v>20</v>
      </c>
      <c r="K102" s="109">
        <f t="shared" si="45"/>
        <v>94</v>
      </c>
      <c r="L102" s="110">
        <f t="shared" si="46"/>
        <v>94</v>
      </c>
      <c r="M102" s="111">
        <f t="shared" si="47"/>
        <v>18.8</v>
      </c>
      <c r="N102" s="98">
        <v>47</v>
      </c>
      <c r="O102" s="53">
        <v>47</v>
      </c>
      <c r="P102" s="53">
        <v>50</v>
      </c>
      <c r="Q102" s="109">
        <f t="shared" si="48"/>
        <v>144</v>
      </c>
      <c r="R102" s="110">
        <f t="shared" si="49"/>
        <v>96</v>
      </c>
      <c r="S102" s="111">
        <f t="shared" si="50"/>
        <v>48</v>
      </c>
      <c r="T102" s="98">
        <v>37</v>
      </c>
      <c r="U102" s="53">
        <v>33</v>
      </c>
      <c r="V102" s="53">
        <v>39</v>
      </c>
      <c r="W102" s="109">
        <f t="shared" si="51"/>
        <v>109</v>
      </c>
      <c r="X102" s="110">
        <f t="shared" si="52"/>
        <v>90.83</v>
      </c>
      <c r="Y102" s="111">
        <f t="shared" si="53"/>
        <v>27.25</v>
      </c>
      <c r="Z102" s="163">
        <f t="shared" si="54"/>
        <v>94.05</v>
      </c>
      <c r="AA102" s="168">
        <f t="shared" si="55"/>
        <v>96</v>
      </c>
      <c r="AB102" s="158" t="str">
        <f t="shared" si="56"/>
        <v>Advancing</v>
      </c>
      <c r="AD102" s="3"/>
      <c r="AG102" s="1"/>
      <c r="AH102" s="1"/>
      <c r="AI102" s="1"/>
      <c r="AJ102" s="1"/>
      <c r="AK102" s="1"/>
      <c r="AL102" s="1"/>
      <c r="AM102" s="1"/>
      <c r="AN102" s="1"/>
      <c r="AO102" s="1"/>
      <c r="AP102" s="1"/>
      <c r="AQ102" s="1"/>
      <c r="AR102" s="1"/>
      <c r="AS102" s="1"/>
      <c r="AT102" s="1"/>
      <c r="AU102" s="45"/>
      <c r="AV102" s="44">
        <f t="shared" si="42"/>
        <v>92.5</v>
      </c>
      <c r="AW102" s="44">
        <f t="shared" si="43"/>
        <v>82.5</v>
      </c>
      <c r="AX102" s="44">
        <f t="shared" si="44"/>
        <v>97.5</v>
      </c>
    </row>
    <row r="103" spans="1:50" ht="18" customHeight="1">
      <c r="A103" s="146">
        <v>41</v>
      </c>
      <c r="B103" s="190" t="str">
        <f>INPUT!B103</f>
        <v>Aguilar, Vanessa</v>
      </c>
      <c r="C103" s="57"/>
      <c r="D103" s="57"/>
      <c r="E103" s="83"/>
      <c r="F103" s="98">
        <v>17</v>
      </c>
      <c r="G103" s="53">
        <v>18</v>
      </c>
      <c r="H103" s="53">
        <v>17</v>
      </c>
      <c r="I103" s="53">
        <v>17</v>
      </c>
      <c r="J103" s="53">
        <v>18</v>
      </c>
      <c r="K103" s="109">
        <f t="shared" si="45"/>
        <v>87</v>
      </c>
      <c r="L103" s="110">
        <f t="shared" si="46"/>
        <v>87</v>
      </c>
      <c r="M103" s="111">
        <f t="shared" si="47"/>
        <v>17.399999999999999</v>
      </c>
      <c r="N103" s="98">
        <v>48</v>
      </c>
      <c r="O103" s="53">
        <v>45</v>
      </c>
      <c r="P103" s="53">
        <v>44</v>
      </c>
      <c r="Q103" s="109">
        <f t="shared" si="48"/>
        <v>137</v>
      </c>
      <c r="R103" s="110">
        <f t="shared" si="49"/>
        <v>91.33</v>
      </c>
      <c r="S103" s="111">
        <f t="shared" si="50"/>
        <v>45.67</v>
      </c>
      <c r="T103" s="98">
        <v>34</v>
      </c>
      <c r="U103" s="53">
        <v>35</v>
      </c>
      <c r="V103" s="53">
        <v>35</v>
      </c>
      <c r="W103" s="109">
        <f t="shared" si="51"/>
        <v>104</v>
      </c>
      <c r="X103" s="110">
        <f t="shared" si="52"/>
        <v>86.67</v>
      </c>
      <c r="Y103" s="111">
        <f t="shared" si="53"/>
        <v>26</v>
      </c>
      <c r="Z103" s="163">
        <f t="shared" si="54"/>
        <v>89.07</v>
      </c>
      <c r="AA103" s="168">
        <f t="shared" si="55"/>
        <v>91</v>
      </c>
      <c r="AB103" s="158" t="str">
        <f t="shared" si="56"/>
        <v>Advancing</v>
      </c>
      <c r="AD103" s="3"/>
      <c r="AG103" s="1"/>
      <c r="AH103" s="1"/>
      <c r="AI103" s="1"/>
      <c r="AJ103" s="1"/>
      <c r="AK103" s="1"/>
      <c r="AL103" s="1"/>
      <c r="AM103" s="1"/>
      <c r="AN103" s="1"/>
      <c r="AO103" s="1"/>
      <c r="AP103" s="1"/>
      <c r="AQ103" s="1"/>
      <c r="AR103" s="1"/>
      <c r="AS103" s="1"/>
      <c r="AT103" s="1"/>
      <c r="AU103" s="45"/>
      <c r="AV103" s="44">
        <f t="shared" si="42"/>
        <v>85</v>
      </c>
      <c r="AW103" s="44">
        <f t="shared" si="43"/>
        <v>87.5</v>
      </c>
      <c r="AX103" s="44">
        <f t="shared" si="44"/>
        <v>87.5</v>
      </c>
    </row>
    <row r="104" spans="1:50" ht="18" customHeight="1">
      <c r="A104" s="146">
        <v>42</v>
      </c>
      <c r="B104" s="190" t="str">
        <f>INPUT!B104</f>
        <v>Alcantara, Veronica</v>
      </c>
      <c r="C104" s="57"/>
      <c r="D104" s="57"/>
      <c r="E104" s="83"/>
      <c r="F104" s="98">
        <v>15</v>
      </c>
      <c r="G104" s="53">
        <v>15</v>
      </c>
      <c r="H104" s="53">
        <v>13</v>
      </c>
      <c r="I104" s="53">
        <v>15</v>
      </c>
      <c r="J104" s="53">
        <v>14</v>
      </c>
      <c r="K104" s="109">
        <f t="shared" si="45"/>
        <v>72</v>
      </c>
      <c r="L104" s="110">
        <f t="shared" si="46"/>
        <v>72</v>
      </c>
      <c r="M104" s="111">
        <f t="shared" si="47"/>
        <v>14.4</v>
      </c>
      <c r="N104" s="98">
        <v>39</v>
      </c>
      <c r="O104" s="53">
        <v>36</v>
      </c>
      <c r="P104" s="53">
        <v>34</v>
      </c>
      <c r="Q104" s="109">
        <f t="shared" si="48"/>
        <v>109</v>
      </c>
      <c r="R104" s="110">
        <f t="shared" si="49"/>
        <v>72.67</v>
      </c>
      <c r="S104" s="111">
        <f t="shared" si="50"/>
        <v>36.340000000000003</v>
      </c>
      <c r="T104" s="98">
        <v>27</v>
      </c>
      <c r="U104" s="53">
        <v>24</v>
      </c>
      <c r="V104" s="53">
        <v>28</v>
      </c>
      <c r="W104" s="109">
        <f t="shared" si="51"/>
        <v>79</v>
      </c>
      <c r="X104" s="110">
        <f t="shared" si="52"/>
        <v>65.83</v>
      </c>
      <c r="Y104" s="111">
        <f t="shared" si="53"/>
        <v>19.75</v>
      </c>
      <c r="Z104" s="163">
        <f t="shared" si="54"/>
        <v>70.489999999999995</v>
      </c>
      <c r="AA104" s="168">
        <f t="shared" si="55"/>
        <v>75</v>
      </c>
      <c r="AB104" s="158" t="str">
        <f t="shared" si="56"/>
        <v>Connecting</v>
      </c>
      <c r="AD104" s="3"/>
      <c r="AG104" s="1"/>
      <c r="AH104" s="1"/>
      <c r="AI104" s="1"/>
      <c r="AJ104" s="1"/>
      <c r="AK104" s="1"/>
      <c r="AL104" s="1"/>
      <c r="AM104" s="1"/>
      <c r="AN104" s="1"/>
      <c r="AO104" s="1"/>
      <c r="AP104" s="1"/>
      <c r="AQ104" s="1"/>
      <c r="AR104" s="1"/>
      <c r="AS104" s="1"/>
      <c r="AT104" s="1"/>
      <c r="AU104" s="45"/>
      <c r="AV104" s="44">
        <f t="shared" si="42"/>
        <v>67.5</v>
      </c>
      <c r="AW104" s="44">
        <f t="shared" si="43"/>
        <v>60</v>
      </c>
      <c r="AX104" s="44">
        <f t="shared" si="44"/>
        <v>70</v>
      </c>
    </row>
    <row r="105" spans="1:50" ht="18" customHeight="1">
      <c r="A105" s="146">
        <v>43</v>
      </c>
      <c r="B105" s="190" t="str">
        <f>INPUT!B105</f>
        <v>Andrada, Victoria</v>
      </c>
      <c r="C105" s="57"/>
      <c r="D105" s="57"/>
      <c r="E105" s="83"/>
      <c r="F105" s="98">
        <v>9</v>
      </c>
      <c r="G105" s="53">
        <v>11</v>
      </c>
      <c r="H105" s="53">
        <v>10</v>
      </c>
      <c r="I105" s="53">
        <v>11</v>
      </c>
      <c r="J105" s="53">
        <v>11</v>
      </c>
      <c r="K105" s="109">
        <f t="shared" si="45"/>
        <v>52</v>
      </c>
      <c r="L105" s="110">
        <f t="shared" si="46"/>
        <v>52</v>
      </c>
      <c r="M105" s="111">
        <f t="shared" si="47"/>
        <v>10.4</v>
      </c>
      <c r="N105" s="98">
        <v>31</v>
      </c>
      <c r="O105" s="53">
        <v>31</v>
      </c>
      <c r="P105" s="53">
        <v>30</v>
      </c>
      <c r="Q105" s="109">
        <f t="shared" si="48"/>
        <v>92</v>
      </c>
      <c r="R105" s="110">
        <f t="shared" si="49"/>
        <v>61.33</v>
      </c>
      <c r="S105" s="111">
        <f t="shared" si="50"/>
        <v>30.67</v>
      </c>
      <c r="T105" s="98">
        <v>22</v>
      </c>
      <c r="U105" s="53">
        <v>22</v>
      </c>
      <c r="V105" s="53">
        <v>17</v>
      </c>
      <c r="W105" s="109">
        <f t="shared" si="51"/>
        <v>61</v>
      </c>
      <c r="X105" s="110">
        <f t="shared" si="52"/>
        <v>50.83</v>
      </c>
      <c r="Y105" s="111">
        <f t="shared" si="53"/>
        <v>15.25</v>
      </c>
      <c r="Z105" s="163">
        <f t="shared" si="54"/>
        <v>56.32</v>
      </c>
      <c r="AA105" s="168">
        <f t="shared" si="55"/>
        <v>68</v>
      </c>
      <c r="AB105" s="158" t="str">
        <f t="shared" si="56"/>
        <v xml:space="preserve">Developing </v>
      </c>
      <c r="AD105" s="3"/>
      <c r="AG105" s="1"/>
      <c r="AH105" s="1"/>
      <c r="AI105" s="1"/>
      <c r="AJ105" s="1"/>
      <c r="AK105" s="1"/>
      <c r="AL105" s="1"/>
      <c r="AM105" s="1"/>
      <c r="AN105" s="1"/>
      <c r="AO105" s="1"/>
      <c r="AP105" s="1"/>
      <c r="AQ105" s="1"/>
      <c r="AR105" s="1"/>
      <c r="AS105" s="1"/>
      <c r="AT105" s="1"/>
      <c r="AU105" s="45"/>
      <c r="AV105" s="44">
        <f t="shared" si="42"/>
        <v>55.000000000000007</v>
      </c>
      <c r="AW105" s="44">
        <f t="shared" si="43"/>
        <v>55.000000000000007</v>
      </c>
      <c r="AX105" s="44">
        <f t="shared" si="44"/>
        <v>42.5</v>
      </c>
    </row>
    <row r="106" spans="1:50" ht="18" customHeight="1">
      <c r="A106" s="146">
        <v>44</v>
      </c>
      <c r="B106" s="190" t="str">
        <f>INPUT!B106</f>
        <v>Bautista, Yasmine</v>
      </c>
      <c r="C106" s="57"/>
      <c r="D106" s="57"/>
      <c r="E106" s="83"/>
      <c r="F106" s="98">
        <v>16</v>
      </c>
      <c r="G106" s="53">
        <v>16</v>
      </c>
      <c r="H106" s="53">
        <v>17</v>
      </c>
      <c r="I106" s="53">
        <v>17</v>
      </c>
      <c r="J106" s="53">
        <v>16</v>
      </c>
      <c r="K106" s="109">
        <f t="shared" si="45"/>
        <v>82</v>
      </c>
      <c r="L106" s="110">
        <f t="shared" si="46"/>
        <v>82</v>
      </c>
      <c r="M106" s="111">
        <f t="shared" si="47"/>
        <v>16.399999999999999</v>
      </c>
      <c r="N106" s="98">
        <v>40</v>
      </c>
      <c r="O106" s="53">
        <v>40</v>
      </c>
      <c r="P106" s="53">
        <v>44</v>
      </c>
      <c r="Q106" s="109">
        <f t="shared" si="48"/>
        <v>124</v>
      </c>
      <c r="R106" s="110">
        <f t="shared" si="49"/>
        <v>82.67</v>
      </c>
      <c r="S106" s="111">
        <f t="shared" si="50"/>
        <v>41.34</v>
      </c>
      <c r="T106" s="98">
        <v>29</v>
      </c>
      <c r="U106" s="53">
        <v>33</v>
      </c>
      <c r="V106" s="53">
        <v>31</v>
      </c>
      <c r="W106" s="109">
        <f t="shared" si="51"/>
        <v>93</v>
      </c>
      <c r="X106" s="110">
        <f t="shared" si="52"/>
        <v>77.5</v>
      </c>
      <c r="Y106" s="111">
        <f t="shared" si="53"/>
        <v>23.25</v>
      </c>
      <c r="Z106" s="163">
        <f t="shared" si="54"/>
        <v>80.989999999999995</v>
      </c>
      <c r="AA106" s="168">
        <f t="shared" si="55"/>
        <v>82</v>
      </c>
      <c r="AB106" s="158" t="str">
        <f t="shared" si="56"/>
        <v>Benchmarking</v>
      </c>
      <c r="AD106" s="3"/>
      <c r="AG106" s="1"/>
      <c r="AH106" s="1"/>
      <c r="AI106" s="1"/>
      <c r="AJ106" s="1"/>
      <c r="AK106" s="1"/>
      <c r="AL106" s="1"/>
      <c r="AM106" s="1"/>
      <c r="AN106" s="1"/>
      <c r="AO106" s="1"/>
      <c r="AP106" s="1"/>
      <c r="AQ106" s="1"/>
      <c r="AR106" s="1"/>
      <c r="AS106" s="1"/>
      <c r="AT106" s="1"/>
      <c r="AU106" s="45"/>
      <c r="AV106" s="44">
        <f t="shared" si="42"/>
        <v>72.5</v>
      </c>
      <c r="AW106" s="44">
        <f t="shared" si="43"/>
        <v>82.5</v>
      </c>
      <c r="AX106" s="44">
        <f t="shared" si="44"/>
        <v>77.5</v>
      </c>
    </row>
    <row r="107" spans="1:50" ht="18" customHeight="1">
      <c r="A107" s="146">
        <v>45</v>
      </c>
      <c r="B107" s="190" t="str">
        <f>INPUT!B107</f>
        <v>Bernardo, Zoe</v>
      </c>
      <c r="C107" s="57"/>
      <c r="D107" s="57"/>
      <c r="E107" s="83"/>
      <c r="F107" s="98">
        <v>18</v>
      </c>
      <c r="G107" s="53">
        <v>17</v>
      </c>
      <c r="H107" s="53">
        <v>18</v>
      </c>
      <c r="I107" s="53">
        <v>18</v>
      </c>
      <c r="J107" s="53">
        <v>18</v>
      </c>
      <c r="K107" s="109">
        <f t="shared" si="45"/>
        <v>89</v>
      </c>
      <c r="L107" s="110">
        <f t="shared" si="46"/>
        <v>89</v>
      </c>
      <c r="M107" s="111">
        <f t="shared" si="47"/>
        <v>17.8</v>
      </c>
      <c r="N107" s="98">
        <v>48</v>
      </c>
      <c r="O107" s="53">
        <v>48</v>
      </c>
      <c r="P107" s="53">
        <v>47</v>
      </c>
      <c r="Q107" s="109">
        <f t="shared" si="48"/>
        <v>143</v>
      </c>
      <c r="R107" s="110">
        <f t="shared" si="49"/>
        <v>95.33</v>
      </c>
      <c r="S107" s="111">
        <f t="shared" si="50"/>
        <v>47.67</v>
      </c>
      <c r="T107" s="98">
        <v>36</v>
      </c>
      <c r="U107" s="53">
        <v>34</v>
      </c>
      <c r="V107" s="53">
        <v>32</v>
      </c>
      <c r="W107" s="109">
        <f t="shared" si="51"/>
        <v>102</v>
      </c>
      <c r="X107" s="110">
        <f t="shared" si="52"/>
        <v>85</v>
      </c>
      <c r="Y107" s="111">
        <f t="shared" si="53"/>
        <v>25.5</v>
      </c>
      <c r="Z107" s="163">
        <f t="shared" si="54"/>
        <v>90.97</v>
      </c>
      <c r="AA107" s="168">
        <f t="shared" si="55"/>
        <v>92</v>
      </c>
      <c r="AB107" s="158" t="str">
        <f t="shared" si="56"/>
        <v>Advancing</v>
      </c>
      <c r="AD107" s="3"/>
      <c r="AG107" s="1"/>
      <c r="AH107" s="1"/>
      <c r="AI107" s="1"/>
      <c r="AJ107" s="1"/>
      <c r="AK107" s="1"/>
      <c r="AL107" s="1"/>
      <c r="AM107" s="1"/>
      <c r="AN107" s="1"/>
      <c r="AO107" s="1"/>
      <c r="AP107" s="1"/>
      <c r="AQ107" s="1"/>
      <c r="AR107" s="1"/>
      <c r="AS107" s="1"/>
      <c r="AT107" s="1"/>
      <c r="AU107" s="45"/>
      <c r="AV107" s="44">
        <f t="shared" si="42"/>
        <v>90</v>
      </c>
      <c r="AW107" s="44">
        <f t="shared" si="43"/>
        <v>85</v>
      </c>
      <c r="AX107" s="44">
        <f t="shared" si="44"/>
        <v>80</v>
      </c>
    </row>
    <row r="108" spans="1:50" ht="18" customHeight="1">
      <c r="A108" s="146">
        <v>46</v>
      </c>
      <c r="B108" s="190" t="str">
        <f>INPUT!B108</f>
        <v>Castillo, Amara</v>
      </c>
      <c r="C108" s="57"/>
      <c r="D108" s="57"/>
      <c r="E108" s="83"/>
      <c r="F108" s="98">
        <v>17</v>
      </c>
      <c r="G108" s="53">
        <v>19</v>
      </c>
      <c r="H108" s="53">
        <v>19</v>
      </c>
      <c r="I108" s="53">
        <v>19</v>
      </c>
      <c r="J108" s="53">
        <v>19</v>
      </c>
      <c r="K108" s="109">
        <f t="shared" si="45"/>
        <v>93</v>
      </c>
      <c r="L108" s="110">
        <f t="shared" si="46"/>
        <v>93</v>
      </c>
      <c r="M108" s="111">
        <f t="shared" si="47"/>
        <v>18.600000000000001</v>
      </c>
      <c r="N108" s="98">
        <v>44</v>
      </c>
      <c r="O108" s="53">
        <v>44</v>
      </c>
      <c r="P108" s="53">
        <v>43</v>
      </c>
      <c r="Q108" s="109">
        <f t="shared" si="48"/>
        <v>131</v>
      </c>
      <c r="R108" s="110">
        <f t="shared" si="49"/>
        <v>87.33</v>
      </c>
      <c r="S108" s="111">
        <f t="shared" si="50"/>
        <v>43.67</v>
      </c>
      <c r="T108" s="98">
        <v>35</v>
      </c>
      <c r="U108" s="53">
        <v>36</v>
      </c>
      <c r="V108" s="53">
        <v>33</v>
      </c>
      <c r="W108" s="109">
        <f t="shared" si="51"/>
        <v>104</v>
      </c>
      <c r="X108" s="110">
        <f t="shared" si="52"/>
        <v>86.67</v>
      </c>
      <c r="Y108" s="111">
        <f t="shared" si="53"/>
        <v>26</v>
      </c>
      <c r="Z108" s="163">
        <f t="shared" si="54"/>
        <v>88.27</v>
      </c>
      <c r="AA108" s="168">
        <f t="shared" si="55"/>
        <v>90</v>
      </c>
      <c r="AB108" s="158" t="str">
        <f t="shared" si="56"/>
        <v>Advancing</v>
      </c>
      <c r="AD108" s="3"/>
      <c r="AG108" s="1"/>
      <c r="AH108" s="1"/>
      <c r="AI108" s="1"/>
      <c r="AJ108" s="1"/>
      <c r="AK108" s="1"/>
      <c r="AL108" s="1"/>
      <c r="AM108" s="1"/>
      <c r="AN108" s="1"/>
      <c r="AO108" s="1"/>
      <c r="AP108" s="1"/>
      <c r="AQ108" s="1"/>
      <c r="AR108" s="1"/>
      <c r="AS108" s="1"/>
      <c r="AT108" s="1"/>
      <c r="AU108" s="45"/>
      <c r="AV108" s="44">
        <f t="shared" si="42"/>
        <v>87.5</v>
      </c>
      <c r="AW108" s="44">
        <f t="shared" si="43"/>
        <v>90</v>
      </c>
      <c r="AX108" s="44">
        <f t="shared" si="44"/>
        <v>82.5</v>
      </c>
    </row>
    <row r="109" spans="1:50" ht="18" customHeight="1">
      <c r="A109" s="146">
        <v>47</v>
      </c>
      <c r="B109" s="190" t="str">
        <f>INPUT!B109</f>
        <v>Cruz, Andrea</v>
      </c>
      <c r="C109" s="57"/>
      <c r="D109" s="57"/>
      <c r="E109" s="83"/>
      <c r="F109" s="98">
        <v>17</v>
      </c>
      <c r="G109" s="53">
        <v>17</v>
      </c>
      <c r="H109" s="53">
        <v>18</v>
      </c>
      <c r="I109" s="53">
        <v>18</v>
      </c>
      <c r="J109" s="53">
        <v>16</v>
      </c>
      <c r="K109" s="109">
        <f t="shared" si="45"/>
        <v>86</v>
      </c>
      <c r="L109" s="110">
        <f t="shared" si="46"/>
        <v>86</v>
      </c>
      <c r="M109" s="111">
        <f t="shared" si="47"/>
        <v>17.2</v>
      </c>
      <c r="N109" s="98">
        <v>46</v>
      </c>
      <c r="O109" s="53">
        <v>45</v>
      </c>
      <c r="P109" s="53">
        <v>41</v>
      </c>
      <c r="Q109" s="109">
        <f t="shared" si="48"/>
        <v>132</v>
      </c>
      <c r="R109" s="110">
        <f t="shared" si="49"/>
        <v>88</v>
      </c>
      <c r="S109" s="111">
        <f t="shared" si="50"/>
        <v>44</v>
      </c>
      <c r="T109" s="98">
        <v>30</v>
      </c>
      <c r="U109" s="53">
        <v>31</v>
      </c>
      <c r="V109" s="53">
        <v>33</v>
      </c>
      <c r="W109" s="109">
        <f t="shared" si="51"/>
        <v>94</v>
      </c>
      <c r="X109" s="110">
        <f t="shared" si="52"/>
        <v>78.33</v>
      </c>
      <c r="Y109" s="111">
        <f t="shared" si="53"/>
        <v>23.5</v>
      </c>
      <c r="Z109" s="163">
        <f t="shared" si="54"/>
        <v>84.7</v>
      </c>
      <c r="AA109" s="168">
        <f t="shared" si="55"/>
        <v>86</v>
      </c>
      <c r="AB109" s="158" t="str">
        <f t="shared" si="56"/>
        <v>Benchmarking</v>
      </c>
      <c r="AD109" s="3"/>
      <c r="AG109" s="1"/>
      <c r="AH109" s="1"/>
      <c r="AI109" s="1"/>
      <c r="AJ109" s="1"/>
      <c r="AK109" s="1"/>
      <c r="AL109" s="1"/>
      <c r="AM109" s="1"/>
      <c r="AN109" s="1"/>
      <c r="AO109" s="1"/>
      <c r="AP109" s="1"/>
      <c r="AQ109" s="1"/>
      <c r="AR109" s="1"/>
      <c r="AS109" s="1"/>
      <c r="AT109" s="1"/>
      <c r="AU109" s="45"/>
      <c r="AV109" s="44">
        <f t="shared" si="42"/>
        <v>75</v>
      </c>
      <c r="AW109" s="44">
        <f t="shared" si="43"/>
        <v>77.5</v>
      </c>
      <c r="AX109" s="44">
        <f t="shared" si="44"/>
        <v>82.5</v>
      </c>
    </row>
    <row r="110" spans="1:50" ht="18" customHeight="1">
      <c r="A110" s="146">
        <v>48</v>
      </c>
      <c r="B110" s="190" t="str">
        <f>INPUT!B110</f>
        <v>Dela Cruz, Beatriz</v>
      </c>
      <c r="C110" s="57"/>
      <c r="D110" s="57"/>
      <c r="E110" s="83"/>
      <c r="F110" s="98">
        <v>10</v>
      </c>
      <c r="G110" s="53">
        <v>9</v>
      </c>
      <c r="H110" s="53">
        <v>11</v>
      </c>
      <c r="I110" s="53">
        <v>11</v>
      </c>
      <c r="J110" s="53">
        <v>10</v>
      </c>
      <c r="K110" s="109">
        <f t="shared" si="45"/>
        <v>51</v>
      </c>
      <c r="L110" s="110">
        <f t="shared" si="46"/>
        <v>51</v>
      </c>
      <c r="M110" s="111">
        <f t="shared" si="47"/>
        <v>10.199999999999999</v>
      </c>
      <c r="N110" s="98">
        <v>28</v>
      </c>
      <c r="O110" s="53">
        <v>24</v>
      </c>
      <c r="P110" s="53">
        <v>31</v>
      </c>
      <c r="Q110" s="109">
        <f t="shared" si="48"/>
        <v>83</v>
      </c>
      <c r="R110" s="110">
        <f t="shared" si="49"/>
        <v>55.33</v>
      </c>
      <c r="S110" s="111">
        <f t="shared" si="50"/>
        <v>27.67</v>
      </c>
      <c r="T110" s="98">
        <v>17</v>
      </c>
      <c r="U110" s="53">
        <v>17</v>
      </c>
      <c r="V110" s="53">
        <v>20</v>
      </c>
      <c r="W110" s="109">
        <f t="shared" si="51"/>
        <v>54</v>
      </c>
      <c r="X110" s="110">
        <f t="shared" si="52"/>
        <v>45</v>
      </c>
      <c r="Y110" s="111">
        <f t="shared" si="53"/>
        <v>13.5</v>
      </c>
      <c r="Z110" s="163">
        <f t="shared" si="54"/>
        <v>51.37</v>
      </c>
      <c r="AA110" s="168">
        <f t="shared" si="55"/>
        <v>65</v>
      </c>
      <c r="AB110" s="158" t="str">
        <f t="shared" si="56"/>
        <v xml:space="preserve">Developing </v>
      </c>
      <c r="AD110" s="3"/>
      <c r="AG110" s="1"/>
      <c r="AH110" s="1"/>
      <c r="AI110" s="1"/>
      <c r="AJ110" s="1"/>
      <c r="AK110" s="1"/>
      <c r="AL110" s="1"/>
      <c r="AM110" s="1"/>
      <c r="AN110" s="1"/>
      <c r="AO110" s="1"/>
      <c r="AP110" s="1"/>
      <c r="AQ110" s="1"/>
      <c r="AR110" s="1"/>
      <c r="AS110" s="1"/>
      <c r="AT110" s="1"/>
      <c r="AU110" s="45"/>
      <c r="AV110" s="44">
        <f t="shared" si="42"/>
        <v>42.5</v>
      </c>
      <c r="AW110" s="44">
        <f t="shared" si="43"/>
        <v>42.5</v>
      </c>
      <c r="AX110" s="44">
        <f t="shared" si="44"/>
        <v>50</v>
      </c>
    </row>
    <row r="111" spans="1:50" ht="18" customHeight="1">
      <c r="A111" s="146">
        <v>49</v>
      </c>
      <c r="B111" s="190" t="str">
        <f>INPUT!B111</f>
        <v>Diaz, Celine</v>
      </c>
      <c r="C111" s="57"/>
      <c r="D111" s="57"/>
      <c r="E111" s="83"/>
      <c r="F111" s="98">
        <v>16</v>
      </c>
      <c r="G111" s="53">
        <v>15</v>
      </c>
      <c r="H111" s="53">
        <v>15</v>
      </c>
      <c r="I111" s="53">
        <v>15</v>
      </c>
      <c r="J111" s="53">
        <v>15</v>
      </c>
      <c r="K111" s="109">
        <f t="shared" si="45"/>
        <v>76</v>
      </c>
      <c r="L111" s="110">
        <f t="shared" si="46"/>
        <v>76</v>
      </c>
      <c r="M111" s="111">
        <f t="shared" si="47"/>
        <v>15.2</v>
      </c>
      <c r="N111" s="98">
        <v>41</v>
      </c>
      <c r="O111" s="53">
        <v>38</v>
      </c>
      <c r="P111" s="53">
        <v>40</v>
      </c>
      <c r="Q111" s="109">
        <f t="shared" si="48"/>
        <v>119</v>
      </c>
      <c r="R111" s="110">
        <f t="shared" si="49"/>
        <v>79.33</v>
      </c>
      <c r="S111" s="111">
        <f t="shared" si="50"/>
        <v>39.67</v>
      </c>
      <c r="T111" s="98">
        <v>26</v>
      </c>
      <c r="U111" s="53">
        <v>28</v>
      </c>
      <c r="V111" s="53">
        <v>26</v>
      </c>
      <c r="W111" s="109">
        <f t="shared" si="51"/>
        <v>80</v>
      </c>
      <c r="X111" s="110">
        <f t="shared" si="52"/>
        <v>66.67</v>
      </c>
      <c r="Y111" s="111">
        <f t="shared" si="53"/>
        <v>20</v>
      </c>
      <c r="Z111" s="163">
        <f t="shared" si="54"/>
        <v>74.87</v>
      </c>
      <c r="AA111" s="168">
        <f t="shared" si="55"/>
        <v>76</v>
      </c>
      <c r="AB111" s="158" t="str">
        <f t="shared" si="56"/>
        <v>Connecting</v>
      </c>
      <c r="AG111" s="1"/>
      <c r="AH111" s="1"/>
      <c r="AI111" s="1"/>
      <c r="AJ111" s="1"/>
      <c r="AK111" s="1"/>
      <c r="AL111" s="1"/>
      <c r="AM111" s="1"/>
      <c r="AN111" s="1"/>
      <c r="AO111" s="1"/>
      <c r="AP111" s="1"/>
      <c r="AQ111" s="1"/>
      <c r="AR111" s="1"/>
      <c r="AS111" s="1"/>
      <c r="AT111" s="1"/>
      <c r="AU111" s="45"/>
      <c r="AV111" s="44">
        <f t="shared" si="42"/>
        <v>65</v>
      </c>
      <c r="AW111" s="44">
        <f t="shared" si="43"/>
        <v>70</v>
      </c>
      <c r="AX111" s="44">
        <f t="shared" si="44"/>
        <v>65</v>
      </c>
    </row>
    <row r="112" spans="1:50" ht="18" customHeight="1" thickBot="1">
      <c r="A112" s="148">
        <v>50</v>
      </c>
      <c r="B112" s="208" t="str">
        <f>INPUT!B112</f>
        <v>Evangelista, Danielle</v>
      </c>
      <c r="C112" s="63"/>
      <c r="D112" s="63"/>
      <c r="E112" s="84"/>
      <c r="F112" s="99">
        <v>17</v>
      </c>
      <c r="G112" s="54">
        <v>17</v>
      </c>
      <c r="H112" s="54">
        <v>17</v>
      </c>
      <c r="I112" s="54">
        <v>18</v>
      </c>
      <c r="J112" s="54">
        <v>16</v>
      </c>
      <c r="K112" s="112">
        <f t="shared" si="45"/>
        <v>85</v>
      </c>
      <c r="L112" s="113">
        <f t="shared" si="46"/>
        <v>85</v>
      </c>
      <c r="M112" s="114">
        <f t="shared" si="47"/>
        <v>17</v>
      </c>
      <c r="N112" s="99">
        <v>42</v>
      </c>
      <c r="O112" s="54">
        <v>43</v>
      </c>
      <c r="P112" s="54">
        <v>45</v>
      </c>
      <c r="Q112" s="112">
        <f t="shared" si="48"/>
        <v>130</v>
      </c>
      <c r="R112" s="113">
        <f t="shared" si="49"/>
        <v>86.67</v>
      </c>
      <c r="S112" s="114">
        <f t="shared" si="50"/>
        <v>43.34</v>
      </c>
      <c r="T112" s="99">
        <v>31</v>
      </c>
      <c r="U112" s="54">
        <v>30</v>
      </c>
      <c r="V112" s="54">
        <v>30</v>
      </c>
      <c r="W112" s="112">
        <f t="shared" si="51"/>
        <v>91</v>
      </c>
      <c r="X112" s="113">
        <f t="shared" si="52"/>
        <v>75.83</v>
      </c>
      <c r="Y112" s="114">
        <f t="shared" si="53"/>
        <v>22.75</v>
      </c>
      <c r="Z112" s="164">
        <f t="shared" si="54"/>
        <v>83.09</v>
      </c>
      <c r="AA112" s="169">
        <f t="shared" si="55"/>
        <v>85</v>
      </c>
      <c r="AB112" s="159" t="str">
        <f t="shared" si="56"/>
        <v>Benchmarking</v>
      </c>
      <c r="AG112" s="1"/>
      <c r="AH112" s="1"/>
      <c r="AI112" s="1"/>
      <c r="AJ112" s="1"/>
      <c r="AK112" s="1"/>
      <c r="AL112" s="1"/>
      <c r="AM112" s="1"/>
      <c r="AN112" s="1"/>
      <c r="AO112" s="1"/>
      <c r="AP112" s="1"/>
      <c r="AQ112" s="1"/>
      <c r="AR112" s="1"/>
      <c r="AS112" s="1"/>
      <c r="AT112" s="1"/>
      <c r="AU112" s="45"/>
      <c r="AV112" s="44">
        <f t="shared" si="42"/>
        <v>77.5</v>
      </c>
      <c r="AW112" s="44">
        <f t="shared" si="43"/>
        <v>75</v>
      </c>
      <c r="AX112" s="44">
        <f t="shared" si="44"/>
        <v>75</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bG0m3oQQjSqVczAlXAGneWzWfdSab/YqHjGW0JTYEzz8mLsyMffMCJYisingWD4xPw9c4+AM9u2kZD70aXY8QA==" saltValue="7izfafjqY1U40ruVHiPyYw==" spinCount="100000" sheet="1" formatCells="0" formatColumns="0" formatRows="0" sort="0" autoFilter="0"/>
  <autoFilter ref="B11:B112" xr:uid="{00000000-0009-0000-0000-000002000000}"/>
  <mergeCells count="25">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 ref="Q5:R5"/>
    <mergeCell ref="AA8:AA10"/>
    <mergeCell ref="T8:Y8"/>
    <mergeCell ref="I4:K4"/>
    <mergeCell ref="B4:F4"/>
    <mergeCell ref="Z8:Z10"/>
    <mergeCell ref="N8:S8"/>
    <mergeCell ref="X7:Y7"/>
    <mergeCell ref="Z7:AA7"/>
  </mergeCells>
  <conditionalFormatting sqref="AA12:AA61 AA63:AA112">
    <cfRule type="cellIs" dxfId="9" priority="3" operator="lessThan">
      <formula>75</formula>
    </cfRule>
  </conditionalFormatting>
  <conditionalFormatting sqref="AB12:AB112">
    <cfRule type="containsText" dxfId="8" priority="1" operator="containsText" text="Emerging">
      <formula>NOT(ISERROR(SEARCH("Emerging",AB12)))</formula>
    </cfRule>
    <cfRule type="containsText" dxfId="7" priority="2" operator="containsText" text="Developing">
      <formula>NOT(ISERROR(SEARCH("Developing",AB12)))</formula>
    </cfRule>
  </conditionalFormatting>
  <dataValidations count="60">
    <dataValidation allowBlank="1" showInputMessage="1" prompt="Encode Quarterly Assessment's Highest Possible Score" sqref="V10:W10" xr:uid="{00000000-0002-0000-0200-000000000000}"/>
    <dataValidation allowBlank="1" showInputMessage="1" showErrorMessage="1" prompt="Encode Quarterly Assessment's Highest Possible Score" sqref="V10:W10" xr:uid="{00000000-0002-0000-0200-000001000000}"/>
    <dataValidation allowBlank="1" showErrorMessage="1" sqref="A11:AD11 A62:S62 AB62:AW62 AD13:AG13 AE17:AG17 AE23:AG23 AE29:AG29 AF11:AZ11 AY62:XFD62 BB11:XFD11" xr:uid="{00000000-0002-0000-0200-000002000000}"/>
    <dataValidation type="whole" operator="lessThanOrEqual" allowBlank="1" showInputMessage="1" showErrorMessage="1" error="INPUT NUMBER LESS THAN OR EQUAL THE HPS" prompt="Encode learner's raw score" sqref="V12:V61 V63:V112" xr:uid="{00000000-0002-0000-0200-000003000000}">
      <formula1>$V$10</formula1>
    </dataValidation>
    <dataValidation type="whole" operator="lessThanOrEqual" allowBlank="1" showInputMessage="1" showErrorMessage="1" error="INPUT NUMBER LESS THAN OR EQUAL THE HPS" prompt="Encode learner's raw score." sqref="F12:J61 F63:J112 N12:P61 N63:P112" xr:uid="{00000000-0002-0000-0200-000004000000}">
      <formula1>F$10</formula1>
    </dataValidation>
    <dataValidation allowBlank="1" showInputMessage="1" prompt="QUARTERLY GRADE (TRANSMUTED GRADE)" sqref="AA12:AA61 AA63:AA112" xr:uid="{00000000-0002-0000-0200-000005000000}"/>
    <dataValidation allowBlank="1" showInputMessage="1" prompt="INITIAL GRADE" sqref="Z12:Z61 Z63:Z112" xr:uid="{00000000-0002-0000-0200-000006000000}"/>
    <dataValidation allowBlank="1" showInputMessage="1" prompt="Quarterly Assessment's Weighted Score" sqref="Y10" xr:uid="{00000000-0002-0000-0200-000007000000}"/>
    <dataValidation allowBlank="1" showInputMessage="1" showErrorMessage="1" prompt="Quarterly Assessment's Weighted Score" sqref="Y10" xr:uid="{00000000-0002-0000-0200-000008000000}"/>
    <dataValidation allowBlank="1" showInputMessage="1" prompt="Quarterly Assessment's Percentage Score" sqref="X10" xr:uid="{00000000-0002-0000-0200-000009000000}"/>
    <dataValidation allowBlank="1" showInputMessage="1" showErrorMessage="1" prompt="Quarterly Assessment's Percentage Score" sqref="X10" xr:uid="{00000000-0002-0000-0200-00000A000000}"/>
    <dataValidation allowBlank="1" showInputMessage="1" prompt="Either encode Highest Possible Score or Empty" sqref="F10:J10 N10:P10" xr:uid="{00000000-0002-0000-0200-00000B000000}"/>
    <dataValidation allowBlank="1" showInputMessage="1" showErrorMessage="1" prompt="Either encode Highest Possible Score or Empty" sqref="F10:J10 N10:P10" xr:uid="{00000000-0002-0000-0200-00000C000000}"/>
    <dataValidation allowBlank="1" showInputMessage="1" prompt="Performance Tasks' Weighted Score" sqref="S10:U10 S12:S61 S63:S112" xr:uid="{00000000-0002-0000-0200-00000D000000}"/>
    <dataValidation allowBlank="1" showInputMessage="1" showErrorMessage="1" prompt="Performance Tasks' Weighted Score" sqref="S10:U10" xr:uid="{00000000-0002-0000-0200-00000E000000}"/>
    <dataValidation allowBlank="1" showInputMessage="1" prompt="Written Works' Weighted Score" sqref="M10 M12:M61 M63:M112" xr:uid="{00000000-0002-0000-0200-00000F000000}"/>
    <dataValidation allowBlank="1" showInputMessage="1" showErrorMessage="1" prompt="Written Works' Weighted Score" sqref="M10" xr:uid="{00000000-0002-0000-0200-000010000000}"/>
    <dataValidation allowBlank="1" showInputMessage="1" prompt="Performance Tasks' Percentage Score" sqref="R10 R12:R61 R63:R112" xr:uid="{00000000-0002-0000-0200-000011000000}"/>
    <dataValidation allowBlank="1" showInputMessage="1" showErrorMessage="1" prompt="Performance Tasks' Percentage Score" sqref="R10" xr:uid="{00000000-0002-0000-0200-000012000000}"/>
    <dataValidation allowBlank="1" showInputMessage="1" prompt="Written Works' Percentage Score" sqref="L10 L12:L61 L63:L112" xr:uid="{00000000-0002-0000-0200-000013000000}"/>
    <dataValidation allowBlank="1" showInputMessage="1" showErrorMessage="1" prompt="Written Works' Percentage Score" sqref="L10" xr:uid="{00000000-0002-0000-0200-000014000000}"/>
    <dataValidation allowBlank="1" showInputMessage="1" prompt="Performance Tasks' Highest Possible Score" sqref="Q10" xr:uid="{00000000-0002-0000-0200-000015000000}"/>
    <dataValidation allowBlank="1" showInputMessage="1" showErrorMessage="1" prompt="Performance Tasks' Total Highest Possible Score" sqref="Q10" xr:uid="{00000000-0002-0000-0200-000016000000}"/>
    <dataValidation allowBlank="1" showInputMessage="1" prompt="Written Works' Total Highest Possible Score" sqref="K10" xr:uid="{00000000-0002-0000-0200-000017000000}"/>
    <dataValidation allowBlank="1" showInputMessage="1" showErrorMessage="1" prompt="Written Works' Total Highest Possible Score" sqref="K10" xr:uid="{00000000-0002-0000-0200-000018000000}"/>
    <dataValidation allowBlank="1" showInputMessage="1" prompt="Do not type name of learners here. Go to INPUT DATA sheet." sqref="B12:E61 B63:E112" xr:uid="{00000000-0002-0000-0200-000019000000}"/>
    <dataValidation allowBlank="1" showInputMessage="1" showErrorMessage="1" prompt="Performance Tasks' Total Raw Scores" sqref="Q12:Q61 Q63:Q112" xr:uid="{00000000-0002-0000-0200-00001A000000}"/>
    <dataValidation allowBlank="1" showInputMessage="1" showErrorMessage="1" prompt="Written Works' Total Raw Score" sqref="K12:K61 K63:K112" xr:uid="{00000000-0002-0000-0200-00001B000000}"/>
    <dataValidation allowBlank="1" sqref="A10:E10 A12:A61 AD10:XFD10" xr:uid="{00000000-0002-0000-0200-00001C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200-00001D000000}">
      <formula1>#REF!</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200-00001E000000}">
      <formula1>$P$10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200-00001F000000}">
      <formula1>$O$10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200-000020000000}">
      <formula1>$N$10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200-000021000000}">
      <formula1>$J$10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200-000022000000}">
      <formula1>$I$10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200-000023000000}">
      <formula1>$H$10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200-000024000000}">
      <formula1>$G$10</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200-000025000000}">
      <formula1>$F$10</formula1>
    </dataValidation>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200-000026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200-000027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200-000028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200-000029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200-00002A000000}"/>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200-00002B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200-00002C000000}">
      <formula1>$V$10</formula1>
    </dataValidation>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200-00002D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200-00002E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200-00002F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200-000030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200-000031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200-00003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200-000033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200-000034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200-000035000000}"/>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200-000036000000}"/>
    <dataValidation type="whole" operator="lessThanOrEqual" allowBlank="1" showInputMessage="1" showErrorMessage="1" error="INPUT NUMBER LESS THAN OR EQUAL THE HPS" prompt="Encode Learners' Raw Score" sqref="T12:T61 T63:T112" xr:uid="{00000000-0002-0000-0200-000037000000}">
      <formula1>$T$10</formula1>
    </dataValidation>
    <dataValidation type="whole" operator="lessThanOrEqual" allowBlank="1" showInputMessage="1" showErrorMessage="1" error="INPUT NUMBER LESS THAN OR EQUAL THE HPS" prompt="Encode Learners' Raw Score" sqref="U12:U61 U63:U112" xr:uid="{00000000-0002-0000-0200-000038000000}">
      <formula1>$U$10</formula1>
    </dataValidation>
    <dataValidation allowBlank="1" showInputMessage="1" showErrorMessage="1" prompt="Summative Tests' and Term Examination's Total Score" sqref="W12:W61 W63:W112" xr:uid="{00000000-0002-0000-0200-000039000000}"/>
    <dataValidation allowBlank="1" showInputMessage="1" prompt="Summative Tests' and Term Examination's Percentage Score" sqref="X12:X61 X63:X112" xr:uid="{00000000-0002-0000-0200-00003A000000}"/>
    <dataValidation allowBlank="1" showInputMessage="1" prompt="Summative Tests' and Term Examination's Weighted Score" sqref="Y12:Y61 Y63:Y112" xr:uid="{00000000-0002-0000-02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AZ119"/>
  <sheetViews>
    <sheetView showGridLines="0" topLeftCell="A46" zoomScale="70" zoomScaleNormal="70" zoomScaleSheetLayoutView="70" workbookViewId="0">
      <selection activeCell="W65" sqref="W65"/>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9" style="2" customWidth="1"/>
    <col min="33" max="33" width="7.21875" style="2" bestFit="1" customWidth="1"/>
    <col min="34" max="34" width="5.6640625" style="2" customWidth="1"/>
    <col min="35" max="46" width="4.6640625" style="2" customWidth="1"/>
    <col min="47" max="48" width="0" style="7" hidden="1"/>
    <col min="49" max="49" width="0" style="45" hidden="1"/>
    <col min="50" max="50" width="4.6640625" style="45" hidden="1" customWidth="1"/>
    <col min="51" max="52" width="0" style="45" hidden="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64" t="s">
        <v>0</v>
      </c>
      <c r="B1" s="220"/>
      <c r="C1" s="220"/>
      <c r="D1" s="220"/>
      <c r="E1" s="220"/>
      <c r="F1" s="220"/>
      <c r="G1" s="220"/>
      <c r="H1" s="220"/>
      <c r="I1" s="220"/>
      <c r="J1" s="220"/>
      <c r="K1" s="220"/>
      <c r="L1" s="220"/>
      <c r="M1" s="220"/>
      <c r="N1" s="220"/>
      <c r="O1" s="220"/>
      <c r="P1" s="220"/>
      <c r="Q1" s="220"/>
      <c r="R1" s="220"/>
      <c r="S1" s="220"/>
      <c r="T1" s="220"/>
      <c r="U1" s="220"/>
      <c r="V1" s="220"/>
      <c r="W1" s="220"/>
      <c r="X1" s="220"/>
      <c r="Y1" s="220"/>
      <c r="Z1" s="220"/>
      <c r="AA1" s="220"/>
      <c r="AB1" s="45"/>
    </row>
    <row r="2" spans="1:52" ht="15" customHeight="1">
      <c r="A2" s="220"/>
      <c r="B2" s="220"/>
      <c r="C2" s="220"/>
      <c r="D2" s="220"/>
      <c r="E2" s="220"/>
      <c r="F2" s="220"/>
      <c r="G2" s="220"/>
      <c r="H2" s="220"/>
      <c r="I2" s="220"/>
      <c r="J2" s="220"/>
      <c r="K2" s="220"/>
      <c r="L2" s="220"/>
      <c r="M2" s="220"/>
      <c r="N2" s="220"/>
      <c r="O2" s="220"/>
      <c r="P2" s="220"/>
      <c r="Q2" s="220"/>
      <c r="R2" s="220"/>
      <c r="S2" s="220"/>
      <c r="T2" s="220"/>
      <c r="U2" s="220"/>
      <c r="V2" s="220"/>
      <c r="W2" s="220"/>
      <c r="X2" s="220"/>
      <c r="Y2" s="220"/>
      <c r="Z2" s="220"/>
      <c r="AA2" s="220"/>
      <c r="AB2" s="45"/>
    </row>
    <row r="3" spans="1:52" ht="15" customHeight="1">
      <c r="A3" s="303"/>
      <c r="B3" s="220"/>
      <c r="C3" s="220"/>
      <c r="D3" s="220"/>
      <c r="E3" s="220"/>
      <c r="F3" s="220"/>
      <c r="G3" s="220"/>
      <c r="H3" s="220"/>
      <c r="I3" s="220"/>
      <c r="J3" s="220"/>
      <c r="K3" s="220"/>
      <c r="L3" s="220"/>
      <c r="M3" s="220"/>
      <c r="N3" s="220"/>
      <c r="O3" s="220"/>
      <c r="P3" s="220"/>
      <c r="Q3" s="220"/>
      <c r="R3" s="220"/>
      <c r="S3" s="220"/>
      <c r="T3" s="220"/>
      <c r="U3" s="220"/>
      <c r="V3" s="220"/>
      <c r="W3" s="220"/>
      <c r="X3" s="220"/>
      <c r="Y3" s="220"/>
      <c r="Z3" s="220"/>
      <c r="AA3" s="220"/>
      <c r="AB3" s="45"/>
    </row>
    <row r="4" spans="1:52" ht="21" customHeight="1">
      <c r="A4" s="4"/>
      <c r="B4" s="292" t="s">
        <v>2</v>
      </c>
      <c r="C4" s="220"/>
      <c r="D4" s="220"/>
      <c r="E4" s="220"/>
      <c r="F4" s="220"/>
      <c r="G4" s="253" t="str">
        <f>INPUT!G4</f>
        <v>Region IV-A (CALABARZON)</v>
      </c>
      <c r="H4" s="218"/>
      <c r="I4" s="291" t="s">
        <v>3</v>
      </c>
      <c r="J4" s="217"/>
      <c r="K4" s="218"/>
      <c r="L4" s="253" t="str">
        <f>INPUT!L4</f>
        <v>Schools Division of Quezon</v>
      </c>
      <c r="M4" s="217"/>
      <c r="N4" s="217"/>
      <c r="O4" s="218"/>
      <c r="P4" s="171"/>
      <c r="Q4" s="70"/>
      <c r="R4" s="172"/>
      <c r="S4" s="173"/>
      <c r="T4" s="173"/>
      <c r="U4" s="173"/>
      <c r="V4" s="174"/>
      <c r="W4" s="174"/>
      <c r="X4" s="174"/>
      <c r="Y4" s="174"/>
      <c r="Z4" s="174"/>
      <c r="AA4" s="10"/>
      <c r="AB4" s="10"/>
      <c r="AC4" s="33"/>
      <c r="AD4" s="33"/>
      <c r="AE4" s="33"/>
      <c r="AF4" s="33"/>
    </row>
    <row r="5" spans="1:52" ht="21" customHeight="1">
      <c r="A5" s="4"/>
      <c r="B5" s="292" t="s">
        <v>4</v>
      </c>
      <c r="C5" s="220"/>
      <c r="D5" s="220"/>
      <c r="E5" s="220"/>
      <c r="F5" s="220"/>
      <c r="G5" s="253" t="str">
        <f>INPUT!G5</f>
        <v>Atimonan Central School Annex</v>
      </c>
      <c r="H5" s="217"/>
      <c r="I5" s="217"/>
      <c r="J5" s="217"/>
      <c r="K5" s="217"/>
      <c r="L5" s="217"/>
      <c r="M5" s="217"/>
      <c r="N5" s="217"/>
      <c r="O5" s="218"/>
      <c r="P5" s="171"/>
      <c r="Q5" s="275" t="s">
        <v>5</v>
      </c>
      <c r="R5" s="220"/>
      <c r="S5" s="243">
        <f>INPUT!S5</f>
        <v>108511</v>
      </c>
      <c r="T5" s="217"/>
      <c r="U5" s="218"/>
      <c r="V5" s="275" t="s">
        <v>6</v>
      </c>
      <c r="W5" s="220"/>
      <c r="X5" s="220"/>
      <c r="Y5" s="220"/>
      <c r="Z5" s="243" t="str">
        <f>INPUT!Y5</f>
        <v>2025-2026</v>
      </c>
      <c r="AA5" s="218"/>
      <c r="AB5" s="10"/>
      <c r="AC5" s="33"/>
      <c r="AD5" s="214"/>
      <c r="AE5" s="33"/>
      <c r="AF5" s="33"/>
    </row>
    <row r="6" spans="1:52" ht="14.55" customHeight="1" thickBot="1"/>
    <row r="7" spans="1:52" ht="23.25" customHeight="1" thickBot="1">
      <c r="A7" s="304" t="s">
        <v>47</v>
      </c>
      <c r="B7" s="305"/>
      <c r="C7" s="119"/>
      <c r="D7" s="119"/>
      <c r="E7" s="119"/>
      <c r="F7" s="301" t="s">
        <v>7</v>
      </c>
      <c r="G7" s="224"/>
      <c r="H7" s="224"/>
      <c r="I7" s="224"/>
      <c r="J7" s="300" t="str">
        <f>INPUT!J7</f>
        <v>Grade 6 - Rizal</v>
      </c>
      <c r="K7" s="224"/>
      <c r="L7" s="224"/>
      <c r="M7" s="225"/>
      <c r="N7" s="296" t="s">
        <v>8</v>
      </c>
      <c r="O7" s="224"/>
      <c r="P7" s="224"/>
      <c r="Q7" s="302" t="str">
        <f>INPUT!Q7</f>
        <v>Jose Miguel Reyes</v>
      </c>
      <c r="R7" s="224"/>
      <c r="S7" s="224"/>
      <c r="T7" s="224"/>
      <c r="U7" s="224"/>
      <c r="V7" s="225"/>
      <c r="W7" s="120"/>
      <c r="X7" s="296" t="s">
        <v>9</v>
      </c>
      <c r="Y7" s="224"/>
      <c r="Z7" s="297" t="str">
        <f>INPUT!Y7</f>
        <v>Araling Panlipunan</v>
      </c>
      <c r="AA7" s="225"/>
      <c r="AB7" s="45"/>
    </row>
    <row r="8" spans="1:52" s="5" customFormat="1" ht="46.8" customHeight="1">
      <c r="A8" s="121"/>
      <c r="B8" s="122" t="s">
        <v>11</v>
      </c>
      <c r="C8" s="122"/>
      <c r="D8" s="122"/>
      <c r="E8" s="123"/>
      <c r="F8" s="290" t="s">
        <v>16</v>
      </c>
      <c r="G8" s="232"/>
      <c r="H8" s="232"/>
      <c r="I8" s="232"/>
      <c r="J8" s="232"/>
      <c r="K8" s="232"/>
      <c r="L8" s="232"/>
      <c r="M8" s="233"/>
      <c r="N8" s="290" t="s">
        <v>17</v>
      </c>
      <c r="O8" s="232"/>
      <c r="P8" s="232"/>
      <c r="Q8" s="232"/>
      <c r="R8" s="232"/>
      <c r="S8" s="233"/>
      <c r="T8" s="290" t="s">
        <v>18</v>
      </c>
      <c r="U8" s="232"/>
      <c r="V8" s="232"/>
      <c r="W8" s="232"/>
      <c r="X8" s="232"/>
      <c r="Y8" s="233"/>
      <c r="Z8" s="293" t="s">
        <v>19</v>
      </c>
      <c r="AA8" s="288" t="s">
        <v>45</v>
      </c>
      <c r="AB8" s="298"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94"/>
      <c r="AA9" s="257"/>
      <c r="AB9" s="221"/>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295"/>
      <c r="AA10" s="289"/>
      <c r="AB10" s="299"/>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Aguilar, Adrian</v>
      </c>
      <c r="C12" s="101"/>
      <c r="D12" s="101"/>
      <c r="E12" s="102"/>
      <c r="F12" s="103">
        <v>19</v>
      </c>
      <c r="G12" s="104">
        <v>18</v>
      </c>
      <c r="H12" s="104">
        <v>18</v>
      </c>
      <c r="I12" s="104">
        <v>17</v>
      </c>
      <c r="J12" s="104">
        <v>19</v>
      </c>
      <c r="K12" s="106">
        <f t="shared" ref="K12:K43" si="0">IF(COUNT($F12:$J12)=0,"",SUM($F12:$J12))</f>
        <v>91</v>
      </c>
      <c r="L12" s="107">
        <f t="shared" ref="L12:L43" si="1">IF(ISERROR(IF($K12="","",ROUND(($K12/$K$10)*$L$10,2))),"",IF($K12="","",ROUND(($K12/$K$10)*$L$10,2)))</f>
        <v>91</v>
      </c>
      <c r="M12" s="108">
        <f t="shared" ref="M12:M43" si="2">IF($L12="","",ROUND($L12*$M$10,2))</f>
        <v>18.2</v>
      </c>
      <c r="N12" s="103">
        <v>44</v>
      </c>
      <c r="O12" s="104">
        <v>49</v>
      </c>
      <c r="P12" s="104">
        <v>43</v>
      </c>
      <c r="Q12" s="106">
        <f t="shared" ref="Q12:Q43" si="3">IF(COUNT($N12:$P12)=0,"",SUM($N12:$P12))</f>
        <v>136</v>
      </c>
      <c r="R12" s="107">
        <f t="shared" ref="R12:R43" si="4">IF(ISERROR(IF($Q12="","",ROUND(($Q12/$Q$10)*$R$10,2))),"",IF($Q12="","",ROUND(($Q12/$Q$10)*$R$10,2)))</f>
        <v>90.67</v>
      </c>
      <c r="S12" s="108">
        <f t="shared" ref="S12:S43" si="5">IF($R12="","",ROUND($R12*$S$10,2))</f>
        <v>45.34</v>
      </c>
      <c r="T12" s="103">
        <v>37</v>
      </c>
      <c r="U12" s="104">
        <v>33</v>
      </c>
      <c r="V12" s="104">
        <v>36</v>
      </c>
      <c r="W12" s="106">
        <f t="shared" ref="W12:W43" si="6">IF(COUNT($T12:$V12)=0,"",SUM($T12:$V12))</f>
        <v>106</v>
      </c>
      <c r="X12" s="107">
        <f t="shared" ref="X12:X43" si="7">IF(ISERROR(IF($W12="","",ROUND(($W12/$W$10)*$X$10,2))),"",IF($W12="","",ROUND(($W12/$W$10)*$X$10,2)))</f>
        <v>88.33</v>
      </c>
      <c r="Y12" s="108">
        <f t="shared" ref="Y12:Y43" si="8">IF($X12="","",ROUND($X12*$Y$10,2))</f>
        <v>26.5</v>
      </c>
      <c r="Z12" s="162">
        <f>IF(ISERROR(IF($W12="","",ROUND(SUM($M12,$S12,$Y12),2))),"",IF($W12="","",ROUND(SUM($M12,$S12,$Y12),2)))</f>
        <v>90.04</v>
      </c>
      <c r="AA12" s="167">
        <f>IF(ISERROR(IF($W12="","",VLOOKUP(Z12,NewTransmu,4,TRUE))),"",IF($W12="","",VLOOKUP(Z12,NewTransmu,4,TRUE)))</f>
        <v>92</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92.5</v>
      </c>
      <c r="AW12" s="44">
        <f t="shared" ref="AW12:AW43" si="11">(U12/$U$10)*100</f>
        <v>82.5</v>
      </c>
      <c r="AX12" s="44">
        <f t="shared" ref="AX12:AX43" si="12">(V12/$V$10)*100</f>
        <v>90</v>
      </c>
    </row>
    <row r="13" spans="1:52" ht="18" customHeight="1">
      <c r="A13" s="146">
        <v>2</v>
      </c>
      <c r="B13" s="190" t="str">
        <f>INPUT!B13</f>
        <v>Alcantara, Angelo</v>
      </c>
      <c r="C13" s="57"/>
      <c r="D13" s="57"/>
      <c r="E13" s="83"/>
      <c r="F13" s="98">
        <v>19</v>
      </c>
      <c r="G13" s="53">
        <v>19</v>
      </c>
      <c r="H13" s="53">
        <v>20</v>
      </c>
      <c r="I13" s="53">
        <v>19</v>
      </c>
      <c r="J13" s="53">
        <v>19</v>
      </c>
      <c r="K13" s="109">
        <f t="shared" si="0"/>
        <v>96</v>
      </c>
      <c r="L13" s="110">
        <f t="shared" si="1"/>
        <v>96</v>
      </c>
      <c r="M13" s="111">
        <f t="shared" si="2"/>
        <v>19.2</v>
      </c>
      <c r="N13" s="98">
        <v>49</v>
      </c>
      <c r="O13" s="53">
        <v>50</v>
      </c>
      <c r="P13" s="53">
        <v>50</v>
      </c>
      <c r="Q13" s="109">
        <f t="shared" si="3"/>
        <v>149</v>
      </c>
      <c r="R13" s="110">
        <f t="shared" si="4"/>
        <v>99.33</v>
      </c>
      <c r="S13" s="111">
        <f t="shared" si="5"/>
        <v>49.67</v>
      </c>
      <c r="T13" s="98">
        <v>38</v>
      </c>
      <c r="U13" s="53">
        <v>37</v>
      </c>
      <c r="V13" s="53">
        <v>37</v>
      </c>
      <c r="W13" s="109">
        <f t="shared" si="6"/>
        <v>112</v>
      </c>
      <c r="X13" s="110">
        <f t="shared" si="7"/>
        <v>93.33</v>
      </c>
      <c r="Y13" s="111">
        <f t="shared" si="8"/>
        <v>28</v>
      </c>
      <c r="Z13" s="163">
        <f t="shared" ref="Z13:Z44" si="13">IF(ISERROR(IF($V13="","",ROUND(SUM($M13,$S13,$Y13),2))),"",IF($V13="","",ROUND(SUM($M13,$S13,$Y13),2)))</f>
        <v>96.87</v>
      </c>
      <c r="AA13" s="168">
        <f t="shared" ref="AA13:AA44" si="14">IF(ISERROR(IF($V13="","",VLOOKUP(Z13,NewTransmu,4,TRUE))),"",IF($V13="","",VLOOKUP(Z13,NewTransmu,4,TRUE)))</f>
        <v>98</v>
      </c>
      <c r="AB13" s="158" t="str">
        <f t="shared" si="9"/>
        <v>Advancing</v>
      </c>
      <c r="AD13" s="133"/>
      <c r="AE13" s="133" t="s">
        <v>25</v>
      </c>
      <c r="AF13" s="133" t="s">
        <v>26</v>
      </c>
      <c r="AG13" s="133" t="s">
        <v>27</v>
      </c>
      <c r="AH13" s="6"/>
      <c r="AI13" s="6"/>
      <c r="AJ13" s="6"/>
      <c r="AK13" s="6"/>
      <c r="AL13" s="6"/>
      <c r="AM13" s="6"/>
      <c r="AN13" s="6"/>
      <c r="AO13" s="6"/>
      <c r="AP13" s="6"/>
      <c r="AQ13" s="6"/>
      <c r="AR13" s="6"/>
      <c r="AS13" s="6"/>
      <c r="AT13" s="6"/>
      <c r="AU13" s="44"/>
      <c r="AV13" s="44">
        <f t="shared" si="10"/>
        <v>95</v>
      </c>
      <c r="AW13" s="44">
        <f t="shared" si="11"/>
        <v>92.5</v>
      </c>
      <c r="AX13" s="44">
        <f t="shared" si="12"/>
        <v>92.5</v>
      </c>
    </row>
    <row r="14" spans="1:52" ht="18" customHeight="1">
      <c r="A14" s="146">
        <v>3</v>
      </c>
      <c r="B14" s="190" t="str">
        <f>INPUT!B14</f>
        <v>Andrada, Anton</v>
      </c>
      <c r="C14" s="57"/>
      <c r="D14" s="57"/>
      <c r="E14" s="83"/>
      <c r="F14" s="98">
        <v>16</v>
      </c>
      <c r="G14" s="53">
        <v>17</v>
      </c>
      <c r="H14" s="53">
        <v>15</v>
      </c>
      <c r="I14" s="53">
        <v>15</v>
      </c>
      <c r="J14" s="53">
        <v>18</v>
      </c>
      <c r="K14" s="109">
        <f t="shared" si="0"/>
        <v>81</v>
      </c>
      <c r="L14" s="110">
        <f t="shared" si="1"/>
        <v>81</v>
      </c>
      <c r="M14" s="111">
        <f t="shared" si="2"/>
        <v>16.2</v>
      </c>
      <c r="N14" s="98">
        <v>44</v>
      </c>
      <c r="O14" s="53">
        <v>40</v>
      </c>
      <c r="P14" s="53">
        <v>46</v>
      </c>
      <c r="Q14" s="109">
        <f t="shared" si="3"/>
        <v>130</v>
      </c>
      <c r="R14" s="110">
        <f t="shared" si="4"/>
        <v>86.67</v>
      </c>
      <c r="S14" s="111">
        <f t="shared" si="5"/>
        <v>43.34</v>
      </c>
      <c r="T14" s="98">
        <v>34</v>
      </c>
      <c r="U14" s="53">
        <v>30</v>
      </c>
      <c r="V14" s="53">
        <v>33</v>
      </c>
      <c r="W14" s="109">
        <f t="shared" si="6"/>
        <v>97</v>
      </c>
      <c r="X14" s="110">
        <f t="shared" si="7"/>
        <v>80.83</v>
      </c>
      <c r="Y14" s="111">
        <f t="shared" si="8"/>
        <v>24.25</v>
      </c>
      <c r="Z14" s="163">
        <f t="shared" si="13"/>
        <v>83.79</v>
      </c>
      <c r="AA14" s="168">
        <f t="shared" si="14"/>
        <v>85</v>
      </c>
      <c r="AB14" s="158" t="str">
        <f t="shared" si="9"/>
        <v>Benchmarking</v>
      </c>
      <c r="AD14" s="179" t="s">
        <v>29</v>
      </c>
      <c r="AE14" s="186">
        <f>COUNTA(T12:T112)</f>
        <v>100</v>
      </c>
      <c r="AF14" s="186">
        <f>COUNTA(U12:U112)</f>
        <v>100</v>
      </c>
      <c r="AG14" s="186">
        <f>COUNTA(V12:V112)</f>
        <v>100</v>
      </c>
      <c r="AH14" s="6"/>
      <c r="AI14" s="6"/>
      <c r="AJ14" s="6"/>
      <c r="AK14" s="6"/>
      <c r="AL14" s="6"/>
      <c r="AM14" s="6"/>
      <c r="AN14" s="6"/>
      <c r="AO14" s="6"/>
      <c r="AP14" s="6"/>
      <c r="AQ14" s="6"/>
      <c r="AR14" s="6"/>
      <c r="AS14" s="6"/>
      <c r="AT14" s="6"/>
      <c r="AU14" s="44"/>
      <c r="AV14" s="44">
        <f t="shared" si="10"/>
        <v>85</v>
      </c>
      <c r="AW14" s="44">
        <f t="shared" si="11"/>
        <v>75</v>
      </c>
      <c r="AX14" s="44">
        <f t="shared" si="12"/>
        <v>82.5</v>
      </c>
    </row>
    <row r="15" spans="1:52" ht="18" customHeight="1">
      <c r="A15" s="146">
        <v>4</v>
      </c>
      <c r="B15" s="190" t="str">
        <f>INPUT!B15</f>
        <v>Bautista, Bryan</v>
      </c>
      <c r="C15" s="57"/>
      <c r="D15" s="57"/>
      <c r="E15" s="83"/>
      <c r="F15" s="98">
        <v>14</v>
      </c>
      <c r="G15" s="53">
        <v>16</v>
      </c>
      <c r="H15" s="53">
        <v>15</v>
      </c>
      <c r="I15" s="53">
        <v>14</v>
      </c>
      <c r="J15" s="53">
        <v>15</v>
      </c>
      <c r="K15" s="109">
        <f t="shared" si="0"/>
        <v>74</v>
      </c>
      <c r="L15" s="110">
        <f t="shared" si="1"/>
        <v>74</v>
      </c>
      <c r="M15" s="111">
        <f t="shared" si="2"/>
        <v>14.8</v>
      </c>
      <c r="N15" s="98">
        <v>40</v>
      </c>
      <c r="O15" s="53">
        <v>39</v>
      </c>
      <c r="P15" s="53">
        <v>37</v>
      </c>
      <c r="Q15" s="109">
        <f t="shared" si="3"/>
        <v>116</v>
      </c>
      <c r="R15" s="110">
        <f t="shared" si="4"/>
        <v>77.33</v>
      </c>
      <c r="S15" s="111">
        <f t="shared" si="5"/>
        <v>38.67</v>
      </c>
      <c r="T15" s="98">
        <v>27</v>
      </c>
      <c r="U15" s="53">
        <v>27</v>
      </c>
      <c r="V15" s="53">
        <v>28</v>
      </c>
      <c r="W15" s="109">
        <f t="shared" si="6"/>
        <v>82</v>
      </c>
      <c r="X15" s="110">
        <f t="shared" si="7"/>
        <v>68.33</v>
      </c>
      <c r="Y15" s="111">
        <f t="shared" si="8"/>
        <v>20.5</v>
      </c>
      <c r="Z15" s="163">
        <f t="shared" si="13"/>
        <v>73.97</v>
      </c>
      <c r="AA15" s="168">
        <f t="shared" si="14"/>
        <v>76</v>
      </c>
      <c r="AB15" s="158" t="str">
        <f t="shared" si="9"/>
        <v>Connecting</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67.5</v>
      </c>
      <c r="AW15" s="44">
        <f t="shared" si="11"/>
        <v>67.5</v>
      </c>
      <c r="AX15" s="44">
        <f t="shared" si="12"/>
        <v>70</v>
      </c>
    </row>
    <row r="16" spans="1:52" ht="18" customHeight="1">
      <c r="A16" s="146">
        <v>5</v>
      </c>
      <c r="B16" s="190" t="str">
        <f>INPUT!B16</f>
        <v>Bernardo, Caleb</v>
      </c>
      <c r="C16" s="57"/>
      <c r="D16" s="57"/>
      <c r="E16" s="83"/>
      <c r="F16" s="98">
        <v>20</v>
      </c>
      <c r="G16" s="53">
        <v>19</v>
      </c>
      <c r="H16" s="53">
        <v>19</v>
      </c>
      <c r="I16" s="53">
        <v>19</v>
      </c>
      <c r="J16" s="53">
        <v>19</v>
      </c>
      <c r="K16" s="109">
        <f t="shared" si="0"/>
        <v>96</v>
      </c>
      <c r="L16" s="110">
        <f t="shared" si="1"/>
        <v>96</v>
      </c>
      <c r="M16" s="111">
        <f t="shared" si="2"/>
        <v>19.2</v>
      </c>
      <c r="N16" s="98">
        <v>48</v>
      </c>
      <c r="O16" s="53">
        <v>50</v>
      </c>
      <c r="P16" s="53">
        <v>50</v>
      </c>
      <c r="Q16" s="109">
        <f t="shared" si="3"/>
        <v>148</v>
      </c>
      <c r="R16" s="110">
        <f t="shared" si="4"/>
        <v>98.67</v>
      </c>
      <c r="S16" s="111">
        <f t="shared" si="5"/>
        <v>49.34</v>
      </c>
      <c r="T16" s="98">
        <v>39</v>
      </c>
      <c r="U16" s="53">
        <v>35</v>
      </c>
      <c r="V16" s="53">
        <v>40</v>
      </c>
      <c r="W16" s="109">
        <f t="shared" si="6"/>
        <v>114</v>
      </c>
      <c r="X16" s="110">
        <f t="shared" si="7"/>
        <v>95</v>
      </c>
      <c r="Y16" s="111">
        <f t="shared" si="8"/>
        <v>28.5</v>
      </c>
      <c r="Z16" s="163">
        <f t="shared" si="13"/>
        <v>97.04</v>
      </c>
      <c r="AA16" s="168">
        <f t="shared" si="14"/>
        <v>98</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97.5</v>
      </c>
      <c r="AW16" s="44">
        <f t="shared" si="11"/>
        <v>87.5</v>
      </c>
      <c r="AX16" s="44">
        <f t="shared" si="12"/>
        <v>100</v>
      </c>
    </row>
    <row r="17" spans="1:50" ht="18" customHeight="1">
      <c r="A17" s="146">
        <v>6</v>
      </c>
      <c r="B17" s="190" t="str">
        <f>INPUT!B17</f>
        <v>Castillo, Carlo</v>
      </c>
      <c r="C17" s="57"/>
      <c r="D17" s="57"/>
      <c r="E17" s="83"/>
      <c r="F17" s="98">
        <v>19</v>
      </c>
      <c r="G17" s="53">
        <v>18</v>
      </c>
      <c r="H17" s="53">
        <v>18</v>
      </c>
      <c r="I17" s="53">
        <v>17</v>
      </c>
      <c r="J17" s="53">
        <v>18</v>
      </c>
      <c r="K17" s="109">
        <f t="shared" si="0"/>
        <v>90</v>
      </c>
      <c r="L17" s="110">
        <f t="shared" si="1"/>
        <v>90</v>
      </c>
      <c r="M17" s="111">
        <f t="shared" si="2"/>
        <v>18</v>
      </c>
      <c r="N17" s="98">
        <v>47</v>
      </c>
      <c r="O17" s="53">
        <v>46</v>
      </c>
      <c r="P17" s="53">
        <v>45</v>
      </c>
      <c r="Q17" s="109">
        <f t="shared" si="3"/>
        <v>138</v>
      </c>
      <c r="R17" s="110">
        <f t="shared" si="4"/>
        <v>92</v>
      </c>
      <c r="S17" s="111">
        <f t="shared" si="5"/>
        <v>46</v>
      </c>
      <c r="T17" s="98">
        <v>31</v>
      </c>
      <c r="U17" s="53">
        <v>34</v>
      </c>
      <c r="V17" s="53">
        <v>35</v>
      </c>
      <c r="W17" s="109">
        <f t="shared" si="6"/>
        <v>100</v>
      </c>
      <c r="X17" s="110">
        <f t="shared" si="7"/>
        <v>83.33</v>
      </c>
      <c r="Y17" s="111">
        <f t="shared" si="8"/>
        <v>25</v>
      </c>
      <c r="Z17" s="163">
        <f t="shared" si="13"/>
        <v>89</v>
      </c>
      <c r="AA17" s="168">
        <f t="shared" si="14"/>
        <v>91</v>
      </c>
      <c r="AB17" s="158" t="str">
        <f t="shared" si="9"/>
        <v>Advancing</v>
      </c>
      <c r="AD17" s="182" t="s">
        <v>31</v>
      </c>
      <c r="AE17" s="133" t="s">
        <v>25</v>
      </c>
      <c r="AF17" s="133" t="s">
        <v>26</v>
      </c>
      <c r="AG17" s="133" t="s">
        <v>27</v>
      </c>
      <c r="AH17" s="6"/>
      <c r="AI17" s="6"/>
      <c r="AJ17" s="6"/>
      <c r="AK17" s="6"/>
      <c r="AL17" s="6"/>
      <c r="AM17" s="6"/>
      <c r="AN17" s="6"/>
      <c r="AO17" s="6"/>
      <c r="AP17" s="6"/>
      <c r="AQ17" s="6"/>
      <c r="AR17" s="6"/>
      <c r="AS17" s="6"/>
      <c r="AT17" s="6"/>
      <c r="AU17" s="44"/>
      <c r="AV17" s="44">
        <f t="shared" si="10"/>
        <v>77.5</v>
      </c>
      <c r="AW17" s="44">
        <f t="shared" si="11"/>
        <v>85</v>
      </c>
      <c r="AX17" s="44">
        <f t="shared" si="12"/>
        <v>87.5</v>
      </c>
    </row>
    <row r="18" spans="1:50" ht="18" customHeight="1">
      <c r="A18" s="146">
        <v>7</v>
      </c>
      <c r="B18" s="190" t="str">
        <f>INPUT!B18</f>
        <v>Cruz, Christian</v>
      </c>
      <c r="C18" s="57"/>
      <c r="D18" s="57"/>
      <c r="E18" s="83"/>
      <c r="F18" s="98">
        <v>18</v>
      </c>
      <c r="G18" s="53">
        <v>16</v>
      </c>
      <c r="H18" s="53">
        <v>18</v>
      </c>
      <c r="I18" s="53">
        <v>16</v>
      </c>
      <c r="J18" s="53">
        <v>17</v>
      </c>
      <c r="K18" s="109">
        <f t="shared" si="0"/>
        <v>85</v>
      </c>
      <c r="L18" s="110">
        <f t="shared" si="1"/>
        <v>85</v>
      </c>
      <c r="M18" s="111">
        <f t="shared" si="2"/>
        <v>17</v>
      </c>
      <c r="N18" s="98">
        <v>43</v>
      </c>
      <c r="O18" s="53">
        <v>44</v>
      </c>
      <c r="P18" s="53">
        <v>42</v>
      </c>
      <c r="Q18" s="109">
        <f t="shared" si="3"/>
        <v>129</v>
      </c>
      <c r="R18" s="110">
        <f t="shared" si="4"/>
        <v>86</v>
      </c>
      <c r="S18" s="111">
        <f t="shared" si="5"/>
        <v>43</v>
      </c>
      <c r="T18" s="98">
        <v>32</v>
      </c>
      <c r="U18" s="53">
        <v>32</v>
      </c>
      <c r="V18" s="53">
        <v>33</v>
      </c>
      <c r="W18" s="109">
        <f t="shared" si="6"/>
        <v>97</v>
      </c>
      <c r="X18" s="110">
        <f t="shared" si="7"/>
        <v>80.83</v>
      </c>
      <c r="Y18" s="111">
        <f t="shared" si="8"/>
        <v>24.25</v>
      </c>
      <c r="Z18" s="163">
        <f t="shared" si="13"/>
        <v>84.25</v>
      </c>
      <c r="AA18" s="168">
        <f t="shared" si="14"/>
        <v>86</v>
      </c>
      <c r="AB18" s="158" t="str">
        <f t="shared" si="9"/>
        <v>Benchmarking</v>
      </c>
      <c r="AD18" s="49" t="s">
        <v>32</v>
      </c>
      <c r="AE18" s="187">
        <f>COUNTIF(AV12:AV112,"&gt;=75")</f>
        <v>77</v>
      </c>
      <c r="AF18" s="187">
        <f>COUNTIF(AW12:AW112,"&gt;=75")</f>
        <v>78</v>
      </c>
      <c r="AG18" s="187">
        <f>COUNTIF(AX12:AX112,"&gt;=75")</f>
        <v>79</v>
      </c>
      <c r="AH18" s="6"/>
      <c r="AI18" s="6"/>
      <c r="AJ18" s="6"/>
      <c r="AK18" s="6"/>
      <c r="AL18" s="6"/>
      <c r="AM18" s="6"/>
      <c r="AN18" s="6"/>
      <c r="AO18" s="6"/>
      <c r="AP18" s="6"/>
      <c r="AQ18" s="6"/>
      <c r="AR18" s="6"/>
      <c r="AS18" s="6"/>
      <c r="AT18" s="6"/>
      <c r="AU18" s="44"/>
      <c r="AV18" s="44">
        <f t="shared" si="10"/>
        <v>80</v>
      </c>
      <c r="AW18" s="44">
        <f t="shared" si="11"/>
        <v>80</v>
      </c>
      <c r="AX18" s="44">
        <f t="shared" si="12"/>
        <v>82.5</v>
      </c>
    </row>
    <row r="19" spans="1:50" ht="18" customHeight="1">
      <c r="A19" s="146">
        <v>8</v>
      </c>
      <c r="B19" s="190" t="str">
        <f>INPUT!B19</f>
        <v>Dela Cruz, Daniel</v>
      </c>
      <c r="C19" s="57"/>
      <c r="D19" s="57"/>
      <c r="E19" s="83"/>
      <c r="F19" s="98">
        <v>18</v>
      </c>
      <c r="G19" s="53">
        <v>19</v>
      </c>
      <c r="H19" s="53">
        <v>19</v>
      </c>
      <c r="I19" s="53">
        <v>18</v>
      </c>
      <c r="J19" s="53">
        <v>20</v>
      </c>
      <c r="K19" s="109">
        <f t="shared" si="0"/>
        <v>94</v>
      </c>
      <c r="L19" s="110">
        <f t="shared" si="1"/>
        <v>94</v>
      </c>
      <c r="M19" s="111">
        <f t="shared" si="2"/>
        <v>18.8</v>
      </c>
      <c r="N19" s="98">
        <v>48</v>
      </c>
      <c r="O19" s="53">
        <v>50</v>
      </c>
      <c r="P19" s="53">
        <v>48</v>
      </c>
      <c r="Q19" s="109">
        <f t="shared" si="3"/>
        <v>146</v>
      </c>
      <c r="R19" s="110">
        <f t="shared" si="4"/>
        <v>97.33</v>
      </c>
      <c r="S19" s="111">
        <f t="shared" si="5"/>
        <v>48.67</v>
      </c>
      <c r="T19" s="98">
        <v>36</v>
      </c>
      <c r="U19" s="53">
        <v>36</v>
      </c>
      <c r="V19" s="53">
        <v>38</v>
      </c>
      <c r="W19" s="109">
        <f t="shared" si="6"/>
        <v>110</v>
      </c>
      <c r="X19" s="110">
        <f t="shared" si="7"/>
        <v>91.67</v>
      </c>
      <c r="Y19" s="111">
        <f t="shared" si="8"/>
        <v>27.5</v>
      </c>
      <c r="Z19" s="163">
        <f t="shared" si="13"/>
        <v>94.97</v>
      </c>
      <c r="AA19" s="168">
        <f t="shared" si="14"/>
        <v>96</v>
      </c>
      <c r="AB19" s="158" t="str">
        <f t="shared" si="9"/>
        <v>Advancing</v>
      </c>
      <c r="AD19" s="49" t="s">
        <v>33</v>
      </c>
      <c r="AE19" s="183">
        <f>IFERROR(AE18/AE14,"")</f>
        <v>0.77</v>
      </c>
      <c r="AF19" s="183">
        <f>IFERROR(AF18/AF14,"")</f>
        <v>0.78</v>
      </c>
      <c r="AG19" s="183">
        <f>IFERROR(AG18/AG14,"")</f>
        <v>0.79</v>
      </c>
      <c r="AH19" s="6"/>
      <c r="AI19" s="6"/>
      <c r="AJ19" s="6"/>
      <c r="AK19" s="6"/>
      <c r="AL19" s="6"/>
      <c r="AM19" s="6"/>
      <c r="AN19" s="6"/>
      <c r="AO19" s="6"/>
      <c r="AP19" s="6"/>
      <c r="AQ19" s="6"/>
      <c r="AR19" s="6"/>
      <c r="AS19" s="6"/>
      <c r="AT19" s="6"/>
      <c r="AU19" s="44"/>
      <c r="AV19" s="44">
        <f t="shared" si="10"/>
        <v>90</v>
      </c>
      <c r="AW19" s="44">
        <f t="shared" si="11"/>
        <v>90</v>
      </c>
      <c r="AX19" s="44">
        <f t="shared" si="12"/>
        <v>95</v>
      </c>
    </row>
    <row r="20" spans="1:50" ht="18" customHeight="1">
      <c r="A20" s="146">
        <v>9</v>
      </c>
      <c r="B20" s="190" t="str">
        <f>INPUT!B20</f>
        <v>Diaz, Darren</v>
      </c>
      <c r="C20" s="57"/>
      <c r="D20" s="57"/>
      <c r="E20" s="83"/>
      <c r="F20" s="98">
        <v>19</v>
      </c>
      <c r="G20" s="53">
        <v>18</v>
      </c>
      <c r="H20" s="53">
        <v>16</v>
      </c>
      <c r="I20" s="53">
        <v>17</v>
      </c>
      <c r="J20" s="53">
        <v>18</v>
      </c>
      <c r="K20" s="109">
        <f t="shared" si="0"/>
        <v>88</v>
      </c>
      <c r="L20" s="110">
        <f t="shared" si="1"/>
        <v>88</v>
      </c>
      <c r="M20" s="111">
        <f t="shared" si="2"/>
        <v>17.600000000000001</v>
      </c>
      <c r="N20" s="98">
        <v>44</v>
      </c>
      <c r="O20" s="53">
        <v>43</v>
      </c>
      <c r="P20" s="53">
        <v>44</v>
      </c>
      <c r="Q20" s="109">
        <f t="shared" si="3"/>
        <v>131</v>
      </c>
      <c r="R20" s="110">
        <f t="shared" si="4"/>
        <v>87.33</v>
      </c>
      <c r="S20" s="111">
        <f t="shared" si="5"/>
        <v>43.67</v>
      </c>
      <c r="T20" s="98">
        <v>35</v>
      </c>
      <c r="U20" s="53">
        <v>34</v>
      </c>
      <c r="V20" s="53">
        <v>36</v>
      </c>
      <c r="W20" s="109">
        <f t="shared" si="6"/>
        <v>105</v>
      </c>
      <c r="X20" s="110">
        <f t="shared" si="7"/>
        <v>87.5</v>
      </c>
      <c r="Y20" s="111">
        <f t="shared" si="8"/>
        <v>26.25</v>
      </c>
      <c r="Z20" s="163">
        <f t="shared" si="13"/>
        <v>87.52</v>
      </c>
      <c r="AA20" s="168">
        <f t="shared" si="14"/>
        <v>89</v>
      </c>
      <c r="AB20" s="158" t="str">
        <f t="shared" si="9"/>
        <v>Benchmarking</v>
      </c>
      <c r="AD20" s="49" t="s">
        <v>34</v>
      </c>
      <c r="AE20" s="187">
        <f>AE14-AE18</f>
        <v>23</v>
      </c>
      <c r="AF20" s="187">
        <f>AF14-AF18</f>
        <v>22</v>
      </c>
      <c r="AG20" s="187">
        <f>AG14-AG18</f>
        <v>21</v>
      </c>
      <c r="AH20" s="6"/>
      <c r="AI20" s="6"/>
      <c r="AJ20" s="6"/>
      <c r="AK20" s="6"/>
      <c r="AL20" s="6"/>
      <c r="AM20" s="6"/>
      <c r="AN20" s="6"/>
      <c r="AO20" s="6"/>
      <c r="AP20" s="6"/>
      <c r="AQ20" s="6"/>
      <c r="AR20" s="6"/>
      <c r="AS20" s="6"/>
      <c r="AT20" s="6"/>
      <c r="AU20" s="44"/>
      <c r="AV20" s="44">
        <f t="shared" si="10"/>
        <v>87.5</v>
      </c>
      <c r="AW20" s="44">
        <f t="shared" si="11"/>
        <v>85</v>
      </c>
      <c r="AX20" s="44">
        <f t="shared" si="12"/>
        <v>90</v>
      </c>
    </row>
    <row r="21" spans="1:50" ht="18" customHeight="1">
      <c r="A21" s="146">
        <v>10</v>
      </c>
      <c r="B21" s="190" t="str">
        <f>INPUT!B21</f>
        <v>Evangelista, Diego</v>
      </c>
      <c r="C21" s="57"/>
      <c r="D21" s="57"/>
      <c r="E21" s="83"/>
      <c r="F21" s="98">
        <v>17</v>
      </c>
      <c r="G21" s="53">
        <v>17</v>
      </c>
      <c r="H21" s="53">
        <v>17</v>
      </c>
      <c r="I21" s="53">
        <v>17</v>
      </c>
      <c r="J21" s="53">
        <v>18</v>
      </c>
      <c r="K21" s="109">
        <f t="shared" si="0"/>
        <v>86</v>
      </c>
      <c r="L21" s="110">
        <f t="shared" si="1"/>
        <v>86</v>
      </c>
      <c r="M21" s="111">
        <f t="shared" si="2"/>
        <v>17.2</v>
      </c>
      <c r="N21" s="98">
        <v>41</v>
      </c>
      <c r="O21" s="53">
        <v>43</v>
      </c>
      <c r="P21" s="53">
        <v>41</v>
      </c>
      <c r="Q21" s="109">
        <f t="shared" si="3"/>
        <v>125</v>
      </c>
      <c r="R21" s="110">
        <f t="shared" si="4"/>
        <v>83.33</v>
      </c>
      <c r="S21" s="111">
        <f t="shared" si="5"/>
        <v>41.67</v>
      </c>
      <c r="T21" s="98">
        <v>34</v>
      </c>
      <c r="U21" s="53">
        <v>32</v>
      </c>
      <c r="V21" s="53">
        <v>32</v>
      </c>
      <c r="W21" s="109">
        <f t="shared" si="6"/>
        <v>98</v>
      </c>
      <c r="X21" s="110">
        <f t="shared" si="7"/>
        <v>81.67</v>
      </c>
      <c r="Y21" s="111">
        <f t="shared" si="8"/>
        <v>24.5</v>
      </c>
      <c r="Z21" s="163">
        <f t="shared" si="13"/>
        <v>83.37</v>
      </c>
      <c r="AA21" s="168">
        <f t="shared" si="14"/>
        <v>85</v>
      </c>
      <c r="AB21" s="158" t="str">
        <f t="shared" si="9"/>
        <v>Benchmarking</v>
      </c>
      <c r="AD21" s="49" t="s">
        <v>33</v>
      </c>
      <c r="AE21" s="183">
        <f>IFERROR(1-AE19,"")</f>
        <v>0.22999999999999998</v>
      </c>
      <c r="AF21" s="183">
        <f>IFERROR(1-AF19,"")</f>
        <v>0.21999999999999997</v>
      </c>
      <c r="AG21" s="183">
        <f>IFERROR(1-AG19,"")</f>
        <v>0.20999999999999996</v>
      </c>
      <c r="AH21" s="6"/>
      <c r="AI21" s="6"/>
      <c r="AJ21" s="6"/>
      <c r="AK21" s="6"/>
      <c r="AL21" s="6"/>
      <c r="AM21" s="6"/>
      <c r="AN21" s="6"/>
      <c r="AO21" s="6"/>
      <c r="AP21" s="6"/>
      <c r="AQ21" s="6"/>
      <c r="AR21" s="6"/>
      <c r="AS21" s="6"/>
      <c r="AT21" s="6"/>
      <c r="AU21" s="44"/>
      <c r="AV21" s="44">
        <f t="shared" si="10"/>
        <v>85</v>
      </c>
      <c r="AW21" s="44">
        <f t="shared" si="11"/>
        <v>80</v>
      </c>
      <c r="AX21" s="44">
        <f t="shared" si="12"/>
        <v>80</v>
      </c>
    </row>
    <row r="22" spans="1:50" ht="18" customHeight="1">
      <c r="A22" s="146">
        <v>11</v>
      </c>
      <c r="B22" s="190" t="str">
        <f>INPUT!B22</f>
        <v>Fernandez, Ethan</v>
      </c>
      <c r="C22" s="57"/>
      <c r="D22" s="57"/>
      <c r="E22" s="83"/>
      <c r="F22" s="98">
        <v>15</v>
      </c>
      <c r="G22" s="53">
        <v>14</v>
      </c>
      <c r="H22" s="53">
        <v>13</v>
      </c>
      <c r="I22" s="53">
        <v>14</v>
      </c>
      <c r="J22" s="53">
        <v>13</v>
      </c>
      <c r="K22" s="109">
        <f t="shared" si="0"/>
        <v>69</v>
      </c>
      <c r="L22" s="110">
        <f t="shared" si="1"/>
        <v>69</v>
      </c>
      <c r="M22" s="111">
        <f t="shared" si="2"/>
        <v>13.8</v>
      </c>
      <c r="N22" s="98">
        <v>35</v>
      </c>
      <c r="O22" s="53">
        <v>32</v>
      </c>
      <c r="P22" s="53">
        <v>38</v>
      </c>
      <c r="Q22" s="109">
        <f t="shared" si="3"/>
        <v>105</v>
      </c>
      <c r="R22" s="110">
        <f t="shared" si="4"/>
        <v>70</v>
      </c>
      <c r="S22" s="111">
        <f t="shared" si="5"/>
        <v>35</v>
      </c>
      <c r="T22" s="98">
        <v>23</v>
      </c>
      <c r="U22" s="53">
        <v>26</v>
      </c>
      <c r="V22" s="53">
        <v>26</v>
      </c>
      <c r="W22" s="109">
        <f t="shared" si="6"/>
        <v>75</v>
      </c>
      <c r="X22" s="110">
        <f t="shared" si="7"/>
        <v>62.5</v>
      </c>
      <c r="Y22" s="111">
        <f t="shared" si="8"/>
        <v>18.75</v>
      </c>
      <c r="Z22" s="163">
        <f t="shared" si="13"/>
        <v>67.55</v>
      </c>
      <c r="AA22" s="168">
        <f t="shared" si="14"/>
        <v>73</v>
      </c>
      <c r="AB22" s="158" t="str">
        <f t="shared" si="9"/>
        <v xml:space="preserve">Developing </v>
      </c>
      <c r="AD22" s="181"/>
      <c r="AE22" s="181"/>
      <c r="AF22" s="181"/>
      <c r="AG22" s="181"/>
      <c r="AV22" s="44">
        <f t="shared" si="10"/>
        <v>57.499999999999993</v>
      </c>
      <c r="AW22" s="44">
        <f t="shared" si="11"/>
        <v>65</v>
      </c>
      <c r="AX22" s="44">
        <f t="shared" si="12"/>
        <v>65</v>
      </c>
    </row>
    <row r="23" spans="1:50" ht="18" customHeight="1">
      <c r="A23" s="146">
        <v>12</v>
      </c>
      <c r="B23" s="190" t="str">
        <f>INPUT!B23</f>
        <v>Garcia, Gabriel</v>
      </c>
      <c r="C23" s="57"/>
      <c r="D23" s="57"/>
      <c r="E23" s="83"/>
      <c r="F23" s="98">
        <v>15</v>
      </c>
      <c r="G23" s="53">
        <v>15</v>
      </c>
      <c r="H23" s="53">
        <v>15</v>
      </c>
      <c r="I23" s="53">
        <v>15</v>
      </c>
      <c r="J23" s="53">
        <v>14</v>
      </c>
      <c r="K23" s="109">
        <f t="shared" si="0"/>
        <v>74</v>
      </c>
      <c r="L23" s="110">
        <f t="shared" si="1"/>
        <v>74</v>
      </c>
      <c r="M23" s="111">
        <f t="shared" si="2"/>
        <v>14.8</v>
      </c>
      <c r="N23" s="98">
        <v>42</v>
      </c>
      <c r="O23" s="53">
        <v>39</v>
      </c>
      <c r="P23" s="53">
        <v>38</v>
      </c>
      <c r="Q23" s="109">
        <f t="shared" si="3"/>
        <v>119</v>
      </c>
      <c r="R23" s="110">
        <f t="shared" si="4"/>
        <v>79.33</v>
      </c>
      <c r="S23" s="111">
        <f t="shared" si="5"/>
        <v>39.67</v>
      </c>
      <c r="T23" s="98">
        <v>30</v>
      </c>
      <c r="U23" s="53">
        <v>30</v>
      </c>
      <c r="V23" s="53">
        <v>32</v>
      </c>
      <c r="W23" s="109">
        <f t="shared" si="6"/>
        <v>92</v>
      </c>
      <c r="X23" s="110">
        <f t="shared" si="7"/>
        <v>76.67</v>
      </c>
      <c r="Y23" s="111">
        <f t="shared" si="8"/>
        <v>23</v>
      </c>
      <c r="Z23" s="163">
        <f t="shared" si="13"/>
        <v>77.47</v>
      </c>
      <c r="AA23" s="168">
        <f t="shared" si="14"/>
        <v>79</v>
      </c>
      <c r="AB23" s="158" t="str">
        <f t="shared" si="9"/>
        <v>Connecting</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75</v>
      </c>
      <c r="AW23" s="44">
        <f t="shared" si="11"/>
        <v>75</v>
      </c>
      <c r="AX23" s="44">
        <f t="shared" si="12"/>
        <v>80</v>
      </c>
    </row>
    <row r="24" spans="1:50" ht="18" customHeight="1">
      <c r="A24" s="146">
        <v>13</v>
      </c>
      <c r="B24" s="190" t="str">
        <f>INPUT!B24</f>
        <v>Gonzales, Harold</v>
      </c>
      <c r="C24" s="57"/>
      <c r="D24" s="57"/>
      <c r="E24" s="83"/>
      <c r="F24" s="98">
        <v>18</v>
      </c>
      <c r="G24" s="53">
        <v>19</v>
      </c>
      <c r="H24" s="53">
        <v>20</v>
      </c>
      <c r="I24" s="53">
        <v>20</v>
      </c>
      <c r="J24" s="53">
        <v>20</v>
      </c>
      <c r="K24" s="109">
        <f t="shared" si="0"/>
        <v>97</v>
      </c>
      <c r="L24" s="110">
        <f t="shared" si="1"/>
        <v>97</v>
      </c>
      <c r="M24" s="111">
        <f t="shared" si="2"/>
        <v>19.399999999999999</v>
      </c>
      <c r="N24" s="98">
        <v>49</v>
      </c>
      <c r="O24" s="53">
        <v>50</v>
      </c>
      <c r="P24" s="53">
        <v>50</v>
      </c>
      <c r="Q24" s="109">
        <f t="shared" si="3"/>
        <v>149</v>
      </c>
      <c r="R24" s="110">
        <f t="shared" si="4"/>
        <v>99.33</v>
      </c>
      <c r="S24" s="111">
        <f t="shared" si="5"/>
        <v>49.67</v>
      </c>
      <c r="T24" s="98">
        <v>34</v>
      </c>
      <c r="U24" s="53">
        <v>35</v>
      </c>
      <c r="V24" s="53">
        <v>39</v>
      </c>
      <c r="W24" s="109">
        <f t="shared" si="6"/>
        <v>108</v>
      </c>
      <c r="X24" s="110">
        <f t="shared" si="7"/>
        <v>90</v>
      </c>
      <c r="Y24" s="111">
        <f t="shared" si="8"/>
        <v>27</v>
      </c>
      <c r="Z24" s="163">
        <f t="shared" si="13"/>
        <v>96.07</v>
      </c>
      <c r="AA24" s="168">
        <f t="shared" si="14"/>
        <v>98</v>
      </c>
      <c r="AB24" s="158" t="str">
        <f t="shared" si="9"/>
        <v>Advancing</v>
      </c>
      <c r="AD24" s="49" t="s">
        <v>36</v>
      </c>
      <c r="AE24" s="184">
        <f>IFERROR(AVERAGE(T12:T112),"")</f>
        <v>31.73</v>
      </c>
      <c r="AF24" s="184">
        <f>IFERROR(AVERAGE(U12:U112),"")</f>
        <v>31.65</v>
      </c>
      <c r="AG24" s="184">
        <f>IFERROR(AVERAGE(V12:V112),"")</f>
        <v>31.77</v>
      </c>
      <c r="AH24" s="40"/>
      <c r="AI24" s="40"/>
      <c r="AJ24" s="40"/>
      <c r="AK24" s="40"/>
      <c r="AL24" s="40"/>
      <c r="AM24" s="40"/>
      <c r="AN24" s="40"/>
      <c r="AO24" s="40"/>
      <c r="AP24" s="40"/>
      <c r="AQ24" s="40"/>
      <c r="AR24" s="40"/>
      <c r="AS24" s="40"/>
      <c r="AT24" s="40"/>
      <c r="AU24" s="48"/>
      <c r="AV24" s="44">
        <f t="shared" si="10"/>
        <v>85</v>
      </c>
      <c r="AW24" s="44">
        <f t="shared" si="11"/>
        <v>87.5</v>
      </c>
      <c r="AX24" s="44">
        <f t="shared" si="12"/>
        <v>97.5</v>
      </c>
    </row>
    <row r="25" spans="1:50" ht="18" customHeight="1">
      <c r="A25" s="146">
        <v>14</v>
      </c>
      <c r="B25" s="190" t="str">
        <f>INPUT!B25</f>
        <v>Hernandez, Ivan</v>
      </c>
      <c r="C25" s="57"/>
      <c r="D25" s="57"/>
      <c r="E25" s="83"/>
      <c r="F25" s="98">
        <v>18</v>
      </c>
      <c r="G25" s="53">
        <v>17</v>
      </c>
      <c r="H25" s="53">
        <v>18</v>
      </c>
      <c r="I25" s="53">
        <v>18</v>
      </c>
      <c r="J25" s="53">
        <v>19</v>
      </c>
      <c r="K25" s="109">
        <f t="shared" si="0"/>
        <v>90</v>
      </c>
      <c r="L25" s="110">
        <f t="shared" si="1"/>
        <v>90</v>
      </c>
      <c r="M25" s="111">
        <f t="shared" si="2"/>
        <v>18</v>
      </c>
      <c r="N25" s="98">
        <v>45</v>
      </c>
      <c r="O25" s="53">
        <v>46</v>
      </c>
      <c r="P25" s="53">
        <v>47</v>
      </c>
      <c r="Q25" s="109">
        <f t="shared" si="3"/>
        <v>138</v>
      </c>
      <c r="R25" s="110">
        <f t="shared" si="4"/>
        <v>92</v>
      </c>
      <c r="S25" s="111">
        <f t="shared" si="5"/>
        <v>46</v>
      </c>
      <c r="T25" s="98">
        <v>32</v>
      </c>
      <c r="U25" s="53">
        <v>34</v>
      </c>
      <c r="V25" s="53">
        <v>33</v>
      </c>
      <c r="W25" s="109">
        <f t="shared" si="6"/>
        <v>99</v>
      </c>
      <c r="X25" s="110">
        <f t="shared" si="7"/>
        <v>82.5</v>
      </c>
      <c r="Y25" s="111">
        <f t="shared" si="8"/>
        <v>24.75</v>
      </c>
      <c r="Z25" s="163">
        <f t="shared" si="13"/>
        <v>88.75</v>
      </c>
      <c r="AA25" s="168">
        <f t="shared" si="14"/>
        <v>90</v>
      </c>
      <c r="AB25" s="158" t="str">
        <f t="shared" si="9"/>
        <v>Advancing</v>
      </c>
      <c r="AD25" s="49" t="s">
        <v>37</v>
      </c>
      <c r="AE25" s="184">
        <f>IFERROR(MEDIAN(T12:T112),"")</f>
        <v>32.5</v>
      </c>
      <c r="AF25" s="184">
        <f>IFERROR(MEDIAN(U12:U112),"")</f>
        <v>33</v>
      </c>
      <c r="AG25" s="184">
        <f>IFERROR(MEDIAN(V12:V112),"")</f>
        <v>32</v>
      </c>
      <c r="AH25" s="40"/>
      <c r="AI25" s="40"/>
      <c r="AJ25" s="40"/>
      <c r="AK25" s="40"/>
      <c r="AL25" s="40"/>
      <c r="AM25" s="40"/>
      <c r="AN25" s="40"/>
      <c r="AO25" s="40"/>
      <c r="AP25" s="40"/>
      <c r="AQ25" s="40"/>
      <c r="AR25" s="40"/>
      <c r="AS25" s="40"/>
      <c r="AT25" s="40"/>
      <c r="AU25" s="48"/>
      <c r="AV25" s="44">
        <f t="shared" si="10"/>
        <v>80</v>
      </c>
      <c r="AW25" s="44">
        <f t="shared" si="11"/>
        <v>85</v>
      </c>
      <c r="AX25" s="44">
        <f t="shared" si="12"/>
        <v>82.5</v>
      </c>
    </row>
    <row r="26" spans="1:50" ht="18" customHeight="1">
      <c r="A26" s="146">
        <v>15</v>
      </c>
      <c r="B26" s="190" t="str">
        <f>INPUT!B26</f>
        <v>Ilagan, Jacob</v>
      </c>
      <c r="C26" s="57"/>
      <c r="D26" s="57"/>
      <c r="E26" s="83"/>
      <c r="F26" s="98">
        <v>9</v>
      </c>
      <c r="G26" s="53">
        <v>10</v>
      </c>
      <c r="H26" s="53">
        <v>10</v>
      </c>
      <c r="I26" s="53">
        <v>8</v>
      </c>
      <c r="J26" s="53">
        <v>10</v>
      </c>
      <c r="K26" s="109">
        <f t="shared" si="0"/>
        <v>47</v>
      </c>
      <c r="L26" s="110">
        <f t="shared" si="1"/>
        <v>47</v>
      </c>
      <c r="M26" s="111">
        <f t="shared" si="2"/>
        <v>9.4</v>
      </c>
      <c r="N26" s="98">
        <v>26</v>
      </c>
      <c r="O26" s="53">
        <v>21</v>
      </c>
      <c r="P26" s="53">
        <v>22</v>
      </c>
      <c r="Q26" s="109">
        <f t="shared" si="3"/>
        <v>69</v>
      </c>
      <c r="R26" s="110">
        <f t="shared" si="4"/>
        <v>46</v>
      </c>
      <c r="S26" s="111">
        <f t="shared" si="5"/>
        <v>23</v>
      </c>
      <c r="T26" s="98">
        <v>13</v>
      </c>
      <c r="U26" s="53">
        <v>13</v>
      </c>
      <c r="V26" s="53">
        <v>14</v>
      </c>
      <c r="W26" s="109">
        <f t="shared" si="6"/>
        <v>40</v>
      </c>
      <c r="X26" s="110">
        <f t="shared" si="7"/>
        <v>33.33</v>
      </c>
      <c r="Y26" s="111">
        <f t="shared" si="8"/>
        <v>10</v>
      </c>
      <c r="Z26" s="163">
        <f t="shared" si="13"/>
        <v>42.4</v>
      </c>
      <c r="AA26" s="168">
        <f t="shared" si="14"/>
        <v>61</v>
      </c>
      <c r="AB26" s="158" t="str">
        <f t="shared" si="9"/>
        <v>Emerging</v>
      </c>
      <c r="AD26" s="49" t="s">
        <v>38</v>
      </c>
      <c r="AE26" s="184">
        <f>IFERROR(_xlfn.STDEV.S(T12:T112),"")</f>
        <v>5.1656499488389125</v>
      </c>
      <c r="AF26" s="184">
        <f>_xlfn.STDEV.S(U12:U112)</f>
        <v>4.9713827517750495</v>
      </c>
      <c r="AG26" s="184">
        <f>_xlfn.STDEV.S(V12:V112)</f>
        <v>5.1968424756934652</v>
      </c>
      <c r="AV26" s="44">
        <f t="shared" si="10"/>
        <v>32.5</v>
      </c>
      <c r="AW26" s="44">
        <f t="shared" si="11"/>
        <v>32.5</v>
      </c>
      <c r="AX26" s="44">
        <f t="shared" si="12"/>
        <v>35</v>
      </c>
    </row>
    <row r="27" spans="1:50" ht="18" customHeight="1">
      <c r="A27" s="146">
        <v>16</v>
      </c>
      <c r="B27" s="190" t="str">
        <f>INPUT!B27</f>
        <v>Jimenez, James</v>
      </c>
      <c r="C27" s="57"/>
      <c r="D27" s="57"/>
      <c r="E27" s="83"/>
      <c r="F27" s="98">
        <v>16</v>
      </c>
      <c r="G27" s="53">
        <v>17</v>
      </c>
      <c r="H27" s="53">
        <v>18</v>
      </c>
      <c r="I27" s="53">
        <v>17</v>
      </c>
      <c r="J27" s="53">
        <v>17</v>
      </c>
      <c r="K27" s="109">
        <f t="shared" si="0"/>
        <v>85</v>
      </c>
      <c r="L27" s="110">
        <f t="shared" si="1"/>
        <v>85</v>
      </c>
      <c r="M27" s="111">
        <f t="shared" si="2"/>
        <v>17</v>
      </c>
      <c r="N27" s="98">
        <v>43</v>
      </c>
      <c r="O27" s="53">
        <v>41</v>
      </c>
      <c r="P27" s="53">
        <v>44</v>
      </c>
      <c r="Q27" s="109">
        <f t="shared" si="3"/>
        <v>128</v>
      </c>
      <c r="R27" s="110">
        <f t="shared" si="4"/>
        <v>85.33</v>
      </c>
      <c r="S27" s="111">
        <f t="shared" si="5"/>
        <v>42.67</v>
      </c>
      <c r="T27" s="98">
        <v>31</v>
      </c>
      <c r="U27" s="53">
        <v>30</v>
      </c>
      <c r="V27" s="53">
        <v>30</v>
      </c>
      <c r="W27" s="109">
        <f t="shared" si="6"/>
        <v>91</v>
      </c>
      <c r="X27" s="110">
        <f t="shared" si="7"/>
        <v>75.83</v>
      </c>
      <c r="Y27" s="111">
        <f t="shared" si="8"/>
        <v>22.75</v>
      </c>
      <c r="Z27" s="163">
        <f t="shared" si="13"/>
        <v>82.42</v>
      </c>
      <c r="AA27" s="168">
        <f t="shared" si="14"/>
        <v>84</v>
      </c>
      <c r="AB27" s="158" t="str">
        <f t="shared" si="9"/>
        <v>Benchmarking</v>
      </c>
      <c r="AD27" s="49" t="s">
        <v>39</v>
      </c>
      <c r="AE27" s="185">
        <f>IFERROR(AE24/AE15,"")</f>
        <v>0.79325000000000001</v>
      </c>
      <c r="AF27" s="185">
        <f>IFERROR(AF24/AF15,"")</f>
        <v>0.79125000000000001</v>
      </c>
      <c r="AG27" s="185">
        <f>IFERROR(AG24/AG15,"")</f>
        <v>0.79425000000000001</v>
      </c>
      <c r="AV27" s="44">
        <f t="shared" si="10"/>
        <v>77.5</v>
      </c>
      <c r="AW27" s="44">
        <f t="shared" si="11"/>
        <v>75</v>
      </c>
      <c r="AX27" s="44">
        <f t="shared" si="12"/>
        <v>75</v>
      </c>
    </row>
    <row r="28" spans="1:50" ht="18" customHeight="1">
      <c r="A28" s="146">
        <v>17</v>
      </c>
      <c r="B28" s="190" t="str">
        <f>INPUT!B28</f>
        <v>Lacson, Jared</v>
      </c>
      <c r="C28" s="57"/>
      <c r="D28" s="57"/>
      <c r="E28" s="83"/>
      <c r="F28" s="98">
        <v>17</v>
      </c>
      <c r="G28" s="53">
        <v>16</v>
      </c>
      <c r="H28" s="53">
        <v>18</v>
      </c>
      <c r="I28" s="53">
        <v>17</v>
      </c>
      <c r="J28" s="53">
        <v>18</v>
      </c>
      <c r="K28" s="109">
        <f t="shared" si="0"/>
        <v>86</v>
      </c>
      <c r="L28" s="110">
        <f t="shared" si="1"/>
        <v>86</v>
      </c>
      <c r="M28" s="111">
        <f t="shared" si="2"/>
        <v>17.2</v>
      </c>
      <c r="N28" s="98">
        <v>43</v>
      </c>
      <c r="O28" s="53">
        <v>44</v>
      </c>
      <c r="P28" s="53">
        <v>44</v>
      </c>
      <c r="Q28" s="109">
        <f t="shared" si="3"/>
        <v>131</v>
      </c>
      <c r="R28" s="110">
        <f t="shared" si="4"/>
        <v>87.33</v>
      </c>
      <c r="S28" s="111">
        <f t="shared" si="5"/>
        <v>43.67</v>
      </c>
      <c r="T28" s="98">
        <v>33</v>
      </c>
      <c r="U28" s="53">
        <v>35</v>
      </c>
      <c r="V28" s="53">
        <v>31</v>
      </c>
      <c r="W28" s="109">
        <f t="shared" si="6"/>
        <v>99</v>
      </c>
      <c r="X28" s="110">
        <f t="shared" si="7"/>
        <v>82.5</v>
      </c>
      <c r="Y28" s="111">
        <f t="shared" si="8"/>
        <v>24.75</v>
      </c>
      <c r="Z28" s="163">
        <f t="shared" si="13"/>
        <v>85.62</v>
      </c>
      <c r="AA28" s="168">
        <f t="shared" si="14"/>
        <v>87</v>
      </c>
      <c r="AB28" s="158" t="str">
        <f t="shared" si="9"/>
        <v>Benchmarking</v>
      </c>
      <c r="AD28" s="45"/>
      <c r="AE28" s="45"/>
      <c r="AF28" s="45"/>
      <c r="AG28" s="45"/>
      <c r="AV28" s="44">
        <f t="shared" si="10"/>
        <v>82.5</v>
      </c>
      <c r="AW28" s="44">
        <f t="shared" si="11"/>
        <v>87.5</v>
      </c>
      <c r="AX28" s="44">
        <f t="shared" si="12"/>
        <v>77.5</v>
      </c>
    </row>
    <row r="29" spans="1:50" ht="18" customHeight="1">
      <c r="A29" s="146">
        <v>18</v>
      </c>
      <c r="B29" s="190" t="str">
        <f>INPUT!B29</f>
        <v>Lim, Jericho</v>
      </c>
      <c r="C29" s="57"/>
      <c r="D29" s="57"/>
      <c r="E29" s="83"/>
      <c r="F29" s="98">
        <v>20</v>
      </c>
      <c r="G29" s="53">
        <v>19</v>
      </c>
      <c r="H29" s="53">
        <v>19</v>
      </c>
      <c r="I29" s="53">
        <v>19</v>
      </c>
      <c r="J29" s="53">
        <v>19</v>
      </c>
      <c r="K29" s="109">
        <f t="shared" si="0"/>
        <v>96</v>
      </c>
      <c r="L29" s="110">
        <f t="shared" si="1"/>
        <v>96</v>
      </c>
      <c r="M29" s="111">
        <f t="shared" si="2"/>
        <v>19.2</v>
      </c>
      <c r="N29" s="98">
        <v>46</v>
      </c>
      <c r="O29" s="53">
        <v>46</v>
      </c>
      <c r="P29" s="53">
        <v>50</v>
      </c>
      <c r="Q29" s="109">
        <f t="shared" si="3"/>
        <v>142</v>
      </c>
      <c r="R29" s="110">
        <f t="shared" si="4"/>
        <v>94.67</v>
      </c>
      <c r="S29" s="111">
        <f t="shared" si="5"/>
        <v>47.34</v>
      </c>
      <c r="T29" s="98">
        <v>39</v>
      </c>
      <c r="U29" s="53">
        <v>36</v>
      </c>
      <c r="V29" s="53">
        <v>39</v>
      </c>
      <c r="W29" s="109">
        <f t="shared" si="6"/>
        <v>114</v>
      </c>
      <c r="X29" s="110">
        <f t="shared" si="7"/>
        <v>95</v>
      </c>
      <c r="Y29" s="111">
        <f t="shared" si="8"/>
        <v>28.5</v>
      </c>
      <c r="Z29" s="163">
        <f t="shared" si="13"/>
        <v>95.04</v>
      </c>
      <c r="AA29" s="168">
        <f t="shared" si="14"/>
        <v>97</v>
      </c>
      <c r="AB29" s="158" t="str">
        <f t="shared" si="9"/>
        <v>Advancing</v>
      </c>
      <c r="AD29" s="182" t="s">
        <v>40</v>
      </c>
      <c r="AE29" s="133" t="s">
        <v>25</v>
      </c>
      <c r="AF29" s="133" t="s">
        <v>26</v>
      </c>
      <c r="AG29" s="133" t="s">
        <v>27</v>
      </c>
      <c r="AV29" s="44">
        <f t="shared" si="10"/>
        <v>97.5</v>
      </c>
      <c r="AW29" s="44">
        <f t="shared" si="11"/>
        <v>90</v>
      </c>
      <c r="AX29" s="44">
        <f t="shared" si="12"/>
        <v>97.5</v>
      </c>
    </row>
    <row r="30" spans="1:50" ht="18" customHeight="1">
      <c r="A30" s="146">
        <v>19</v>
      </c>
      <c r="B30" s="190" t="str">
        <f>INPUT!B30</f>
        <v>Manalo, Joaquin</v>
      </c>
      <c r="C30" s="57"/>
      <c r="D30" s="57"/>
      <c r="E30" s="83"/>
      <c r="F30" s="98">
        <v>19</v>
      </c>
      <c r="G30" s="53">
        <v>17</v>
      </c>
      <c r="H30" s="53">
        <v>19</v>
      </c>
      <c r="I30" s="53">
        <v>17</v>
      </c>
      <c r="J30" s="53">
        <v>19</v>
      </c>
      <c r="K30" s="109">
        <f t="shared" si="0"/>
        <v>91</v>
      </c>
      <c r="L30" s="110">
        <f t="shared" si="1"/>
        <v>91</v>
      </c>
      <c r="M30" s="111">
        <f t="shared" si="2"/>
        <v>18.2</v>
      </c>
      <c r="N30" s="98">
        <v>43</v>
      </c>
      <c r="O30" s="53">
        <v>44</v>
      </c>
      <c r="P30" s="53">
        <v>47</v>
      </c>
      <c r="Q30" s="109">
        <f t="shared" si="3"/>
        <v>134</v>
      </c>
      <c r="R30" s="110">
        <f t="shared" si="4"/>
        <v>89.33</v>
      </c>
      <c r="S30" s="111">
        <f t="shared" si="5"/>
        <v>44.67</v>
      </c>
      <c r="T30" s="98">
        <v>37</v>
      </c>
      <c r="U30" s="53">
        <v>35</v>
      </c>
      <c r="V30" s="53">
        <v>32</v>
      </c>
      <c r="W30" s="109">
        <f t="shared" si="6"/>
        <v>104</v>
      </c>
      <c r="X30" s="110">
        <f t="shared" si="7"/>
        <v>86.67</v>
      </c>
      <c r="Y30" s="111">
        <f t="shared" si="8"/>
        <v>26</v>
      </c>
      <c r="Z30" s="163">
        <f t="shared" si="13"/>
        <v>88.87</v>
      </c>
      <c r="AA30" s="168">
        <f t="shared" si="14"/>
        <v>90</v>
      </c>
      <c r="AB30" s="158" t="str">
        <f t="shared" si="9"/>
        <v>Advancing</v>
      </c>
      <c r="AD30" s="49" t="s">
        <v>41</v>
      </c>
      <c r="AE30" s="147">
        <f>IF(COUNTA(T12:T112)=0,"",MAX(T12:T112))</f>
        <v>40</v>
      </c>
      <c r="AF30" s="147">
        <f>IF(COUNTA(U12:U112)=0,"",MAX(U12:U112))</f>
        <v>39</v>
      </c>
      <c r="AG30" s="147">
        <f>IF(COUNTA(V12:V112)=0,"",MAX(V12:V112))</f>
        <v>40</v>
      </c>
      <c r="AV30" s="44">
        <f t="shared" si="10"/>
        <v>92.5</v>
      </c>
      <c r="AW30" s="44">
        <f t="shared" si="11"/>
        <v>87.5</v>
      </c>
      <c r="AX30" s="44">
        <f t="shared" si="12"/>
        <v>80</v>
      </c>
    </row>
    <row r="31" spans="1:50" ht="18" customHeight="1">
      <c r="A31" s="146">
        <v>20</v>
      </c>
      <c r="B31" s="190" t="str">
        <f>INPUT!B31</f>
        <v>Mendoza, Joshua</v>
      </c>
      <c r="C31" s="57"/>
      <c r="D31" s="57"/>
      <c r="E31" s="83"/>
      <c r="F31" s="98">
        <v>15</v>
      </c>
      <c r="G31" s="53">
        <v>17</v>
      </c>
      <c r="H31" s="53">
        <v>17</v>
      </c>
      <c r="I31" s="53">
        <v>17</v>
      </c>
      <c r="J31" s="53">
        <v>16</v>
      </c>
      <c r="K31" s="109">
        <f t="shared" si="0"/>
        <v>82</v>
      </c>
      <c r="L31" s="110">
        <f t="shared" si="1"/>
        <v>82</v>
      </c>
      <c r="M31" s="111">
        <f t="shared" si="2"/>
        <v>16.399999999999999</v>
      </c>
      <c r="N31" s="98">
        <v>43</v>
      </c>
      <c r="O31" s="53">
        <v>47</v>
      </c>
      <c r="P31" s="53">
        <v>46</v>
      </c>
      <c r="Q31" s="109">
        <f t="shared" si="3"/>
        <v>136</v>
      </c>
      <c r="R31" s="110">
        <f t="shared" si="4"/>
        <v>90.67</v>
      </c>
      <c r="S31" s="111">
        <f t="shared" si="5"/>
        <v>45.34</v>
      </c>
      <c r="T31" s="98">
        <v>35</v>
      </c>
      <c r="U31" s="53">
        <v>33</v>
      </c>
      <c r="V31" s="53">
        <v>32</v>
      </c>
      <c r="W31" s="109">
        <f t="shared" si="6"/>
        <v>100</v>
      </c>
      <c r="X31" s="110">
        <f t="shared" si="7"/>
        <v>83.33</v>
      </c>
      <c r="Y31" s="111">
        <f t="shared" si="8"/>
        <v>25</v>
      </c>
      <c r="Z31" s="163">
        <f t="shared" si="13"/>
        <v>86.74</v>
      </c>
      <c r="AA31" s="168">
        <f t="shared" si="14"/>
        <v>88</v>
      </c>
      <c r="AB31" s="158" t="str">
        <f t="shared" si="9"/>
        <v>Benchmarking</v>
      </c>
      <c r="AD31" s="49" t="s">
        <v>42</v>
      </c>
      <c r="AE31" s="147">
        <f>IF(COUNTA(T12:T112)=0,"",MIN(T12:T112))</f>
        <v>13</v>
      </c>
      <c r="AF31" s="147">
        <f>IF(COUNTA(U12:U112)=0,"",MIN(U12:U112))</f>
        <v>13</v>
      </c>
      <c r="AG31" s="147">
        <f>IF(COUNTA(V12:V112)=0,"",MIN(V12:V112))</f>
        <v>14</v>
      </c>
      <c r="AV31" s="44">
        <f t="shared" si="10"/>
        <v>87.5</v>
      </c>
      <c r="AW31" s="44">
        <f t="shared" si="11"/>
        <v>82.5</v>
      </c>
      <c r="AX31" s="44">
        <f t="shared" si="12"/>
        <v>80</v>
      </c>
    </row>
    <row r="32" spans="1:50" ht="18" customHeight="1">
      <c r="A32" s="146">
        <v>21</v>
      </c>
      <c r="B32" s="190" t="str">
        <f>INPUT!B32</f>
        <v>Navarro, Lance</v>
      </c>
      <c r="C32" s="57"/>
      <c r="D32" s="57"/>
      <c r="E32" s="83"/>
      <c r="F32" s="98">
        <v>19</v>
      </c>
      <c r="G32" s="53">
        <v>20</v>
      </c>
      <c r="H32" s="53">
        <v>20</v>
      </c>
      <c r="I32" s="53">
        <v>18</v>
      </c>
      <c r="J32" s="53">
        <v>19</v>
      </c>
      <c r="K32" s="109">
        <f t="shared" si="0"/>
        <v>96</v>
      </c>
      <c r="L32" s="110">
        <f t="shared" si="1"/>
        <v>96</v>
      </c>
      <c r="M32" s="111">
        <f t="shared" si="2"/>
        <v>19.2</v>
      </c>
      <c r="N32" s="98">
        <v>49</v>
      </c>
      <c r="O32" s="53">
        <v>48</v>
      </c>
      <c r="P32" s="53">
        <v>50</v>
      </c>
      <c r="Q32" s="109">
        <f t="shared" si="3"/>
        <v>147</v>
      </c>
      <c r="R32" s="110">
        <f t="shared" si="4"/>
        <v>98</v>
      </c>
      <c r="S32" s="111">
        <f t="shared" si="5"/>
        <v>49</v>
      </c>
      <c r="T32" s="98">
        <v>38</v>
      </c>
      <c r="U32" s="53">
        <v>37</v>
      </c>
      <c r="V32" s="53">
        <v>35</v>
      </c>
      <c r="W32" s="109">
        <f t="shared" si="6"/>
        <v>110</v>
      </c>
      <c r="X32" s="110">
        <f t="shared" si="7"/>
        <v>91.67</v>
      </c>
      <c r="Y32" s="111">
        <f t="shared" si="8"/>
        <v>27.5</v>
      </c>
      <c r="Z32" s="163">
        <f t="shared" si="13"/>
        <v>95.7</v>
      </c>
      <c r="AA32" s="168">
        <f t="shared" si="14"/>
        <v>97</v>
      </c>
      <c r="AB32" s="158" t="str">
        <f t="shared" si="9"/>
        <v>Advancing</v>
      </c>
      <c r="AD32" s="49" t="s">
        <v>43</v>
      </c>
      <c r="AE32" s="147">
        <f>IF(COUNTA(T12:T112)=0,"",SUM(T12:T112))</f>
        <v>3173</v>
      </c>
      <c r="AF32" s="147">
        <f>IF(COUNTA(U12:U112)=0,"",SUM(U12:U112))</f>
        <v>3165</v>
      </c>
      <c r="AG32" s="147">
        <f>IF(COUNTA(V12:V112)=0,"",SUM(V12:V112))</f>
        <v>3177</v>
      </c>
      <c r="AV32" s="44">
        <f t="shared" si="10"/>
        <v>95</v>
      </c>
      <c r="AW32" s="44">
        <f t="shared" si="11"/>
        <v>92.5</v>
      </c>
      <c r="AX32" s="44">
        <f t="shared" si="12"/>
        <v>87.5</v>
      </c>
    </row>
    <row r="33" spans="1:50" ht="18" customHeight="1">
      <c r="A33" s="146">
        <v>22</v>
      </c>
      <c r="B33" s="190" t="str">
        <f>INPUT!B33</f>
        <v>Ocampo, Luis</v>
      </c>
      <c r="C33" s="57"/>
      <c r="D33" s="57"/>
      <c r="E33" s="83"/>
      <c r="F33" s="98">
        <v>15</v>
      </c>
      <c r="G33" s="53">
        <v>14</v>
      </c>
      <c r="H33" s="53">
        <v>16</v>
      </c>
      <c r="I33" s="53">
        <v>14</v>
      </c>
      <c r="J33" s="53">
        <v>15</v>
      </c>
      <c r="K33" s="109">
        <f t="shared" si="0"/>
        <v>74</v>
      </c>
      <c r="L33" s="110">
        <f t="shared" si="1"/>
        <v>74</v>
      </c>
      <c r="M33" s="111">
        <f t="shared" si="2"/>
        <v>14.8</v>
      </c>
      <c r="N33" s="98">
        <v>41</v>
      </c>
      <c r="O33" s="53">
        <v>40</v>
      </c>
      <c r="P33" s="53">
        <v>40</v>
      </c>
      <c r="Q33" s="109">
        <f t="shared" si="3"/>
        <v>121</v>
      </c>
      <c r="R33" s="110">
        <f t="shared" si="4"/>
        <v>80.67</v>
      </c>
      <c r="S33" s="111">
        <f t="shared" si="5"/>
        <v>40.340000000000003</v>
      </c>
      <c r="T33" s="98">
        <v>27</v>
      </c>
      <c r="U33" s="53">
        <v>29</v>
      </c>
      <c r="V33" s="53">
        <v>28</v>
      </c>
      <c r="W33" s="109">
        <f t="shared" si="6"/>
        <v>84</v>
      </c>
      <c r="X33" s="110">
        <f t="shared" si="7"/>
        <v>70</v>
      </c>
      <c r="Y33" s="111">
        <f t="shared" si="8"/>
        <v>21</v>
      </c>
      <c r="Z33" s="163">
        <f t="shared" si="13"/>
        <v>76.14</v>
      </c>
      <c r="AA33" s="168">
        <f t="shared" si="14"/>
        <v>78</v>
      </c>
      <c r="AB33" s="158" t="str">
        <f t="shared" si="9"/>
        <v>Connecting</v>
      </c>
      <c r="AD33" s="3"/>
      <c r="AG33" s="1"/>
      <c r="AH33" s="1"/>
      <c r="AI33" s="1"/>
      <c r="AJ33" s="1"/>
      <c r="AK33" s="1"/>
      <c r="AL33" s="1"/>
      <c r="AM33" s="1"/>
      <c r="AN33" s="1"/>
      <c r="AO33" s="1"/>
      <c r="AP33" s="1"/>
      <c r="AQ33" s="1"/>
      <c r="AR33" s="1"/>
      <c r="AS33" s="1"/>
      <c r="AT33" s="1"/>
      <c r="AU33" s="45"/>
      <c r="AV33" s="44">
        <f t="shared" si="10"/>
        <v>67.5</v>
      </c>
      <c r="AW33" s="44">
        <f t="shared" si="11"/>
        <v>72.5</v>
      </c>
      <c r="AX33" s="44">
        <f t="shared" si="12"/>
        <v>70</v>
      </c>
    </row>
    <row r="34" spans="1:50" ht="18" customHeight="1">
      <c r="A34" s="146">
        <v>23</v>
      </c>
      <c r="B34" s="190" t="str">
        <f>INPUT!B34</f>
        <v>Ortega, Marco</v>
      </c>
      <c r="C34" s="57"/>
      <c r="D34" s="57"/>
      <c r="E34" s="83"/>
      <c r="F34" s="98">
        <v>19</v>
      </c>
      <c r="G34" s="53">
        <v>17</v>
      </c>
      <c r="H34" s="53">
        <v>19</v>
      </c>
      <c r="I34" s="53">
        <v>17</v>
      </c>
      <c r="J34" s="53">
        <v>19</v>
      </c>
      <c r="K34" s="109">
        <f t="shared" si="0"/>
        <v>91</v>
      </c>
      <c r="L34" s="110">
        <f t="shared" si="1"/>
        <v>91</v>
      </c>
      <c r="M34" s="111">
        <f t="shared" si="2"/>
        <v>18.2</v>
      </c>
      <c r="N34" s="98">
        <v>45</v>
      </c>
      <c r="O34" s="53">
        <v>45</v>
      </c>
      <c r="P34" s="53">
        <v>49</v>
      </c>
      <c r="Q34" s="109">
        <f t="shared" si="3"/>
        <v>139</v>
      </c>
      <c r="R34" s="110">
        <f t="shared" si="4"/>
        <v>92.67</v>
      </c>
      <c r="S34" s="111">
        <f t="shared" si="5"/>
        <v>46.34</v>
      </c>
      <c r="T34" s="98">
        <v>35</v>
      </c>
      <c r="U34" s="53">
        <v>34</v>
      </c>
      <c r="V34" s="53">
        <v>32</v>
      </c>
      <c r="W34" s="109">
        <f t="shared" si="6"/>
        <v>101</v>
      </c>
      <c r="X34" s="110">
        <f t="shared" si="7"/>
        <v>84.17</v>
      </c>
      <c r="Y34" s="111">
        <f t="shared" si="8"/>
        <v>25.25</v>
      </c>
      <c r="Z34" s="163">
        <f t="shared" si="13"/>
        <v>89.79</v>
      </c>
      <c r="AA34" s="168">
        <f t="shared" si="14"/>
        <v>91</v>
      </c>
      <c r="AB34" s="158" t="str">
        <f t="shared" si="9"/>
        <v>Advancing</v>
      </c>
      <c r="AD34" s="3"/>
      <c r="AG34" s="1"/>
      <c r="AH34" s="1"/>
      <c r="AI34" s="1"/>
      <c r="AJ34" s="1"/>
      <c r="AK34" s="1"/>
      <c r="AL34" s="1"/>
      <c r="AM34" s="1"/>
      <c r="AN34" s="1"/>
      <c r="AO34" s="1"/>
      <c r="AP34" s="1"/>
      <c r="AQ34" s="1"/>
      <c r="AR34" s="1"/>
      <c r="AS34" s="1"/>
      <c r="AT34" s="1"/>
      <c r="AU34" s="45"/>
      <c r="AV34" s="44">
        <f t="shared" si="10"/>
        <v>87.5</v>
      </c>
      <c r="AW34" s="44">
        <f t="shared" si="11"/>
        <v>85</v>
      </c>
      <c r="AX34" s="44">
        <f t="shared" si="12"/>
        <v>80</v>
      </c>
    </row>
    <row r="35" spans="1:50" ht="18" customHeight="1">
      <c r="A35" s="146">
        <v>24</v>
      </c>
      <c r="B35" s="190" t="str">
        <f>INPUT!B35</f>
        <v>Pascual, Martin</v>
      </c>
      <c r="C35" s="57"/>
      <c r="D35" s="57"/>
      <c r="E35" s="83"/>
      <c r="F35" s="98">
        <v>17</v>
      </c>
      <c r="G35" s="53">
        <v>17</v>
      </c>
      <c r="H35" s="53">
        <v>16</v>
      </c>
      <c r="I35" s="53">
        <v>16</v>
      </c>
      <c r="J35" s="53">
        <v>17</v>
      </c>
      <c r="K35" s="109">
        <f t="shared" si="0"/>
        <v>83</v>
      </c>
      <c r="L35" s="110">
        <f t="shared" si="1"/>
        <v>83</v>
      </c>
      <c r="M35" s="111">
        <f t="shared" si="2"/>
        <v>16.600000000000001</v>
      </c>
      <c r="N35" s="98">
        <v>45</v>
      </c>
      <c r="O35" s="53">
        <v>46</v>
      </c>
      <c r="P35" s="53">
        <v>46</v>
      </c>
      <c r="Q35" s="109">
        <f t="shared" si="3"/>
        <v>137</v>
      </c>
      <c r="R35" s="110">
        <f t="shared" si="4"/>
        <v>91.33</v>
      </c>
      <c r="S35" s="111">
        <f t="shared" si="5"/>
        <v>45.67</v>
      </c>
      <c r="T35" s="98">
        <v>34</v>
      </c>
      <c r="U35" s="53">
        <v>32</v>
      </c>
      <c r="V35" s="53">
        <v>30</v>
      </c>
      <c r="W35" s="109">
        <f t="shared" si="6"/>
        <v>96</v>
      </c>
      <c r="X35" s="110">
        <f t="shared" si="7"/>
        <v>80</v>
      </c>
      <c r="Y35" s="111">
        <f t="shared" si="8"/>
        <v>24</v>
      </c>
      <c r="Z35" s="163">
        <f t="shared" si="13"/>
        <v>86.27</v>
      </c>
      <c r="AA35" s="168">
        <f t="shared" si="14"/>
        <v>88</v>
      </c>
      <c r="AB35" s="158" t="str">
        <f t="shared" si="9"/>
        <v>Benchmarking</v>
      </c>
      <c r="AD35" s="3"/>
      <c r="AG35" s="1"/>
      <c r="AH35" s="1"/>
      <c r="AI35" s="1"/>
      <c r="AJ35" s="1"/>
      <c r="AK35" s="1"/>
      <c r="AL35" s="1"/>
      <c r="AM35" s="1"/>
      <c r="AN35" s="1"/>
      <c r="AO35" s="1"/>
      <c r="AP35" s="1"/>
      <c r="AQ35" s="1"/>
      <c r="AR35" s="1"/>
      <c r="AS35" s="1"/>
      <c r="AT35" s="1"/>
      <c r="AU35" s="45"/>
      <c r="AV35" s="44">
        <f t="shared" si="10"/>
        <v>85</v>
      </c>
      <c r="AW35" s="44">
        <f t="shared" si="11"/>
        <v>80</v>
      </c>
      <c r="AX35" s="44">
        <f t="shared" si="12"/>
        <v>75</v>
      </c>
    </row>
    <row r="36" spans="1:50" ht="18" customHeight="1">
      <c r="A36" s="146">
        <v>25</v>
      </c>
      <c r="B36" s="190" t="str">
        <f>INPUT!B36</f>
        <v>Quizon, Matthew</v>
      </c>
      <c r="C36" s="57"/>
      <c r="D36" s="57"/>
      <c r="E36" s="83"/>
      <c r="F36" s="98">
        <v>15</v>
      </c>
      <c r="G36" s="53">
        <v>13</v>
      </c>
      <c r="H36" s="53">
        <v>16</v>
      </c>
      <c r="I36" s="53">
        <v>15</v>
      </c>
      <c r="J36" s="53">
        <v>15</v>
      </c>
      <c r="K36" s="109">
        <f t="shared" si="0"/>
        <v>74</v>
      </c>
      <c r="L36" s="110">
        <f t="shared" si="1"/>
        <v>74</v>
      </c>
      <c r="M36" s="111">
        <f t="shared" si="2"/>
        <v>14.8</v>
      </c>
      <c r="N36" s="98">
        <v>36</v>
      </c>
      <c r="O36" s="53">
        <v>37</v>
      </c>
      <c r="P36" s="53">
        <v>36</v>
      </c>
      <c r="Q36" s="109">
        <f t="shared" si="3"/>
        <v>109</v>
      </c>
      <c r="R36" s="110">
        <f t="shared" si="4"/>
        <v>72.67</v>
      </c>
      <c r="S36" s="111">
        <f t="shared" si="5"/>
        <v>36.340000000000003</v>
      </c>
      <c r="T36" s="98">
        <v>30</v>
      </c>
      <c r="U36" s="53">
        <v>29</v>
      </c>
      <c r="V36" s="53">
        <v>29</v>
      </c>
      <c r="W36" s="109">
        <f t="shared" si="6"/>
        <v>88</v>
      </c>
      <c r="X36" s="110">
        <f t="shared" si="7"/>
        <v>73.33</v>
      </c>
      <c r="Y36" s="111">
        <f t="shared" si="8"/>
        <v>22</v>
      </c>
      <c r="Z36" s="163">
        <f t="shared" si="13"/>
        <v>73.14</v>
      </c>
      <c r="AA36" s="168">
        <f t="shared" si="14"/>
        <v>76</v>
      </c>
      <c r="AB36" s="158" t="str">
        <f t="shared" si="9"/>
        <v>Connecting</v>
      </c>
      <c r="AD36" s="3"/>
      <c r="AG36" s="1"/>
      <c r="AH36" s="1"/>
      <c r="AI36" s="1"/>
      <c r="AJ36" s="1"/>
      <c r="AK36" s="1"/>
      <c r="AL36" s="1"/>
      <c r="AM36" s="1"/>
      <c r="AN36" s="1"/>
      <c r="AO36" s="1"/>
      <c r="AP36" s="1"/>
      <c r="AQ36" s="1"/>
      <c r="AR36" s="1"/>
      <c r="AS36" s="1"/>
      <c r="AT36" s="1"/>
      <c r="AU36" s="45"/>
      <c r="AV36" s="44">
        <f t="shared" si="10"/>
        <v>75</v>
      </c>
      <c r="AW36" s="44">
        <f t="shared" si="11"/>
        <v>72.5</v>
      </c>
      <c r="AX36" s="44">
        <f t="shared" si="12"/>
        <v>72.5</v>
      </c>
    </row>
    <row r="37" spans="1:50" ht="18" customHeight="1">
      <c r="A37" s="146">
        <v>26</v>
      </c>
      <c r="B37" s="190" t="str">
        <f>INPUT!B37</f>
        <v>Ramos, Miguel</v>
      </c>
      <c r="C37" s="57"/>
      <c r="D37" s="57"/>
      <c r="E37" s="83"/>
      <c r="F37" s="98">
        <v>17</v>
      </c>
      <c r="G37" s="53">
        <v>17</v>
      </c>
      <c r="H37" s="53">
        <v>16</v>
      </c>
      <c r="I37" s="53">
        <v>17</v>
      </c>
      <c r="J37" s="53">
        <v>16</v>
      </c>
      <c r="K37" s="109">
        <f t="shared" si="0"/>
        <v>83</v>
      </c>
      <c r="L37" s="110">
        <f t="shared" si="1"/>
        <v>83</v>
      </c>
      <c r="M37" s="111">
        <f t="shared" si="2"/>
        <v>16.600000000000001</v>
      </c>
      <c r="N37" s="98">
        <v>40</v>
      </c>
      <c r="O37" s="53">
        <v>39</v>
      </c>
      <c r="P37" s="53">
        <v>45</v>
      </c>
      <c r="Q37" s="109">
        <f t="shared" si="3"/>
        <v>124</v>
      </c>
      <c r="R37" s="110">
        <f t="shared" si="4"/>
        <v>82.67</v>
      </c>
      <c r="S37" s="111">
        <f t="shared" si="5"/>
        <v>41.34</v>
      </c>
      <c r="T37" s="98">
        <v>32</v>
      </c>
      <c r="U37" s="53">
        <v>29</v>
      </c>
      <c r="V37" s="53">
        <v>31</v>
      </c>
      <c r="W37" s="109">
        <f t="shared" si="6"/>
        <v>92</v>
      </c>
      <c r="X37" s="110">
        <f t="shared" si="7"/>
        <v>76.67</v>
      </c>
      <c r="Y37" s="111">
        <f t="shared" si="8"/>
        <v>23</v>
      </c>
      <c r="Z37" s="163">
        <f t="shared" si="13"/>
        <v>80.94</v>
      </c>
      <c r="AA37" s="168">
        <f t="shared" si="14"/>
        <v>82</v>
      </c>
      <c r="AB37" s="158" t="str">
        <f t="shared" si="9"/>
        <v>Benchmarking</v>
      </c>
      <c r="AD37" s="3"/>
      <c r="AG37" s="1"/>
      <c r="AH37" s="1"/>
      <c r="AI37" s="1"/>
      <c r="AJ37" s="1"/>
      <c r="AK37" s="1"/>
      <c r="AL37" s="1"/>
      <c r="AM37" s="1"/>
      <c r="AN37" s="1"/>
      <c r="AO37" s="1"/>
      <c r="AP37" s="1"/>
      <c r="AQ37" s="1"/>
      <c r="AR37" s="1"/>
      <c r="AS37" s="1"/>
      <c r="AT37" s="1"/>
      <c r="AU37" s="45"/>
      <c r="AV37" s="44">
        <f t="shared" si="10"/>
        <v>80</v>
      </c>
      <c r="AW37" s="44">
        <f t="shared" si="11"/>
        <v>72.5</v>
      </c>
      <c r="AX37" s="44">
        <f t="shared" si="12"/>
        <v>77.5</v>
      </c>
    </row>
    <row r="38" spans="1:50" ht="18" customHeight="1">
      <c r="A38" s="146">
        <v>27</v>
      </c>
      <c r="B38" s="190" t="str">
        <f>INPUT!B38</f>
        <v>Reyes, Nathan</v>
      </c>
      <c r="C38" s="57"/>
      <c r="D38" s="57"/>
      <c r="E38" s="83"/>
      <c r="F38" s="98">
        <v>17</v>
      </c>
      <c r="G38" s="53">
        <v>19</v>
      </c>
      <c r="H38" s="53">
        <v>17</v>
      </c>
      <c r="I38" s="53">
        <v>19</v>
      </c>
      <c r="J38" s="53">
        <v>18</v>
      </c>
      <c r="K38" s="109">
        <f t="shared" si="0"/>
        <v>90</v>
      </c>
      <c r="L38" s="110">
        <f t="shared" si="1"/>
        <v>90</v>
      </c>
      <c r="M38" s="111">
        <f t="shared" si="2"/>
        <v>18</v>
      </c>
      <c r="N38" s="98">
        <v>46</v>
      </c>
      <c r="O38" s="53">
        <v>49</v>
      </c>
      <c r="P38" s="53">
        <v>46</v>
      </c>
      <c r="Q38" s="109">
        <f t="shared" si="3"/>
        <v>141</v>
      </c>
      <c r="R38" s="110">
        <f t="shared" si="4"/>
        <v>94</v>
      </c>
      <c r="S38" s="111">
        <f t="shared" si="5"/>
        <v>47</v>
      </c>
      <c r="T38" s="98">
        <v>33</v>
      </c>
      <c r="U38" s="53">
        <v>36</v>
      </c>
      <c r="V38" s="53">
        <v>34</v>
      </c>
      <c r="W38" s="109">
        <f t="shared" si="6"/>
        <v>103</v>
      </c>
      <c r="X38" s="110">
        <f t="shared" si="7"/>
        <v>85.83</v>
      </c>
      <c r="Y38" s="111">
        <f t="shared" si="8"/>
        <v>25.75</v>
      </c>
      <c r="Z38" s="163">
        <f t="shared" si="13"/>
        <v>90.75</v>
      </c>
      <c r="AA38" s="168">
        <f t="shared" si="14"/>
        <v>92</v>
      </c>
      <c r="AB38" s="158" t="str">
        <f t="shared" si="9"/>
        <v>Advancing</v>
      </c>
      <c r="AD38" s="3"/>
      <c r="AG38" s="1"/>
      <c r="AH38" s="1"/>
      <c r="AI38" s="1"/>
      <c r="AJ38" s="1"/>
      <c r="AK38" s="1"/>
      <c r="AL38" s="1"/>
      <c r="AM38" s="1"/>
      <c r="AN38" s="1"/>
      <c r="AO38" s="1"/>
      <c r="AP38" s="1"/>
      <c r="AQ38" s="1"/>
      <c r="AR38" s="1"/>
      <c r="AS38" s="1"/>
      <c r="AT38" s="1"/>
      <c r="AU38" s="45"/>
      <c r="AV38" s="44">
        <f t="shared" si="10"/>
        <v>82.5</v>
      </c>
      <c r="AW38" s="44">
        <f t="shared" si="11"/>
        <v>90</v>
      </c>
      <c r="AX38" s="44">
        <f t="shared" si="12"/>
        <v>85</v>
      </c>
    </row>
    <row r="39" spans="1:50" ht="18" customHeight="1">
      <c r="A39" s="146">
        <v>28</v>
      </c>
      <c r="B39" s="190" t="str">
        <f>INPUT!B39</f>
        <v>Rivera, Noah</v>
      </c>
      <c r="C39" s="57"/>
      <c r="D39" s="57"/>
      <c r="E39" s="83"/>
      <c r="F39" s="98">
        <v>10</v>
      </c>
      <c r="G39" s="53">
        <v>12</v>
      </c>
      <c r="H39" s="53">
        <v>10</v>
      </c>
      <c r="I39" s="53">
        <v>10</v>
      </c>
      <c r="J39" s="53">
        <v>9</v>
      </c>
      <c r="K39" s="109">
        <f t="shared" si="0"/>
        <v>51</v>
      </c>
      <c r="L39" s="110">
        <f t="shared" si="1"/>
        <v>51</v>
      </c>
      <c r="M39" s="111">
        <f t="shared" si="2"/>
        <v>10.199999999999999</v>
      </c>
      <c r="N39" s="98">
        <v>24</v>
      </c>
      <c r="O39" s="53">
        <v>25</v>
      </c>
      <c r="P39" s="53">
        <v>28</v>
      </c>
      <c r="Q39" s="109">
        <f t="shared" si="3"/>
        <v>77</v>
      </c>
      <c r="R39" s="110">
        <f t="shared" si="4"/>
        <v>51.33</v>
      </c>
      <c r="S39" s="111">
        <f t="shared" si="5"/>
        <v>25.67</v>
      </c>
      <c r="T39" s="98">
        <v>18</v>
      </c>
      <c r="U39" s="53">
        <v>17</v>
      </c>
      <c r="V39" s="53">
        <v>18</v>
      </c>
      <c r="W39" s="109">
        <f t="shared" si="6"/>
        <v>53</v>
      </c>
      <c r="X39" s="110">
        <f t="shared" si="7"/>
        <v>44.17</v>
      </c>
      <c r="Y39" s="111">
        <f t="shared" si="8"/>
        <v>13.25</v>
      </c>
      <c r="Z39" s="163">
        <f t="shared" si="13"/>
        <v>49.12</v>
      </c>
      <c r="AA39" s="168">
        <f t="shared" si="14"/>
        <v>64</v>
      </c>
      <c r="AB39" s="158" t="str">
        <f t="shared" si="9"/>
        <v>Emerging</v>
      </c>
      <c r="AD39" s="3"/>
      <c r="AG39" s="1"/>
      <c r="AH39" s="1"/>
      <c r="AI39" s="1"/>
      <c r="AJ39" s="1"/>
      <c r="AK39" s="1"/>
      <c r="AL39" s="1"/>
      <c r="AM39" s="1"/>
      <c r="AN39" s="1"/>
      <c r="AO39" s="1"/>
      <c r="AP39" s="1"/>
      <c r="AQ39" s="1"/>
      <c r="AR39" s="1"/>
      <c r="AS39" s="1"/>
      <c r="AT39" s="1"/>
      <c r="AU39" s="45"/>
      <c r="AV39" s="44">
        <f t="shared" si="10"/>
        <v>45</v>
      </c>
      <c r="AW39" s="44">
        <f t="shared" si="11"/>
        <v>42.5</v>
      </c>
      <c r="AX39" s="44">
        <f t="shared" si="12"/>
        <v>45</v>
      </c>
    </row>
    <row r="40" spans="1:50" ht="18" customHeight="1">
      <c r="A40" s="146">
        <v>29</v>
      </c>
      <c r="B40" s="190" t="str">
        <f>INPUT!B40</f>
        <v>Rosales, Oliver</v>
      </c>
      <c r="C40" s="57"/>
      <c r="D40" s="57"/>
      <c r="E40" s="83"/>
      <c r="F40" s="98">
        <v>17</v>
      </c>
      <c r="G40" s="53">
        <v>17</v>
      </c>
      <c r="H40" s="53">
        <v>17</v>
      </c>
      <c r="I40" s="53">
        <v>15</v>
      </c>
      <c r="J40" s="53">
        <v>17</v>
      </c>
      <c r="K40" s="109">
        <f t="shared" si="0"/>
        <v>83</v>
      </c>
      <c r="L40" s="110">
        <f t="shared" si="1"/>
        <v>83</v>
      </c>
      <c r="M40" s="111">
        <f t="shared" si="2"/>
        <v>16.600000000000001</v>
      </c>
      <c r="N40" s="98">
        <v>42</v>
      </c>
      <c r="O40" s="53">
        <v>46</v>
      </c>
      <c r="P40" s="53">
        <v>43</v>
      </c>
      <c r="Q40" s="109">
        <f t="shared" si="3"/>
        <v>131</v>
      </c>
      <c r="R40" s="110">
        <f t="shared" si="4"/>
        <v>87.33</v>
      </c>
      <c r="S40" s="111">
        <f t="shared" si="5"/>
        <v>43.67</v>
      </c>
      <c r="T40" s="98">
        <v>34</v>
      </c>
      <c r="U40" s="53">
        <v>34</v>
      </c>
      <c r="V40" s="53">
        <v>33</v>
      </c>
      <c r="W40" s="109">
        <f t="shared" si="6"/>
        <v>101</v>
      </c>
      <c r="X40" s="110">
        <f t="shared" si="7"/>
        <v>84.17</v>
      </c>
      <c r="Y40" s="111">
        <f t="shared" si="8"/>
        <v>25.25</v>
      </c>
      <c r="Z40" s="163">
        <f t="shared" si="13"/>
        <v>85.52</v>
      </c>
      <c r="AA40" s="168">
        <f t="shared" si="14"/>
        <v>87</v>
      </c>
      <c r="AB40" s="158" t="str">
        <f t="shared" si="9"/>
        <v>Benchmarking</v>
      </c>
      <c r="AD40" s="3"/>
      <c r="AG40" s="1"/>
      <c r="AH40" s="1"/>
      <c r="AI40" s="1"/>
      <c r="AJ40" s="1"/>
      <c r="AK40" s="1"/>
      <c r="AL40" s="1"/>
      <c r="AM40" s="1"/>
      <c r="AN40" s="1"/>
      <c r="AO40" s="1"/>
      <c r="AP40" s="1"/>
      <c r="AQ40" s="1"/>
      <c r="AR40" s="1"/>
      <c r="AS40" s="1"/>
      <c r="AT40" s="1"/>
      <c r="AU40" s="45"/>
      <c r="AV40" s="44">
        <f t="shared" si="10"/>
        <v>85</v>
      </c>
      <c r="AW40" s="44">
        <f t="shared" si="11"/>
        <v>85</v>
      </c>
      <c r="AX40" s="44">
        <f t="shared" si="12"/>
        <v>82.5</v>
      </c>
    </row>
    <row r="41" spans="1:50" ht="18" customHeight="1">
      <c r="A41" s="146">
        <v>30</v>
      </c>
      <c r="B41" s="190" t="str">
        <f>INPUT!B41</f>
        <v>Salazar, Paolo</v>
      </c>
      <c r="C41" s="57"/>
      <c r="D41" s="57"/>
      <c r="E41" s="83"/>
      <c r="F41" s="98">
        <v>16</v>
      </c>
      <c r="G41" s="53">
        <v>18</v>
      </c>
      <c r="H41" s="53">
        <v>15</v>
      </c>
      <c r="I41" s="53">
        <v>17</v>
      </c>
      <c r="J41" s="53">
        <v>17</v>
      </c>
      <c r="K41" s="109">
        <f t="shared" si="0"/>
        <v>83</v>
      </c>
      <c r="L41" s="110">
        <f t="shared" si="1"/>
        <v>83</v>
      </c>
      <c r="M41" s="111">
        <f t="shared" si="2"/>
        <v>16.600000000000001</v>
      </c>
      <c r="N41" s="98">
        <v>40</v>
      </c>
      <c r="O41" s="53">
        <v>42</v>
      </c>
      <c r="P41" s="53">
        <v>39</v>
      </c>
      <c r="Q41" s="109">
        <f t="shared" si="3"/>
        <v>121</v>
      </c>
      <c r="R41" s="110">
        <f t="shared" si="4"/>
        <v>80.67</v>
      </c>
      <c r="S41" s="111">
        <f t="shared" si="5"/>
        <v>40.340000000000003</v>
      </c>
      <c r="T41" s="98">
        <v>33</v>
      </c>
      <c r="U41" s="53">
        <v>30</v>
      </c>
      <c r="V41" s="53">
        <v>32</v>
      </c>
      <c r="W41" s="109">
        <f t="shared" si="6"/>
        <v>95</v>
      </c>
      <c r="X41" s="110">
        <f t="shared" si="7"/>
        <v>79.17</v>
      </c>
      <c r="Y41" s="111">
        <f t="shared" si="8"/>
        <v>23.75</v>
      </c>
      <c r="Z41" s="163">
        <f t="shared" si="13"/>
        <v>80.69</v>
      </c>
      <c r="AA41" s="168">
        <f t="shared" si="14"/>
        <v>82</v>
      </c>
      <c r="AB41" s="158" t="str">
        <f t="shared" si="9"/>
        <v>Benchmarking</v>
      </c>
      <c r="AD41" s="3"/>
      <c r="AG41" s="1"/>
      <c r="AH41" s="1"/>
      <c r="AI41" s="1"/>
      <c r="AJ41" s="1"/>
      <c r="AK41" s="1"/>
      <c r="AL41" s="1"/>
      <c r="AM41" s="1"/>
      <c r="AN41" s="1"/>
      <c r="AO41" s="1"/>
      <c r="AP41" s="1"/>
      <c r="AQ41" s="1"/>
      <c r="AR41" s="1"/>
      <c r="AS41" s="1"/>
      <c r="AT41" s="1"/>
      <c r="AU41" s="45"/>
      <c r="AV41" s="44">
        <f t="shared" si="10"/>
        <v>82.5</v>
      </c>
      <c r="AW41" s="44">
        <f t="shared" si="11"/>
        <v>75</v>
      </c>
      <c r="AX41" s="44">
        <f t="shared" si="12"/>
        <v>80</v>
      </c>
    </row>
    <row r="42" spans="1:50" ht="18" customHeight="1">
      <c r="A42" s="146">
        <v>31</v>
      </c>
      <c r="B42" s="190" t="str">
        <f>INPUT!B42</f>
        <v>Santiago, Patrick</v>
      </c>
      <c r="C42" s="57"/>
      <c r="D42" s="57"/>
      <c r="E42" s="83"/>
      <c r="F42" s="98">
        <v>18</v>
      </c>
      <c r="G42" s="53">
        <v>19</v>
      </c>
      <c r="H42" s="53">
        <v>20</v>
      </c>
      <c r="I42" s="53">
        <v>18</v>
      </c>
      <c r="J42" s="53">
        <v>19</v>
      </c>
      <c r="K42" s="109">
        <f t="shared" si="0"/>
        <v>94</v>
      </c>
      <c r="L42" s="110">
        <f t="shared" si="1"/>
        <v>94</v>
      </c>
      <c r="M42" s="111">
        <f t="shared" si="2"/>
        <v>18.8</v>
      </c>
      <c r="N42" s="98">
        <v>47</v>
      </c>
      <c r="O42" s="53">
        <v>49</v>
      </c>
      <c r="P42" s="53">
        <v>49</v>
      </c>
      <c r="Q42" s="109">
        <f t="shared" si="3"/>
        <v>145</v>
      </c>
      <c r="R42" s="110">
        <f t="shared" si="4"/>
        <v>96.67</v>
      </c>
      <c r="S42" s="111">
        <f t="shared" si="5"/>
        <v>48.34</v>
      </c>
      <c r="T42" s="98">
        <v>39</v>
      </c>
      <c r="U42" s="53">
        <v>39</v>
      </c>
      <c r="V42" s="53">
        <v>39</v>
      </c>
      <c r="W42" s="109">
        <f t="shared" si="6"/>
        <v>117</v>
      </c>
      <c r="X42" s="110">
        <f t="shared" si="7"/>
        <v>97.5</v>
      </c>
      <c r="Y42" s="111">
        <f t="shared" si="8"/>
        <v>29.25</v>
      </c>
      <c r="Z42" s="163">
        <f t="shared" si="13"/>
        <v>96.39</v>
      </c>
      <c r="AA42" s="168">
        <f t="shared" si="14"/>
        <v>98</v>
      </c>
      <c r="AB42" s="158" t="str">
        <f t="shared" si="9"/>
        <v>Advancing</v>
      </c>
      <c r="AD42" s="3"/>
      <c r="AG42" s="1"/>
      <c r="AH42" s="1"/>
      <c r="AI42" s="1"/>
      <c r="AJ42" s="1"/>
      <c r="AK42" s="1"/>
      <c r="AL42" s="1"/>
      <c r="AM42" s="1"/>
      <c r="AN42" s="1"/>
      <c r="AO42" s="1"/>
      <c r="AP42" s="1"/>
      <c r="AQ42" s="1"/>
      <c r="AR42" s="1"/>
      <c r="AS42" s="1"/>
      <c r="AT42" s="1"/>
      <c r="AU42" s="45"/>
      <c r="AV42" s="44">
        <f t="shared" si="10"/>
        <v>97.5</v>
      </c>
      <c r="AW42" s="44">
        <f t="shared" si="11"/>
        <v>97.5</v>
      </c>
      <c r="AX42" s="44">
        <f t="shared" si="12"/>
        <v>97.5</v>
      </c>
    </row>
    <row r="43" spans="1:50" ht="18" customHeight="1">
      <c r="A43" s="146">
        <v>32</v>
      </c>
      <c r="B43" s="190" t="str">
        <f>INPUT!B43</f>
        <v>Santos, Rafael</v>
      </c>
      <c r="C43" s="57"/>
      <c r="D43" s="57"/>
      <c r="E43" s="83"/>
      <c r="F43" s="98">
        <v>18</v>
      </c>
      <c r="G43" s="53">
        <v>18</v>
      </c>
      <c r="H43" s="53">
        <v>18</v>
      </c>
      <c r="I43" s="53">
        <v>20</v>
      </c>
      <c r="J43" s="53">
        <v>19</v>
      </c>
      <c r="K43" s="109">
        <f t="shared" si="0"/>
        <v>93</v>
      </c>
      <c r="L43" s="110">
        <f t="shared" si="1"/>
        <v>93</v>
      </c>
      <c r="M43" s="111">
        <f t="shared" si="2"/>
        <v>18.600000000000001</v>
      </c>
      <c r="N43" s="98">
        <v>50</v>
      </c>
      <c r="O43" s="53">
        <v>50</v>
      </c>
      <c r="P43" s="53">
        <v>46</v>
      </c>
      <c r="Q43" s="109">
        <f t="shared" si="3"/>
        <v>146</v>
      </c>
      <c r="R43" s="110">
        <f t="shared" si="4"/>
        <v>97.33</v>
      </c>
      <c r="S43" s="111">
        <f t="shared" si="5"/>
        <v>48.67</v>
      </c>
      <c r="T43" s="98">
        <v>39</v>
      </c>
      <c r="U43" s="53">
        <v>35</v>
      </c>
      <c r="V43" s="53">
        <v>36</v>
      </c>
      <c r="W43" s="109">
        <f t="shared" si="6"/>
        <v>110</v>
      </c>
      <c r="X43" s="110">
        <f t="shared" si="7"/>
        <v>91.67</v>
      </c>
      <c r="Y43" s="111">
        <f t="shared" si="8"/>
        <v>27.5</v>
      </c>
      <c r="Z43" s="163">
        <f t="shared" si="13"/>
        <v>94.77</v>
      </c>
      <c r="AA43" s="168">
        <f t="shared" si="14"/>
        <v>96</v>
      </c>
      <c r="AB43" s="158" t="str">
        <f t="shared" si="9"/>
        <v>Advancing</v>
      </c>
      <c r="AD43" s="3"/>
      <c r="AG43" s="1"/>
      <c r="AH43" s="1"/>
      <c r="AI43" s="1"/>
      <c r="AJ43" s="1"/>
      <c r="AK43" s="1"/>
      <c r="AL43" s="1"/>
      <c r="AM43" s="1"/>
      <c r="AN43" s="1"/>
      <c r="AO43" s="1"/>
      <c r="AP43" s="1"/>
      <c r="AQ43" s="1"/>
      <c r="AR43" s="1"/>
      <c r="AS43" s="1"/>
      <c r="AT43" s="1"/>
      <c r="AU43" s="45"/>
      <c r="AV43" s="44">
        <f t="shared" si="10"/>
        <v>97.5</v>
      </c>
      <c r="AW43" s="44">
        <f t="shared" si="11"/>
        <v>87.5</v>
      </c>
      <c r="AX43" s="44">
        <f t="shared" si="12"/>
        <v>90</v>
      </c>
    </row>
    <row r="44" spans="1:50" ht="18" customHeight="1">
      <c r="A44" s="146">
        <v>33</v>
      </c>
      <c r="B44" s="190" t="str">
        <f>INPUT!B44</f>
        <v>Soriano, Raymond</v>
      </c>
      <c r="C44" s="57"/>
      <c r="D44" s="57"/>
      <c r="E44" s="83"/>
      <c r="F44" s="98">
        <v>20</v>
      </c>
      <c r="G44" s="53">
        <v>19</v>
      </c>
      <c r="H44" s="53">
        <v>18</v>
      </c>
      <c r="I44" s="53">
        <v>18</v>
      </c>
      <c r="J44" s="53">
        <v>19</v>
      </c>
      <c r="K44" s="109">
        <f t="shared" ref="K44:K61" si="15">IF(COUNT($F44:$J44)=0,"",SUM($F44:$J44))</f>
        <v>94</v>
      </c>
      <c r="L44" s="110">
        <f t="shared" ref="L44:L61" si="16">IF(ISERROR(IF($K44="","",ROUND(($K44/$K$10)*$L$10,2))),"",IF($K44="","",ROUND(($K44/$K$10)*$L$10,2)))</f>
        <v>94</v>
      </c>
      <c r="M44" s="111">
        <f t="shared" ref="M44:M61" si="17">IF($L44="","",ROUND($L44*$M$10,2))</f>
        <v>18.8</v>
      </c>
      <c r="N44" s="98">
        <v>50</v>
      </c>
      <c r="O44" s="53">
        <v>50</v>
      </c>
      <c r="P44" s="53">
        <v>50</v>
      </c>
      <c r="Q44" s="109">
        <f t="shared" ref="Q44:Q61" si="18">IF(COUNT($N44:$P44)=0,"",SUM($N44:$P44))</f>
        <v>150</v>
      </c>
      <c r="R44" s="110">
        <f t="shared" ref="R44:R61" si="19">IF(ISERROR(IF($Q44="","",ROUND(($Q44/$Q$10)*$R$10,2))),"",IF($Q44="","",ROUND(($Q44/$Q$10)*$R$10,2)))</f>
        <v>100</v>
      </c>
      <c r="S44" s="111">
        <f t="shared" ref="S44:S61" si="20">IF($R44="","",ROUND($R44*$S$10,2))</f>
        <v>50</v>
      </c>
      <c r="T44" s="98">
        <v>35</v>
      </c>
      <c r="U44" s="53">
        <v>35</v>
      </c>
      <c r="V44" s="53">
        <v>35</v>
      </c>
      <c r="W44" s="109">
        <f t="shared" ref="W44:W61" si="21">IF(COUNT($T44:$V44)=0,"",SUM($T44:$V44))</f>
        <v>105</v>
      </c>
      <c r="X44" s="110">
        <f t="shared" ref="X44:X61" si="22">IF(ISERROR(IF($W44="","",ROUND(($W44/$W$10)*$X$10,2))),"",IF($W44="","",ROUND(($W44/$W$10)*$X$10,2)))</f>
        <v>87.5</v>
      </c>
      <c r="Y44" s="111">
        <f t="shared" ref="Y44:Y61" si="23">IF($X44="","",ROUND($X44*$Y$10,2))</f>
        <v>26.25</v>
      </c>
      <c r="Z44" s="163">
        <f t="shared" si="13"/>
        <v>95.05</v>
      </c>
      <c r="AA44" s="168">
        <f t="shared" si="14"/>
        <v>97</v>
      </c>
      <c r="AB44" s="158" t="str">
        <f t="shared" ref="AB44:AB61" si="24">IF(ISERROR(IF(AA44="","",VLOOKUP(AA44,DESCRIPTORS,4,TRUE))),"",IF(AA44="","",VLOOKUP(AA44,DESCRIPTORS,4,TRUE)))</f>
        <v>Advancing</v>
      </c>
      <c r="AD44" s="3"/>
      <c r="AG44" s="1"/>
      <c r="AH44" s="1"/>
      <c r="AI44" s="1"/>
      <c r="AJ44" s="1"/>
      <c r="AK44" s="1"/>
      <c r="AL44" s="1"/>
      <c r="AM44" s="1"/>
      <c r="AN44" s="1"/>
      <c r="AO44" s="1"/>
      <c r="AP44" s="1"/>
      <c r="AQ44" s="1"/>
      <c r="AR44" s="1"/>
      <c r="AS44" s="1"/>
      <c r="AT44" s="1"/>
      <c r="AU44" s="45"/>
      <c r="AV44" s="44">
        <f t="shared" ref="AV44:AV75" si="25">(T44/$T$10)*100</f>
        <v>87.5</v>
      </c>
      <c r="AW44" s="44">
        <f t="shared" ref="AW44:AW75" si="26">(U44/$U$10)*100</f>
        <v>87.5</v>
      </c>
      <c r="AX44" s="44">
        <f t="shared" ref="AX44:AX75" si="27">(V44/$V$10)*100</f>
        <v>87.5</v>
      </c>
    </row>
    <row r="45" spans="1:50" ht="18" customHeight="1">
      <c r="A45" s="146">
        <v>34</v>
      </c>
      <c r="B45" s="190" t="str">
        <f>INPUT!B45</f>
        <v>Torres, Rico</v>
      </c>
      <c r="C45" s="57"/>
      <c r="D45" s="57"/>
      <c r="E45" s="83"/>
      <c r="F45" s="98">
        <v>15</v>
      </c>
      <c r="G45" s="53">
        <v>16</v>
      </c>
      <c r="H45" s="53">
        <v>18</v>
      </c>
      <c r="I45" s="53">
        <v>17</v>
      </c>
      <c r="J45" s="53">
        <v>16</v>
      </c>
      <c r="K45" s="109">
        <f t="shared" si="15"/>
        <v>82</v>
      </c>
      <c r="L45" s="110">
        <f t="shared" si="16"/>
        <v>82</v>
      </c>
      <c r="M45" s="111">
        <f t="shared" si="17"/>
        <v>16.399999999999999</v>
      </c>
      <c r="N45" s="98">
        <v>42</v>
      </c>
      <c r="O45" s="53">
        <v>41</v>
      </c>
      <c r="P45" s="53">
        <v>45</v>
      </c>
      <c r="Q45" s="109">
        <f t="shared" si="18"/>
        <v>128</v>
      </c>
      <c r="R45" s="110">
        <f t="shared" si="19"/>
        <v>85.33</v>
      </c>
      <c r="S45" s="111">
        <f t="shared" si="20"/>
        <v>42.67</v>
      </c>
      <c r="T45" s="98">
        <v>33</v>
      </c>
      <c r="U45" s="53">
        <v>29</v>
      </c>
      <c r="V45" s="53">
        <v>31</v>
      </c>
      <c r="W45" s="109">
        <f t="shared" si="21"/>
        <v>93</v>
      </c>
      <c r="X45" s="110">
        <f t="shared" si="22"/>
        <v>77.5</v>
      </c>
      <c r="Y45" s="111">
        <f t="shared" si="23"/>
        <v>23.25</v>
      </c>
      <c r="Z45" s="163">
        <f t="shared" ref="Z45:Z61" si="28">IF(ISERROR(IF($V45="","",ROUND(SUM($M45,$S45,$Y45),2))),"",IF($V45="","",ROUND(SUM($M45,$S45,$Y45),2)))</f>
        <v>82.32</v>
      </c>
      <c r="AA45" s="168">
        <f t="shared" ref="AA45:AA61" si="29">IF(ISERROR(IF($V45="","",VLOOKUP(Z45,NewTransmu,4,TRUE))),"",IF($V45="","",VLOOKUP(Z45,NewTransmu,4,TRUE)))</f>
        <v>84</v>
      </c>
      <c r="AB45" s="158" t="str">
        <f t="shared" si="24"/>
        <v>Benchmarking</v>
      </c>
      <c r="AD45" s="3"/>
      <c r="AG45" s="1"/>
      <c r="AH45" s="1"/>
      <c r="AI45" s="1"/>
      <c r="AJ45" s="1"/>
      <c r="AK45" s="1"/>
      <c r="AL45" s="1"/>
      <c r="AM45" s="1"/>
      <c r="AN45" s="1"/>
      <c r="AO45" s="1"/>
      <c r="AP45" s="1"/>
      <c r="AQ45" s="1"/>
      <c r="AR45" s="1"/>
      <c r="AS45" s="1"/>
      <c r="AT45" s="1"/>
      <c r="AU45" s="45"/>
      <c r="AV45" s="44">
        <f t="shared" si="25"/>
        <v>82.5</v>
      </c>
      <c r="AW45" s="44">
        <f t="shared" si="26"/>
        <v>72.5</v>
      </c>
      <c r="AX45" s="44">
        <f t="shared" si="27"/>
        <v>77.5</v>
      </c>
    </row>
    <row r="46" spans="1:50" ht="18" customHeight="1">
      <c r="A46" s="146">
        <v>35</v>
      </c>
      <c r="B46" s="190" t="str">
        <f>INPUT!B46</f>
        <v>Valdez, Samuel</v>
      </c>
      <c r="C46" s="57"/>
      <c r="D46" s="57"/>
      <c r="E46" s="83"/>
      <c r="F46" s="98">
        <v>20</v>
      </c>
      <c r="G46" s="53">
        <v>19</v>
      </c>
      <c r="H46" s="53">
        <v>20</v>
      </c>
      <c r="I46" s="53">
        <v>20</v>
      </c>
      <c r="J46" s="53">
        <v>19</v>
      </c>
      <c r="K46" s="109">
        <f t="shared" si="15"/>
        <v>98</v>
      </c>
      <c r="L46" s="110">
        <f t="shared" si="16"/>
        <v>98</v>
      </c>
      <c r="M46" s="111">
        <f t="shared" si="17"/>
        <v>19.600000000000001</v>
      </c>
      <c r="N46" s="98">
        <v>50</v>
      </c>
      <c r="O46" s="53">
        <v>50</v>
      </c>
      <c r="P46" s="53">
        <v>49</v>
      </c>
      <c r="Q46" s="109">
        <f t="shared" si="18"/>
        <v>149</v>
      </c>
      <c r="R46" s="110">
        <f t="shared" si="19"/>
        <v>99.33</v>
      </c>
      <c r="S46" s="111">
        <f t="shared" si="20"/>
        <v>49.67</v>
      </c>
      <c r="T46" s="98">
        <v>37</v>
      </c>
      <c r="U46" s="53">
        <v>37</v>
      </c>
      <c r="V46" s="53">
        <v>40</v>
      </c>
      <c r="W46" s="109">
        <f t="shared" si="21"/>
        <v>114</v>
      </c>
      <c r="X46" s="110">
        <f t="shared" si="22"/>
        <v>95</v>
      </c>
      <c r="Y46" s="111">
        <f t="shared" si="23"/>
        <v>28.5</v>
      </c>
      <c r="Z46" s="163">
        <f t="shared" si="28"/>
        <v>97.77</v>
      </c>
      <c r="AA46" s="168">
        <f t="shared" si="29"/>
        <v>99</v>
      </c>
      <c r="AB46" s="158" t="str">
        <f t="shared" si="24"/>
        <v>Advancing</v>
      </c>
      <c r="AD46" s="3"/>
      <c r="AG46" s="1"/>
      <c r="AH46" s="1"/>
      <c r="AI46" s="1"/>
      <c r="AJ46" s="1"/>
      <c r="AK46" s="1"/>
      <c r="AL46" s="1"/>
      <c r="AM46" s="1"/>
      <c r="AN46" s="1"/>
      <c r="AO46" s="1"/>
      <c r="AP46" s="1"/>
      <c r="AQ46" s="1"/>
      <c r="AR46" s="1"/>
      <c r="AS46" s="1"/>
      <c r="AT46" s="1"/>
      <c r="AU46" s="45"/>
      <c r="AV46" s="44">
        <f t="shared" si="25"/>
        <v>92.5</v>
      </c>
      <c r="AW46" s="44">
        <f t="shared" si="26"/>
        <v>92.5</v>
      </c>
      <c r="AX46" s="44">
        <f t="shared" si="27"/>
        <v>100</v>
      </c>
    </row>
    <row r="47" spans="1:50" ht="18" customHeight="1">
      <c r="A47" s="146">
        <v>36</v>
      </c>
      <c r="B47" s="190" t="str">
        <f>INPUT!B47</f>
        <v>Velasco, Sebastian</v>
      </c>
      <c r="C47" s="57"/>
      <c r="D47" s="57"/>
      <c r="E47" s="83"/>
      <c r="F47" s="98">
        <v>9</v>
      </c>
      <c r="G47" s="53">
        <v>9</v>
      </c>
      <c r="H47" s="53">
        <v>11</v>
      </c>
      <c r="I47" s="53">
        <v>10</v>
      </c>
      <c r="J47" s="53">
        <v>9</v>
      </c>
      <c r="K47" s="109">
        <f t="shared" si="15"/>
        <v>48</v>
      </c>
      <c r="L47" s="110">
        <f t="shared" si="16"/>
        <v>48</v>
      </c>
      <c r="M47" s="111">
        <f t="shared" si="17"/>
        <v>9.6</v>
      </c>
      <c r="N47" s="98">
        <v>24</v>
      </c>
      <c r="O47" s="53">
        <v>25</v>
      </c>
      <c r="P47" s="53">
        <v>26</v>
      </c>
      <c r="Q47" s="109">
        <f t="shared" si="18"/>
        <v>75</v>
      </c>
      <c r="R47" s="110">
        <f t="shared" si="19"/>
        <v>50</v>
      </c>
      <c r="S47" s="111">
        <f t="shared" si="20"/>
        <v>25</v>
      </c>
      <c r="T47" s="98">
        <v>20</v>
      </c>
      <c r="U47" s="53">
        <v>15</v>
      </c>
      <c r="V47" s="53">
        <v>16</v>
      </c>
      <c r="W47" s="109">
        <f t="shared" si="21"/>
        <v>51</v>
      </c>
      <c r="X47" s="110">
        <f t="shared" si="22"/>
        <v>42.5</v>
      </c>
      <c r="Y47" s="111">
        <f t="shared" si="23"/>
        <v>12.75</v>
      </c>
      <c r="Z47" s="163">
        <f t="shared" si="28"/>
        <v>47.35</v>
      </c>
      <c r="AA47" s="168">
        <f t="shared" si="29"/>
        <v>63</v>
      </c>
      <c r="AB47" s="158" t="str">
        <f t="shared" si="24"/>
        <v>Emerging</v>
      </c>
      <c r="AD47" s="3"/>
      <c r="AG47" s="1"/>
      <c r="AH47" s="1"/>
      <c r="AI47" s="1"/>
      <c r="AJ47" s="1"/>
      <c r="AK47" s="1"/>
      <c r="AL47" s="1"/>
      <c r="AM47" s="1"/>
      <c r="AN47" s="1"/>
      <c r="AO47" s="1"/>
      <c r="AP47" s="1"/>
      <c r="AQ47" s="1"/>
      <c r="AR47" s="1"/>
      <c r="AS47" s="1"/>
      <c r="AT47" s="1"/>
      <c r="AU47" s="45"/>
      <c r="AV47" s="44">
        <f t="shared" si="25"/>
        <v>50</v>
      </c>
      <c r="AW47" s="44">
        <f t="shared" si="26"/>
        <v>37.5</v>
      </c>
      <c r="AX47" s="44">
        <f t="shared" si="27"/>
        <v>40</v>
      </c>
    </row>
    <row r="48" spans="1:50" ht="18" customHeight="1">
      <c r="A48" s="146">
        <v>37</v>
      </c>
      <c r="B48" s="190" t="str">
        <f>INPUT!B48</f>
        <v>Villanueva, Simon</v>
      </c>
      <c r="C48" s="57"/>
      <c r="D48" s="57"/>
      <c r="E48" s="83"/>
      <c r="F48" s="98">
        <v>18</v>
      </c>
      <c r="G48" s="53">
        <v>16</v>
      </c>
      <c r="H48" s="53">
        <v>17</v>
      </c>
      <c r="I48" s="53">
        <v>16</v>
      </c>
      <c r="J48" s="53">
        <v>16</v>
      </c>
      <c r="K48" s="109">
        <f t="shared" si="15"/>
        <v>83</v>
      </c>
      <c r="L48" s="110">
        <f t="shared" si="16"/>
        <v>83</v>
      </c>
      <c r="M48" s="111">
        <f t="shared" si="17"/>
        <v>16.600000000000001</v>
      </c>
      <c r="N48" s="98">
        <v>40</v>
      </c>
      <c r="O48" s="53">
        <v>43</v>
      </c>
      <c r="P48" s="53">
        <v>42</v>
      </c>
      <c r="Q48" s="109">
        <f t="shared" si="18"/>
        <v>125</v>
      </c>
      <c r="R48" s="110">
        <f t="shared" si="19"/>
        <v>83.33</v>
      </c>
      <c r="S48" s="111">
        <f t="shared" si="20"/>
        <v>41.67</v>
      </c>
      <c r="T48" s="98">
        <v>33</v>
      </c>
      <c r="U48" s="53">
        <v>30</v>
      </c>
      <c r="V48" s="53">
        <v>29</v>
      </c>
      <c r="W48" s="109">
        <f t="shared" si="21"/>
        <v>92</v>
      </c>
      <c r="X48" s="110">
        <f t="shared" si="22"/>
        <v>76.67</v>
      </c>
      <c r="Y48" s="111">
        <f t="shared" si="23"/>
        <v>23</v>
      </c>
      <c r="Z48" s="163">
        <f t="shared" si="28"/>
        <v>81.27</v>
      </c>
      <c r="AA48" s="168">
        <f t="shared" si="29"/>
        <v>83</v>
      </c>
      <c r="AB48" s="158" t="str">
        <f t="shared" si="24"/>
        <v>Benchmarking</v>
      </c>
      <c r="AD48" s="3"/>
      <c r="AG48" s="1"/>
      <c r="AH48" s="1"/>
      <c r="AI48" s="1"/>
      <c r="AJ48" s="1"/>
      <c r="AK48" s="1"/>
      <c r="AL48" s="1"/>
      <c r="AM48" s="1"/>
      <c r="AN48" s="1"/>
      <c r="AO48" s="1"/>
      <c r="AP48" s="1"/>
      <c r="AQ48" s="1"/>
      <c r="AR48" s="1"/>
      <c r="AS48" s="1"/>
      <c r="AT48" s="1"/>
      <c r="AU48" s="45"/>
      <c r="AV48" s="44">
        <f t="shared" si="25"/>
        <v>82.5</v>
      </c>
      <c r="AW48" s="44">
        <f t="shared" si="26"/>
        <v>75</v>
      </c>
      <c r="AX48" s="44">
        <f t="shared" si="27"/>
        <v>72.5</v>
      </c>
    </row>
    <row r="49" spans="1:50" ht="18" customHeight="1">
      <c r="A49" s="146">
        <v>38</v>
      </c>
      <c r="B49" s="190" t="str">
        <f>INPUT!B49</f>
        <v>Yap, Stephen</v>
      </c>
      <c r="C49" s="57"/>
      <c r="D49" s="57"/>
      <c r="E49" s="83"/>
      <c r="F49" s="98">
        <v>16</v>
      </c>
      <c r="G49" s="53">
        <v>16</v>
      </c>
      <c r="H49" s="53">
        <v>14</v>
      </c>
      <c r="I49" s="53">
        <v>16</v>
      </c>
      <c r="J49" s="53">
        <v>14</v>
      </c>
      <c r="K49" s="109">
        <f t="shared" si="15"/>
        <v>76</v>
      </c>
      <c r="L49" s="110">
        <f t="shared" si="16"/>
        <v>76</v>
      </c>
      <c r="M49" s="111">
        <f t="shared" si="17"/>
        <v>15.2</v>
      </c>
      <c r="N49" s="98">
        <v>41</v>
      </c>
      <c r="O49" s="53">
        <v>42</v>
      </c>
      <c r="P49" s="53">
        <v>38</v>
      </c>
      <c r="Q49" s="109">
        <f t="shared" si="18"/>
        <v>121</v>
      </c>
      <c r="R49" s="110">
        <f t="shared" si="19"/>
        <v>80.67</v>
      </c>
      <c r="S49" s="111">
        <f t="shared" si="20"/>
        <v>40.340000000000003</v>
      </c>
      <c r="T49" s="98">
        <v>28</v>
      </c>
      <c r="U49" s="53">
        <v>29</v>
      </c>
      <c r="V49" s="53">
        <v>29</v>
      </c>
      <c r="W49" s="109">
        <f t="shared" si="21"/>
        <v>86</v>
      </c>
      <c r="X49" s="110">
        <f t="shared" si="22"/>
        <v>71.67</v>
      </c>
      <c r="Y49" s="111">
        <f t="shared" si="23"/>
        <v>21.5</v>
      </c>
      <c r="Z49" s="163">
        <f t="shared" si="28"/>
        <v>77.040000000000006</v>
      </c>
      <c r="AA49" s="168">
        <f t="shared" si="29"/>
        <v>79</v>
      </c>
      <c r="AB49" s="158" t="str">
        <f t="shared" si="24"/>
        <v>Connecting</v>
      </c>
      <c r="AD49" s="3"/>
      <c r="AG49" s="1"/>
      <c r="AH49" s="1"/>
      <c r="AI49" s="1"/>
      <c r="AJ49" s="1"/>
      <c r="AK49" s="1"/>
      <c r="AL49" s="1"/>
      <c r="AM49" s="1"/>
      <c r="AN49" s="1"/>
      <c r="AO49" s="1"/>
      <c r="AP49" s="1"/>
      <c r="AQ49" s="1"/>
      <c r="AR49" s="1"/>
      <c r="AS49" s="1"/>
      <c r="AT49" s="1"/>
      <c r="AU49" s="45"/>
      <c r="AV49" s="44">
        <f t="shared" si="25"/>
        <v>70</v>
      </c>
      <c r="AW49" s="44">
        <f t="shared" si="26"/>
        <v>72.5</v>
      </c>
      <c r="AX49" s="44">
        <f t="shared" si="27"/>
        <v>72.5</v>
      </c>
    </row>
    <row r="50" spans="1:50" ht="18" customHeight="1">
      <c r="A50" s="146">
        <v>39</v>
      </c>
      <c r="B50" s="190" t="str">
        <f>INPUT!B50</f>
        <v>Zamora, Thomas</v>
      </c>
      <c r="C50" s="57"/>
      <c r="D50" s="57"/>
      <c r="E50" s="83"/>
      <c r="F50" s="98">
        <v>16</v>
      </c>
      <c r="G50" s="53">
        <v>17</v>
      </c>
      <c r="H50" s="53">
        <v>17</v>
      </c>
      <c r="I50" s="53">
        <v>17</v>
      </c>
      <c r="J50" s="53">
        <v>17</v>
      </c>
      <c r="K50" s="109">
        <f t="shared" si="15"/>
        <v>84</v>
      </c>
      <c r="L50" s="110">
        <f t="shared" si="16"/>
        <v>84</v>
      </c>
      <c r="M50" s="111">
        <f t="shared" si="17"/>
        <v>16.8</v>
      </c>
      <c r="N50" s="98">
        <v>44</v>
      </c>
      <c r="O50" s="53">
        <v>48</v>
      </c>
      <c r="P50" s="53">
        <v>44</v>
      </c>
      <c r="Q50" s="109">
        <f t="shared" si="18"/>
        <v>136</v>
      </c>
      <c r="R50" s="110">
        <f t="shared" si="19"/>
        <v>90.67</v>
      </c>
      <c r="S50" s="111">
        <f t="shared" si="20"/>
        <v>45.34</v>
      </c>
      <c r="T50" s="98">
        <v>33</v>
      </c>
      <c r="U50" s="53">
        <v>34</v>
      </c>
      <c r="V50" s="53">
        <v>34</v>
      </c>
      <c r="W50" s="109">
        <f t="shared" si="21"/>
        <v>101</v>
      </c>
      <c r="X50" s="110">
        <f t="shared" si="22"/>
        <v>84.17</v>
      </c>
      <c r="Y50" s="111">
        <f t="shared" si="23"/>
        <v>25.25</v>
      </c>
      <c r="Z50" s="163">
        <f t="shared" si="28"/>
        <v>87.39</v>
      </c>
      <c r="AA50" s="168">
        <f t="shared" si="29"/>
        <v>89</v>
      </c>
      <c r="AB50" s="158" t="str">
        <f t="shared" si="24"/>
        <v>Benchmarking</v>
      </c>
      <c r="AD50" s="3"/>
      <c r="AG50" s="1"/>
      <c r="AH50" s="1"/>
      <c r="AI50" s="1"/>
      <c r="AJ50" s="1"/>
      <c r="AK50" s="1"/>
      <c r="AL50" s="1"/>
      <c r="AM50" s="1"/>
      <c r="AN50" s="1"/>
      <c r="AO50" s="1"/>
      <c r="AP50" s="1"/>
      <c r="AQ50" s="1"/>
      <c r="AR50" s="1"/>
      <c r="AS50" s="1"/>
      <c r="AT50" s="1"/>
      <c r="AU50" s="45"/>
      <c r="AV50" s="44">
        <f t="shared" si="25"/>
        <v>82.5</v>
      </c>
      <c r="AW50" s="44">
        <f t="shared" si="26"/>
        <v>85</v>
      </c>
      <c r="AX50" s="44">
        <f t="shared" si="27"/>
        <v>85</v>
      </c>
    </row>
    <row r="51" spans="1:50" ht="18" customHeight="1">
      <c r="A51" s="146">
        <v>40</v>
      </c>
      <c r="B51" s="190" t="str">
        <f>INPUT!B51</f>
        <v>Zuniga, Vincent</v>
      </c>
      <c r="C51" s="57"/>
      <c r="D51" s="57"/>
      <c r="E51" s="83"/>
      <c r="F51" s="98">
        <v>16</v>
      </c>
      <c r="G51" s="53">
        <v>15</v>
      </c>
      <c r="H51" s="53">
        <v>15</v>
      </c>
      <c r="I51" s="53">
        <v>15</v>
      </c>
      <c r="J51" s="53">
        <v>16</v>
      </c>
      <c r="K51" s="109">
        <f t="shared" si="15"/>
        <v>77</v>
      </c>
      <c r="L51" s="110">
        <f t="shared" si="16"/>
        <v>77</v>
      </c>
      <c r="M51" s="111">
        <f t="shared" si="17"/>
        <v>15.4</v>
      </c>
      <c r="N51" s="98">
        <v>43</v>
      </c>
      <c r="O51" s="53">
        <v>42</v>
      </c>
      <c r="P51" s="53">
        <v>43</v>
      </c>
      <c r="Q51" s="109">
        <f t="shared" si="18"/>
        <v>128</v>
      </c>
      <c r="R51" s="110">
        <f t="shared" si="19"/>
        <v>85.33</v>
      </c>
      <c r="S51" s="111">
        <f t="shared" si="20"/>
        <v>42.67</v>
      </c>
      <c r="T51" s="98">
        <v>32</v>
      </c>
      <c r="U51" s="53">
        <v>30</v>
      </c>
      <c r="V51" s="53">
        <v>31</v>
      </c>
      <c r="W51" s="109">
        <f t="shared" si="21"/>
        <v>93</v>
      </c>
      <c r="X51" s="110">
        <f t="shared" si="22"/>
        <v>77.5</v>
      </c>
      <c r="Y51" s="111">
        <f t="shared" si="23"/>
        <v>23.25</v>
      </c>
      <c r="Z51" s="163">
        <f t="shared" si="28"/>
        <v>81.319999999999993</v>
      </c>
      <c r="AA51" s="168">
        <f t="shared" si="29"/>
        <v>83</v>
      </c>
      <c r="AB51" s="158" t="str">
        <f t="shared" si="24"/>
        <v>Benchmarking</v>
      </c>
      <c r="AD51" s="3"/>
      <c r="AG51" s="1"/>
      <c r="AH51" s="1"/>
      <c r="AI51" s="1"/>
      <c r="AJ51" s="1"/>
      <c r="AK51" s="1"/>
      <c r="AL51" s="1"/>
      <c r="AM51" s="1"/>
      <c r="AN51" s="1"/>
      <c r="AO51" s="1"/>
      <c r="AP51" s="1"/>
      <c r="AQ51" s="1"/>
      <c r="AR51" s="1"/>
      <c r="AS51" s="1"/>
      <c r="AT51" s="1"/>
      <c r="AU51" s="45"/>
      <c r="AV51" s="44">
        <f t="shared" si="25"/>
        <v>80</v>
      </c>
      <c r="AW51" s="44">
        <f t="shared" si="26"/>
        <v>75</v>
      </c>
      <c r="AX51" s="44">
        <f t="shared" si="27"/>
        <v>77.5</v>
      </c>
    </row>
    <row r="52" spans="1:50" ht="18" customHeight="1">
      <c r="A52" s="146">
        <v>41</v>
      </c>
      <c r="B52" s="190" t="str">
        <f>INPUT!B52</f>
        <v>Abad, Xavier</v>
      </c>
      <c r="C52" s="57"/>
      <c r="D52" s="57"/>
      <c r="E52" s="83"/>
      <c r="F52" s="98">
        <v>17</v>
      </c>
      <c r="G52" s="53">
        <v>16</v>
      </c>
      <c r="H52" s="53">
        <v>18</v>
      </c>
      <c r="I52" s="53">
        <v>17</v>
      </c>
      <c r="J52" s="53">
        <v>18</v>
      </c>
      <c r="K52" s="109">
        <f t="shared" si="15"/>
        <v>86</v>
      </c>
      <c r="L52" s="110">
        <f t="shared" si="16"/>
        <v>86</v>
      </c>
      <c r="M52" s="111">
        <f t="shared" si="17"/>
        <v>17.2</v>
      </c>
      <c r="N52" s="98">
        <v>49</v>
      </c>
      <c r="O52" s="53">
        <v>47</v>
      </c>
      <c r="P52" s="53">
        <v>48</v>
      </c>
      <c r="Q52" s="109">
        <f t="shared" si="18"/>
        <v>144</v>
      </c>
      <c r="R52" s="110">
        <f t="shared" si="19"/>
        <v>96</v>
      </c>
      <c r="S52" s="111">
        <f t="shared" si="20"/>
        <v>48</v>
      </c>
      <c r="T52" s="98">
        <v>32</v>
      </c>
      <c r="U52" s="53">
        <v>32</v>
      </c>
      <c r="V52" s="53">
        <v>35</v>
      </c>
      <c r="W52" s="109">
        <f t="shared" si="21"/>
        <v>99</v>
      </c>
      <c r="X52" s="110">
        <f t="shared" si="22"/>
        <v>82.5</v>
      </c>
      <c r="Y52" s="111">
        <f t="shared" si="23"/>
        <v>24.75</v>
      </c>
      <c r="Z52" s="163">
        <f t="shared" si="28"/>
        <v>89.95</v>
      </c>
      <c r="AA52" s="168">
        <f t="shared" si="29"/>
        <v>91</v>
      </c>
      <c r="AB52" s="158" t="str">
        <f t="shared" si="24"/>
        <v>Advancing</v>
      </c>
      <c r="AD52" s="3"/>
      <c r="AG52" s="1"/>
      <c r="AH52" s="1"/>
      <c r="AI52" s="1"/>
      <c r="AJ52" s="1"/>
      <c r="AK52" s="1"/>
      <c r="AL52" s="1"/>
      <c r="AM52" s="1"/>
      <c r="AN52" s="1"/>
      <c r="AO52" s="1"/>
      <c r="AP52" s="1"/>
      <c r="AQ52" s="1"/>
      <c r="AR52" s="1"/>
      <c r="AS52" s="1"/>
      <c r="AT52" s="1"/>
      <c r="AU52" s="45"/>
      <c r="AV52" s="44">
        <f t="shared" si="25"/>
        <v>80</v>
      </c>
      <c r="AW52" s="44">
        <f t="shared" si="26"/>
        <v>80</v>
      </c>
      <c r="AX52" s="44">
        <f t="shared" si="27"/>
        <v>87.5</v>
      </c>
    </row>
    <row r="53" spans="1:50" ht="18" customHeight="1">
      <c r="A53" s="146">
        <v>42</v>
      </c>
      <c r="B53" s="190" t="str">
        <f>INPUT!B53</f>
        <v>Agustin, Zachary</v>
      </c>
      <c r="C53" s="57"/>
      <c r="D53" s="57"/>
      <c r="E53" s="83"/>
      <c r="F53" s="98">
        <v>14</v>
      </c>
      <c r="G53" s="53">
        <v>15</v>
      </c>
      <c r="H53" s="53">
        <v>13</v>
      </c>
      <c r="I53" s="53">
        <v>15</v>
      </c>
      <c r="J53" s="53">
        <v>15</v>
      </c>
      <c r="K53" s="109">
        <f t="shared" si="15"/>
        <v>72</v>
      </c>
      <c r="L53" s="110">
        <f t="shared" si="16"/>
        <v>72</v>
      </c>
      <c r="M53" s="111">
        <f t="shared" si="17"/>
        <v>14.4</v>
      </c>
      <c r="N53" s="98">
        <v>34</v>
      </c>
      <c r="O53" s="53">
        <v>38</v>
      </c>
      <c r="P53" s="53">
        <v>38</v>
      </c>
      <c r="Q53" s="109">
        <f t="shared" si="18"/>
        <v>110</v>
      </c>
      <c r="R53" s="110">
        <f t="shared" si="19"/>
        <v>73.33</v>
      </c>
      <c r="S53" s="111">
        <f t="shared" si="20"/>
        <v>36.67</v>
      </c>
      <c r="T53" s="98">
        <v>27</v>
      </c>
      <c r="U53" s="53">
        <v>26</v>
      </c>
      <c r="V53" s="53">
        <v>26</v>
      </c>
      <c r="W53" s="109">
        <f t="shared" si="21"/>
        <v>79</v>
      </c>
      <c r="X53" s="110">
        <f t="shared" si="22"/>
        <v>65.83</v>
      </c>
      <c r="Y53" s="111">
        <f t="shared" si="23"/>
        <v>19.75</v>
      </c>
      <c r="Z53" s="163">
        <f t="shared" si="28"/>
        <v>70.819999999999993</v>
      </c>
      <c r="AA53" s="168">
        <f t="shared" si="29"/>
        <v>75</v>
      </c>
      <c r="AB53" s="158" t="str">
        <f t="shared" si="24"/>
        <v>Connecting</v>
      </c>
      <c r="AD53" s="3"/>
      <c r="AG53" s="1"/>
      <c r="AH53" s="1"/>
      <c r="AI53" s="1"/>
      <c r="AJ53" s="1"/>
      <c r="AK53" s="1"/>
      <c r="AL53" s="1"/>
      <c r="AM53" s="1"/>
      <c r="AN53" s="1"/>
      <c r="AO53" s="1"/>
      <c r="AP53" s="1"/>
      <c r="AQ53" s="1"/>
      <c r="AR53" s="1"/>
      <c r="AS53" s="1"/>
      <c r="AT53" s="1"/>
      <c r="AU53" s="45"/>
      <c r="AV53" s="44">
        <f t="shared" si="25"/>
        <v>67.5</v>
      </c>
      <c r="AW53" s="44">
        <f t="shared" si="26"/>
        <v>65</v>
      </c>
      <c r="AX53" s="44">
        <f t="shared" si="27"/>
        <v>65</v>
      </c>
    </row>
    <row r="54" spans="1:50" ht="18" customHeight="1">
      <c r="A54" s="146">
        <v>43</v>
      </c>
      <c r="B54" s="190" t="str">
        <f>INPUT!B54</f>
        <v>Alvarez, Alvin</v>
      </c>
      <c r="C54" s="57"/>
      <c r="D54" s="57"/>
      <c r="E54" s="83"/>
      <c r="F54" s="98">
        <v>16</v>
      </c>
      <c r="G54" s="53">
        <v>17</v>
      </c>
      <c r="H54" s="53">
        <v>17</v>
      </c>
      <c r="I54" s="53">
        <v>18</v>
      </c>
      <c r="J54" s="53">
        <v>18</v>
      </c>
      <c r="K54" s="109">
        <f t="shared" si="15"/>
        <v>86</v>
      </c>
      <c r="L54" s="110">
        <f t="shared" si="16"/>
        <v>86</v>
      </c>
      <c r="M54" s="111">
        <f t="shared" si="17"/>
        <v>17.2</v>
      </c>
      <c r="N54" s="98">
        <v>41</v>
      </c>
      <c r="O54" s="53">
        <v>43</v>
      </c>
      <c r="P54" s="53">
        <v>44</v>
      </c>
      <c r="Q54" s="109">
        <f t="shared" si="18"/>
        <v>128</v>
      </c>
      <c r="R54" s="110">
        <f t="shared" si="19"/>
        <v>85.33</v>
      </c>
      <c r="S54" s="111">
        <f t="shared" si="20"/>
        <v>42.67</v>
      </c>
      <c r="T54" s="98">
        <v>30</v>
      </c>
      <c r="U54" s="53">
        <v>35</v>
      </c>
      <c r="V54" s="53">
        <v>32</v>
      </c>
      <c r="W54" s="109">
        <f t="shared" si="21"/>
        <v>97</v>
      </c>
      <c r="X54" s="110">
        <f t="shared" si="22"/>
        <v>80.83</v>
      </c>
      <c r="Y54" s="111">
        <f t="shared" si="23"/>
        <v>24.25</v>
      </c>
      <c r="Z54" s="163">
        <f t="shared" si="28"/>
        <v>84.12</v>
      </c>
      <c r="AA54" s="168">
        <f t="shared" si="29"/>
        <v>86</v>
      </c>
      <c r="AB54" s="158" t="str">
        <f t="shared" si="24"/>
        <v>Benchmarking</v>
      </c>
      <c r="AD54" s="3"/>
      <c r="AG54" s="1"/>
      <c r="AH54" s="1"/>
      <c r="AI54" s="1"/>
      <c r="AJ54" s="1"/>
      <c r="AK54" s="1"/>
      <c r="AL54" s="1"/>
      <c r="AM54" s="1"/>
      <c r="AN54" s="1"/>
      <c r="AO54" s="1"/>
      <c r="AP54" s="1"/>
      <c r="AQ54" s="1"/>
      <c r="AR54" s="1"/>
      <c r="AS54" s="1"/>
      <c r="AT54" s="1"/>
      <c r="AU54" s="45"/>
      <c r="AV54" s="44">
        <f t="shared" si="25"/>
        <v>75</v>
      </c>
      <c r="AW54" s="44">
        <f t="shared" si="26"/>
        <v>87.5</v>
      </c>
      <c r="AX54" s="44">
        <f t="shared" si="27"/>
        <v>80</v>
      </c>
    </row>
    <row r="55" spans="1:50" ht="18" customHeight="1">
      <c r="A55" s="146">
        <v>44</v>
      </c>
      <c r="B55" s="190" t="str">
        <f>INPUT!B55</f>
        <v>Aquino, Andre</v>
      </c>
      <c r="C55" s="57"/>
      <c r="D55" s="57"/>
      <c r="E55" s="83"/>
      <c r="F55" s="98">
        <v>9</v>
      </c>
      <c r="G55" s="53">
        <v>9</v>
      </c>
      <c r="H55" s="53">
        <v>9</v>
      </c>
      <c r="I55" s="53">
        <v>10</v>
      </c>
      <c r="J55" s="53">
        <v>10</v>
      </c>
      <c r="K55" s="109">
        <f t="shared" si="15"/>
        <v>47</v>
      </c>
      <c r="L55" s="110">
        <f t="shared" si="16"/>
        <v>47</v>
      </c>
      <c r="M55" s="111">
        <f t="shared" si="17"/>
        <v>9.4</v>
      </c>
      <c r="N55" s="98">
        <v>22</v>
      </c>
      <c r="O55" s="53">
        <v>25</v>
      </c>
      <c r="P55" s="53">
        <v>25</v>
      </c>
      <c r="Q55" s="109">
        <f t="shared" si="18"/>
        <v>72</v>
      </c>
      <c r="R55" s="110">
        <f t="shared" si="19"/>
        <v>48</v>
      </c>
      <c r="S55" s="111">
        <f t="shared" si="20"/>
        <v>24</v>
      </c>
      <c r="T55" s="98">
        <v>14</v>
      </c>
      <c r="U55" s="53">
        <v>19</v>
      </c>
      <c r="V55" s="53">
        <v>18</v>
      </c>
      <c r="W55" s="109">
        <f t="shared" si="21"/>
        <v>51</v>
      </c>
      <c r="X55" s="110">
        <f t="shared" si="22"/>
        <v>42.5</v>
      </c>
      <c r="Y55" s="111">
        <f t="shared" si="23"/>
        <v>12.75</v>
      </c>
      <c r="Z55" s="163">
        <f t="shared" si="28"/>
        <v>46.15</v>
      </c>
      <c r="AA55" s="168">
        <f t="shared" si="29"/>
        <v>63</v>
      </c>
      <c r="AB55" s="158" t="str">
        <f t="shared" si="24"/>
        <v>Emerging</v>
      </c>
      <c r="AD55" s="3"/>
      <c r="AG55" s="1"/>
      <c r="AH55" s="1"/>
      <c r="AI55" s="1"/>
      <c r="AJ55" s="1"/>
      <c r="AK55" s="1"/>
      <c r="AL55" s="1"/>
      <c r="AM55" s="1"/>
      <c r="AN55" s="1"/>
      <c r="AO55" s="1"/>
      <c r="AP55" s="1"/>
      <c r="AQ55" s="1"/>
      <c r="AR55" s="1"/>
      <c r="AS55" s="1"/>
      <c r="AT55" s="1"/>
      <c r="AU55" s="45"/>
      <c r="AV55" s="44">
        <f t="shared" si="25"/>
        <v>35</v>
      </c>
      <c r="AW55" s="44">
        <f t="shared" si="26"/>
        <v>47.5</v>
      </c>
      <c r="AX55" s="44">
        <f t="shared" si="27"/>
        <v>45</v>
      </c>
    </row>
    <row r="56" spans="1:50" ht="18" customHeight="1">
      <c r="A56" s="146">
        <v>45</v>
      </c>
      <c r="B56" s="190" t="str">
        <f>INPUT!B56</f>
        <v>Arceo, Benedict</v>
      </c>
      <c r="C56" s="57"/>
      <c r="D56" s="57"/>
      <c r="E56" s="83"/>
      <c r="F56" s="98">
        <v>14</v>
      </c>
      <c r="G56" s="53">
        <v>16</v>
      </c>
      <c r="H56" s="53">
        <v>15</v>
      </c>
      <c r="I56" s="53">
        <v>15</v>
      </c>
      <c r="J56" s="53">
        <v>16</v>
      </c>
      <c r="K56" s="109">
        <f t="shared" si="15"/>
        <v>76</v>
      </c>
      <c r="L56" s="110">
        <f t="shared" si="16"/>
        <v>76</v>
      </c>
      <c r="M56" s="111">
        <f t="shared" si="17"/>
        <v>15.2</v>
      </c>
      <c r="N56" s="98">
        <v>42</v>
      </c>
      <c r="O56" s="53">
        <v>38</v>
      </c>
      <c r="P56" s="53">
        <v>39</v>
      </c>
      <c r="Q56" s="109">
        <f t="shared" si="18"/>
        <v>119</v>
      </c>
      <c r="R56" s="110">
        <f t="shared" si="19"/>
        <v>79.33</v>
      </c>
      <c r="S56" s="111">
        <f t="shared" si="20"/>
        <v>39.67</v>
      </c>
      <c r="T56" s="98">
        <v>28</v>
      </c>
      <c r="U56" s="53">
        <v>27</v>
      </c>
      <c r="V56" s="53">
        <v>31</v>
      </c>
      <c r="W56" s="109">
        <f t="shared" si="21"/>
        <v>86</v>
      </c>
      <c r="X56" s="110">
        <f t="shared" si="22"/>
        <v>71.67</v>
      </c>
      <c r="Y56" s="111">
        <f t="shared" si="23"/>
        <v>21.5</v>
      </c>
      <c r="Z56" s="163">
        <f t="shared" si="28"/>
        <v>76.37</v>
      </c>
      <c r="AA56" s="168">
        <f t="shared" si="29"/>
        <v>78</v>
      </c>
      <c r="AB56" s="158" t="str">
        <f t="shared" si="24"/>
        <v>Connecting</v>
      </c>
      <c r="AD56" s="3"/>
      <c r="AG56" s="1"/>
      <c r="AH56" s="1"/>
      <c r="AI56" s="1"/>
      <c r="AJ56" s="1"/>
      <c r="AK56" s="1"/>
      <c r="AL56" s="1"/>
      <c r="AM56" s="1"/>
      <c r="AN56" s="1"/>
      <c r="AO56" s="1"/>
      <c r="AP56" s="1"/>
      <c r="AQ56" s="1"/>
      <c r="AR56" s="1"/>
      <c r="AS56" s="1"/>
      <c r="AT56" s="1"/>
      <c r="AU56" s="45"/>
      <c r="AV56" s="44">
        <f t="shared" si="25"/>
        <v>70</v>
      </c>
      <c r="AW56" s="44">
        <f t="shared" si="26"/>
        <v>67.5</v>
      </c>
      <c r="AX56" s="44">
        <f t="shared" si="27"/>
        <v>77.5</v>
      </c>
    </row>
    <row r="57" spans="1:50" ht="18" customHeight="1">
      <c r="A57" s="146">
        <v>46</v>
      </c>
      <c r="B57" s="190" t="str">
        <f>INPUT!B57</f>
        <v>Arellano, Cyrus</v>
      </c>
      <c r="C57" s="57"/>
      <c r="D57" s="57"/>
      <c r="E57" s="83"/>
      <c r="F57" s="98">
        <v>17</v>
      </c>
      <c r="G57" s="53">
        <v>19</v>
      </c>
      <c r="H57" s="53">
        <v>16</v>
      </c>
      <c r="I57" s="53">
        <v>17</v>
      </c>
      <c r="J57" s="53">
        <v>17</v>
      </c>
      <c r="K57" s="109">
        <f t="shared" si="15"/>
        <v>86</v>
      </c>
      <c r="L57" s="110">
        <f t="shared" si="16"/>
        <v>86</v>
      </c>
      <c r="M57" s="111">
        <f t="shared" si="17"/>
        <v>17.2</v>
      </c>
      <c r="N57" s="98">
        <v>47</v>
      </c>
      <c r="O57" s="53">
        <v>45</v>
      </c>
      <c r="P57" s="53">
        <v>44</v>
      </c>
      <c r="Q57" s="109">
        <f t="shared" si="18"/>
        <v>136</v>
      </c>
      <c r="R57" s="110">
        <f t="shared" si="19"/>
        <v>90.67</v>
      </c>
      <c r="S57" s="111">
        <f t="shared" si="20"/>
        <v>45.34</v>
      </c>
      <c r="T57" s="98">
        <v>32</v>
      </c>
      <c r="U57" s="53">
        <v>33</v>
      </c>
      <c r="V57" s="53">
        <v>32</v>
      </c>
      <c r="W57" s="109">
        <f t="shared" si="21"/>
        <v>97</v>
      </c>
      <c r="X57" s="110">
        <f t="shared" si="22"/>
        <v>80.83</v>
      </c>
      <c r="Y57" s="111">
        <f t="shared" si="23"/>
        <v>24.25</v>
      </c>
      <c r="Z57" s="163">
        <f t="shared" si="28"/>
        <v>86.79</v>
      </c>
      <c r="AA57" s="168">
        <f t="shared" si="29"/>
        <v>88</v>
      </c>
      <c r="AB57" s="158" t="str">
        <f t="shared" si="24"/>
        <v>Benchmarking</v>
      </c>
      <c r="AD57" s="3"/>
      <c r="AG57" s="1"/>
      <c r="AH57" s="1"/>
      <c r="AI57" s="1"/>
      <c r="AJ57" s="1"/>
      <c r="AK57" s="1"/>
      <c r="AL57" s="1"/>
      <c r="AM57" s="1"/>
      <c r="AN57" s="1"/>
      <c r="AO57" s="1"/>
      <c r="AP57" s="1"/>
      <c r="AQ57" s="1"/>
      <c r="AR57" s="1"/>
      <c r="AS57" s="1"/>
      <c r="AT57" s="1"/>
      <c r="AU57" s="45"/>
      <c r="AV57" s="44">
        <f t="shared" si="25"/>
        <v>80</v>
      </c>
      <c r="AW57" s="44">
        <f t="shared" si="26"/>
        <v>82.5</v>
      </c>
      <c r="AX57" s="44">
        <f t="shared" si="27"/>
        <v>80</v>
      </c>
    </row>
    <row r="58" spans="1:50" ht="18" customHeight="1">
      <c r="A58" s="146">
        <v>47</v>
      </c>
      <c r="B58" s="190" t="str">
        <f>INPUT!B58</f>
        <v>Barrera, Dominic</v>
      </c>
      <c r="C58" s="57"/>
      <c r="D58" s="57"/>
      <c r="E58" s="83"/>
      <c r="F58" s="98">
        <v>17</v>
      </c>
      <c r="G58" s="53">
        <v>16</v>
      </c>
      <c r="H58" s="53">
        <v>18</v>
      </c>
      <c r="I58" s="53">
        <v>17</v>
      </c>
      <c r="J58" s="53">
        <v>16</v>
      </c>
      <c r="K58" s="109">
        <f t="shared" si="15"/>
        <v>84</v>
      </c>
      <c r="L58" s="110">
        <f t="shared" si="16"/>
        <v>84</v>
      </c>
      <c r="M58" s="111">
        <f t="shared" si="17"/>
        <v>16.8</v>
      </c>
      <c r="N58" s="98">
        <v>42</v>
      </c>
      <c r="O58" s="53">
        <v>46</v>
      </c>
      <c r="P58" s="53">
        <v>43</v>
      </c>
      <c r="Q58" s="109">
        <f t="shared" si="18"/>
        <v>131</v>
      </c>
      <c r="R58" s="110">
        <f t="shared" si="19"/>
        <v>87.33</v>
      </c>
      <c r="S58" s="111">
        <f t="shared" si="20"/>
        <v>43.67</v>
      </c>
      <c r="T58" s="98">
        <v>30</v>
      </c>
      <c r="U58" s="53">
        <v>31</v>
      </c>
      <c r="V58" s="53">
        <v>32</v>
      </c>
      <c r="W58" s="109">
        <f t="shared" si="21"/>
        <v>93</v>
      </c>
      <c r="X58" s="110">
        <f t="shared" si="22"/>
        <v>77.5</v>
      </c>
      <c r="Y58" s="111">
        <f t="shared" si="23"/>
        <v>23.25</v>
      </c>
      <c r="Z58" s="163">
        <f t="shared" si="28"/>
        <v>83.72</v>
      </c>
      <c r="AA58" s="168">
        <f t="shared" si="29"/>
        <v>85</v>
      </c>
      <c r="AB58" s="158" t="str">
        <f t="shared" si="24"/>
        <v>Benchmarking</v>
      </c>
      <c r="AD58" s="3"/>
      <c r="AG58" s="1"/>
      <c r="AH58" s="1"/>
      <c r="AI58" s="1"/>
      <c r="AJ58" s="1"/>
      <c r="AK58" s="1"/>
      <c r="AL58" s="1"/>
      <c r="AM58" s="1"/>
      <c r="AN58" s="1"/>
      <c r="AO58" s="1"/>
      <c r="AP58" s="1"/>
      <c r="AQ58" s="1"/>
      <c r="AR58" s="1"/>
      <c r="AS58" s="1"/>
      <c r="AT58" s="1"/>
      <c r="AU58" s="45"/>
      <c r="AV58" s="44">
        <f t="shared" si="25"/>
        <v>75</v>
      </c>
      <c r="AW58" s="44">
        <f t="shared" si="26"/>
        <v>77.5</v>
      </c>
      <c r="AX58" s="44">
        <f t="shared" si="27"/>
        <v>80</v>
      </c>
    </row>
    <row r="59" spans="1:50" ht="18" customHeight="1">
      <c r="A59" s="146">
        <v>48</v>
      </c>
      <c r="B59" s="190" t="str">
        <f>INPUT!B59</f>
        <v>Cabral, Emmanuel</v>
      </c>
      <c r="C59" s="57"/>
      <c r="D59" s="57"/>
      <c r="E59" s="83"/>
      <c r="F59" s="98">
        <v>15</v>
      </c>
      <c r="G59" s="53">
        <v>16</v>
      </c>
      <c r="H59" s="53">
        <v>17</v>
      </c>
      <c r="I59" s="53">
        <v>16</v>
      </c>
      <c r="J59" s="53">
        <v>18</v>
      </c>
      <c r="K59" s="109">
        <f t="shared" si="15"/>
        <v>82</v>
      </c>
      <c r="L59" s="110">
        <f t="shared" si="16"/>
        <v>82</v>
      </c>
      <c r="M59" s="111">
        <f t="shared" si="17"/>
        <v>16.399999999999999</v>
      </c>
      <c r="N59" s="98">
        <v>45</v>
      </c>
      <c r="O59" s="53">
        <v>45</v>
      </c>
      <c r="P59" s="53">
        <v>44</v>
      </c>
      <c r="Q59" s="109">
        <f t="shared" si="18"/>
        <v>134</v>
      </c>
      <c r="R59" s="110">
        <f t="shared" si="19"/>
        <v>89.33</v>
      </c>
      <c r="S59" s="111">
        <f t="shared" si="20"/>
        <v>44.67</v>
      </c>
      <c r="T59" s="98">
        <v>30</v>
      </c>
      <c r="U59" s="53">
        <v>31</v>
      </c>
      <c r="V59" s="53">
        <v>32</v>
      </c>
      <c r="W59" s="109">
        <f t="shared" si="21"/>
        <v>93</v>
      </c>
      <c r="X59" s="110">
        <f t="shared" si="22"/>
        <v>77.5</v>
      </c>
      <c r="Y59" s="111">
        <f t="shared" si="23"/>
        <v>23.25</v>
      </c>
      <c r="Z59" s="163">
        <f t="shared" si="28"/>
        <v>84.32</v>
      </c>
      <c r="AA59" s="168">
        <f t="shared" si="29"/>
        <v>86</v>
      </c>
      <c r="AB59" s="158" t="str">
        <f t="shared" si="24"/>
        <v>Benchmarking</v>
      </c>
      <c r="AD59" s="3"/>
      <c r="AG59" s="1"/>
      <c r="AH59" s="1"/>
      <c r="AI59" s="1"/>
      <c r="AJ59" s="1"/>
      <c r="AK59" s="1"/>
      <c r="AL59" s="1"/>
      <c r="AM59" s="1"/>
      <c r="AN59" s="1"/>
      <c r="AO59" s="1"/>
      <c r="AP59" s="1"/>
      <c r="AQ59" s="1"/>
      <c r="AR59" s="1"/>
      <c r="AS59" s="1"/>
      <c r="AT59" s="1"/>
      <c r="AU59" s="45"/>
      <c r="AV59" s="44">
        <f t="shared" si="25"/>
        <v>75</v>
      </c>
      <c r="AW59" s="44">
        <f t="shared" si="26"/>
        <v>77.5</v>
      </c>
      <c r="AX59" s="44">
        <f t="shared" si="27"/>
        <v>80</v>
      </c>
    </row>
    <row r="60" spans="1:50" ht="18" customHeight="1">
      <c r="A60" s="146">
        <v>49</v>
      </c>
      <c r="B60" s="190" t="str">
        <f>INPUT!B60</f>
        <v>David, Francis</v>
      </c>
      <c r="C60" s="57"/>
      <c r="D60" s="57"/>
      <c r="E60" s="83"/>
      <c r="F60" s="98">
        <v>16</v>
      </c>
      <c r="G60" s="53">
        <v>16</v>
      </c>
      <c r="H60" s="53">
        <v>18</v>
      </c>
      <c r="I60" s="53">
        <v>17</v>
      </c>
      <c r="J60" s="53">
        <v>16</v>
      </c>
      <c r="K60" s="109">
        <f t="shared" si="15"/>
        <v>83</v>
      </c>
      <c r="L60" s="110">
        <f t="shared" si="16"/>
        <v>83</v>
      </c>
      <c r="M60" s="111">
        <f t="shared" si="17"/>
        <v>16.600000000000001</v>
      </c>
      <c r="N60" s="98">
        <v>46</v>
      </c>
      <c r="O60" s="53">
        <v>47</v>
      </c>
      <c r="P60" s="53">
        <v>45</v>
      </c>
      <c r="Q60" s="109">
        <f t="shared" si="18"/>
        <v>138</v>
      </c>
      <c r="R60" s="110">
        <f t="shared" si="19"/>
        <v>92</v>
      </c>
      <c r="S60" s="111">
        <f t="shared" si="20"/>
        <v>46</v>
      </c>
      <c r="T60" s="98">
        <v>32</v>
      </c>
      <c r="U60" s="53">
        <v>34</v>
      </c>
      <c r="V60" s="53">
        <v>34</v>
      </c>
      <c r="W60" s="109">
        <f t="shared" si="21"/>
        <v>100</v>
      </c>
      <c r="X60" s="110">
        <f t="shared" si="22"/>
        <v>83.33</v>
      </c>
      <c r="Y60" s="111">
        <f t="shared" si="23"/>
        <v>25</v>
      </c>
      <c r="Z60" s="163">
        <f t="shared" si="28"/>
        <v>87.6</v>
      </c>
      <c r="AA60" s="168">
        <f t="shared" si="29"/>
        <v>89</v>
      </c>
      <c r="AB60" s="158" t="str">
        <f t="shared" si="24"/>
        <v>Benchmarking</v>
      </c>
      <c r="AD60" s="3"/>
      <c r="AG60" s="1"/>
      <c r="AH60" s="1"/>
      <c r="AI60" s="1"/>
      <c r="AJ60" s="1"/>
      <c r="AK60" s="1"/>
      <c r="AL60" s="1"/>
      <c r="AM60" s="1"/>
      <c r="AN60" s="1"/>
      <c r="AO60" s="1"/>
      <c r="AP60" s="1"/>
      <c r="AQ60" s="1"/>
      <c r="AR60" s="1"/>
      <c r="AS60" s="1"/>
      <c r="AT60" s="1"/>
      <c r="AU60" s="45"/>
      <c r="AV60" s="44">
        <f t="shared" si="25"/>
        <v>80</v>
      </c>
      <c r="AW60" s="44">
        <f t="shared" si="26"/>
        <v>85</v>
      </c>
      <c r="AX60" s="44">
        <f t="shared" si="27"/>
        <v>85</v>
      </c>
    </row>
    <row r="61" spans="1:50" ht="18" customHeight="1" thickBot="1">
      <c r="A61" s="148">
        <v>50</v>
      </c>
      <c r="B61" s="191" t="str">
        <f>INPUT!B61</f>
        <v>Escobar, Gian</v>
      </c>
      <c r="C61" s="63"/>
      <c r="D61" s="63"/>
      <c r="E61" s="84"/>
      <c r="F61" s="99">
        <v>17</v>
      </c>
      <c r="G61" s="54">
        <v>19</v>
      </c>
      <c r="H61" s="54">
        <v>17</v>
      </c>
      <c r="I61" s="54">
        <v>18</v>
      </c>
      <c r="J61" s="54">
        <v>18</v>
      </c>
      <c r="K61" s="112">
        <f t="shared" si="15"/>
        <v>89</v>
      </c>
      <c r="L61" s="113">
        <f t="shared" si="16"/>
        <v>89</v>
      </c>
      <c r="M61" s="114">
        <f t="shared" si="17"/>
        <v>17.8</v>
      </c>
      <c r="N61" s="99">
        <v>47</v>
      </c>
      <c r="O61" s="54">
        <v>45</v>
      </c>
      <c r="P61" s="54">
        <v>43</v>
      </c>
      <c r="Q61" s="112">
        <f t="shared" si="18"/>
        <v>135</v>
      </c>
      <c r="R61" s="113">
        <f t="shared" si="19"/>
        <v>90</v>
      </c>
      <c r="S61" s="114">
        <f t="shared" si="20"/>
        <v>45</v>
      </c>
      <c r="T61" s="99">
        <v>32</v>
      </c>
      <c r="U61" s="54">
        <v>35</v>
      </c>
      <c r="V61" s="54">
        <v>32</v>
      </c>
      <c r="W61" s="112">
        <f t="shared" si="21"/>
        <v>99</v>
      </c>
      <c r="X61" s="113">
        <f t="shared" si="22"/>
        <v>82.5</v>
      </c>
      <c r="Y61" s="114">
        <f t="shared" si="23"/>
        <v>24.75</v>
      </c>
      <c r="Z61" s="164">
        <f t="shared" si="28"/>
        <v>87.55</v>
      </c>
      <c r="AA61" s="169">
        <f t="shared" si="29"/>
        <v>89</v>
      </c>
      <c r="AB61" s="159" t="str">
        <f t="shared" si="24"/>
        <v>Benchmarking</v>
      </c>
      <c r="AD61" s="3"/>
      <c r="AG61" s="1"/>
      <c r="AH61" s="1"/>
      <c r="AI61" s="1"/>
      <c r="AJ61" s="1"/>
      <c r="AK61" s="1"/>
      <c r="AL61" s="1"/>
      <c r="AM61" s="1"/>
      <c r="AN61" s="1"/>
      <c r="AO61" s="1"/>
      <c r="AP61" s="1"/>
      <c r="AQ61" s="1"/>
      <c r="AR61" s="1"/>
      <c r="AS61" s="1"/>
      <c r="AT61" s="1"/>
      <c r="AU61" s="45"/>
      <c r="AV61" s="44">
        <f t="shared" si="25"/>
        <v>80</v>
      </c>
      <c r="AW61" s="44">
        <f t="shared" si="26"/>
        <v>87.5</v>
      </c>
      <c r="AX61" s="44">
        <f t="shared" si="27"/>
        <v>80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Fernandez, Alyssa</v>
      </c>
      <c r="C63" s="101"/>
      <c r="D63" s="101"/>
      <c r="E63" s="102"/>
      <c r="F63" s="103">
        <v>20</v>
      </c>
      <c r="G63" s="104">
        <v>18</v>
      </c>
      <c r="H63" s="104">
        <v>19</v>
      </c>
      <c r="I63" s="104">
        <v>18</v>
      </c>
      <c r="J63" s="104">
        <v>18</v>
      </c>
      <c r="K63" s="106">
        <f t="shared" ref="K63:K94" si="30">IF(COUNT($F63:$J63)=0,"",SUM($F63:$J63))</f>
        <v>93</v>
      </c>
      <c r="L63" s="107">
        <f t="shared" ref="L63:L94" si="31">IF(ISERROR(IF($K63="","",ROUND(($K63/$K$10)*$L$10,2))),"",IF($K63="","",ROUND(($K63/$K$10)*$L$10,2)))</f>
        <v>93</v>
      </c>
      <c r="M63" s="108">
        <f t="shared" ref="M63:M94" si="32">IF($L63="","",ROUND($L63*$M$10,2))</f>
        <v>18.600000000000001</v>
      </c>
      <c r="N63" s="103">
        <v>47</v>
      </c>
      <c r="O63" s="104">
        <v>48</v>
      </c>
      <c r="P63" s="104">
        <v>49</v>
      </c>
      <c r="Q63" s="106">
        <f t="shared" ref="Q63:Q94" si="33">IF(COUNT($N63:$P63)=0,"",SUM($N63:$P63))</f>
        <v>144</v>
      </c>
      <c r="R63" s="107">
        <f t="shared" ref="R63:R94" si="34">IF(ISERROR(IF($Q63="","",ROUND(($Q63/$Q$10)*$R$10,2))),"",IF($Q63="","",ROUND(($Q63/$Q$10)*$R$10,2)))</f>
        <v>96</v>
      </c>
      <c r="S63" s="108">
        <f t="shared" ref="S63:S94" si="35">IF($R63="","",ROUND($R63*$S$10,2))</f>
        <v>48</v>
      </c>
      <c r="T63" s="103">
        <v>35</v>
      </c>
      <c r="U63" s="104">
        <v>37</v>
      </c>
      <c r="V63" s="104">
        <v>37</v>
      </c>
      <c r="W63" s="106">
        <f t="shared" ref="W63:W94" si="36">IF(COUNT($T63:$V63)=0,"",SUM($T63:$V63))</f>
        <v>109</v>
      </c>
      <c r="X63" s="107">
        <f t="shared" ref="X63:X94" si="37">IF(ISERROR(IF($W63="","",ROUND(($W63/$W$10)*$X$10,2))),"",IF($W63="","",ROUND(($W63/$W$10)*$X$10,2)))</f>
        <v>90.83</v>
      </c>
      <c r="Y63" s="108">
        <f t="shared" ref="Y63:Y94" si="38">IF($X63="","",ROUND($X63*$Y$10,2))</f>
        <v>27.25</v>
      </c>
      <c r="Z63" s="162">
        <f t="shared" ref="Z63:Z94" si="39">IF(ISERROR(IF($V63="","",ROUND(SUM($M63,$S63,$Y63),2))),"",IF($V63="","",ROUND(SUM($M63,$S63,$Y63),2)))</f>
        <v>93.85</v>
      </c>
      <c r="AA63" s="167">
        <f t="shared" ref="AA63:AA94" si="40">IF(ISERROR(IF($V63="","",VLOOKUP(Z63,NewTransmu,4,TRUE))),"",IF($V63="","",VLOOKUP(Z63,NewTransmu,4,TRUE)))</f>
        <v>95</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87.5</v>
      </c>
      <c r="AW63" s="44">
        <f t="shared" si="26"/>
        <v>92.5</v>
      </c>
      <c r="AX63" s="44">
        <f t="shared" si="27"/>
        <v>92.5</v>
      </c>
    </row>
    <row r="64" spans="1:50" ht="18" customHeight="1">
      <c r="A64" s="146">
        <v>2</v>
      </c>
      <c r="B64" s="190" t="str">
        <f>INPUT!B64</f>
        <v>Garcia, Angela</v>
      </c>
      <c r="C64" s="57"/>
      <c r="D64" s="57"/>
      <c r="E64" s="83"/>
      <c r="F64" s="98">
        <v>18</v>
      </c>
      <c r="G64" s="53">
        <v>16</v>
      </c>
      <c r="H64" s="53">
        <v>18</v>
      </c>
      <c r="I64" s="53">
        <v>16</v>
      </c>
      <c r="J64" s="53">
        <v>17</v>
      </c>
      <c r="K64" s="109">
        <f t="shared" si="30"/>
        <v>85</v>
      </c>
      <c r="L64" s="110">
        <f t="shared" si="31"/>
        <v>85</v>
      </c>
      <c r="M64" s="111">
        <f t="shared" si="32"/>
        <v>17</v>
      </c>
      <c r="N64" s="98">
        <v>43</v>
      </c>
      <c r="O64" s="53">
        <v>47</v>
      </c>
      <c r="P64" s="53">
        <v>44</v>
      </c>
      <c r="Q64" s="109">
        <f t="shared" si="33"/>
        <v>134</v>
      </c>
      <c r="R64" s="110">
        <f t="shared" si="34"/>
        <v>89.33</v>
      </c>
      <c r="S64" s="111">
        <f t="shared" si="35"/>
        <v>44.67</v>
      </c>
      <c r="T64" s="98">
        <v>31</v>
      </c>
      <c r="U64" s="53">
        <v>35</v>
      </c>
      <c r="V64" s="53">
        <v>31</v>
      </c>
      <c r="W64" s="109">
        <f t="shared" si="36"/>
        <v>97</v>
      </c>
      <c r="X64" s="110">
        <f t="shared" si="37"/>
        <v>80.83</v>
      </c>
      <c r="Y64" s="111">
        <f t="shared" si="38"/>
        <v>24.25</v>
      </c>
      <c r="Z64" s="163">
        <f t="shared" si="39"/>
        <v>85.92</v>
      </c>
      <c r="AA64" s="168">
        <f t="shared" si="40"/>
        <v>87</v>
      </c>
      <c r="AB64" s="158" t="str">
        <f t="shared" si="41"/>
        <v>Benchmarking</v>
      </c>
      <c r="AD64" s="3"/>
      <c r="AG64" s="1"/>
      <c r="AH64" s="1"/>
      <c r="AI64" s="1"/>
      <c r="AJ64" s="1"/>
      <c r="AK64" s="1"/>
      <c r="AL64" s="1"/>
      <c r="AM64" s="1"/>
      <c r="AN64" s="1"/>
      <c r="AO64" s="1"/>
      <c r="AP64" s="1"/>
      <c r="AQ64" s="1"/>
      <c r="AR64" s="1"/>
      <c r="AS64" s="1"/>
      <c r="AT64" s="1"/>
      <c r="AU64" s="45"/>
      <c r="AV64" s="44">
        <f t="shared" si="25"/>
        <v>77.5</v>
      </c>
      <c r="AW64" s="44">
        <f t="shared" si="26"/>
        <v>87.5</v>
      </c>
      <c r="AX64" s="44">
        <f t="shared" si="27"/>
        <v>77.5</v>
      </c>
    </row>
    <row r="65" spans="1:50" ht="18" customHeight="1">
      <c r="A65" s="146">
        <v>3</v>
      </c>
      <c r="B65" s="190" t="str">
        <f>INPUT!B65</f>
        <v>Gonzales, Bea</v>
      </c>
      <c r="C65" s="57"/>
      <c r="D65" s="57"/>
      <c r="E65" s="83"/>
      <c r="F65" s="98">
        <v>17</v>
      </c>
      <c r="G65" s="53">
        <v>17</v>
      </c>
      <c r="H65" s="53">
        <v>15</v>
      </c>
      <c r="I65" s="53">
        <v>17</v>
      </c>
      <c r="J65" s="53">
        <v>17</v>
      </c>
      <c r="K65" s="109">
        <f t="shared" si="30"/>
        <v>83</v>
      </c>
      <c r="L65" s="110">
        <f t="shared" si="31"/>
        <v>83</v>
      </c>
      <c r="M65" s="111">
        <f t="shared" si="32"/>
        <v>16.600000000000001</v>
      </c>
      <c r="N65" s="98">
        <v>44</v>
      </c>
      <c r="O65" s="53">
        <v>40</v>
      </c>
      <c r="P65" s="53">
        <v>42</v>
      </c>
      <c r="Q65" s="109">
        <f t="shared" si="33"/>
        <v>126</v>
      </c>
      <c r="R65" s="110">
        <f t="shared" si="34"/>
        <v>84</v>
      </c>
      <c r="S65" s="111">
        <f t="shared" si="35"/>
        <v>42</v>
      </c>
      <c r="T65" s="98">
        <v>28</v>
      </c>
      <c r="U65" s="53">
        <v>33</v>
      </c>
      <c r="V65" s="53">
        <v>30</v>
      </c>
      <c r="W65" s="109">
        <f t="shared" si="36"/>
        <v>91</v>
      </c>
      <c r="X65" s="110">
        <f t="shared" si="37"/>
        <v>75.83</v>
      </c>
      <c r="Y65" s="111">
        <f t="shared" si="38"/>
        <v>22.75</v>
      </c>
      <c r="Z65" s="163">
        <f t="shared" si="39"/>
        <v>81.349999999999994</v>
      </c>
      <c r="AA65" s="168">
        <f t="shared" si="40"/>
        <v>83</v>
      </c>
      <c r="AB65" s="158" t="str">
        <f t="shared" si="41"/>
        <v>Benchmarking</v>
      </c>
      <c r="AD65" s="3"/>
      <c r="AG65" s="1"/>
      <c r="AH65" s="1"/>
      <c r="AI65" s="1"/>
      <c r="AJ65" s="1"/>
      <c r="AK65" s="1"/>
      <c r="AL65" s="1"/>
      <c r="AM65" s="1"/>
      <c r="AN65" s="1"/>
      <c r="AO65" s="1"/>
      <c r="AP65" s="1"/>
      <c r="AQ65" s="1"/>
      <c r="AR65" s="1"/>
      <c r="AS65" s="1"/>
      <c r="AT65" s="1"/>
      <c r="AU65" s="45"/>
      <c r="AV65" s="44">
        <f t="shared" si="25"/>
        <v>70</v>
      </c>
      <c r="AW65" s="44">
        <f t="shared" si="26"/>
        <v>82.5</v>
      </c>
      <c r="AX65" s="44">
        <f t="shared" si="27"/>
        <v>75</v>
      </c>
    </row>
    <row r="66" spans="1:50" ht="18" customHeight="1">
      <c r="A66" s="146">
        <v>4</v>
      </c>
      <c r="B66" s="190" t="str">
        <f>INPUT!B66</f>
        <v>Hernandez, Bianca</v>
      </c>
      <c r="C66" s="57"/>
      <c r="D66" s="57"/>
      <c r="E66" s="83"/>
      <c r="F66" s="98">
        <v>18</v>
      </c>
      <c r="G66" s="53">
        <v>18</v>
      </c>
      <c r="H66" s="53">
        <v>19</v>
      </c>
      <c r="I66" s="53">
        <v>18</v>
      </c>
      <c r="J66" s="53">
        <v>17</v>
      </c>
      <c r="K66" s="109">
        <f t="shared" si="30"/>
        <v>90</v>
      </c>
      <c r="L66" s="110">
        <f t="shared" si="31"/>
        <v>90</v>
      </c>
      <c r="M66" s="111">
        <f t="shared" si="32"/>
        <v>18</v>
      </c>
      <c r="N66" s="98">
        <v>47</v>
      </c>
      <c r="O66" s="53">
        <v>49</v>
      </c>
      <c r="P66" s="53">
        <v>43</v>
      </c>
      <c r="Q66" s="109">
        <f t="shared" si="33"/>
        <v>139</v>
      </c>
      <c r="R66" s="110">
        <f t="shared" si="34"/>
        <v>92.67</v>
      </c>
      <c r="S66" s="111">
        <f t="shared" si="35"/>
        <v>46.34</v>
      </c>
      <c r="T66" s="98">
        <v>33</v>
      </c>
      <c r="U66" s="53">
        <v>34</v>
      </c>
      <c r="V66" s="53">
        <v>36</v>
      </c>
      <c r="W66" s="109">
        <f t="shared" si="36"/>
        <v>103</v>
      </c>
      <c r="X66" s="110">
        <f t="shared" si="37"/>
        <v>85.83</v>
      </c>
      <c r="Y66" s="111">
        <f t="shared" si="38"/>
        <v>25.75</v>
      </c>
      <c r="Z66" s="163">
        <f t="shared" si="39"/>
        <v>90.09</v>
      </c>
      <c r="AA66" s="168">
        <f t="shared" si="40"/>
        <v>92</v>
      </c>
      <c r="AB66" s="158" t="str">
        <f t="shared" si="41"/>
        <v>Advancing</v>
      </c>
      <c r="AD66" s="3"/>
      <c r="AG66" s="1"/>
      <c r="AH66" s="1"/>
      <c r="AI66" s="1"/>
      <c r="AJ66" s="1"/>
      <c r="AK66" s="1"/>
      <c r="AL66" s="1"/>
      <c r="AM66" s="1"/>
      <c r="AN66" s="1"/>
      <c r="AO66" s="1"/>
      <c r="AP66" s="1"/>
      <c r="AQ66" s="1"/>
      <c r="AR66" s="1"/>
      <c r="AS66" s="1"/>
      <c r="AT66" s="1"/>
      <c r="AU66" s="45"/>
      <c r="AV66" s="44">
        <f t="shared" si="25"/>
        <v>82.5</v>
      </c>
      <c r="AW66" s="44">
        <f t="shared" si="26"/>
        <v>85</v>
      </c>
      <c r="AX66" s="44">
        <f t="shared" si="27"/>
        <v>90</v>
      </c>
    </row>
    <row r="67" spans="1:50" ht="18" customHeight="1">
      <c r="A67" s="146">
        <v>5</v>
      </c>
      <c r="B67" s="190" t="str">
        <f>INPUT!B67</f>
        <v>Ilagan, Camille</v>
      </c>
      <c r="C67" s="57"/>
      <c r="D67" s="57"/>
      <c r="E67" s="83"/>
      <c r="F67" s="98">
        <v>18</v>
      </c>
      <c r="G67" s="53">
        <v>19</v>
      </c>
      <c r="H67" s="53">
        <v>20</v>
      </c>
      <c r="I67" s="53">
        <v>19</v>
      </c>
      <c r="J67" s="53">
        <v>20</v>
      </c>
      <c r="K67" s="109">
        <f t="shared" si="30"/>
        <v>96</v>
      </c>
      <c r="L67" s="110">
        <f t="shared" si="31"/>
        <v>96</v>
      </c>
      <c r="M67" s="111">
        <f t="shared" si="32"/>
        <v>19.2</v>
      </c>
      <c r="N67" s="98">
        <v>50</v>
      </c>
      <c r="O67" s="53">
        <v>49</v>
      </c>
      <c r="P67" s="53">
        <v>47</v>
      </c>
      <c r="Q67" s="109">
        <f t="shared" si="33"/>
        <v>146</v>
      </c>
      <c r="R67" s="110">
        <f t="shared" si="34"/>
        <v>97.33</v>
      </c>
      <c r="S67" s="111">
        <f t="shared" si="35"/>
        <v>48.67</v>
      </c>
      <c r="T67" s="98">
        <v>35</v>
      </c>
      <c r="U67" s="53">
        <v>39</v>
      </c>
      <c r="V67" s="53">
        <v>37</v>
      </c>
      <c r="W67" s="109">
        <f t="shared" si="36"/>
        <v>111</v>
      </c>
      <c r="X67" s="110">
        <f t="shared" si="37"/>
        <v>92.5</v>
      </c>
      <c r="Y67" s="111">
        <f t="shared" si="38"/>
        <v>27.75</v>
      </c>
      <c r="Z67" s="163">
        <f t="shared" si="39"/>
        <v>95.62</v>
      </c>
      <c r="AA67" s="168">
        <f t="shared" si="40"/>
        <v>97</v>
      </c>
      <c r="AB67" s="158" t="str">
        <f t="shared" si="41"/>
        <v>Advancing</v>
      </c>
      <c r="AD67" s="3"/>
      <c r="AG67" s="1"/>
      <c r="AH67" s="1"/>
      <c r="AI67" s="1"/>
      <c r="AJ67" s="1"/>
      <c r="AK67" s="1"/>
      <c r="AL67" s="1"/>
      <c r="AM67" s="1"/>
      <c r="AN67" s="1"/>
      <c r="AO67" s="1"/>
      <c r="AP67" s="1"/>
      <c r="AQ67" s="1"/>
      <c r="AR67" s="1"/>
      <c r="AS67" s="1"/>
      <c r="AT67" s="1"/>
      <c r="AU67" s="45"/>
      <c r="AV67" s="44">
        <f t="shared" si="25"/>
        <v>87.5</v>
      </c>
      <c r="AW67" s="44">
        <f t="shared" si="26"/>
        <v>97.5</v>
      </c>
      <c r="AX67" s="44">
        <f t="shared" si="27"/>
        <v>92.5</v>
      </c>
    </row>
    <row r="68" spans="1:50" ht="18" customHeight="1">
      <c r="A68" s="146">
        <v>6</v>
      </c>
      <c r="B68" s="190" t="str">
        <f>INPUT!B68</f>
        <v>Jimenez, Carla</v>
      </c>
      <c r="C68" s="57"/>
      <c r="D68" s="57"/>
      <c r="E68" s="83"/>
      <c r="F68" s="98">
        <v>18</v>
      </c>
      <c r="G68" s="53">
        <v>18</v>
      </c>
      <c r="H68" s="53">
        <v>19</v>
      </c>
      <c r="I68" s="53">
        <v>19</v>
      </c>
      <c r="J68" s="53">
        <v>19</v>
      </c>
      <c r="K68" s="109">
        <f t="shared" si="30"/>
        <v>93</v>
      </c>
      <c r="L68" s="110">
        <f t="shared" si="31"/>
        <v>93</v>
      </c>
      <c r="M68" s="111">
        <f t="shared" si="32"/>
        <v>18.600000000000001</v>
      </c>
      <c r="N68" s="98">
        <v>50</v>
      </c>
      <c r="O68" s="53">
        <v>45</v>
      </c>
      <c r="P68" s="53">
        <v>49</v>
      </c>
      <c r="Q68" s="109">
        <f t="shared" si="33"/>
        <v>144</v>
      </c>
      <c r="R68" s="110">
        <f t="shared" si="34"/>
        <v>96</v>
      </c>
      <c r="S68" s="111">
        <f t="shared" si="35"/>
        <v>48</v>
      </c>
      <c r="T68" s="98">
        <v>37</v>
      </c>
      <c r="U68" s="53">
        <v>35</v>
      </c>
      <c r="V68" s="53">
        <v>37</v>
      </c>
      <c r="W68" s="109">
        <f t="shared" si="36"/>
        <v>109</v>
      </c>
      <c r="X68" s="110">
        <f t="shared" si="37"/>
        <v>90.83</v>
      </c>
      <c r="Y68" s="111">
        <f t="shared" si="38"/>
        <v>27.25</v>
      </c>
      <c r="Z68" s="163">
        <f t="shared" si="39"/>
        <v>93.85</v>
      </c>
      <c r="AA68" s="168">
        <f t="shared" si="40"/>
        <v>95</v>
      </c>
      <c r="AB68" s="158" t="str">
        <f t="shared" si="41"/>
        <v>Advancing</v>
      </c>
      <c r="AD68" s="3"/>
      <c r="AG68" s="1"/>
      <c r="AH68" s="1"/>
      <c r="AI68" s="1"/>
      <c r="AJ68" s="1"/>
      <c r="AK68" s="1"/>
      <c r="AL68" s="1"/>
      <c r="AM68" s="1"/>
      <c r="AN68" s="1"/>
      <c r="AO68" s="1"/>
      <c r="AP68" s="1"/>
      <c r="AQ68" s="1"/>
      <c r="AR68" s="1"/>
      <c r="AS68" s="1"/>
      <c r="AT68" s="1"/>
      <c r="AU68" s="45"/>
      <c r="AV68" s="44">
        <f t="shared" si="25"/>
        <v>92.5</v>
      </c>
      <c r="AW68" s="44">
        <f t="shared" si="26"/>
        <v>87.5</v>
      </c>
      <c r="AX68" s="44">
        <f t="shared" si="27"/>
        <v>92.5</v>
      </c>
    </row>
    <row r="69" spans="1:50" ht="18" customHeight="1">
      <c r="A69" s="146">
        <v>7</v>
      </c>
      <c r="B69" s="190" t="str">
        <f>INPUT!B69</f>
        <v>Lacson, Chloe</v>
      </c>
      <c r="C69" s="57"/>
      <c r="D69" s="57"/>
      <c r="E69" s="83"/>
      <c r="F69" s="98">
        <v>14</v>
      </c>
      <c r="G69" s="53">
        <v>16</v>
      </c>
      <c r="H69" s="53">
        <v>14</v>
      </c>
      <c r="I69" s="53">
        <v>16</v>
      </c>
      <c r="J69" s="53">
        <v>16</v>
      </c>
      <c r="K69" s="109">
        <f t="shared" si="30"/>
        <v>76</v>
      </c>
      <c r="L69" s="110">
        <f t="shared" si="31"/>
        <v>76</v>
      </c>
      <c r="M69" s="111">
        <f t="shared" si="32"/>
        <v>15.2</v>
      </c>
      <c r="N69" s="98">
        <v>41</v>
      </c>
      <c r="O69" s="53">
        <v>41</v>
      </c>
      <c r="P69" s="53">
        <v>40</v>
      </c>
      <c r="Q69" s="109">
        <f t="shared" si="33"/>
        <v>122</v>
      </c>
      <c r="R69" s="110">
        <f t="shared" si="34"/>
        <v>81.33</v>
      </c>
      <c r="S69" s="111">
        <f t="shared" si="35"/>
        <v>40.67</v>
      </c>
      <c r="T69" s="98">
        <v>28</v>
      </c>
      <c r="U69" s="53">
        <v>29</v>
      </c>
      <c r="V69" s="53">
        <v>31</v>
      </c>
      <c r="W69" s="109">
        <f t="shared" si="36"/>
        <v>88</v>
      </c>
      <c r="X69" s="110">
        <f t="shared" si="37"/>
        <v>73.33</v>
      </c>
      <c r="Y69" s="111">
        <f t="shared" si="38"/>
        <v>22</v>
      </c>
      <c r="Z69" s="163">
        <f t="shared" si="39"/>
        <v>77.87</v>
      </c>
      <c r="AA69" s="168">
        <f t="shared" si="40"/>
        <v>79</v>
      </c>
      <c r="AB69" s="158" t="str">
        <f t="shared" si="41"/>
        <v>Connecting</v>
      </c>
      <c r="AD69" s="3"/>
      <c r="AG69" s="1"/>
      <c r="AH69" s="1"/>
      <c r="AI69" s="1"/>
      <c r="AJ69" s="1"/>
      <c r="AK69" s="1"/>
      <c r="AL69" s="1"/>
      <c r="AM69" s="1"/>
      <c r="AN69" s="1"/>
      <c r="AO69" s="1"/>
      <c r="AP69" s="1"/>
      <c r="AQ69" s="1"/>
      <c r="AR69" s="1"/>
      <c r="AS69" s="1"/>
      <c r="AT69" s="1"/>
      <c r="AU69" s="45"/>
      <c r="AV69" s="44">
        <f t="shared" si="25"/>
        <v>70</v>
      </c>
      <c r="AW69" s="44">
        <f t="shared" si="26"/>
        <v>72.5</v>
      </c>
      <c r="AX69" s="44">
        <f t="shared" si="27"/>
        <v>77.5</v>
      </c>
    </row>
    <row r="70" spans="1:50" ht="18" customHeight="1">
      <c r="A70" s="146">
        <v>8</v>
      </c>
      <c r="B70" s="190" t="str">
        <f>INPUT!B70</f>
        <v>Lim, Clarisse</v>
      </c>
      <c r="C70" s="57"/>
      <c r="D70" s="57"/>
      <c r="E70" s="83"/>
      <c r="F70" s="98">
        <v>18</v>
      </c>
      <c r="G70" s="53">
        <v>19</v>
      </c>
      <c r="H70" s="53">
        <v>20</v>
      </c>
      <c r="I70" s="53">
        <v>19</v>
      </c>
      <c r="J70" s="53">
        <v>18</v>
      </c>
      <c r="K70" s="109">
        <f t="shared" si="30"/>
        <v>94</v>
      </c>
      <c r="L70" s="110">
        <f t="shared" si="31"/>
        <v>94</v>
      </c>
      <c r="M70" s="111">
        <f t="shared" si="32"/>
        <v>18.8</v>
      </c>
      <c r="N70" s="98">
        <v>47</v>
      </c>
      <c r="O70" s="53">
        <v>49</v>
      </c>
      <c r="P70" s="53">
        <v>47</v>
      </c>
      <c r="Q70" s="109">
        <f t="shared" si="33"/>
        <v>143</v>
      </c>
      <c r="R70" s="110">
        <f t="shared" si="34"/>
        <v>95.33</v>
      </c>
      <c r="S70" s="111">
        <f t="shared" si="35"/>
        <v>47.67</v>
      </c>
      <c r="T70" s="98">
        <v>38</v>
      </c>
      <c r="U70" s="53">
        <v>35</v>
      </c>
      <c r="V70" s="53">
        <v>36</v>
      </c>
      <c r="W70" s="109">
        <f t="shared" si="36"/>
        <v>109</v>
      </c>
      <c r="X70" s="110">
        <f t="shared" si="37"/>
        <v>90.83</v>
      </c>
      <c r="Y70" s="111">
        <f t="shared" si="38"/>
        <v>27.25</v>
      </c>
      <c r="Z70" s="163">
        <f t="shared" si="39"/>
        <v>93.72</v>
      </c>
      <c r="AA70" s="168">
        <f t="shared" si="40"/>
        <v>95</v>
      </c>
      <c r="AB70" s="158" t="str">
        <f t="shared" si="41"/>
        <v>Advancing</v>
      </c>
      <c r="AD70" s="3"/>
      <c r="AG70" s="1"/>
      <c r="AH70" s="1"/>
      <c r="AI70" s="1"/>
      <c r="AJ70" s="1"/>
      <c r="AK70" s="1"/>
      <c r="AL70" s="1"/>
      <c r="AM70" s="1"/>
      <c r="AN70" s="1"/>
      <c r="AO70" s="1"/>
      <c r="AP70" s="1"/>
      <c r="AQ70" s="1"/>
      <c r="AR70" s="1"/>
      <c r="AS70" s="1"/>
      <c r="AT70" s="1"/>
      <c r="AU70" s="45"/>
      <c r="AV70" s="44">
        <f t="shared" si="25"/>
        <v>95</v>
      </c>
      <c r="AW70" s="44">
        <f t="shared" si="26"/>
        <v>87.5</v>
      </c>
      <c r="AX70" s="44">
        <f t="shared" si="27"/>
        <v>90</v>
      </c>
    </row>
    <row r="71" spans="1:50" ht="18" customHeight="1">
      <c r="A71" s="146">
        <v>9</v>
      </c>
      <c r="B71" s="190" t="str">
        <f>INPUT!B71</f>
        <v>Manalo, Danica</v>
      </c>
      <c r="C71" s="57"/>
      <c r="D71" s="57"/>
      <c r="E71" s="83"/>
      <c r="F71" s="98">
        <v>15</v>
      </c>
      <c r="G71" s="53">
        <v>14</v>
      </c>
      <c r="H71" s="53">
        <v>15</v>
      </c>
      <c r="I71" s="53">
        <v>16</v>
      </c>
      <c r="J71" s="53">
        <v>16</v>
      </c>
      <c r="K71" s="109">
        <f t="shared" si="30"/>
        <v>76</v>
      </c>
      <c r="L71" s="110">
        <f t="shared" si="31"/>
        <v>76</v>
      </c>
      <c r="M71" s="111">
        <f t="shared" si="32"/>
        <v>15.2</v>
      </c>
      <c r="N71" s="98">
        <v>38</v>
      </c>
      <c r="O71" s="53">
        <v>40</v>
      </c>
      <c r="P71" s="53">
        <v>37</v>
      </c>
      <c r="Q71" s="109">
        <f t="shared" si="33"/>
        <v>115</v>
      </c>
      <c r="R71" s="110">
        <f t="shared" si="34"/>
        <v>76.67</v>
      </c>
      <c r="S71" s="111">
        <f t="shared" si="35"/>
        <v>38.340000000000003</v>
      </c>
      <c r="T71" s="98">
        <v>26</v>
      </c>
      <c r="U71" s="53">
        <v>28</v>
      </c>
      <c r="V71" s="53">
        <v>25</v>
      </c>
      <c r="W71" s="109">
        <f t="shared" si="36"/>
        <v>79</v>
      </c>
      <c r="X71" s="110">
        <f t="shared" si="37"/>
        <v>65.83</v>
      </c>
      <c r="Y71" s="111">
        <f t="shared" si="38"/>
        <v>19.75</v>
      </c>
      <c r="Z71" s="163">
        <f t="shared" si="39"/>
        <v>73.290000000000006</v>
      </c>
      <c r="AA71" s="168">
        <f t="shared" si="40"/>
        <v>76</v>
      </c>
      <c r="AB71" s="158" t="str">
        <f t="shared" si="41"/>
        <v>Connecting</v>
      </c>
      <c r="AD71" s="3"/>
      <c r="AG71" s="1"/>
      <c r="AH71" s="1"/>
      <c r="AI71" s="1"/>
      <c r="AJ71" s="1"/>
      <c r="AK71" s="1"/>
      <c r="AL71" s="1"/>
      <c r="AM71" s="1"/>
      <c r="AN71" s="1"/>
      <c r="AO71" s="1"/>
      <c r="AP71" s="1"/>
      <c r="AQ71" s="1"/>
      <c r="AR71" s="1"/>
      <c r="AS71" s="1"/>
      <c r="AT71" s="1"/>
      <c r="AU71" s="45"/>
      <c r="AV71" s="44">
        <f t="shared" si="25"/>
        <v>65</v>
      </c>
      <c r="AW71" s="44">
        <f t="shared" si="26"/>
        <v>70</v>
      </c>
      <c r="AX71" s="44">
        <f t="shared" si="27"/>
        <v>62.5</v>
      </c>
    </row>
    <row r="72" spans="1:50" ht="18" customHeight="1">
      <c r="A72" s="146">
        <v>10</v>
      </c>
      <c r="B72" s="190" t="str">
        <f>INPUT!B72</f>
        <v>Mendoza, Diana</v>
      </c>
      <c r="C72" s="57"/>
      <c r="D72" s="57"/>
      <c r="E72" s="83"/>
      <c r="F72" s="98">
        <v>17</v>
      </c>
      <c r="G72" s="53">
        <v>18</v>
      </c>
      <c r="H72" s="53">
        <v>18</v>
      </c>
      <c r="I72" s="53">
        <v>18</v>
      </c>
      <c r="J72" s="53">
        <v>18</v>
      </c>
      <c r="K72" s="109">
        <f t="shared" si="30"/>
        <v>89</v>
      </c>
      <c r="L72" s="110">
        <f t="shared" si="31"/>
        <v>89</v>
      </c>
      <c r="M72" s="111">
        <f t="shared" si="32"/>
        <v>17.8</v>
      </c>
      <c r="N72" s="98">
        <v>47</v>
      </c>
      <c r="O72" s="53">
        <v>48</v>
      </c>
      <c r="P72" s="53">
        <v>48</v>
      </c>
      <c r="Q72" s="109">
        <f t="shared" si="33"/>
        <v>143</v>
      </c>
      <c r="R72" s="110">
        <f t="shared" si="34"/>
        <v>95.33</v>
      </c>
      <c r="S72" s="111">
        <f t="shared" si="35"/>
        <v>47.67</v>
      </c>
      <c r="T72" s="98">
        <v>32</v>
      </c>
      <c r="U72" s="53">
        <v>32</v>
      </c>
      <c r="V72" s="53">
        <v>33</v>
      </c>
      <c r="W72" s="109">
        <f t="shared" si="36"/>
        <v>97</v>
      </c>
      <c r="X72" s="110">
        <f t="shared" si="37"/>
        <v>80.83</v>
      </c>
      <c r="Y72" s="111">
        <f t="shared" si="38"/>
        <v>24.25</v>
      </c>
      <c r="Z72" s="163">
        <f t="shared" si="39"/>
        <v>89.72</v>
      </c>
      <c r="AA72" s="168">
        <f t="shared" si="40"/>
        <v>91</v>
      </c>
      <c r="AB72" s="158" t="str">
        <f t="shared" si="41"/>
        <v>Advancing</v>
      </c>
      <c r="AD72" s="3"/>
      <c r="AG72" s="1"/>
      <c r="AH72" s="1"/>
      <c r="AI72" s="1"/>
      <c r="AJ72" s="1"/>
      <c r="AK72" s="1"/>
      <c r="AL72" s="1"/>
      <c r="AM72" s="1"/>
      <c r="AN72" s="1"/>
      <c r="AO72" s="1"/>
      <c r="AP72" s="1"/>
      <c r="AQ72" s="1"/>
      <c r="AR72" s="1"/>
      <c r="AS72" s="1"/>
      <c r="AT72" s="1"/>
      <c r="AU72" s="45"/>
      <c r="AV72" s="44">
        <f t="shared" si="25"/>
        <v>80</v>
      </c>
      <c r="AW72" s="44">
        <f t="shared" si="26"/>
        <v>80</v>
      </c>
      <c r="AX72" s="44">
        <f t="shared" si="27"/>
        <v>82.5</v>
      </c>
    </row>
    <row r="73" spans="1:50" ht="18" customHeight="1">
      <c r="A73" s="146">
        <v>11</v>
      </c>
      <c r="B73" s="190" t="str">
        <f>INPUT!B73</f>
        <v>Navarro, Elena</v>
      </c>
      <c r="C73" s="57"/>
      <c r="D73" s="57"/>
      <c r="E73" s="83"/>
      <c r="F73" s="98">
        <v>17</v>
      </c>
      <c r="G73" s="53">
        <v>18</v>
      </c>
      <c r="H73" s="53">
        <v>18</v>
      </c>
      <c r="I73" s="53">
        <v>17</v>
      </c>
      <c r="J73" s="53">
        <v>16</v>
      </c>
      <c r="K73" s="109">
        <f t="shared" si="30"/>
        <v>86</v>
      </c>
      <c r="L73" s="110">
        <f t="shared" si="31"/>
        <v>86</v>
      </c>
      <c r="M73" s="111">
        <f t="shared" si="32"/>
        <v>17.2</v>
      </c>
      <c r="N73" s="98">
        <v>48</v>
      </c>
      <c r="O73" s="53">
        <v>42</v>
      </c>
      <c r="P73" s="53">
        <v>45</v>
      </c>
      <c r="Q73" s="109">
        <f t="shared" si="33"/>
        <v>135</v>
      </c>
      <c r="R73" s="110">
        <f t="shared" si="34"/>
        <v>90</v>
      </c>
      <c r="S73" s="111">
        <f t="shared" si="35"/>
        <v>45</v>
      </c>
      <c r="T73" s="98">
        <v>31</v>
      </c>
      <c r="U73" s="53">
        <v>34</v>
      </c>
      <c r="V73" s="53">
        <v>35</v>
      </c>
      <c r="W73" s="109">
        <f t="shared" si="36"/>
        <v>100</v>
      </c>
      <c r="X73" s="110">
        <f t="shared" si="37"/>
        <v>83.33</v>
      </c>
      <c r="Y73" s="111">
        <f t="shared" si="38"/>
        <v>25</v>
      </c>
      <c r="Z73" s="163">
        <f t="shared" si="39"/>
        <v>87.2</v>
      </c>
      <c r="AA73" s="168">
        <f t="shared" si="40"/>
        <v>89</v>
      </c>
      <c r="AB73" s="158" t="str">
        <f t="shared" si="41"/>
        <v>Benchmarking</v>
      </c>
      <c r="AD73" s="3"/>
      <c r="AG73" s="1"/>
      <c r="AH73" s="1"/>
      <c r="AI73" s="1"/>
      <c r="AJ73" s="1"/>
      <c r="AK73" s="1"/>
      <c r="AL73" s="1"/>
      <c r="AM73" s="1"/>
      <c r="AN73" s="1"/>
      <c r="AO73" s="1"/>
      <c r="AP73" s="1"/>
      <c r="AQ73" s="1"/>
      <c r="AR73" s="1"/>
      <c r="AS73" s="1"/>
      <c r="AT73" s="1"/>
      <c r="AU73" s="45"/>
      <c r="AV73" s="44">
        <f t="shared" si="25"/>
        <v>77.5</v>
      </c>
      <c r="AW73" s="44">
        <f t="shared" si="26"/>
        <v>85</v>
      </c>
      <c r="AX73" s="44">
        <f t="shared" si="27"/>
        <v>87.5</v>
      </c>
    </row>
    <row r="74" spans="1:50" ht="18" customHeight="1">
      <c r="A74" s="146">
        <v>12</v>
      </c>
      <c r="B74" s="190" t="str">
        <f>INPUT!B74</f>
        <v>Ocampo, Ella</v>
      </c>
      <c r="C74" s="57"/>
      <c r="D74" s="57"/>
      <c r="E74" s="83"/>
      <c r="F74" s="98">
        <v>15</v>
      </c>
      <c r="G74" s="53">
        <v>17</v>
      </c>
      <c r="H74" s="53">
        <v>16</v>
      </c>
      <c r="I74" s="53">
        <v>17</v>
      </c>
      <c r="J74" s="53">
        <v>16</v>
      </c>
      <c r="K74" s="109">
        <f t="shared" si="30"/>
        <v>81</v>
      </c>
      <c r="L74" s="110">
        <f t="shared" si="31"/>
        <v>81</v>
      </c>
      <c r="M74" s="111">
        <f t="shared" si="32"/>
        <v>16.2</v>
      </c>
      <c r="N74" s="98">
        <v>41</v>
      </c>
      <c r="O74" s="53">
        <v>41</v>
      </c>
      <c r="P74" s="53">
        <v>42</v>
      </c>
      <c r="Q74" s="109">
        <f t="shared" si="33"/>
        <v>124</v>
      </c>
      <c r="R74" s="110">
        <f t="shared" si="34"/>
        <v>82.67</v>
      </c>
      <c r="S74" s="111">
        <f t="shared" si="35"/>
        <v>41.34</v>
      </c>
      <c r="T74" s="98">
        <v>29</v>
      </c>
      <c r="U74" s="53">
        <v>30</v>
      </c>
      <c r="V74" s="53">
        <v>34</v>
      </c>
      <c r="W74" s="109">
        <f t="shared" si="36"/>
        <v>93</v>
      </c>
      <c r="X74" s="110">
        <f t="shared" si="37"/>
        <v>77.5</v>
      </c>
      <c r="Y74" s="111">
        <f t="shared" si="38"/>
        <v>23.25</v>
      </c>
      <c r="Z74" s="163">
        <f t="shared" si="39"/>
        <v>80.790000000000006</v>
      </c>
      <c r="AA74" s="168">
        <f t="shared" si="40"/>
        <v>82</v>
      </c>
      <c r="AB74" s="158" t="str">
        <f t="shared" si="41"/>
        <v>Benchmarking</v>
      </c>
      <c r="AD74" s="3"/>
      <c r="AG74" s="1"/>
      <c r="AH74" s="1"/>
      <c r="AI74" s="1"/>
      <c r="AJ74" s="1"/>
      <c r="AK74" s="1"/>
      <c r="AL74" s="1"/>
      <c r="AM74" s="1"/>
      <c r="AN74" s="1"/>
      <c r="AO74" s="1"/>
      <c r="AP74" s="1"/>
      <c r="AQ74" s="1"/>
      <c r="AR74" s="1"/>
      <c r="AS74" s="1"/>
      <c r="AT74" s="1"/>
      <c r="AU74" s="45"/>
      <c r="AV74" s="44">
        <f t="shared" si="25"/>
        <v>72.5</v>
      </c>
      <c r="AW74" s="44">
        <f t="shared" si="26"/>
        <v>75</v>
      </c>
      <c r="AX74" s="44">
        <f t="shared" si="27"/>
        <v>85</v>
      </c>
    </row>
    <row r="75" spans="1:50" ht="18" customHeight="1">
      <c r="A75" s="146">
        <v>13</v>
      </c>
      <c r="B75" s="190" t="str">
        <f>INPUT!B75</f>
        <v>Ortega, Erika</v>
      </c>
      <c r="C75" s="57"/>
      <c r="D75" s="57"/>
      <c r="E75" s="83"/>
      <c r="F75" s="98">
        <v>18</v>
      </c>
      <c r="G75" s="53">
        <v>16</v>
      </c>
      <c r="H75" s="53">
        <v>17</v>
      </c>
      <c r="I75" s="53">
        <v>17</v>
      </c>
      <c r="J75" s="53">
        <v>18</v>
      </c>
      <c r="K75" s="109">
        <f t="shared" si="30"/>
        <v>86</v>
      </c>
      <c r="L75" s="110">
        <f t="shared" si="31"/>
        <v>86</v>
      </c>
      <c r="M75" s="111">
        <f t="shared" si="32"/>
        <v>17.2</v>
      </c>
      <c r="N75" s="98">
        <v>47</v>
      </c>
      <c r="O75" s="53">
        <v>43</v>
      </c>
      <c r="P75" s="53">
        <v>44</v>
      </c>
      <c r="Q75" s="109">
        <f t="shared" si="33"/>
        <v>134</v>
      </c>
      <c r="R75" s="110">
        <f t="shared" si="34"/>
        <v>89.33</v>
      </c>
      <c r="S75" s="111">
        <f t="shared" si="35"/>
        <v>44.67</v>
      </c>
      <c r="T75" s="98">
        <v>34</v>
      </c>
      <c r="U75" s="53">
        <v>34</v>
      </c>
      <c r="V75" s="53">
        <v>35</v>
      </c>
      <c r="W75" s="109">
        <f t="shared" si="36"/>
        <v>103</v>
      </c>
      <c r="X75" s="110">
        <f t="shared" si="37"/>
        <v>85.83</v>
      </c>
      <c r="Y75" s="111">
        <f t="shared" si="38"/>
        <v>25.75</v>
      </c>
      <c r="Z75" s="163">
        <f t="shared" si="39"/>
        <v>87.62</v>
      </c>
      <c r="AA75" s="168">
        <f t="shared" si="40"/>
        <v>89</v>
      </c>
      <c r="AB75" s="158" t="str">
        <f t="shared" si="41"/>
        <v>Benchmarking</v>
      </c>
      <c r="AD75" s="3"/>
      <c r="AG75" s="1"/>
      <c r="AH75" s="1"/>
      <c r="AI75" s="1"/>
      <c r="AJ75" s="1"/>
      <c r="AK75" s="1"/>
      <c r="AL75" s="1"/>
      <c r="AM75" s="1"/>
      <c r="AN75" s="1"/>
      <c r="AO75" s="1"/>
      <c r="AP75" s="1"/>
      <c r="AQ75" s="1"/>
      <c r="AR75" s="1"/>
      <c r="AS75" s="1"/>
      <c r="AT75" s="1"/>
      <c r="AU75" s="45"/>
      <c r="AV75" s="44">
        <f t="shared" si="25"/>
        <v>85</v>
      </c>
      <c r="AW75" s="44">
        <f t="shared" si="26"/>
        <v>85</v>
      </c>
      <c r="AX75" s="44">
        <f t="shared" si="27"/>
        <v>87.5</v>
      </c>
    </row>
    <row r="76" spans="1:50" ht="18" customHeight="1">
      <c r="A76" s="146">
        <v>14</v>
      </c>
      <c r="B76" s="190" t="str">
        <f>INPUT!B76</f>
        <v>Pascual, Faith</v>
      </c>
      <c r="C76" s="57"/>
      <c r="D76" s="57"/>
      <c r="E76" s="83"/>
      <c r="F76" s="98">
        <v>17</v>
      </c>
      <c r="G76" s="53">
        <v>16</v>
      </c>
      <c r="H76" s="53">
        <v>18</v>
      </c>
      <c r="I76" s="53">
        <v>16</v>
      </c>
      <c r="J76" s="53">
        <v>16</v>
      </c>
      <c r="K76" s="109">
        <f t="shared" si="30"/>
        <v>83</v>
      </c>
      <c r="L76" s="110">
        <f t="shared" si="31"/>
        <v>83</v>
      </c>
      <c r="M76" s="111">
        <f t="shared" si="32"/>
        <v>16.600000000000001</v>
      </c>
      <c r="N76" s="98">
        <v>46</v>
      </c>
      <c r="O76" s="53">
        <v>40</v>
      </c>
      <c r="P76" s="53">
        <v>47</v>
      </c>
      <c r="Q76" s="109">
        <f t="shared" si="33"/>
        <v>133</v>
      </c>
      <c r="R76" s="110">
        <f t="shared" si="34"/>
        <v>88.67</v>
      </c>
      <c r="S76" s="111">
        <f t="shared" si="35"/>
        <v>44.34</v>
      </c>
      <c r="T76" s="98">
        <v>30</v>
      </c>
      <c r="U76" s="53">
        <v>32</v>
      </c>
      <c r="V76" s="53">
        <v>30</v>
      </c>
      <c r="W76" s="109">
        <f t="shared" si="36"/>
        <v>92</v>
      </c>
      <c r="X76" s="110">
        <f t="shared" si="37"/>
        <v>76.67</v>
      </c>
      <c r="Y76" s="111">
        <f t="shared" si="38"/>
        <v>23</v>
      </c>
      <c r="Z76" s="163">
        <f t="shared" si="39"/>
        <v>83.94</v>
      </c>
      <c r="AA76" s="168">
        <f t="shared" si="40"/>
        <v>85</v>
      </c>
      <c r="AB76" s="158" t="str">
        <f t="shared" si="41"/>
        <v>Benchmarking</v>
      </c>
      <c r="AD76" s="3"/>
      <c r="AG76" s="1"/>
      <c r="AH76" s="1"/>
      <c r="AI76" s="1"/>
      <c r="AJ76" s="1"/>
      <c r="AK76" s="1"/>
      <c r="AL76" s="1"/>
      <c r="AM76" s="1"/>
      <c r="AN76" s="1"/>
      <c r="AO76" s="1"/>
      <c r="AP76" s="1"/>
      <c r="AQ76" s="1"/>
      <c r="AR76" s="1"/>
      <c r="AS76" s="1"/>
      <c r="AT76" s="1"/>
      <c r="AU76" s="45"/>
      <c r="AV76" s="44">
        <f t="shared" ref="AV76:AV112" si="42">(T76/$T$10)*100</f>
        <v>75</v>
      </c>
      <c r="AW76" s="44">
        <f t="shared" ref="AW76:AW112" si="43">(U76/$U$10)*100</f>
        <v>80</v>
      </c>
      <c r="AX76" s="44">
        <f t="shared" ref="AX76:AX112" si="44">(V76/$V$10)*100</f>
        <v>75</v>
      </c>
    </row>
    <row r="77" spans="1:50" ht="18" customHeight="1">
      <c r="A77" s="146">
        <v>15</v>
      </c>
      <c r="B77" s="190" t="str">
        <f>INPUT!B77</f>
        <v>Quizon, Gabrielle</v>
      </c>
      <c r="C77" s="57"/>
      <c r="D77" s="57"/>
      <c r="E77" s="83"/>
      <c r="F77" s="98">
        <v>17</v>
      </c>
      <c r="G77" s="53">
        <v>19</v>
      </c>
      <c r="H77" s="53">
        <v>18</v>
      </c>
      <c r="I77" s="53">
        <v>18</v>
      </c>
      <c r="J77" s="53">
        <v>18</v>
      </c>
      <c r="K77" s="109">
        <f t="shared" si="30"/>
        <v>90</v>
      </c>
      <c r="L77" s="110">
        <f t="shared" si="31"/>
        <v>90</v>
      </c>
      <c r="M77" s="111">
        <f t="shared" si="32"/>
        <v>18</v>
      </c>
      <c r="N77" s="98">
        <v>44</v>
      </c>
      <c r="O77" s="53">
        <v>48</v>
      </c>
      <c r="P77" s="53">
        <v>45</v>
      </c>
      <c r="Q77" s="109">
        <f t="shared" si="33"/>
        <v>137</v>
      </c>
      <c r="R77" s="110">
        <f t="shared" si="34"/>
        <v>91.33</v>
      </c>
      <c r="S77" s="111">
        <f t="shared" si="35"/>
        <v>45.67</v>
      </c>
      <c r="T77" s="98">
        <v>35</v>
      </c>
      <c r="U77" s="53">
        <v>36</v>
      </c>
      <c r="V77" s="53">
        <v>36</v>
      </c>
      <c r="W77" s="109">
        <f t="shared" si="36"/>
        <v>107</v>
      </c>
      <c r="X77" s="110">
        <f t="shared" si="37"/>
        <v>89.17</v>
      </c>
      <c r="Y77" s="111">
        <f t="shared" si="38"/>
        <v>26.75</v>
      </c>
      <c r="Z77" s="163">
        <f t="shared" si="39"/>
        <v>90.42</v>
      </c>
      <c r="AA77" s="168">
        <f t="shared" si="40"/>
        <v>92</v>
      </c>
      <c r="AB77" s="158" t="str">
        <f t="shared" si="41"/>
        <v>Advancing</v>
      </c>
      <c r="AD77" s="3"/>
      <c r="AG77" s="1"/>
      <c r="AH77" s="1"/>
      <c r="AI77" s="1"/>
      <c r="AJ77" s="1"/>
      <c r="AK77" s="1"/>
      <c r="AL77" s="1"/>
      <c r="AM77" s="1"/>
      <c r="AN77" s="1"/>
      <c r="AO77" s="1"/>
      <c r="AP77" s="1"/>
      <c r="AQ77" s="1"/>
      <c r="AR77" s="1"/>
      <c r="AS77" s="1"/>
      <c r="AT77" s="1"/>
      <c r="AU77" s="45"/>
      <c r="AV77" s="44">
        <f t="shared" si="42"/>
        <v>87.5</v>
      </c>
      <c r="AW77" s="44">
        <f t="shared" si="43"/>
        <v>90</v>
      </c>
      <c r="AX77" s="44">
        <f t="shared" si="44"/>
        <v>90</v>
      </c>
    </row>
    <row r="78" spans="1:50" ht="18" customHeight="1">
      <c r="A78" s="146">
        <v>16</v>
      </c>
      <c r="B78" s="190" t="str">
        <f>INPUT!B78</f>
        <v>Ramos, Hannah</v>
      </c>
      <c r="C78" s="57"/>
      <c r="D78" s="57"/>
      <c r="E78" s="83"/>
      <c r="F78" s="98">
        <v>17</v>
      </c>
      <c r="G78" s="53">
        <v>17</v>
      </c>
      <c r="H78" s="53">
        <v>17</v>
      </c>
      <c r="I78" s="53">
        <v>17</v>
      </c>
      <c r="J78" s="53">
        <v>17</v>
      </c>
      <c r="K78" s="109">
        <f t="shared" si="30"/>
        <v>85</v>
      </c>
      <c r="L78" s="110">
        <f t="shared" si="31"/>
        <v>85</v>
      </c>
      <c r="M78" s="111">
        <f t="shared" si="32"/>
        <v>17</v>
      </c>
      <c r="N78" s="98">
        <v>44</v>
      </c>
      <c r="O78" s="53">
        <v>47</v>
      </c>
      <c r="P78" s="53">
        <v>41</v>
      </c>
      <c r="Q78" s="109">
        <f t="shared" si="33"/>
        <v>132</v>
      </c>
      <c r="R78" s="110">
        <f t="shared" si="34"/>
        <v>88</v>
      </c>
      <c r="S78" s="111">
        <f t="shared" si="35"/>
        <v>44</v>
      </c>
      <c r="T78" s="98">
        <v>31</v>
      </c>
      <c r="U78" s="53">
        <v>34</v>
      </c>
      <c r="V78" s="53">
        <v>32</v>
      </c>
      <c r="W78" s="109">
        <f t="shared" si="36"/>
        <v>97</v>
      </c>
      <c r="X78" s="110">
        <f t="shared" si="37"/>
        <v>80.83</v>
      </c>
      <c r="Y78" s="111">
        <f t="shared" si="38"/>
        <v>24.25</v>
      </c>
      <c r="Z78" s="163">
        <f t="shared" si="39"/>
        <v>85.25</v>
      </c>
      <c r="AA78" s="168">
        <f t="shared" si="40"/>
        <v>87</v>
      </c>
      <c r="AB78" s="158" t="str">
        <f t="shared" si="41"/>
        <v>Benchmarking</v>
      </c>
      <c r="AD78" s="3"/>
      <c r="AG78" s="1"/>
      <c r="AH78" s="1"/>
      <c r="AI78" s="1"/>
      <c r="AJ78" s="1"/>
      <c r="AK78" s="1"/>
      <c r="AL78" s="1"/>
      <c r="AM78" s="1"/>
      <c r="AN78" s="1"/>
      <c r="AO78" s="1"/>
      <c r="AP78" s="1"/>
      <c r="AQ78" s="1"/>
      <c r="AR78" s="1"/>
      <c r="AS78" s="1"/>
      <c r="AT78" s="1"/>
      <c r="AU78" s="45"/>
      <c r="AV78" s="44">
        <f t="shared" si="42"/>
        <v>77.5</v>
      </c>
      <c r="AW78" s="44">
        <f t="shared" si="43"/>
        <v>85</v>
      </c>
      <c r="AX78" s="44">
        <f t="shared" si="44"/>
        <v>80</v>
      </c>
    </row>
    <row r="79" spans="1:50" ht="18" customHeight="1">
      <c r="A79" s="146">
        <v>17</v>
      </c>
      <c r="B79" s="190" t="str">
        <f>INPUT!B79</f>
        <v>Reyes, Isabelle</v>
      </c>
      <c r="C79" s="57"/>
      <c r="D79" s="57"/>
      <c r="E79" s="83"/>
      <c r="F79" s="98">
        <v>14</v>
      </c>
      <c r="G79" s="53">
        <v>15</v>
      </c>
      <c r="H79" s="53">
        <v>14</v>
      </c>
      <c r="I79" s="53">
        <v>15</v>
      </c>
      <c r="J79" s="53">
        <v>14</v>
      </c>
      <c r="K79" s="109">
        <f t="shared" si="30"/>
        <v>72</v>
      </c>
      <c r="L79" s="110">
        <f t="shared" si="31"/>
        <v>72</v>
      </c>
      <c r="M79" s="111">
        <f t="shared" si="32"/>
        <v>14.4</v>
      </c>
      <c r="N79" s="98">
        <v>39</v>
      </c>
      <c r="O79" s="53">
        <v>39</v>
      </c>
      <c r="P79" s="53">
        <v>42</v>
      </c>
      <c r="Q79" s="109">
        <f t="shared" si="33"/>
        <v>120</v>
      </c>
      <c r="R79" s="110">
        <f t="shared" si="34"/>
        <v>80</v>
      </c>
      <c r="S79" s="111">
        <f t="shared" si="35"/>
        <v>40</v>
      </c>
      <c r="T79" s="98">
        <v>31</v>
      </c>
      <c r="U79" s="53">
        <v>26</v>
      </c>
      <c r="V79" s="53">
        <v>27</v>
      </c>
      <c r="W79" s="109">
        <f t="shared" si="36"/>
        <v>84</v>
      </c>
      <c r="X79" s="110">
        <f t="shared" si="37"/>
        <v>70</v>
      </c>
      <c r="Y79" s="111">
        <f t="shared" si="38"/>
        <v>21</v>
      </c>
      <c r="Z79" s="163">
        <f t="shared" si="39"/>
        <v>75.400000000000006</v>
      </c>
      <c r="AA79" s="168">
        <f t="shared" si="40"/>
        <v>77</v>
      </c>
      <c r="AB79" s="158" t="str">
        <f t="shared" si="41"/>
        <v>Connecting</v>
      </c>
      <c r="AD79" s="3"/>
      <c r="AG79" s="1"/>
      <c r="AH79" s="1"/>
      <c r="AI79" s="1"/>
      <c r="AJ79" s="1"/>
      <c r="AK79" s="1"/>
      <c r="AL79" s="1"/>
      <c r="AM79" s="1"/>
      <c r="AN79" s="1"/>
      <c r="AO79" s="1"/>
      <c r="AP79" s="1"/>
      <c r="AQ79" s="1"/>
      <c r="AR79" s="1"/>
      <c r="AS79" s="1"/>
      <c r="AT79" s="1"/>
      <c r="AU79" s="45"/>
      <c r="AV79" s="44">
        <f t="shared" si="42"/>
        <v>77.5</v>
      </c>
      <c r="AW79" s="44">
        <f t="shared" si="43"/>
        <v>65</v>
      </c>
      <c r="AX79" s="44">
        <f t="shared" si="44"/>
        <v>67.5</v>
      </c>
    </row>
    <row r="80" spans="1:50" ht="18" customHeight="1">
      <c r="A80" s="146">
        <v>18</v>
      </c>
      <c r="B80" s="190" t="str">
        <f>INPUT!B80</f>
        <v>Rivera, Jasmine</v>
      </c>
      <c r="C80" s="57"/>
      <c r="D80" s="57"/>
      <c r="E80" s="83"/>
      <c r="F80" s="98">
        <v>16</v>
      </c>
      <c r="G80" s="53">
        <v>16</v>
      </c>
      <c r="H80" s="53">
        <v>18</v>
      </c>
      <c r="I80" s="53">
        <v>16</v>
      </c>
      <c r="J80" s="53">
        <v>17</v>
      </c>
      <c r="K80" s="109">
        <f t="shared" si="30"/>
        <v>83</v>
      </c>
      <c r="L80" s="110">
        <f t="shared" si="31"/>
        <v>83</v>
      </c>
      <c r="M80" s="111">
        <f t="shared" si="32"/>
        <v>16.600000000000001</v>
      </c>
      <c r="N80" s="98">
        <v>47</v>
      </c>
      <c r="O80" s="53">
        <v>42</v>
      </c>
      <c r="P80" s="53">
        <v>48</v>
      </c>
      <c r="Q80" s="109">
        <f t="shared" si="33"/>
        <v>137</v>
      </c>
      <c r="R80" s="110">
        <f t="shared" si="34"/>
        <v>91.33</v>
      </c>
      <c r="S80" s="111">
        <f t="shared" si="35"/>
        <v>45.67</v>
      </c>
      <c r="T80" s="98">
        <v>32</v>
      </c>
      <c r="U80" s="53">
        <v>34</v>
      </c>
      <c r="V80" s="53">
        <v>32</v>
      </c>
      <c r="W80" s="109">
        <f t="shared" si="36"/>
        <v>98</v>
      </c>
      <c r="X80" s="110">
        <f t="shared" si="37"/>
        <v>81.67</v>
      </c>
      <c r="Y80" s="111">
        <f t="shared" si="38"/>
        <v>24.5</v>
      </c>
      <c r="Z80" s="163">
        <f t="shared" si="39"/>
        <v>86.77</v>
      </c>
      <c r="AA80" s="168">
        <f t="shared" si="40"/>
        <v>88</v>
      </c>
      <c r="AB80" s="158" t="str">
        <f t="shared" si="41"/>
        <v>Benchmarking</v>
      </c>
      <c r="AD80" s="3"/>
      <c r="AG80" s="1"/>
      <c r="AH80" s="1"/>
      <c r="AI80" s="1"/>
      <c r="AJ80" s="1"/>
      <c r="AK80" s="1"/>
      <c r="AL80" s="1"/>
      <c r="AM80" s="1"/>
      <c r="AN80" s="1"/>
      <c r="AO80" s="1"/>
      <c r="AP80" s="1"/>
      <c r="AQ80" s="1"/>
      <c r="AR80" s="1"/>
      <c r="AS80" s="1"/>
      <c r="AT80" s="1"/>
      <c r="AU80" s="45"/>
      <c r="AV80" s="44">
        <f t="shared" si="42"/>
        <v>80</v>
      </c>
      <c r="AW80" s="44">
        <f t="shared" si="43"/>
        <v>85</v>
      </c>
      <c r="AX80" s="44">
        <f t="shared" si="44"/>
        <v>80</v>
      </c>
    </row>
    <row r="81" spans="1:50" ht="18" customHeight="1">
      <c r="A81" s="146">
        <v>19</v>
      </c>
      <c r="B81" s="190" t="str">
        <f>INPUT!B81</f>
        <v>Rosales, Jillian</v>
      </c>
      <c r="C81" s="57"/>
      <c r="D81" s="57"/>
      <c r="E81" s="83"/>
      <c r="F81" s="98">
        <v>14</v>
      </c>
      <c r="G81" s="53">
        <v>14</v>
      </c>
      <c r="H81" s="53">
        <v>15</v>
      </c>
      <c r="I81" s="53">
        <v>15</v>
      </c>
      <c r="J81" s="53">
        <v>15</v>
      </c>
      <c r="K81" s="109">
        <f t="shared" si="30"/>
        <v>73</v>
      </c>
      <c r="L81" s="110">
        <f t="shared" si="31"/>
        <v>73</v>
      </c>
      <c r="M81" s="111">
        <f t="shared" si="32"/>
        <v>14.6</v>
      </c>
      <c r="N81" s="98">
        <v>37</v>
      </c>
      <c r="O81" s="53">
        <v>36</v>
      </c>
      <c r="P81" s="53">
        <v>40</v>
      </c>
      <c r="Q81" s="109">
        <f t="shared" si="33"/>
        <v>113</v>
      </c>
      <c r="R81" s="110">
        <f t="shared" si="34"/>
        <v>75.33</v>
      </c>
      <c r="S81" s="111">
        <f t="shared" si="35"/>
        <v>37.67</v>
      </c>
      <c r="T81" s="98">
        <v>29</v>
      </c>
      <c r="U81" s="53">
        <v>29</v>
      </c>
      <c r="V81" s="53">
        <v>26</v>
      </c>
      <c r="W81" s="109">
        <f t="shared" si="36"/>
        <v>84</v>
      </c>
      <c r="X81" s="110">
        <f t="shared" si="37"/>
        <v>70</v>
      </c>
      <c r="Y81" s="111">
        <f t="shared" si="38"/>
        <v>21</v>
      </c>
      <c r="Z81" s="163">
        <f t="shared" si="39"/>
        <v>73.27</v>
      </c>
      <c r="AA81" s="168">
        <f t="shared" si="40"/>
        <v>76</v>
      </c>
      <c r="AB81" s="158" t="str">
        <f t="shared" si="41"/>
        <v>Connecting</v>
      </c>
      <c r="AD81" s="3"/>
      <c r="AG81" s="1"/>
      <c r="AH81" s="1"/>
      <c r="AI81" s="1"/>
      <c r="AJ81" s="1"/>
      <c r="AK81" s="1"/>
      <c r="AL81" s="1"/>
      <c r="AM81" s="1"/>
      <c r="AN81" s="1"/>
      <c r="AO81" s="1"/>
      <c r="AP81" s="1"/>
      <c r="AQ81" s="1"/>
      <c r="AR81" s="1"/>
      <c r="AS81" s="1"/>
      <c r="AT81" s="1"/>
      <c r="AU81" s="45"/>
      <c r="AV81" s="44">
        <f t="shared" si="42"/>
        <v>72.5</v>
      </c>
      <c r="AW81" s="44">
        <f t="shared" si="43"/>
        <v>72.5</v>
      </c>
      <c r="AX81" s="44">
        <f t="shared" si="44"/>
        <v>65</v>
      </c>
    </row>
    <row r="82" spans="1:50" ht="18" customHeight="1">
      <c r="A82" s="146">
        <v>20</v>
      </c>
      <c r="B82" s="190" t="str">
        <f>INPUT!B82</f>
        <v>Salazar, Julia</v>
      </c>
      <c r="C82" s="57"/>
      <c r="D82" s="57"/>
      <c r="E82" s="83"/>
      <c r="F82" s="98">
        <v>14</v>
      </c>
      <c r="G82" s="53">
        <v>16</v>
      </c>
      <c r="H82" s="53">
        <v>14</v>
      </c>
      <c r="I82" s="53">
        <v>16</v>
      </c>
      <c r="J82" s="53">
        <v>14</v>
      </c>
      <c r="K82" s="109">
        <f t="shared" si="30"/>
        <v>74</v>
      </c>
      <c r="L82" s="110">
        <f t="shared" si="31"/>
        <v>74</v>
      </c>
      <c r="M82" s="111">
        <f t="shared" si="32"/>
        <v>14.8</v>
      </c>
      <c r="N82" s="98">
        <v>42</v>
      </c>
      <c r="O82" s="53">
        <v>42</v>
      </c>
      <c r="P82" s="53">
        <v>42</v>
      </c>
      <c r="Q82" s="109">
        <f t="shared" si="33"/>
        <v>126</v>
      </c>
      <c r="R82" s="110">
        <f t="shared" si="34"/>
        <v>84</v>
      </c>
      <c r="S82" s="111">
        <f t="shared" si="35"/>
        <v>42</v>
      </c>
      <c r="T82" s="98">
        <v>28</v>
      </c>
      <c r="U82" s="53">
        <v>31</v>
      </c>
      <c r="V82" s="53">
        <v>31</v>
      </c>
      <c r="W82" s="109">
        <f t="shared" si="36"/>
        <v>90</v>
      </c>
      <c r="X82" s="110">
        <f t="shared" si="37"/>
        <v>75</v>
      </c>
      <c r="Y82" s="111">
        <f t="shared" si="38"/>
        <v>22.5</v>
      </c>
      <c r="Z82" s="163">
        <f t="shared" si="39"/>
        <v>79.3</v>
      </c>
      <c r="AA82" s="168">
        <f t="shared" si="40"/>
        <v>81</v>
      </c>
      <c r="AB82" s="158" t="str">
        <f t="shared" si="41"/>
        <v>Benchmarking</v>
      </c>
      <c r="AD82" s="3"/>
      <c r="AG82" s="1"/>
      <c r="AH82" s="1"/>
      <c r="AI82" s="1"/>
      <c r="AJ82" s="1"/>
      <c r="AK82" s="1"/>
      <c r="AL82" s="1"/>
      <c r="AM82" s="1"/>
      <c r="AN82" s="1"/>
      <c r="AO82" s="1"/>
      <c r="AP82" s="1"/>
      <c r="AQ82" s="1"/>
      <c r="AR82" s="1"/>
      <c r="AS82" s="1"/>
      <c r="AT82" s="1"/>
      <c r="AU82" s="45"/>
      <c r="AV82" s="44">
        <f t="shared" si="42"/>
        <v>70</v>
      </c>
      <c r="AW82" s="44">
        <f t="shared" si="43"/>
        <v>77.5</v>
      </c>
      <c r="AX82" s="44">
        <f t="shared" si="44"/>
        <v>77.5</v>
      </c>
    </row>
    <row r="83" spans="1:50" ht="18" customHeight="1">
      <c r="A83" s="146">
        <v>21</v>
      </c>
      <c r="B83" s="190" t="str">
        <f>INPUT!B83</f>
        <v>Santiago, Katrina</v>
      </c>
      <c r="C83" s="57"/>
      <c r="D83" s="57"/>
      <c r="E83" s="83"/>
      <c r="F83" s="98">
        <v>15</v>
      </c>
      <c r="G83" s="53">
        <v>16</v>
      </c>
      <c r="H83" s="53">
        <v>17</v>
      </c>
      <c r="I83" s="53">
        <v>16</v>
      </c>
      <c r="J83" s="53">
        <v>18</v>
      </c>
      <c r="K83" s="109">
        <f t="shared" si="30"/>
        <v>82</v>
      </c>
      <c r="L83" s="110">
        <f t="shared" si="31"/>
        <v>82</v>
      </c>
      <c r="M83" s="111">
        <f t="shared" si="32"/>
        <v>16.399999999999999</v>
      </c>
      <c r="N83" s="98">
        <v>42</v>
      </c>
      <c r="O83" s="53">
        <v>40</v>
      </c>
      <c r="P83" s="53">
        <v>42</v>
      </c>
      <c r="Q83" s="109">
        <f t="shared" si="33"/>
        <v>124</v>
      </c>
      <c r="R83" s="110">
        <f t="shared" si="34"/>
        <v>82.67</v>
      </c>
      <c r="S83" s="111">
        <f t="shared" si="35"/>
        <v>41.34</v>
      </c>
      <c r="T83" s="98">
        <v>31</v>
      </c>
      <c r="U83" s="53">
        <v>31</v>
      </c>
      <c r="V83" s="53">
        <v>32</v>
      </c>
      <c r="W83" s="109">
        <f t="shared" si="36"/>
        <v>94</v>
      </c>
      <c r="X83" s="110">
        <f t="shared" si="37"/>
        <v>78.33</v>
      </c>
      <c r="Y83" s="111">
        <f t="shared" si="38"/>
        <v>23.5</v>
      </c>
      <c r="Z83" s="163">
        <f t="shared" si="39"/>
        <v>81.239999999999995</v>
      </c>
      <c r="AA83" s="168">
        <f t="shared" si="40"/>
        <v>83</v>
      </c>
      <c r="AB83" s="158" t="str">
        <f t="shared" si="41"/>
        <v>Benchmarking</v>
      </c>
      <c r="AD83" s="3"/>
      <c r="AG83" s="1"/>
      <c r="AH83" s="1"/>
      <c r="AI83" s="1"/>
      <c r="AJ83" s="1"/>
      <c r="AK83" s="1"/>
      <c r="AL83" s="1"/>
      <c r="AM83" s="1"/>
      <c r="AN83" s="1"/>
      <c r="AO83" s="1"/>
      <c r="AP83" s="1"/>
      <c r="AQ83" s="1"/>
      <c r="AR83" s="1"/>
      <c r="AS83" s="1"/>
      <c r="AT83" s="1"/>
      <c r="AU83" s="45"/>
      <c r="AV83" s="44">
        <f t="shared" si="42"/>
        <v>77.5</v>
      </c>
      <c r="AW83" s="44">
        <f t="shared" si="43"/>
        <v>77.5</v>
      </c>
      <c r="AX83" s="44">
        <f t="shared" si="44"/>
        <v>80</v>
      </c>
    </row>
    <row r="84" spans="1:50" ht="18" customHeight="1">
      <c r="A84" s="146">
        <v>22</v>
      </c>
      <c r="B84" s="190" t="str">
        <f>INPUT!B84</f>
        <v>Santos, Kayla</v>
      </c>
      <c r="C84" s="57"/>
      <c r="D84" s="57"/>
      <c r="E84" s="83"/>
      <c r="F84" s="98">
        <v>17</v>
      </c>
      <c r="G84" s="53">
        <v>17</v>
      </c>
      <c r="H84" s="53">
        <v>16</v>
      </c>
      <c r="I84" s="53">
        <v>17</v>
      </c>
      <c r="J84" s="53">
        <v>17</v>
      </c>
      <c r="K84" s="109">
        <f t="shared" si="30"/>
        <v>84</v>
      </c>
      <c r="L84" s="110">
        <f t="shared" si="31"/>
        <v>84</v>
      </c>
      <c r="M84" s="111">
        <f t="shared" si="32"/>
        <v>16.8</v>
      </c>
      <c r="N84" s="98">
        <v>47</v>
      </c>
      <c r="O84" s="53">
        <v>45</v>
      </c>
      <c r="P84" s="53">
        <v>48</v>
      </c>
      <c r="Q84" s="109">
        <f t="shared" si="33"/>
        <v>140</v>
      </c>
      <c r="R84" s="110">
        <f t="shared" si="34"/>
        <v>93.33</v>
      </c>
      <c r="S84" s="111">
        <f t="shared" si="35"/>
        <v>46.67</v>
      </c>
      <c r="T84" s="98">
        <v>35</v>
      </c>
      <c r="U84" s="53">
        <v>30</v>
      </c>
      <c r="V84" s="53">
        <v>31</v>
      </c>
      <c r="W84" s="109">
        <f t="shared" si="36"/>
        <v>96</v>
      </c>
      <c r="X84" s="110">
        <f t="shared" si="37"/>
        <v>80</v>
      </c>
      <c r="Y84" s="111">
        <f t="shared" si="38"/>
        <v>24</v>
      </c>
      <c r="Z84" s="163">
        <f t="shared" si="39"/>
        <v>87.47</v>
      </c>
      <c r="AA84" s="168">
        <f t="shared" si="40"/>
        <v>89</v>
      </c>
      <c r="AB84" s="158" t="str">
        <f t="shared" si="41"/>
        <v>Benchmarking</v>
      </c>
      <c r="AD84" s="3"/>
      <c r="AG84" s="1"/>
      <c r="AH84" s="1"/>
      <c r="AI84" s="1"/>
      <c r="AJ84" s="1"/>
      <c r="AK84" s="1"/>
      <c r="AL84" s="1"/>
      <c r="AM84" s="1"/>
      <c r="AN84" s="1"/>
      <c r="AO84" s="1"/>
      <c r="AP84" s="1"/>
      <c r="AQ84" s="1"/>
      <c r="AR84" s="1"/>
      <c r="AS84" s="1"/>
      <c r="AT84" s="1"/>
      <c r="AU84" s="45"/>
      <c r="AV84" s="44">
        <f t="shared" si="42"/>
        <v>87.5</v>
      </c>
      <c r="AW84" s="44">
        <f t="shared" si="43"/>
        <v>75</v>
      </c>
      <c r="AX84" s="44">
        <f t="shared" si="44"/>
        <v>77.5</v>
      </c>
    </row>
    <row r="85" spans="1:50" ht="18" customHeight="1">
      <c r="A85" s="146">
        <v>23</v>
      </c>
      <c r="B85" s="190" t="str">
        <f>INPUT!B85</f>
        <v>Soriano, Kiana</v>
      </c>
      <c r="C85" s="57"/>
      <c r="D85" s="57"/>
      <c r="E85" s="83"/>
      <c r="F85" s="98">
        <v>16</v>
      </c>
      <c r="G85" s="53">
        <v>17</v>
      </c>
      <c r="H85" s="53">
        <v>17</v>
      </c>
      <c r="I85" s="53">
        <v>17</v>
      </c>
      <c r="J85" s="53">
        <v>17</v>
      </c>
      <c r="K85" s="109">
        <f t="shared" si="30"/>
        <v>84</v>
      </c>
      <c r="L85" s="110">
        <f t="shared" si="31"/>
        <v>84</v>
      </c>
      <c r="M85" s="111">
        <f t="shared" si="32"/>
        <v>16.8</v>
      </c>
      <c r="N85" s="98">
        <v>46</v>
      </c>
      <c r="O85" s="53">
        <v>43</v>
      </c>
      <c r="P85" s="53">
        <v>47</v>
      </c>
      <c r="Q85" s="109">
        <f t="shared" si="33"/>
        <v>136</v>
      </c>
      <c r="R85" s="110">
        <f t="shared" si="34"/>
        <v>90.67</v>
      </c>
      <c r="S85" s="111">
        <f t="shared" si="35"/>
        <v>45.34</v>
      </c>
      <c r="T85" s="98">
        <v>33</v>
      </c>
      <c r="U85" s="53">
        <v>33</v>
      </c>
      <c r="V85" s="53">
        <v>31</v>
      </c>
      <c r="W85" s="109">
        <f t="shared" si="36"/>
        <v>97</v>
      </c>
      <c r="X85" s="110">
        <f t="shared" si="37"/>
        <v>80.83</v>
      </c>
      <c r="Y85" s="111">
        <f t="shared" si="38"/>
        <v>24.25</v>
      </c>
      <c r="Z85" s="163">
        <f t="shared" si="39"/>
        <v>86.39</v>
      </c>
      <c r="AA85" s="168">
        <f t="shared" si="40"/>
        <v>88</v>
      </c>
      <c r="AB85" s="158" t="str">
        <f t="shared" si="41"/>
        <v>Benchmarking</v>
      </c>
      <c r="AD85" s="3"/>
      <c r="AG85" s="1"/>
      <c r="AH85" s="1"/>
      <c r="AI85" s="1"/>
      <c r="AJ85" s="1"/>
      <c r="AK85" s="1"/>
      <c r="AL85" s="1"/>
      <c r="AM85" s="1"/>
      <c r="AN85" s="1"/>
      <c r="AO85" s="1"/>
      <c r="AP85" s="1"/>
      <c r="AQ85" s="1"/>
      <c r="AR85" s="1"/>
      <c r="AS85" s="1"/>
      <c r="AT85" s="1"/>
      <c r="AU85" s="45"/>
      <c r="AV85" s="44">
        <f t="shared" si="42"/>
        <v>82.5</v>
      </c>
      <c r="AW85" s="44">
        <f t="shared" si="43"/>
        <v>82.5</v>
      </c>
      <c r="AX85" s="44">
        <f t="shared" si="44"/>
        <v>77.5</v>
      </c>
    </row>
    <row r="86" spans="1:50" ht="18" customHeight="1">
      <c r="A86" s="146">
        <v>24</v>
      </c>
      <c r="B86" s="190" t="str">
        <f>INPUT!B86</f>
        <v>Torres, Leah</v>
      </c>
      <c r="C86" s="57"/>
      <c r="D86" s="57"/>
      <c r="E86" s="83"/>
      <c r="F86" s="98">
        <v>17</v>
      </c>
      <c r="G86" s="53">
        <v>17</v>
      </c>
      <c r="H86" s="53">
        <v>19</v>
      </c>
      <c r="I86" s="53">
        <v>17</v>
      </c>
      <c r="J86" s="53">
        <v>17</v>
      </c>
      <c r="K86" s="109">
        <f t="shared" si="30"/>
        <v>87</v>
      </c>
      <c r="L86" s="110">
        <f t="shared" si="31"/>
        <v>87</v>
      </c>
      <c r="M86" s="111">
        <f t="shared" si="32"/>
        <v>17.399999999999999</v>
      </c>
      <c r="N86" s="98">
        <v>44</v>
      </c>
      <c r="O86" s="53">
        <v>49</v>
      </c>
      <c r="P86" s="53">
        <v>46</v>
      </c>
      <c r="Q86" s="109">
        <f t="shared" si="33"/>
        <v>139</v>
      </c>
      <c r="R86" s="110">
        <f t="shared" si="34"/>
        <v>92.67</v>
      </c>
      <c r="S86" s="111">
        <f t="shared" si="35"/>
        <v>46.34</v>
      </c>
      <c r="T86" s="98">
        <v>35</v>
      </c>
      <c r="U86" s="53">
        <v>36</v>
      </c>
      <c r="V86" s="53">
        <v>35</v>
      </c>
      <c r="W86" s="109">
        <f t="shared" si="36"/>
        <v>106</v>
      </c>
      <c r="X86" s="110">
        <f t="shared" si="37"/>
        <v>88.33</v>
      </c>
      <c r="Y86" s="111">
        <f t="shared" si="38"/>
        <v>26.5</v>
      </c>
      <c r="Z86" s="163">
        <f t="shared" si="39"/>
        <v>90.24</v>
      </c>
      <c r="AA86" s="168">
        <f t="shared" si="40"/>
        <v>92</v>
      </c>
      <c r="AB86" s="158" t="str">
        <f t="shared" si="41"/>
        <v>Advancing</v>
      </c>
      <c r="AD86" s="3"/>
      <c r="AG86" s="1"/>
      <c r="AH86" s="1"/>
      <c r="AI86" s="1"/>
      <c r="AJ86" s="1"/>
      <c r="AK86" s="1"/>
      <c r="AL86" s="1"/>
      <c r="AM86" s="1"/>
      <c r="AN86" s="1"/>
      <c r="AO86" s="1"/>
      <c r="AP86" s="1"/>
      <c r="AQ86" s="1"/>
      <c r="AR86" s="1"/>
      <c r="AS86" s="1"/>
      <c r="AT86" s="1"/>
      <c r="AU86" s="45"/>
      <c r="AV86" s="44">
        <f t="shared" si="42"/>
        <v>87.5</v>
      </c>
      <c r="AW86" s="44">
        <f t="shared" si="43"/>
        <v>90</v>
      </c>
      <c r="AX86" s="44">
        <f t="shared" si="44"/>
        <v>87.5</v>
      </c>
    </row>
    <row r="87" spans="1:50" ht="18" customHeight="1">
      <c r="A87" s="146">
        <v>25</v>
      </c>
      <c r="B87" s="190" t="str">
        <f>INPUT!B87</f>
        <v>Valdez, Liana</v>
      </c>
      <c r="C87" s="57"/>
      <c r="D87" s="57"/>
      <c r="E87" s="83"/>
      <c r="F87" s="98">
        <v>17</v>
      </c>
      <c r="G87" s="53">
        <v>18</v>
      </c>
      <c r="H87" s="53">
        <v>16</v>
      </c>
      <c r="I87" s="53">
        <v>18</v>
      </c>
      <c r="J87" s="53">
        <v>18</v>
      </c>
      <c r="K87" s="109">
        <f t="shared" si="30"/>
        <v>87</v>
      </c>
      <c r="L87" s="110">
        <f t="shared" si="31"/>
        <v>87</v>
      </c>
      <c r="M87" s="111">
        <f t="shared" si="32"/>
        <v>17.399999999999999</v>
      </c>
      <c r="N87" s="98">
        <v>43</v>
      </c>
      <c r="O87" s="53">
        <v>44</v>
      </c>
      <c r="P87" s="53">
        <v>44</v>
      </c>
      <c r="Q87" s="109">
        <f t="shared" si="33"/>
        <v>131</v>
      </c>
      <c r="R87" s="110">
        <f t="shared" si="34"/>
        <v>87.33</v>
      </c>
      <c r="S87" s="111">
        <f t="shared" si="35"/>
        <v>43.67</v>
      </c>
      <c r="T87" s="98">
        <v>30</v>
      </c>
      <c r="U87" s="53">
        <v>30</v>
      </c>
      <c r="V87" s="53">
        <v>34</v>
      </c>
      <c r="W87" s="109">
        <f t="shared" si="36"/>
        <v>94</v>
      </c>
      <c r="X87" s="110">
        <f t="shared" si="37"/>
        <v>78.33</v>
      </c>
      <c r="Y87" s="111">
        <f t="shared" si="38"/>
        <v>23.5</v>
      </c>
      <c r="Z87" s="163">
        <f t="shared" si="39"/>
        <v>84.57</v>
      </c>
      <c r="AA87" s="168">
        <f t="shared" si="40"/>
        <v>86</v>
      </c>
      <c r="AB87" s="158" t="str">
        <f t="shared" si="41"/>
        <v>Benchmarking</v>
      </c>
      <c r="AD87" s="3"/>
      <c r="AG87" s="1"/>
      <c r="AH87" s="1"/>
      <c r="AI87" s="1"/>
      <c r="AJ87" s="1"/>
      <c r="AK87" s="1"/>
      <c r="AL87" s="1"/>
      <c r="AM87" s="1"/>
      <c r="AN87" s="1"/>
      <c r="AO87" s="1"/>
      <c r="AP87" s="1"/>
      <c r="AQ87" s="1"/>
      <c r="AR87" s="1"/>
      <c r="AS87" s="1"/>
      <c r="AT87" s="1"/>
      <c r="AU87" s="45"/>
      <c r="AV87" s="44">
        <f t="shared" si="42"/>
        <v>75</v>
      </c>
      <c r="AW87" s="44">
        <f t="shared" si="43"/>
        <v>75</v>
      </c>
      <c r="AX87" s="44">
        <f t="shared" si="44"/>
        <v>85</v>
      </c>
    </row>
    <row r="88" spans="1:50" ht="18" customHeight="1">
      <c r="A88" s="146">
        <v>26</v>
      </c>
      <c r="B88" s="190" t="str">
        <f>INPUT!B88</f>
        <v>Velasco, Lia</v>
      </c>
      <c r="C88" s="57"/>
      <c r="D88" s="57"/>
      <c r="E88" s="83"/>
      <c r="F88" s="98">
        <v>17</v>
      </c>
      <c r="G88" s="53">
        <v>17</v>
      </c>
      <c r="H88" s="53">
        <v>18</v>
      </c>
      <c r="I88" s="53">
        <v>17</v>
      </c>
      <c r="J88" s="53">
        <v>18</v>
      </c>
      <c r="K88" s="109">
        <f t="shared" si="30"/>
        <v>87</v>
      </c>
      <c r="L88" s="110">
        <f t="shared" si="31"/>
        <v>87</v>
      </c>
      <c r="M88" s="111">
        <f t="shared" si="32"/>
        <v>17.399999999999999</v>
      </c>
      <c r="N88" s="98">
        <v>45</v>
      </c>
      <c r="O88" s="53">
        <v>47</v>
      </c>
      <c r="P88" s="53">
        <v>46</v>
      </c>
      <c r="Q88" s="109">
        <f t="shared" si="33"/>
        <v>138</v>
      </c>
      <c r="R88" s="110">
        <f t="shared" si="34"/>
        <v>92</v>
      </c>
      <c r="S88" s="111">
        <f t="shared" si="35"/>
        <v>46</v>
      </c>
      <c r="T88" s="98">
        <v>36</v>
      </c>
      <c r="U88" s="53">
        <v>32</v>
      </c>
      <c r="V88" s="53">
        <v>32</v>
      </c>
      <c r="W88" s="109">
        <f t="shared" si="36"/>
        <v>100</v>
      </c>
      <c r="X88" s="110">
        <f t="shared" si="37"/>
        <v>83.33</v>
      </c>
      <c r="Y88" s="111">
        <f t="shared" si="38"/>
        <v>25</v>
      </c>
      <c r="Z88" s="163">
        <f t="shared" si="39"/>
        <v>88.4</v>
      </c>
      <c r="AA88" s="168">
        <f t="shared" si="40"/>
        <v>90</v>
      </c>
      <c r="AB88" s="158" t="str">
        <f t="shared" si="41"/>
        <v>Advancing</v>
      </c>
      <c r="AD88" s="3"/>
      <c r="AG88" s="1"/>
      <c r="AH88" s="1"/>
      <c r="AI88" s="1"/>
      <c r="AJ88" s="1"/>
      <c r="AK88" s="1"/>
      <c r="AL88" s="1"/>
      <c r="AM88" s="1"/>
      <c r="AN88" s="1"/>
      <c r="AO88" s="1"/>
      <c r="AP88" s="1"/>
      <c r="AQ88" s="1"/>
      <c r="AR88" s="1"/>
      <c r="AS88" s="1"/>
      <c r="AT88" s="1"/>
      <c r="AU88" s="45"/>
      <c r="AV88" s="44">
        <f t="shared" si="42"/>
        <v>90</v>
      </c>
      <c r="AW88" s="44">
        <f t="shared" si="43"/>
        <v>80</v>
      </c>
      <c r="AX88" s="44">
        <f t="shared" si="44"/>
        <v>80</v>
      </c>
    </row>
    <row r="89" spans="1:50" ht="18" customHeight="1">
      <c r="A89" s="146">
        <v>27</v>
      </c>
      <c r="B89" s="190" t="str">
        <f>INPUT!B89</f>
        <v>Villanueva, Mara</v>
      </c>
      <c r="C89" s="57"/>
      <c r="D89" s="57"/>
      <c r="E89" s="83"/>
      <c r="F89" s="98">
        <v>20</v>
      </c>
      <c r="G89" s="53">
        <v>20</v>
      </c>
      <c r="H89" s="53">
        <v>20</v>
      </c>
      <c r="I89" s="53">
        <v>20</v>
      </c>
      <c r="J89" s="53">
        <v>19</v>
      </c>
      <c r="K89" s="109">
        <f t="shared" si="30"/>
        <v>99</v>
      </c>
      <c r="L89" s="110">
        <f t="shared" si="31"/>
        <v>99</v>
      </c>
      <c r="M89" s="111">
        <f t="shared" si="32"/>
        <v>19.8</v>
      </c>
      <c r="N89" s="98">
        <v>49</v>
      </c>
      <c r="O89" s="53">
        <v>50</v>
      </c>
      <c r="P89" s="53">
        <v>48</v>
      </c>
      <c r="Q89" s="109">
        <f t="shared" si="33"/>
        <v>147</v>
      </c>
      <c r="R89" s="110">
        <f t="shared" si="34"/>
        <v>98</v>
      </c>
      <c r="S89" s="111">
        <f t="shared" si="35"/>
        <v>49</v>
      </c>
      <c r="T89" s="98">
        <v>40</v>
      </c>
      <c r="U89" s="53">
        <v>36</v>
      </c>
      <c r="V89" s="53">
        <v>37</v>
      </c>
      <c r="W89" s="109">
        <f t="shared" si="36"/>
        <v>113</v>
      </c>
      <c r="X89" s="110">
        <f t="shared" si="37"/>
        <v>94.17</v>
      </c>
      <c r="Y89" s="111">
        <f t="shared" si="38"/>
        <v>28.25</v>
      </c>
      <c r="Z89" s="163">
        <f t="shared" si="39"/>
        <v>97.05</v>
      </c>
      <c r="AA89" s="168">
        <f t="shared" si="40"/>
        <v>98</v>
      </c>
      <c r="AB89" s="158" t="str">
        <f t="shared" si="41"/>
        <v>Advancing</v>
      </c>
      <c r="AD89" s="3"/>
      <c r="AG89" s="1"/>
      <c r="AH89" s="1"/>
      <c r="AI89" s="1"/>
      <c r="AJ89" s="1"/>
      <c r="AK89" s="1"/>
      <c r="AL89" s="1"/>
      <c r="AM89" s="1"/>
      <c r="AN89" s="1"/>
      <c r="AO89" s="1"/>
      <c r="AP89" s="1"/>
      <c r="AQ89" s="1"/>
      <c r="AR89" s="1"/>
      <c r="AS89" s="1"/>
      <c r="AT89" s="1"/>
      <c r="AU89" s="45"/>
      <c r="AV89" s="44">
        <f t="shared" si="42"/>
        <v>100</v>
      </c>
      <c r="AW89" s="44">
        <f t="shared" si="43"/>
        <v>90</v>
      </c>
      <c r="AX89" s="44">
        <f t="shared" si="44"/>
        <v>92.5</v>
      </c>
    </row>
    <row r="90" spans="1:50" ht="18" customHeight="1">
      <c r="A90" s="146">
        <v>28</v>
      </c>
      <c r="B90" s="190" t="str">
        <f>INPUT!B90</f>
        <v>Yap, Maria</v>
      </c>
      <c r="C90" s="57"/>
      <c r="D90" s="57"/>
      <c r="E90" s="83"/>
      <c r="F90" s="98">
        <v>16</v>
      </c>
      <c r="G90" s="53">
        <v>16</v>
      </c>
      <c r="H90" s="53">
        <v>16</v>
      </c>
      <c r="I90" s="53">
        <v>17</v>
      </c>
      <c r="J90" s="53">
        <v>16</v>
      </c>
      <c r="K90" s="109">
        <f t="shared" si="30"/>
        <v>81</v>
      </c>
      <c r="L90" s="110">
        <f t="shared" si="31"/>
        <v>81</v>
      </c>
      <c r="M90" s="111">
        <f t="shared" si="32"/>
        <v>16.2</v>
      </c>
      <c r="N90" s="98">
        <v>40</v>
      </c>
      <c r="O90" s="53">
        <v>41</v>
      </c>
      <c r="P90" s="53">
        <v>40</v>
      </c>
      <c r="Q90" s="109">
        <f t="shared" si="33"/>
        <v>121</v>
      </c>
      <c r="R90" s="110">
        <f t="shared" si="34"/>
        <v>80.67</v>
      </c>
      <c r="S90" s="111">
        <f t="shared" si="35"/>
        <v>40.340000000000003</v>
      </c>
      <c r="T90" s="98">
        <v>33</v>
      </c>
      <c r="U90" s="53">
        <v>32</v>
      </c>
      <c r="V90" s="53">
        <v>29</v>
      </c>
      <c r="W90" s="109">
        <f t="shared" si="36"/>
        <v>94</v>
      </c>
      <c r="X90" s="110">
        <f t="shared" si="37"/>
        <v>78.33</v>
      </c>
      <c r="Y90" s="111">
        <f t="shared" si="38"/>
        <v>23.5</v>
      </c>
      <c r="Z90" s="163">
        <f t="shared" si="39"/>
        <v>80.040000000000006</v>
      </c>
      <c r="AA90" s="168">
        <f t="shared" si="40"/>
        <v>82</v>
      </c>
      <c r="AB90" s="158" t="str">
        <f t="shared" si="41"/>
        <v>Benchmarking</v>
      </c>
      <c r="AD90" s="3"/>
      <c r="AG90" s="1"/>
      <c r="AH90" s="1"/>
      <c r="AI90" s="1"/>
      <c r="AJ90" s="1"/>
      <c r="AK90" s="1"/>
      <c r="AL90" s="1"/>
      <c r="AM90" s="1"/>
      <c r="AN90" s="1"/>
      <c r="AO90" s="1"/>
      <c r="AP90" s="1"/>
      <c r="AQ90" s="1"/>
      <c r="AR90" s="1"/>
      <c r="AS90" s="1"/>
      <c r="AT90" s="1"/>
      <c r="AU90" s="45"/>
      <c r="AV90" s="44">
        <f t="shared" si="42"/>
        <v>82.5</v>
      </c>
      <c r="AW90" s="44">
        <f t="shared" si="43"/>
        <v>80</v>
      </c>
      <c r="AX90" s="44">
        <f t="shared" si="44"/>
        <v>72.5</v>
      </c>
    </row>
    <row r="91" spans="1:50" ht="18" customHeight="1">
      <c r="A91" s="146">
        <v>29</v>
      </c>
      <c r="B91" s="190" t="str">
        <f>INPUT!B91</f>
        <v>Zamora, Mika</v>
      </c>
      <c r="C91" s="57"/>
      <c r="D91" s="57"/>
      <c r="E91" s="83"/>
      <c r="F91" s="98">
        <v>20</v>
      </c>
      <c r="G91" s="53">
        <v>19</v>
      </c>
      <c r="H91" s="53">
        <v>18</v>
      </c>
      <c r="I91" s="53">
        <v>18</v>
      </c>
      <c r="J91" s="53">
        <v>19</v>
      </c>
      <c r="K91" s="109">
        <f t="shared" si="30"/>
        <v>94</v>
      </c>
      <c r="L91" s="110">
        <f t="shared" si="31"/>
        <v>94</v>
      </c>
      <c r="M91" s="111">
        <f t="shared" si="32"/>
        <v>18.8</v>
      </c>
      <c r="N91" s="98">
        <v>45</v>
      </c>
      <c r="O91" s="53">
        <v>50</v>
      </c>
      <c r="P91" s="53">
        <v>47</v>
      </c>
      <c r="Q91" s="109">
        <f t="shared" si="33"/>
        <v>142</v>
      </c>
      <c r="R91" s="110">
        <f t="shared" si="34"/>
        <v>94.67</v>
      </c>
      <c r="S91" s="111">
        <f t="shared" si="35"/>
        <v>47.34</v>
      </c>
      <c r="T91" s="98">
        <v>38</v>
      </c>
      <c r="U91" s="53">
        <v>35</v>
      </c>
      <c r="V91" s="53">
        <v>38</v>
      </c>
      <c r="W91" s="109">
        <f t="shared" si="36"/>
        <v>111</v>
      </c>
      <c r="X91" s="110">
        <f t="shared" si="37"/>
        <v>92.5</v>
      </c>
      <c r="Y91" s="111">
        <f t="shared" si="38"/>
        <v>27.75</v>
      </c>
      <c r="Z91" s="163">
        <f t="shared" si="39"/>
        <v>93.89</v>
      </c>
      <c r="AA91" s="168">
        <f t="shared" si="40"/>
        <v>95</v>
      </c>
      <c r="AB91" s="158" t="str">
        <f t="shared" si="41"/>
        <v>Advancing</v>
      </c>
      <c r="AD91" s="3"/>
      <c r="AG91" s="1"/>
      <c r="AH91" s="1"/>
      <c r="AI91" s="1"/>
      <c r="AJ91" s="1"/>
      <c r="AK91" s="1"/>
      <c r="AL91" s="1"/>
      <c r="AM91" s="1"/>
      <c r="AN91" s="1"/>
      <c r="AO91" s="1"/>
      <c r="AP91" s="1"/>
      <c r="AQ91" s="1"/>
      <c r="AR91" s="1"/>
      <c r="AS91" s="1"/>
      <c r="AT91" s="1"/>
      <c r="AU91" s="45"/>
      <c r="AV91" s="44">
        <f t="shared" si="42"/>
        <v>95</v>
      </c>
      <c r="AW91" s="44">
        <f t="shared" si="43"/>
        <v>87.5</v>
      </c>
      <c r="AX91" s="44">
        <f t="shared" si="44"/>
        <v>95</v>
      </c>
    </row>
    <row r="92" spans="1:50" ht="18" customHeight="1">
      <c r="A92" s="146">
        <v>30</v>
      </c>
      <c r="B92" s="190" t="str">
        <f>INPUT!B92</f>
        <v>Zuniga, Nicole</v>
      </c>
      <c r="C92" s="57"/>
      <c r="D92" s="57"/>
      <c r="E92" s="83"/>
      <c r="F92" s="98">
        <v>18</v>
      </c>
      <c r="G92" s="53">
        <v>19</v>
      </c>
      <c r="H92" s="53">
        <v>19</v>
      </c>
      <c r="I92" s="53">
        <v>20</v>
      </c>
      <c r="J92" s="53">
        <v>20</v>
      </c>
      <c r="K92" s="109">
        <f t="shared" si="30"/>
        <v>96</v>
      </c>
      <c r="L92" s="110">
        <f t="shared" si="31"/>
        <v>96</v>
      </c>
      <c r="M92" s="111">
        <f t="shared" si="32"/>
        <v>19.2</v>
      </c>
      <c r="N92" s="98">
        <v>50</v>
      </c>
      <c r="O92" s="53">
        <v>50</v>
      </c>
      <c r="P92" s="53">
        <v>50</v>
      </c>
      <c r="Q92" s="109">
        <f t="shared" si="33"/>
        <v>150</v>
      </c>
      <c r="R92" s="110">
        <f t="shared" si="34"/>
        <v>100</v>
      </c>
      <c r="S92" s="111">
        <f t="shared" si="35"/>
        <v>50</v>
      </c>
      <c r="T92" s="98">
        <v>37</v>
      </c>
      <c r="U92" s="53">
        <v>34</v>
      </c>
      <c r="V92" s="53">
        <v>36</v>
      </c>
      <c r="W92" s="109">
        <f t="shared" si="36"/>
        <v>107</v>
      </c>
      <c r="X92" s="110">
        <f t="shared" si="37"/>
        <v>89.17</v>
      </c>
      <c r="Y92" s="111">
        <f t="shared" si="38"/>
        <v>26.75</v>
      </c>
      <c r="Z92" s="163">
        <f t="shared" si="39"/>
        <v>95.95</v>
      </c>
      <c r="AA92" s="168">
        <f t="shared" si="40"/>
        <v>97</v>
      </c>
      <c r="AB92" s="158" t="str">
        <f t="shared" si="41"/>
        <v>Advancing</v>
      </c>
      <c r="AD92" s="3"/>
      <c r="AG92" s="1"/>
      <c r="AH92" s="1"/>
      <c r="AI92" s="1"/>
      <c r="AJ92" s="1"/>
      <c r="AK92" s="1"/>
      <c r="AL92" s="1"/>
      <c r="AM92" s="1"/>
      <c r="AN92" s="1"/>
      <c r="AO92" s="1"/>
      <c r="AP92" s="1"/>
      <c r="AQ92" s="1"/>
      <c r="AR92" s="1"/>
      <c r="AS92" s="1"/>
      <c r="AT92" s="1"/>
      <c r="AU92" s="45"/>
      <c r="AV92" s="44">
        <f t="shared" si="42"/>
        <v>92.5</v>
      </c>
      <c r="AW92" s="44">
        <f t="shared" si="43"/>
        <v>85</v>
      </c>
      <c r="AX92" s="44">
        <f t="shared" si="44"/>
        <v>90</v>
      </c>
    </row>
    <row r="93" spans="1:50" ht="18" customHeight="1">
      <c r="A93" s="146">
        <v>31</v>
      </c>
      <c r="B93" s="190" t="str">
        <f>INPUT!B93</f>
        <v>Abad, Patricia</v>
      </c>
      <c r="C93" s="57"/>
      <c r="D93" s="57"/>
      <c r="E93" s="83"/>
      <c r="F93" s="98">
        <v>18</v>
      </c>
      <c r="G93" s="53">
        <v>19</v>
      </c>
      <c r="H93" s="53">
        <v>17</v>
      </c>
      <c r="I93" s="53">
        <v>19</v>
      </c>
      <c r="J93" s="53">
        <v>17</v>
      </c>
      <c r="K93" s="109">
        <f t="shared" si="30"/>
        <v>90</v>
      </c>
      <c r="L93" s="110">
        <f t="shared" si="31"/>
        <v>90</v>
      </c>
      <c r="M93" s="111">
        <f t="shared" si="32"/>
        <v>18</v>
      </c>
      <c r="N93" s="98">
        <v>47</v>
      </c>
      <c r="O93" s="53">
        <v>44</v>
      </c>
      <c r="P93" s="53">
        <v>45</v>
      </c>
      <c r="Q93" s="109">
        <f t="shared" si="33"/>
        <v>136</v>
      </c>
      <c r="R93" s="110">
        <f t="shared" si="34"/>
        <v>90.67</v>
      </c>
      <c r="S93" s="111">
        <f t="shared" si="35"/>
        <v>45.34</v>
      </c>
      <c r="T93" s="98">
        <v>33</v>
      </c>
      <c r="U93" s="53">
        <v>36</v>
      </c>
      <c r="V93" s="53">
        <v>37</v>
      </c>
      <c r="W93" s="109">
        <f t="shared" si="36"/>
        <v>106</v>
      </c>
      <c r="X93" s="110">
        <f t="shared" si="37"/>
        <v>88.33</v>
      </c>
      <c r="Y93" s="111">
        <f t="shared" si="38"/>
        <v>26.5</v>
      </c>
      <c r="Z93" s="163">
        <f t="shared" si="39"/>
        <v>89.84</v>
      </c>
      <c r="AA93" s="168">
        <f t="shared" si="40"/>
        <v>91</v>
      </c>
      <c r="AB93" s="158" t="str">
        <f t="shared" si="41"/>
        <v>Advancing</v>
      </c>
      <c r="AD93" s="3"/>
      <c r="AG93" s="1"/>
      <c r="AH93" s="1"/>
      <c r="AI93" s="1"/>
      <c r="AJ93" s="1"/>
      <c r="AK93" s="1"/>
      <c r="AL93" s="1"/>
      <c r="AM93" s="1"/>
      <c r="AN93" s="1"/>
      <c r="AO93" s="1"/>
      <c r="AP93" s="1"/>
      <c r="AQ93" s="1"/>
      <c r="AR93" s="1"/>
      <c r="AS93" s="1"/>
      <c r="AT93" s="1"/>
      <c r="AU93" s="45"/>
      <c r="AV93" s="44">
        <f t="shared" si="42"/>
        <v>82.5</v>
      </c>
      <c r="AW93" s="44">
        <f t="shared" si="43"/>
        <v>90</v>
      </c>
      <c r="AX93" s="44">
        <f t="shared" si="44"/>
        <v>92.5</v>
      </c>
    </row>
    <row r="94" spans="1:50" ht="18" customHeight="1">
      <c r="A94" s="146">
        <v>32</v>
      </c>
      <c r="B94" s="190" t="str">
        <f>INPUT!B94</f>
        <v>Agustin, Rachel</v>
      </c>
      <c r="C94" s="57"/>
      <c r="D94" s="57"/>
      <c r="E94" s="83"/>
      <c r="F94" s="98">
        <v>18</v>
      </c>
      <c r="G94" s="53">
        <v>19</v>
      </c>
      <c r="H94" s="53">
        <v>19</v>
      </c>
      <c r="I94" s="53">
        <v>19</v>
      </c>
      <c r="J94" s="53">
        <v>18</v>
      </c>
      <c r="K94" s="109">
        <f t="shared" si="30"/>
        <v>93</v>
      </c>
      <c r="L94" s="110">
        <f t="shared" si="31"/>
        <v>93</v>
      </c>
      <c r="M94" s="111">
        <f t="shared" si="32"/>
        <v>18.600000000000001</v>
      </c>
      <c r="N94" s="98">
        <v>50</v>
      </c>
      <c r="O94" s="53">
        <v>49</v>
      </c>
      <c r="P94" s="53">
        <v>46</v>
      </c>
      <c r="Q94" s="109">
        <f t="shared" si="33"/>
        <v>145</v>
      </c>
      <c r="R94" s="110">
        <f t="shared" si="34"/>
        <v>96.67</v>
      </c>
      <c r="S94" s="111">
        <f t="shared" si="35"/>
        <v>48.34</v>
      </c>
      <c r="T94" s="98">
        <v>34</v>
      </c>
      <c r="U94" s="53">
        <v>38</v>
      </c>
      <c r="V94" s="53">
        <v>34</v>
      </c>
      <c r="W94" s="109">
        <f t="shared" si="36"/>
        <v>106</v>
      </c>
      <c r="X94" s="110">
        <f t="shared" si="37"/>
        <v>88.33</v>
      </c>
      <c r="Y94" s="111">
        <f t="shared" si="38"/>
        <v>26.5</v>
      </c>
      <c r="Z94" s="163">
        <f t="shared" si="39"/>
        <v>93.44</v>
      </c>
      <c r="AA94" s="168">
        <f t="shared" si="40"/>
        <v>95</v>
      </c>
      <c r="AB94" s="158" t="str">
        <f t="shared" si="41"/>
        <v>Advancing</v>
      </c>
      <c r="AD94" s="3"/>
      <c r="AG94" s="1"/>
      <c r="AH94" s="1"/>
      <c r="AI94" s="1"/>
      <c r="AJ94" s="1"/>
      <c r="AK94" s="1"/>
      <c r="AL94" s="1"/>
      <c r="AM94" s="1"/>
      <c r="AN94" s="1"/>
      <c r="AO94" s="1"/>
      <c r="AP94" s="1"/>
      <c r="AQ94" s="1"/>
      <c r="AR94" s="1"/>
      <c r="AS94" s="1"/>
      <c r="AT94" s="1"/>
      <c r="AU94" s="45"/>
      <c r="AV94" s="44">
        <f t="shared" si="42"/>
        <v>85</v>
      </c>
      <c r="AW94" s="44">
        <f t="shared" si="43"/>
        <v>95</v>
      </c>
      <c r="AX94" s="44">
        <f t="shared" si="44"/>
        <v>85</v>
      </c>
    </row>
    <row r="95" spans="1:50" ht="18" customHeight="1">
      <c r="A95" s="146">
        <v>33</v>
      </c>
      <c r="B95" s="190" t="str">
        <f>INPUT!B95</f>
        <v>Alvarez, Rebecca</v>
      </c>
      <c r="C95" s="57"/>
      <c r="D95" s="57"/>
      <c r="E95" s="83"/>
      <c r="F95" s="98">
        <v>15</v>
      </c>
      <c r="G95" s="53">
        <v>17</v>
      </c>
      <c r="H95" s="53">
        <v>15</v>
      </c>
      <c r="I95" s="53">
        <v>17</v>
      </c>
      <c r="J95" s="53">
        <v>16</v>
      </c>
      <c r="K95" s="109">
        <f t="shared" ref="K95:K112" si="45">IF(COUNT($F95:$J95)=0,"",SUM($F95:$J95))</f>
        <v>80</v>
      </c>
      <c r="L95" s="110">
        <f t="shared" ref="L95:L112" si="46">IF(ISERROR(IF($K95="","",ROUND(($K95/$K$10)*$L$10,2))),"",IF($K95="","",ROUND(($K95/$K$10)*$L$10,2)))</f>
        <v>80</v>
      </c>
      <c r="M95" s="111">
        <f t="shared" ref="M95:M112" si="47">IF($L95="","",ROUND($L95*$M$10,2))</f>
        <v>16</v>
      </c>
      <c r="N95" s="98">
        <v>44</v>
      </c>
      <c r="O95" s="53">
        <v>41</v>
      </c>
      <c r="P95" s="53">
        <v>41</v>
      </c>
      <c r="Q95" s="109">
        <f t="shared" ref="Q95:Q112" si="48">IF(COUNT($N95:$P95)=0,"",SUM($N95:$P95))</f>
        <v>126</v>
      </c>
      <c r="R95" s="110">
        <f t="shared" ref="R95:R112" si="49">IF(ISERROR(IF($Q95="","",ROUND(($Q95/$Q$10)*$R$10,2))),"",IF($Q95="","",ROUND(($Q95/$Q$10)*$R$10,2)))</f>
        <v>84</v>
      </c>
      <c r="S95" s="111">
        <f t="shared" ref="S95:S112" si="50">IF($R95="","",ROUND($R95*$S$10,2))</f>
        <v>42</v>
      </c>
      <c r="T95" s="98">
        <v>29</v>
      </c>
      <c r="U95" s="53">
        <v>28</v>
      </c>
      <c r="V95" s="53">
        <v>33</v>
      </c>
      <c r="W95" s="109">
        <f t="shared" ref="W95:W112" si="51">IF(COUNT($T95:$V95)=0,"",SUM($T95:$V95))</f>
        <v>90</v>
      </c>
      <c r="X95" s="110">
        <f t="shared" ref="X95:X112" si="52">IF(ISERROR(IF($W95="","",ROUND(($W95/$W$10)*$X$10,2))),"",IF($W95="","",ROUND(($W95/$W$10)*$X$10,2)))</f>
        <v>75</v>
      </c>
      <c r="Y95" s="111">
        <f t="shared" ref="Y95:Y112" si="53">IF($X95="","",ROUND($X95*$Y$10,2))</f>
        <v>22.5</v>
      </c>
      <c r="Z95" s="163">
        <f t="shared" ref="Z95:Z112" si="54">IF(ISERROR(IF($V95="","",ROUND(SUM($M95,$S95,$Y95),2))),"",IF($V95="","",ROUND(SUM($M95,$S95,$Y95),2)))</f>
        <v>80.5</v>
      </c>
      <c r="AA95" s="168">
        <f t="shared" ref="AA95:AA112" si="55">IF(ISERROR(IF($V95="","",VLOOKUP(Z95,NewTransmu,4,TRUE))),"",IF($V95="","",VLOOKUP(Z95,NewTransmu,4,TRUE)))</f>
        <v>82</v>
      </c>
      <c r="AB95" s="158" t="str">
        <f t="shared" ref="AB95:AB112" si="56">IF(ISERROR(IF(AA95="","",VLOOKUP(AA95,DESCRIPTORS,4,TRUE))),"",IF(AA95="","",VLOOKUP(AA95,DESCRIPTORS,4,TRUE)))</f>
        <v>Benchmarking</v>
      </c>
      <c r="AD95" s="3"/>
      <c r="AG95" s="1"/>
      <c r="AH95" s="1"/>
      <c r="AI95" s="1"/>
      <c r="AJ95" s="1"/>
      <c r="AK95" s="1"/>
      <c r="AL95" s="1"/>
      <c r="AM95" s="1"/>
      <c r="AN95" s="1"/>
      <c r="AO95" s="1"/>
      <c r="AP95" s="1"/>
      <c r="AQ95" s="1"/>
      <c r="AR95" s="1"/>
      <c r="AS95" s="1"/>
      <c r="AT95" s="1"/>
      <c r="AU95" s="45"/>
      <c r="AV95" s="44">
        <f t="shared" si="42"/>
        <v>72.5</v>
      </c>
      <c r="AW95" s="44">
        <f t="shared" si="43"/>
        <v>70</v>
      </c>
      <c r="AX95" s="44">
        <f t="shared" si="44"/>
        <v>82.5</v>
      </c>
    </row>
    <row r="96" spans="1:50" ht="18" customHeight="1">
      <c r="A96" s="146">
        <v>34</v>
      </c>
      <c r="B96" s="190" t="str">
        <f>INPUT!B96</f>
        <v>Aquino, Rhea</v>
      </c>
      <c r="C96" s="57"/>
      <c r="D96" s="57"/>
      <c r="E96" s="83"/>
      <c r="F96" s="98">
        <v>17</v>
      </c>
      <c r="G96" s="53">
        <v>16</v>
      </c>
      <c r="H96" s="53">
        <v>15</v>
      </c>
      <c r="I96" s="53">
        <v>16</v>
      </c>
      <c r="J96" s="53">
        <v>17</v>
      </c>
      <c r="K96" s="109">
        <f t="shared" si="45"/>
        <v>81</v>
      </c>
      <c r="L96" s="110">
        <f t="shared" si="46"/>
        <v>81</v>
      </c>
      <c r="M96" s="111">
        <f t="shared" si="47"/>
        <v>16.2</v>
      </c>
      <c r="N96" s="98">
        <v>44</v>
      </c>
      <c r="O96" s="53">
        <v>40</v>
      </c>
      <c r="P96" s="53">
        <v>40</v>
      </c>
      <c r="Q96" s="109">
        <f t="shared" si="48"/>
        <v>124</v>
      </c>
      <c r="R96" s="110">
        <f t="shared" si="49"/>
        <v>82.67</v>
      </c>
      <c r="S96" s="111">
        <f t="shared" si="50"/>
        <v>41.34</v>
      </c>
      <c r="T96" s="98">
        <v>30</v>
      </c>
      <c r="U96" s="53">
        <v>30</v>
      </c>
      <c r="V96" s="53">
        <v>31</v>
      </c>
      <c r="W96" s="109">
        <f t="shared" si="51"/>
        <v>91</v>
      </c>
      <c r="X96" s="110">
        <f t="shared" si="52"/>
        <v>75.83</v>
      </c>
      <c r="Y96" s="111">
        <f t="shared" si="53"/>
        <v>22.75</v>
      </c>
      <c r="Z96" s="163">
        <f t="shared" si="54"/>
        <v>80.290000000000006</v>
      </c>
      <c r="AA96" s="168">
        <f t="shared" si="55"/>
        <v>82</v>
      </c>
      <c r="AB96" s="158" t="str">
        <f t="shared" si="56"/>
        <v>Benchmarking</v>
      </c>
      <c r="AD96" s="3"/>
      <c r="AG96" s="1"/>
      <c r="AH96" s="1"/>
      <c r="AI96" s="1"/>
      <c r="AJ96" s="1"/>
      <c r="AK96" s="1"/>
      <c r="AL96" s="1"/>
      <c r="AM96" s="1"/>
      <c r="AN96" s="1"/>
      <c r="AO96" s="1"/>
      <c r="AP96" s="1"/>
      <c r="AQ96" s="1"/>
      <c r="AR96" s="1"/>
      <c r="AS96" s="1"/>
      <c r="AT96" s="1"/>
      <c r="AU96" s="45"/>
      <c r="AV96" s="44">
        <f t="shared" si="42"/>
        <v>75</v>
      </c>
      <c r="AW96" s="44">
        <f t="shared" si="43"/>
        <v>75</v>
      </c>
      <c r="AX96" s="44">
        <f t="shared" si="44"/>
        <v>77.5</v>
      </c>
    </row>
    <row r="97" spans="1:50" ht="18" customHeight="1">
      <c r="A97" s="146">
        <v>35</v>
      </c>
      <c r="B97" s="190" t="str">
        <f>INPUT!B97</f>
        <v>Arceo, Samantha</v>
      </c>
      <c r="C97" s="57"/>
      <c r="D97" s="57"/>
      <c r="E97" s="83"/>
      <c r="F97" s="98">
        <v>19</v>
      </c>
      <c r="G97" s="53">
        <v>20</v>
      </c>
      <c r="H97" s="53">
        <v>20</v>
      </c>
      <c r="I97" s="53">
        <v>19</v>
      </c>
      <c r="J97" s="53">
        <v>19</v>
      </c>
      <c r="K97" s="109">
        <f t="shared" si="45"/>
        <v>97</v>
      </c>
      <c r="L97" s="110">
        <f t="shared" si="46"/>
        <v>97</v>
      </c>
      <c r="M97" s="111">
        <f t="shared" si="47"/>
        <v>19.399999999999999</v>
      </c>
      <c r="N97" s="98">
        <v>50</v>
      </c>
      <c r="O97" s="53">
        <v>50</v>
      </c>
      <c r="P97" s="53">
        <v>49</v>
      </c>
      <c r="Q97" s="109">
        <f t="shared" si="48"/>
        <v>149</v>
      </c>
      <c r="R97" s="110">
        <f t="shared" si="49"/>
        <v>99.33</v>
      </c>
      <c r="S97" s="111">
        <f t="shared" si="50"/>
        <v>49.67</v>
      </c>
      <c r="T97" s="98">
        <v>37</v>
      </c>
      <c r="U97" s="53">
        <v>36</v>
      </c>
      <c r="V97" s="53">
        <v>35</v>
      </c>
      <c r="W97" s="109">
        <f t="shared" si="51"/>
        <v>108</v>
      </c>
      <c r="X97" s="110">
        <f t="shared" si="52"/>
        <v>90</v>
      </c>
      <c r="Y97" s="111">
        <f t="shared" si="53"/>
        <v>27</v>
      </c>
      <c r="Z97" s="163">
        <f t="shared" si="54"/>
        <v>96.07</v>
      </c>
      <c r="AA97" s="168">
        <f t="shared" si="55"/>
        <v>98</v>
      </c>
      <c r="AB97" s="158" t="str">
        <f t="shared" si="56"/>
        <v>Advancing</v>
      </c>
      <c r="AD97" s="3"/>
      <c r="AG97" s="1"/>
      <c r="AH97" s="1"/>
      <c r="AI97" s="1"/>
      <c r="AJ97" s="1"/>
      <c r="AK97" s="1"/>
      <c r="AL97" s="1"/>
      <c r="AM97" s="1"/>
      <c r="AN97" s="1"/>
      <c r="AO97" s="1"/>
      <c r="AP97" s="1"/>
      <c r="AQ97" s="1"/>
      <c r="AR97" s="1"/>
      <c r="AS97" s="1"/>
      <c r="AT97" s="1"/>
      <c r="AU97" s="45"/>
      <c r="AV97" s="44">
        <f t="shared" si="42"/>
        <v>92.5</v>
      </c>
      <c r="AW97" s="44">
        <f t="shared" si="43"/>
        <v>90</v>
      </c>
      <c r="AX97" s="44">
        <f t="shared" si="44"/>
        <v>87.5</v>
      </c>
    </row>
    <row r="98" spans="1:50" ht="18" customHeight="1">
      <c r="A98" s="146">
        <v>36</v>
      </c>
      <c r="B98" s="190" t="str">
        <f>INPUT!B98</f>
        <v>Arellano, Sofia</v>
      </c>
      <c r="C98" s="57"/>
      <c r="D98" s="57"/>
      <c r="E98" s="83"/>
      <c r="F98" s="98">
        <v>9</v>
      </c>
      <c r="G98" s="53">
        <v>9</v>
      </c>
      <c r="H98" s="53">
        <v>10</v>
      </c>
      <c r="I98" s="53">
        <v>9</v>
      </c>
      <c r="J98" s="53">
        <v>10</v>
      </c>
      <c r="K98" s="109">
        <f t="shared" si="45"/>
        <v>47</v>
      </c>
      <c r="L98" s="110">
        <f t="shared" si="46"/>
        <v>47</v>
      </c>
      <c r="M98" s="111">
        <f t="shared" si="47"/>
        <v>9.4</v>
      </c>
      <c r="N98" s="98">
        <v>27</v>
      </c>
      <c r="O98" s="53">
        <v>28</v>
      </c>
      <c r="P98" s="53">
        <v>25</v>
      </c>
      <c r="Q98" s="109">
        <f t="shared" si="48"/>
        <v>80</v>
      </c>
      <c r="R98" s="110">
        <f t="shared" si="49"/>
        <v>53.33</v>
      </c>
      <c r="S98" s="111">
        <f t="shared" si="50"/>
        <v>26.67</v>
      </c>
      <c r="T98" s="98">
        <v>20</v>
      </c>
      <c r="U98" s="53">
        <v>19</v>
      </c>
      <c r="V98" s="53">
        <v>16</v>
      </c>
      <c r="W98" s="109">
        <f t="shared" si="51"/>
        <v>55</v>
      </c>
      <c r="X98" s="110">
        <f t="shared" si="52"/>
        <v>45.83</v>
      </c>
      <c r="Y98" s="111">
        <f t="shared" si="53"/>
        <v>13.75</v>
      </c>
      <c r="Z98" s="163">
        <f t="shared" si="54"/>
        <v>49.82</v>
      </c>
      <c r="AA98" s="168">
        <f t="shared" si="55"/>
        <v>64</v>
      </c>
      <c r="AB98" s="158" t="str">
        <f t="shared" si="56"/>
        <v>Emerging</v>
      </c>
      <c r="AD98" s="3"/>
      <c r="AG98" s="1"/>
      <c r="AH98" s="1"/>
      <c r="AI98" s="1"/>
      <c r="AJ98" s="1"/>
      <c r="AK98" s="1"/>
      <c r="AL98" s="1"/>
      <c r="AM98" s="1"/>
      <c r="AN98" s="1"/>
      <c r="AO98" s="1"/>
      <c r="AP98" s="1"/>
      <c r="AQ98" s="1"/>
      <c r="AR98" s="1"/>
      <c r="AS98" s="1"/>
      <c r="AT98" s="1"/>
      <c r="AU98" s="45"/>
      <c r="AV98" s="44">
        <f t="shared" si="42"/>
        <v>50</v>
      </c>
      <c r="AW98" s="44">
        <f t="shared" si="43"/>
        <v>47.5</v>
      </c>
      <c r="AX98" s="44">
        <f t="shared" si="44"/>
        <v>40</v>
      </c>
    </row>
    <row r="99" spans="1:50" ht="18" customHeight="1">
      <c r="A99" s="146">
        <v>37</v>
      </c>
      <c r="B99" s="190" t="str">
        <f>INPUT!B99</f>
        <v>Barrera, Sophia</v>
      </c>
      <c r="C99" s="57"/>
      <c r="D99" s="57"/>
      <c r="E99" s="83"/>
      <c r="F99" s="98">
        <v>17</v>
      </c>
      <c r="G99" s="53">
        <v>17</v>
      </c>
      <c r="H99" s="53">
        <v>19</v>
      </c>
      <c r="I99" s="53">
        <v>16</v>
      </c>
      <c r="J99" s="53">
        <v>17</v>
      </c>
      <c r="K99" s="109">
        <f t="shared" si="45"/>
        <v>86</v>
      </c>
      <c r="L99" s="110">
        <f t="shared" si="46"/>
        <v>86</v>
      </c>
      <c r="M99" s="111">
        <f t="shared" si="47"/>
        <v>17.2</v>
      </c>
      <c r="N99" s="98">
        <v>46</v>
      </c>
      <c r="O99" s="53">
        <v>45</v>
      </c>
      <c r="P99" s="53">
        <v>46</v>
      </c>
      <c r="Q99" s="109">
        <f t="shared" si="48"/>
        <v>137</v>
      </c>
      <c r="R99" s="110">
        <f t="shared" si="49"/>
        <v>91.33</v>
      </c>
      <c r="S99" s="111">
        <f t="shared" si="50"/>
        <v>45.67</v>
      </c>
      <c r="T99" s="98">
        <v>34</v>
      </c>
      <c r="U99" s="53">
        <v>34</v>
      </c>
      <c r="V99" s="53">
        <v>34</v>
      </c>
      <c r="W99" s="109">
        <f t="shared" si="51"/>
        <v>102</v>
      </c>
      <c r="X99" s="110">
        <f t="shared" si="52"/>
        <v>85</v>
      </c>
      <c r="Y99" s="111">
        <f t="shared" si="53"/>
        <v>25.5</v>
      </c>
      <c r="Z99" s="163">
        <f t="shared" si="54"/>
        <v>88.37</v>
      </c>
      <c r="AA99" s="168">
        <f t="shared" si="55"/>
        <v>90</v>
      </c>
      <c r="AB99" s="158" t="str">
        <f t="shared" si="56"/>
        <v>Advancing</v>
      </c>
      <c r="AD99" s="3"/>
      <c r="AG99" s="1"/>
      <c r="AH99" s="1"/>
      <c r="AI99" s="1"/>
      <c r="AJ99" s="1"/>
      <c r="AK99" s="1"/>
      <c r="AL99" s="1"/>
      <c r="AM99" s="1"/>
      <c r="AN99" s="1"/>
      <c r="AO99" s="1"/>
      <c r="AP99" s="1"/>
      <c r="AQ99" s="1"/>
      <c r="AR99" s="1"/>
      <c r="AS99" s="1"/>
      <c r="AT99" s="1"/>
      <c r="AU99" s="45"/>
      <c r="AV99" s="44">
        <f t="shared" si="42"/>
        <v>85</v>
      </c>
      <c r="AW99" s="44">
        <f t="shared" si="43"/>
        <v>85</v>
      </c>
      <c r="AX99" s="44">
        <f t="shared" si="44"/>
        <v>85</v>
      </c>
    </row>
    <row r="100" spans="1:50" ht="18" customHeight="1">
      <c r="A100" s="146">
        <v>38</v>
      </c>
      <c r="B100" s="190" t="str">
        <f>INPUT!B100</f>
        <v>Cabral, Therese</v>
      </c>
      <c r="C100" s="57"/>
      <c r="D100" s="57"/>
      <c r="E100" s="83"/>
      <c r="F100" s="98">
        <v>16</v>
      </c>
      <c r="G100" s="53">
        <v>19</v>
      </c>
      <c r="H100" s="53">
        <v>18</v>
      </c>
      <c r="I100" s="53">
        <v>17</v>
      </c>
      <c r="J100" s="53">
        <v>17</v>
      </c>
      <c r="K100" s="109">
        <f t="shared" si="45"/>
        <v>87</v>
      </c>
      <c r="L100" s="110">
        <f t="shared" si="46"/>
        <v>87</v>
      </c>
      <c r="M100" s="111">
        <f t="shared" si="47"/>
        <v>17.399999999999999</v>
      </c>
      <c r="N100" s="98">
        <v>45</v>
      </c>
      <c r="O100" s="53">
        <v>42</v>
      </c>
      <c r="P100" s="53">
        <v>41</v>
      </c>
      <c r="Q100" s="109">
        <f t="shared" si="48"/>
        <v>128</v>
      </c>
      <c r="R100" s="110">
        <f t="shared" si="49"/>
        <v>85.33</v>
      </c>
      <c r="S100" s="111">
        <f t="shared" si="50"/>
        <v>42.67</v>
      </c>
      <c r="T100" s="98">
        <v>35</v>
      </c>
      <c r="U100" s="53">
        <v>32</v>
      </c>
      <c r="V100" s="53">
        <v>35</v>
      </c>
      <c r="W100" s="109">
        <f t="shared" si="51"/>
        <v>102</v>
      </c>
      <c r="X100" s="110">
        <f t="shared" si="52"/>
        <v>85</v>
      </c>
      <c r="Y100" s="111">
        <f t="shared" si="53"/>
        <v>25.5</v>
      </c>
      <c r="Z100" s="163">
        <f t="shared" si="54"/>
        <v>85.57</v>
      </c>
      <c r="AA100" s="168">
        <f t="shared" si="55"/>
        <v>87</v>
      </c>
      <c r="AB100" s="158" t="str">
        <f t="shared" si="56"/>
        <v>Benchmarking</v>
      </c>
      <c r="AD100" s="3"/>
      <c r="AG100" s="1"/>
      <c r="AH100" s="1"/>
      <c r="AI100" s="1"/>
      <c r="AJ100" s="1"/>
      <c r="AK100" s="1"/>
      <c r="AL100" s="1"/>
      <c r="AM100" s="1"/>
      <c r="AN100" s="1"/>
      <c r="AO100" s="1"/>
      <c r="AP100" s="1"/>
      <c r="AQ100" s="1"/>
      <c r="AR100" s="1"/>
      <c r="AS100" s="1"/>
      <c r="AT100" s="1"/>
      <c r="AU100" s="45"/>
      <c r="AV100" s="44">
        <f t="shared" si="42"/>
        <v>87.5</v>
      </c>
      <c r="AW100" s="44">
        <f t="shared" si="43"/>
        <v>80</v>
      </c>
      <c r="AX100" s="44">
        <f t="shared" si="44"/>
        <v>87.5</v>
      </c>
    </row>
    <row r="101" spans="1:50" ht="18" customHeight="1">
      <c r="A101" s="146">
        <v>39</v>
      </c>
      <c r="B101" s="190" t="str">
        <f>INPUT!B101</f>
        <v>David, Trisha</v>
      </c>
      <c r="C101" s="57"/>
      <c r="D101" s="57"/>
      <c r="E101" s="83"/>
      <c r="F101" s="98">
        <v>20</v>
      </c>
      <c r="G101" s="53">
        <v>20</v>
      </c>
      <c r="H101" s="53">
        <v>19</v>
      </c>
      <c r="I101" s="53">
        <v>20</v>
      </c>
      <c r="J101" s="53">
        <v>20</v>
      </c>
      <c r="K101" s="109">
        <f t="shared" si="45"/>
        <v>99</v>
      </c>
      <c r="L101" s="110">
        <f t="shared" si="46"/>
        <v>99</v>
      </c>
      <c r="M101" s="111">
        <f t="shared" si="47"/>
        <v>19.8</v>
      </c>
      <c r="N101" s="98">
        <v>48</v>
      </c>
      <c r="O101" s="53">
        <v>48</v>
      </c>
      <c r="P101" s="53">
        <v>50</v>
      </c>
      <c r="Q101" s="109">
        <f t="shared" si="48"/>
        <v>146</v>
      </c>
      <c r="R101" s="110">
        <f t="shared" si="49"/>
        <v>97.33</v>
      </c>
      <c r="S101" s="111">
        <f t="shared" si="50"/>
        <v>48.67</v>
      </c>
      <c r="T101" s="98">
        <v>36</v>
      </c>
      <c r="U101" s="53">
        <v>35</v>
      </c>
      <c r="V101" s="53">
        <v>39</v>
      </c>
      <c r="W101" s="109">
        <f t="shared" si="51"/>
        <v>110</v>
      </c>
      <c r="X101" s="110">
        <f t="shared" si="52"/>
        <v>91.67</v>
      </c>
      <c r="Y101" s="111">
        <f t="shared" si="53"/>
        <v>27.5</v>
      </c>
      <c r="Z101" s="163">
        <f t="shared" si="54"/>
        <v>95.97</v>
      </c>
      <c r="AA101" s="168">
        <f t="shared" si="55"/>
        <v>97</v>
      </c>
      <c r="AB101" s="158" t="str">
        <f t="shared" si="56"/>
        <v>Advancing</v>
      </c>
      <c r="AD101" s="3"/>
      <c r="AG101" s="1"/>
      <c r="AH101" s="1"/>
      <c r="AI101" s="1"/>
      <c r="AJ101" s="1"/>
      <c r="AK101" s="1"/>
      <c r="AL101" s="1"/>
      <c r="AM101" s="1"/>
      <c r="AN101" s="1"/>
      <c r="AO101" s="1"/>
      <c r="AP101" s="1"/>
      <c r="AQ101" s="1"/>
      <c r="AR101" s="1"/>
      <c r="AS101" s="1"/>
      <c r="AT101" s="1"/>
      <c r="AU101" s="45"/>
      <c r="AV101" s="44">
        <f t="shared" si="42"/>
        <v>90</v>
      </c>
      <c r="AW101" s="44">
        <f t="shared" si="43"/>
        <v>87.5</v>
      </c>
      <c r="AX101" s="44">
        <f t="shared" si="44"/>
        <v>97.5</v>
      </c>
    </row>
    <row r="102" spans="1:50" ht="18" customHeight="1">
      <c r="A102" s="146">
        <v>40</v>
      </c>
      <c r="B102" s="190" t="str">
        <f>INPUT!B102</f>
        <v>Escobar, Valerie</v>
      </c>
      <c r="C102" s="57"/>
      <c r="D102" s="57"/>
      <c r="E102" s="83"/>
      <c r="F102" s="98">
        <v>17</v>
      </c>
      <c r="G102" s="53">
        <v>20</v>
      </c>
      <c r="H102" s="53">
        <v>18</v>
      </c>
      <c r="I102" s="53">
        <v>18</v>
      </c>
      <c r="J102" s="53">
        <v>19</v>
      </c>
      <c r="K102" s="109">
        <f t="shared" si="45"/>
        <v>92</v>
      </c>
      <c r="L102" s="110">
        <f t="shared" si="46"/>
        <v>92</v>
      </c>
      <c r="M102" s="111">
        <f t="shared" si="47"/>
        <v>18.399999999999999</v>
      </c>
      <c r="N102" s="98">
        <v>44</v>
      </c>
      <c r="O102" s="53">
        <v>50</v>
      </c>
      <c r="P102" s="53">
        <v>49</v>
      </c>
      <c r="Q102" s="109">
        <f t="shared" si="48"/>
        <v>143</v>
      </c>
      <c r="R102" s="110">
        <f t="shared" si="49"/>
        <v>95.33</v>
      </c>
      <c r="S102" s="111">
        <f t="shared" si="50"/>
        <v>47.67</v>
      </c>
      <c r="T102" s="98">
        <v>37</v>
      </c>
      <c r="U102" s="53">
        <v>36</v>
      </c>
      <c r="V102" s="53">
        <v>35</v>
      </c>
      <c r="W102" s="109">
        <f t="shared" si="51"/>
        <v>108</v>
      </c>
      <c r="X102" s="110">
        <f t="shared" si="52"/>
        <v>90</v>
      </c>
      <c r="Y102" s="111">
        <f t="shared" si="53"/>
        <v>27</v>
      </c>
      <c r="Z102" s="163">
        <f t="shared" si="54"/>
        <v>93.07</v>
      </c>
      <c r="AA102" s="168">
        <f t="shared" si="55"/>
        <v>95</v>
      </c>
      <c r="AB102" s="158" t="str">
        <f t="shared" si="56"/>
        <v>Advancing</v>
      </c>
      <c r="AD102" s="3"/>
      <c r="AG102" s="1"/>
      <c r="AH102" s="1"/>
      <c r="AI102" s="1"/>
      <c r="AJ102" s="1"/>
      <c r="AK102" s="1"/>
      <c r="AL102" s="1"/>
      <c r="AM102" s="1"/>
      <c r="AN102" s="1"/>
      <c r="AO102" s="1"/>
      <c r="AP102" s="1"/>
      <c r="AQ102" s="1"/>
      <c r="AR102" s="1"/>
      <c r="AS102" s="1"/>
      <c r="AT102" s="1"/>
      <c r="AU102" s="45"/>
      <c r="AV102" s="44">
        <f t="shared" si="42"/>
        <v>92.5</v>
      </c>
      <c r="AW102" s="44">
        <f t="shared" si="43"/>
        <v>90</v>
      </c>
      <c r="AX102" s="44">
        <f t="shared" si="44"/>
        <v>87.5</v>
      </c>
    </row>
    <row r="103" spans="1:50" ht="18" customHeight="1">
      <c r="A103" s="146">
        <v>41</v>
      </c>
      <c r="B103" s="190" t="str">
        <f>INPUT!B103</f>
        <v>Aguilar, Vanessa</v>
      </c>
      <c r="C103" s="57"/>
      <c r="D103" s="57"/>
      <c r="E103" s="83"/>
      <c r="F103" s="98">
        <v>18</v>
      </c>
      <c r="G103" s="53">
        <v>18</v>
      </c>
      <c r="H103" s="53">
        <v>18</v>
      </c>
      <c r="I103" s="53">
        <v>17</v>
      </c>
      <c r="J103" s="53">
        <v>18</v>
      </c>
      <c r="K103" s="109">
        <f t="shared" si="45"/>
        <v>89</v>
      </c>
      <c r="L103" s="110">
        <f t="shared" si="46"/>
        <v>89</v>
      </c>
      <c r="M103" s="111">
        <f t="shared" si="47"/>
        <v>17.8</v>
      </c>
      <c r="N103" s="98">
        <v>45</v>
      </c>
      <c r="O103" s="53">
        <v>44</v>
      </c>
      <c r="P103" s="53">
        <v>43</v>
      </c>
      <c r="Q103" s="109">
        <f t="shared" si="48"/>
        <v>132</v>
      </c>
      <c r="R103" s="110">
        <f t="shared" si="49"/>
        <v>88</v>
      </c>
      <c r="S103" s="111">
        <f t="shared" si="50"/>
        <v>44</v>
      </c>
      <c r="T103" s="98">
        <v>36</v>
      </c>
      <c r="U103" s="53">
        <v>36</v>
      </c>
      <c r="V103" s="53">
        <v>30</v>
      </c>
      <c r="W103" s="109">
        <f t="shared" si="51"/>
        <v>102</v>
      </c>
      <c r="X103" s="110">
        <f t="shared" si="52"/>
        <v>85</v>
      </c>
      <c r="Y103" s="111">
        <f t="shared" si="53"/>
        <v>25.5</v>
      </c>
      <c r="Z103" s="163">
        <f t="shared" si="54"/>
        <v>87.3</v>
      </c>
      <c r="AA103" s="168">
        <f t="shared" si="55"/>
        <v>89</v>
      </c>
      <c r="AB103" s="158" t="str">
        <f t="shared" si="56"/>
        <v>Benchmarking</v>
      </c>
      <c r="AD103" s="3"/>
      <c r="AG103" s="1"/>
      <c r="AH103" s="1"/>
      <c r="AI103" s="1"/>
      <c r="AJ103" s="1"/>
      <c r="AK103" s="1"/>
      <c r="AL103" s="1"/>
      <c r="AM103" s="1"/>
      <c r="AN103" s="1"/>
      <c r="AO103" s="1"/>
      <c r="AP103" s="1"/>
      <c r="AQ103" s="1"/>
      <c r="AR103" s="1"/>
      <c r="AS103" s="1"/>
      <c r="AT103" s="1"/>
      <c r="AU103" s="45"/>
      <c r="AV103" s="44">
        <f t="shared" si="42"/>
        <v>90</v>
      </c>
      <c r="AW103" s="44">
        <f t="shared" si="43"/>
        <v>90</v>
      </c>
      <c r="AX103" s="44">
        <f t="shared" si="44"/>
        <v>75</v>
      </c>
    </row>
    <row r="104" spans="1:50" ht="18" customHeight="1">
      <c r="A104" s="146">
        <v>42</v>
      </c>
      <c r="B104" s="190" t="str">
        <f>INPUT!B104</f>
        <v>Alcantara, Veronica</v>
      </c>
      <c r="C104" s="57"/>
      <c r="D104" s="57"/>
      <c r="E104" s="83"/>
      <c r="F104" s="98">
        <v>14</v>
      </c>
      <c r="G104" s="53">
        <v>13</v>
      </c>
      <c r="H104" s="53">
        <v>13</v>
      </c>
      <c r="I104" s="53">
        <v>13</v>
      </c>
      <c r="J104" s="53">
        <v>15</v>
      </c>
      <c r="K104" s="109">
        <f t="shared" si="45"/>
        <v>68</v>
      </c>
      <c r="L104" s="110">
        <f t="shared" si="46"/>
        <v>68</v>
      </c>
      <c r="M104" s="111">
        <f t="shared" si="47"/>
        <v>13.6</v>
      </c>
      <c r="N104" s="98">
        <v>36</v>
      </c>
      <c r="O104" s="53">
        <v>40</v>
      </c>
      <c r="P104" s="53">
        <v>41</v>
      </c>
      <c r="Q104" s="109">
        <f t="shared" si="48"/>
        <v>117</v>
      </c>
      <c r="R104" s="110">
        <f t="shared" si="49"/>
        <v>78</v>
      </c>
      <c r="S104" s="111">
        <f t="shared" si="50"/>
        <v>39</v>
      </c>
      <c r="T104" s="98">
        <v>29</v>
      </c>
      <c r="U104" s="53">
        <v>30</v>
      </c>
      <c r="V104" s="53">
        <v>30</v>
      </c>
      <c r="W104" s="109">
        <f t="shared" si="51"/>
        <v>89</v>
      </c>
      <c r="X104" s="110">
        <f t="shared" si="52"/>
        <v>74.17</v>
      </c>
      <c r="Y104" s="111">
        <f t="shared" si="53"/>
        <v>22.25</v>
      </c>
      <c r="Z104" s="163">
        <f t="shared" si="54"/>
        <v>74.849999999999994</v>
      </c>
      <c r="AA104" s="168">
        <f t="shared" si="55"/>
        <v>76</v>
      </c>
      <c r="AB104" s="158" t="str">
        <f t="shared" si="56"/>
        <v>Connecting</v>
      </c>
      <c r="AD104" s="3"/>
      <c r="AG104" s="1"/>
      <c r="AH104" s="1"/>
      <c r="AI104" s="1"/>
      <c r="AJ104" s="1"/>
      <c r="AK104" s="1"/>
      <c r="AL104" s="1"/>
      <c r="AM104" s="1"/>
      <c r="AN104" s="1"/>
      <c r="AO104" s="1"/>
      <c r="AP104" s="1"/>
      <c r="AQ104" s="1"/>
      <c r="AR104" s="1"/>
      <c r="AS104" s="1"/>
      <c r="AT104" s="1"/>
      <c r="AU104" s="45"/>
      <c r="AV104" s="44">
        <f t="shared" si="42"/>
        <v>72.5</v>
      </c>
      <c r="AW104" s="44">
        <f t="shared" si="43"/>
        <v>75</v>
      </c>
      <c r="AX104" s="44">
        <f t="shared" si="44"/>
        <v>75</v>
      </c>
    </row>
    <row r="105" spans="1:50" ht="18" customHeight="1">
      <c r="A105" s="146">
        <v>43</v>
      </c>
      <c r="B105" s="190" t="str">
        <f>INPUT!B105</f>
        <v>Andrada, Victoria</v>
      </c>
      <c r="C105" s="57"/>
      <c r="D105" s="57"/>
      <c r="E105" s="83"/>
      <c r="F105" s="98">
        <v>11</v>
      </c>
      <c r="G105" s="53">
        <v>9</v>
      </c>
      <c r="H105" s="53">
        <v>10</v>
      </c>
      <c r="I105" s="53">
        <v>8</v>
      </c>
      <c r="J105" s="53">
        <v>9</v>
      </c>
      <c r="K105" s="109">
        <f t="shared" si="45"/>
        <v>47</v>
      </c>
      <c r="L105" s="110">
        <f t="shared" si="46"/>
        <v>47</v>
      </c>
      <c r="M105" s="111">
        <f t="shared" si="47"/>
        <v>9.4</v>
      </c>
      <c r="N105" s="98">
        <v>26</v>
      </c>
      <c r="O105" s="53">
        <v>25</v>
      </c>
      <c r="P105" s="53">
        <v>27</v>
      </c>
      <c r="Q105" s="109">
        <f t="shared" si="48"/>
        <v>78</v>
      </c>
      <c r="R105" s="110">
        <f t="shared" si="49"/>
        <v>52</v>
      </c>
      <c r="S105" s="111">
        <f t="shared" si="50"/>
        <v>26</v>
      </c>
      <c r="T105" s="98">
        <v>20</v>
      </c>
      <c r="U105" s="53">
        <v>17</v>
      </c>
      <c r="V105" s="53">
        <v>20</v>
      </c>
      <c r="W105" s="109">
        <f t="shared" si="51"/>
        <v>57</v>
      </c>
      <c r="X105" s="110">
        <f t="shared" si="52"/>
        <v>47.5</v>
      </c>
      <c r="Y105" s="111">
        <f t="shared" si="53"/>
        <v>14.25</v>
      </c>
      <c r="Z105" s="163">
        <f t="shared" si="54"/>
        <v>49.65</v>
      </c>
      <c r="AA105" s="168">
        <f t="shared" si="55"/>
        <v>64</v>
      </c>
      <c r="AB105" s="158" t="str">
        <f t="shared" si="56"/>
        <v>Emerging</v>
      </c>
      <c r="AD105" s="3"/>
      <c r="AG105" s="1"/>
      <c r="AH105" s="1"/>
      <c r="AI105" s="1"/>
      <c r="AJ105" s="1"/>
      <c r="AK105" s="1"/>
      <c r="AL105" s="1"/>
      <c r="AM105" s="1"/>
      <c r="AN105" s="1"/>
      <c r="AO105" s="1"/>
      <c r="AP105" s="1"/>
      <c r="AQ105" s="1"/>
      <c r="AR105" s="1"/>
      <c r="AS105" s="1"/>
      <c r="AT105" s="1"/>
      <c r="AU105" s="45"/>
      <c r="AV105" s="44">
        <f t="shared" si="42"/>
        <v>50</v>
      </c>
      <c r="AW105" s="44">
        <f t="shared" si="43"/>
        <v>42.5</v>
      </c>
      <c r="AX105" s="44">
        <f t="shared" si="44"/>
        <v>50</v>
      </c>
    </row>
    <row r="106" spans="1:50" ht="18" customHeight="1">
      <c r="A106" s="146">
        <v>44</v>
      </c>
      <c r="B106" s="190" t="str">
        <f>INPUT!B106</f>
        <v>Bautista, Yasmine</v>
      </c>
      <c r="C106" s="57"/>
      <c r="D106" s="57"/>
      <c r="E106" s="83"/>
      <c r="F106" s="98">
        <v>15</v>
      </c>
      <c r="G106" s="53">
        <v>14</v>
      </c>
      <c r="H106" s="53">
        <v>15</v>
      </c>
      <c r="I106" s="53">
        <v>15</v>
      </c>
      <c r="J106" s="53">
        <v>14</v>
      </c>
      <c r="K106" s="109">
        <f t="shared" si="45"/>
        <v>73</v>
      </c>
      <c r="L106" s="110">
        <f t="shared" si="46"/>
        <v>73</v>
      </c>
      <c r="M106" s="111">
        <f t="shared" si="47"/>
        <v>14.6</v>
      </c>
      <c r="N106" s="98">
        <v>40</v>
      </c>
      <c r="O106" s="53">
        <v>37</v>
      </c>
      <c r="P106" s="53">
        <v>37</v>
      </c>
      <c r="Q106" s="109">
        <f t="shared" si="48"/>
        <v>114</v>
      </c>
      <c r="R106" s="110">
        <f t="shared" si="49"/>
        <v>76</v>
      </c>
      <c r="S106" s="111">
        <f t="shared" si="50"/>
        <v>38</v>
      </c>
      <c r="T106" s="98">
        <v>26</v>
      </c>
      <c r="U106" s="53">
        <v>31</v>
      </c>
      <c r="V106" s="53">
        <v>27</v>
      </c>
      <c r="W106" s="109">
        <f t="shared" si="51"/>
        <v>84</v>
      </c>
      <c r="X106" s="110">
        <f t="shared" si="52"/>
        <v>70</v>
      </c>
      <c r="Y106" s="111">
        <f t="shared" si="53"/>
        <v>21</v>
      </c>
      <c r="Z106" s="163">
        <f t="shared" si="54"/>
        <v>73.599999999999994</v>
      </c>
      <c r="AA106" s="168">
        <f t="shared" si="55"/>
        <v>76</v>
      </c>
      <c r="AB106" s="158" t="str">
        <f t="shared" si="56"/>
        <v>Connecting</v>
      </c>
      <c r="AD106" s="3"/>
      <c r="AG106" s="1"/>
      <c r="AH106" s="1"/>
      <c r="AI106" s="1"/>
      <c r="AJ106" s="1"/>
      <c r="AK106" s="1"/>
      <c r="AL106" s="1"/>
      <c r="AM106" s="1"/>
      <c r="AN106" s="1"/>
      <c r="AO106" s="1"/>
      <c r="AP106" s="1"/>
      <c r="AQ106" s="1"/>
      <c r="AR106" s="1"/>
      <c r="AS106" s="1"/>
      <c r="AT106" s="1"/>
      <c r="AU106" s="45"/>
      <c r="AV106" s="44">
        <f t="shared" si="42"/>
        <v>65</v>
      </c>
      <c r="AW106" s="44">
        <f t="shared" si="43"/>
        <v>77.5</v>
      </c>
      <c r="AX106" s="44">
        <f t="shared" si="44"/>
        <v>67.5</v>
      </c>
    </row>
    <row r="107" spans="1:50" ht="18" customHeight="1">
      <c r="A107" s="146">
        <v>45</v>
      </c>
      <c r="B107" s="190" t="str">
        <f>INPUT!B107</f>
        <v>Bernardo, Zoe</v>
      </c>
      <c r="C107" s="57"/>
      <c r="D107" s="57"/>
      <c r="E107" s="83"/>
      <c r="F107" s="98">
        <v>19</v>
      </c>
      <c r="G107" s="53">
        <v>17</v>
      </c>
      <c r="H107" s="53">
        <v>19</v>
      </c>
      <c r="I107" s="53">
        <v>17</v>
      </c>
      <c r="J107" s="53">
        <v>19</v>
      </c>
      <c r="K107" s="109">
        <f t="shared" si="45"/>
        <v>91</v>
      </c>
      <c r="L107" s="110">
        <f t="shared" si="46"/>
        <v>91</v>
      </c>
      <c r="M107" s="111">
        <f t="shared" si="47"/>
        <v>18.2</v>
      </c>
      <c r="N107" s="98">
        <v>45</v>
      </c>
      <c r="O107" s="53">
        <v>50</v>
      </c>
      <c r="P107" s="53">
        <v>49</v>
      </c>
      <c r="Q107" s="109">
        <f t="shared" si="48"/>
        <v>144</v>
      </c>
      <c r="R107" s="110">
        <f t="shared" si="49"/>
        <v>96</v>
      </c>
      <c r="S107" s="111">
        <f t="shared" si="50"/>
        <v>48</v>
      </c>
      <c r="T107" s="98">
        <v>32</v>
      </c>
      <c r="U107" s="53">
        <v>34</v>
      </c>
      <c r="V107" s="53">
        <v>32</v>
      </c>
      <c r="W107" s="109">
        <f t="shared" si="51"/>
        <v>98</v>
      </c>
      <c r="X107" s="110">
        <f t="shared" si="52"/>
        <v>81.67</v>
      </c>
      <c r="Y107" s="111">
        <f t="shared" si="53"/>
        <v>24.5</v>
      </c>
      <c r="Z107" s="163">
        <f t="shared" si="54"/>
        <v>90.7</v>
      </c>
      <c r="AA107" s="168">
        <f t="shared" si="55"/>
        <v>92</v>
      </c>
      <c r="AB107" s="158" t="str">
        <f t="shared" si="56"/>
        <v>Advancing</v>
      </c>
      <c r="AD107" s="3"/>
      <c r="AG107" s="1"/>
      <c r="AH107" s="1"/>
      <c r="AI107" s="1"/>
      <c r="AJ107" s="1"/>
      <c r="AK107" s="1"/>
      <c r="AL107" s="1"/>
      <c r="AM107" s="1"/>
      <c r="AN107" s="1"/>
      <c r="AO107" s="1"/>
      <c r="AP107" s="1"/>
      <c r="AQ107" s="1"/>
      <c r="AR107" s="1"/>
      <c r="AS107" s="1"/>
      <c r="AT107" s="1"/>
      <c r="AU107" s="45"/>
      <c r="AV107" s="44">
        <f t="shared" si="42"/>
        <v>80</v>
      </c>
      <c r="AW107" s="44">
        <f t="shared" si="43"/>
        <v>85</v>
      </c>
      <c r="AX107" s="44">
        <f t="shared" si="44"/>
        <v>80</v>
      </c>
    </row>
    <row r="108" spans="1:50" ht="18" customHeight="1">
      <c r="A108" s="146">
        <v>46</v>
      </c>
      <c r="B108" s="190" t="str">
        <f>INPUT!B108</f>
        <v>Castillo, Amara</v>
      </c>
      <c r="C108" s="57"/>
      <c r="D108" s="57"/>
      <c r="E108" s="83"/>
      <c r="F108" s="98">
        <v>18</v>
      </c>
      <c r="G108" s="53">
        <v>17</v>
      </c>
      <c r="H108" s="53">
        <v>16</v>
      </c>
      <c r="I108" s="53">
        <v>18</v>
      </c>
      <c r="J108" s="53">
        <v>16</v>
      </c>
      <c r="K108" s="109">
        <f t="shared" si="45"/>
        <v>85</v>
      </c>
      <c r="L108" s="110">
        <f t="shared" si="46"/>
        <v>85</v>
      </c>
      <c r="M108" s="111">
        <f t="shared" si="47"/>
        <v>17</v>
      </c>
      <c r="N108" s="98">
        <v>43</v>
      </c>
      <c r="O108" s="53">
        <v>42</v>
      </c>
      <c r="P108" s="53">
        <v>46</v>
      </c>
      <c r="Q108" s="109">
        <f t="shared" si="48"/>
        <v>131</v>
      </c>
      <c r="R108" s="110">
        <f t="shared" si="49"/>
        <v>87.33</v>
      </c>
      <c r="S108" s="111">
        <f t="shared" si="50"/>
        <v>43.67</v>
      </c>
      <c r="T108" s="98">
        <v>34</v>
      </c>
      <c r="U108" s="53">
        <v>33</v>
      </c>
      <c r="V108" s="53">
        <v>33</v>
      </c>
      <c r="W108" s="109">
        <f t="shared" si="51"/>
        <v>100</v>
      </c>
      <c r="X108" s="110">
        <f t="shared" si="52"/>
        <v>83.33</v>
      </c>
      <c r="Y108" s="111">
        <f t="shared" si="53"/>
        <v>25</v>
      </c>
      <c r="Z108" s="163">
        <f t="shared" si="54"/>
        <v>85.67</v>
      </c>
      <c r="AA108" s="168">
        <f t="shared" si="55"/>
        <v>87</v>
      </c>
      <c r="AB108" s="158" t="str">
        <f t="shared" si="56"/>
        <v>Benchmarking</v>
      </c>
      <c r="AD108" s="3"/>
      <c r="AG108" s="1"/>
      <c r="AH108" s="1"/>
      <c r="AI108" s="1"/>
      <c r="AJ108" s="1"/>
      <c r="AK108" s="1"/>
      <c r="AL108" s="1"/>
      <c r="AM108" s="1"/>
      <c r="AN108" s="1"/>
      <c r="AO108" s="1"/>
      <c r="AP108" s="1"/>
      <c r="AQ108" s="1"/>
      <c r="AR108" s="1"/>
      <c r="AS108" s="1"/>
      <c r="AT108" s="1"/>
      <c r="AU108" s="45"/>
      <c r="AV108" s="44">
        <f t="shared" si="42"/>
        <v>85</v>
      </c>
      <c r="AW108" s="44">
        <f t="shared" si="43"/>
        <v>82.5</v>
      </c>
      <c r="AX108" s="44">
        <f t="shared" si="44"/>
        <v>82.5</v>
      </c>
    </row>
    <row r="109" spans="1:50" ht="18" customHeight="1">
      <c r="A109" s="146">
        <v>47</v>
      </c>
      <c r="B109" s="190" t="str">
        <f>INPUT!B109</f>
        <v>Cruz, Andrea</v>
      </c>
      <c r="C109" s="57"/>
      <c r="D109" s="57"/>
      <c r="E109" s="83"/>
      <c r="F109" s="98">
        <v>17</v>
      </c>
      <c r="G109" s="53">
        <v>17</v>
      </c>
      <c r="H109" s="53">
        <v>16</v>
      </c>
      <c r="I109" s="53">
        <v>18</v>
      </c>
      <c r="J109" s="53">
        <v>18</v>
      </c>
      <c r="K109" s="109">
        <f t="shared" si="45"/>
        <v>86</v>
      </c>
      <c r="L109" s="110">
        <f t="shared" si="46"/>
        <v>86</v>
      </c>
      <c r="M109" s="111">
        <f t="shared" si="47"/>
        <v>17.2</v>
      </c>
      <c r="N109" s="98">
        <v>42</v>
      </c>
      <c r="O109" s="53">
        <v>44</v>
      </c>
      <c r="P109" s="53">
        <v>43</v>
      </c>
      <c r="Q109" s="109">
        <f t="shared" si="48"/>
        <v>129</v>
      </c>
      <c r="R109" s="110">
        <f t="shared" si="49"/>
        <v>86</v>
      </c>
      <c r="S109" s="111">
        <f t="shared" si="50"/>
        <v>43</v>
      </c>
      <c r="T109" s="98">
        <v>33</v>
      </c>
      <c r="U109" s="53">
        <v>34</v>
      </c>
      <c r="V109" s="53">
        <v>34</v>
      </c>
      <c r="W109" s="109">
        <f t="shared" si="51"/>
        <v>101</v>
      </c>
      <c r="X109" s="110">
        <f t="shared" si="52"/>
        <v>84.17</v>
      </c>
      <c r="Y109" s="111">
        <f t="shared" si="53"/>
        <v>25.25</v>
      </c>
      <c r="Z109" s="163">
        <f t="shared" si="54"/>
        <v>85.45</v>
      </c>
      <c r="AA109" s="168">
        <f t="shared" si="55"/>
        <v>87</v>
      </c>
      <c r="AB109" s="158" t="str">
        <f t="shared" si="56"/>
        <v>Benchmarking</v>
      </c>
      <c r="AD109" s="3"/>
      <c r="AG109" s="1"/>
      <c r="AH109" s="1"/>
      <c r="AI109" s="1"/>
      <c r="AJ109" s="1"/>
      <c r="AK109" s="1"/>
      <c r="AL109" s="1"/>
      <c r="AM109" s="1"/>
      <c r="AN109" s="1"/>
      <c r="AO109" s="1"/>
      <c r="AP109" s="1"/>
      <c r="AQ109" s="1"/>
      <c r="AR109" s="1"/>
      <c r="AS109" s="1"/>
      <c r="AT109" s="1"/>
      <c r="AU109" s="45"/>
      <c r="AV109" s="44">
        <f t="shared" si="42"/>
        <v>82.5</v>
      </c>
      <c r="AW109" s="44">
        <f t="shared" si="43"/>
        <v>85</v>
      </c>
      <c r="AX109" s="44">
        <f t="shared" si="44"/>
        <v>85</v>
      </c>
    </row>
    <row r="110" spans="1:50" ht="18" customHeight="1">
      <c r="A110" s="146">
        <v>48</v>
      </c>
      <c r="B110" s="190" t="str">
        <f>INPUT!B110</f>
        <v>Dela Cruz, Beatriz</v>
      </c>
      <c r="C110" s="57"/>
      <c r="D110" s="57"/>
      <c r="E110" s="83"/>
      <c r="F110" s="98">
        <v>10</v>
      </c>
      <c r="G110" s="53">
        <v>12</v>
      </c>
      <c r="H110" s="53">
        <v>10</v>
      </c>
      <c r="I110" s="53">
        <v>11</v>
      </c>
      <c r="J110" s="53">
        <v>11</v>
      </c>
      <c r="K110" s="109">
        <f t="shared" si="45"/>
        <v>54</v>
      </c>
      <c r="L110" s="110">
        <f t="shared" si="46"/>
        <v>54</v>
      </c>
      <c r="M110" s="111">
        <f t="shared" si="47"/>
        <v>10.8</v>
      </c>
      <c r="N110" s="98">
        <v>29</v>
      </c>
      <c r="O110" s="53">
        <v>27</v>
      </c>
      <c r="P110" s="53">
        <v>30</v>
      </c>
      <c r="Q110" s="109">
        <f t="shared" si="48"/>
        <v>86</v>
      </c>
      <c r="R110" s="110">
        <f t="shared" si="49"/>
        <v>57.33</v>
      </c>
      <c r="S110" s="111">
        <f t="shared" si="50"/>
        <v>28.67</v>
      </c>
      <c r="T110" s="98">
        <v>20</v>
      </c>
      <c r="U110" s="53">
        <v>21</v>
      </c>
      <c r="V110" s="53">
        <v>19</v>
      </c>
      <c r="W110" s="109">
        <f t="shared" si="51"/>
        <v>60</v>
      </c>
      <c r="X110" s="110">
        <f t="shared" si="52"/>
        <v>50</v>
      </c>
      <c r="Y110" s="111">
        <f t="shared" si="53"/>
        <v>15</v>
      </c>
      <c r="Z110" s="163">
        <f t="shared" si="54"/>
        <v>54.47</v>
      </c>
      <c r="AA110" s="168">
        <f t="shared" si="55"/>
        <v>67</v>
      </c>
      <c r="AB110" s="158" t="str">
        <f t="shared" si="56"/>
        <v xml:space="preserve">Developing </v>
      </c>
      <c r="AD110" s="3"/>
      <c r="AG110" s="1"/>
      <c r="AH110" s="1"/>
      <c r="AI110" s="1"/>
      <c r="AJ110" s="1"/>
      <c r="AK110" s="1"/>
      <c r="AL110" s="1"/>
      <c r="AM110" s="1"/>
      <c r="AN110" s="1"/>
      <c r="AO110" s="1"/>
      <c r="AP110" s="1"/>
      <c r="AQ110" s="1"/>
      <c r="AR110" s="1"/>
      <c r="AS110" s="1"/>
      <c r="AT110" s="1"/>
      <c r="AU110" s="45"/>
      <c r="AV110" s="44">
        <f t="shared" si="42"/>
        <v>50</v>
      </c>
      <c r="AW110" s="44">
        <f t="shared" si="43"/>
        <v>52.5</v>
      </c>
      <c r="AX110" s="44">
        <f t="shared" si="44"/>
        <v>47.5</v>
      </c>
    </row>
    <row r="111" spans="1:50" ht="18" customHeight="1">
      <c r="A111" s="146">
        <v>49</v>
      </c>
      <c r="B111" s="190" t="str">
        <f>INPUT!B111</f>
        <v>Diaz, Celine</v>
      </c>
      <c r="C111" s="57"/>
      <c r="D111" s="57"/>
      <c r="E111" s="83"/>
      <c r="F111" s="98">
        <v>15</v>
      </c>
      <c r="G111" s="53">
        <v>16</v>
      </c>
      <c r="H111" s="53">
        <v>16</v>
      </c>
      <c r="I111" s="53">
        <v>16</v>
      </c>
      <c r="J111" s="53">
        <v>15</v>
      </c>
      <c r="K111" s="109">
        <f t="shared" si="45"/>
        <v>78</v>
      </c>
      <c r="L111" s="110">
        <f t="shared" si="46"/>
        <v>78</v>
      </c>
      <c r="M111" s="111">
        <f t="shared" si="47"/>
        <v>15.6</v>
      </c>
      <c r="N111" s="98">
        <v>39</v>
      </c>
      <c r="O111" s="53">
        <v>38</v>
      </c>
      <c r="P111" s="53">
        <v>37</v>
      </c>
      <c r="Q111" s="109">
        <f t="shared" si="48"/>
        <v>114</v>
      </c>
      <c r="R111" s="110">
        <f t="shared" si="49"/>
        <v>76</v>
      </c>
      <c r="S111" s="111">
        <f t="shared" si="50"/>
        <v>38</v>
      </c>
      <c r="T111" s="98">
        <v>27</v>
      </c>
      <c r="U111" s="53">
        <v>28</v>
      </c>
      <c r="V111" s="53">
        <v>27</v>
      </c>
      <c r="W111" s="109">
        <f t="shared" si="51"/>
        <v>82</v>
      </c>
      <c r="X111" s="110">
        <f t="shared" si="52"/>
        <v>68.33</v>
      </c>
      <c r="Y111" s="111">
        <f t="shared" si="53"/>
        <v>20.5</v>
      </c>
      <c r="Z111" s="163">
        <f t="shared" si="54"/>
        <v>74.099999999999994</v>
      </c>
      <c r="AA111" s="168">
        <f t="shared" si="55"/>
        <v>76</v>
      </c>
      <c r="AB111" s="158" t="str">
        <f t="shared" si="56"/>
        <v>Connecting</v>
      </c>
      <c r="AG111" s="1"/>
      <c r="AH111" s="1"/>
      <c r="AI111" s="1"/>
      <c r="AJ111" s="1"/>
      <c r="AK111" s="1"/>
      <c r="AL111" s="1"/>
      <c r="AM111" s="1"/>
      <c r="AN111" s="1"/>
      <c r="AO111" s="1"/>
      <c r="AP111" s="1"/>
      <c r="AQ111" s="1"/>
      <c r="AR111" s="1"/>
      <c r="AS111" s="1"/>
      <c r="AT111" s="1"/>
      <c r="AU111" s="45"/>
      <c r="AV111" s="44">
        <f t="shared" si="42"/>
        <v>67.5</v>
      </c>
      <c r="AW111" s="44">
        <f t="shared" si="43"/>
        <v>70</v>
      </c>
      <c r="AX111" s="44">
        <f t="shared" si="44"/>
        <v>67.5</v>
      </c>
    </row>
    <row r="112" spans="1:50" ht="18" customHeight="1" thickBot="1">
      <c r="A112" s="148">
        <v>50</v>
      </c>
      <c r="B112" s="208" t="str">
        <f>INPUT!B112</f>
        <v>Evangelista, Danielle</v>
      </c>
      <c r="C112" s="63"/>
      <c r="D112" s="63"/>
      <c r="E112" s="84"/>
      <c r="F112" s="99">
        <v>16</v>
      </c>
      <c r="G112" s="54">
        <v>15</v>
      </c>
      <c r="H112" s="54">
        <v>15</v>
      </c>
      <c r="I112" s="54">
        <v>15</v>
      </c>
      <c r="J112" s="54">
        <v>15</v>
      </c>
      <c r="K112" s="112">
        <f t="shared" si="45"/>
        <v>76</v>
      </c>
      <c r="L112" s="113">
        <f t="shared" si="46"/>
        <v>76</v>
      </c>
      <c r="M112" s="114">
        <f t="shared" si="47"/>
        <v>15.2</v>
      </c>
      <c r="N112" s="99">
        <v>39</v>
      </c>
      <c r="O112" s="54">
        <v>45</v>
      </c>
      <c r="P112" s="54">
        <v>40</v>
      </c>
      <c r="Q112" s="112">
        <f t="shared" si="48"/>
        <v>124</v>
      </c>
      <c r="R112" s="113">
        <f t="shared" si="49"/>
        <v>82.67</v>
      </c>
      <c r="S112" s="114">
        <f t="shared" si="50"/>
        <v>41.34</v>
      </c>
      <c r="T112" s="99">
        <v>30</v>
      </c>
      <c r="U112" s="54">
        <v>31</v>
      </c>
      <c r="V112" s="54">
        <v>28</v>
      </c>
      <c r="W112" s="112">
        <f t="shared" si="51"/>
        <v>89</v>
      </c>
      <c r="X112" s="113">
        <f t="shared" si="52"/>
        <v>74.17</v>
      </c>
      <c r="Y112" s="114">
        <f t="shared" si="53"/>
        <v>22.25</v>
      </c>
      <c r="Z112" s="164">
        <f t="shared" si="54"/>
        <v>78.790000000000006</v>
      </c>
      <c r="AA112" s="169">
        <f t="shared" si="55"/>
        <v>80</v>
      </c>
      <c r="AB112" s="159" t="str">
        <f t="shared" si="56"/>
        <v>Benchmarking</v>
      </c>
      <c r="AG112" s="1"/>
      <c r="AH112" s="1"/>
      <c r="AI112" s="1"/>
      <c r="AJ112" s="1"/>
      <c r="AK112" s="1"/>
      <c r="AL112" s="1"/>
      <c r="AM112" s="1"/>
      <c r="AN112" s="1"/>
      <c r="AO112" s="1"/>
      <c r="AP112" s="1"/>
      <c r="AQ112" s="1"/>
      <c r="AR112" s="1"/>
      <c r="AS112" s="1"/>
      <c r="AT112" s="1"/>
      <c r="AU112" s="45"/>
      <c r="AV112" s="44">
        <f t="shared" si="42"/>
        <v>75</v>
      </c>
      <c r="AW112" s="44">
        <f t="shared" si="43"/>
        <v>77.5</v>
      </c>
      <c r="AX112" s="44">
        <f t="shared" si="44"/>
        <v>70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PnjxPSDmWPYTa9FoT+OKNIPZfqPEAH3yJ4IrYG0kJDfhZiR5PTHqIzKr9cXNQSW8r96xh/u5b8OShA0+sarfzA==" saltValue="5Byt125yQQM/47pRD+huMQ==" spinCount="100000" sheet="1" formatCells="0" formatColumns="0" formatRows="0" sort="0" autoFilter="0"/>
  <autoFilter ref="B11:B112" xr:uid="{00000000-0009-0000-0000-000003000000}"/>
  <mergeCells count="25">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 ref="Q5:R5"/>
    <mergeCell ref="AA8:AA10"/>
    <mergeCell ref="T8:Y8"/>
    <mergeCell ref="I4:K4"/>
    <mergeCell ref="B4:F4"/>
    <mergeCell ref="Z8:Z10"/>
    <mergeCell ref="N8:S8"/>
    <mergeCell ref="X7:Y7"/>
    <mergeCell ref="Z7:AA7"/>
  </mergeCells>
  <conditionalFormatting sqref="AA12:AA61 AA63:AA112">
    <cfRule type="cellIs" dxfId="6" priority="3" operator="lessThan">
      <formula>75</formula>
    </cfRule>
  </conditionalFormatting>
  <conditionalFormatting sqref="AB12:AB112">
    <cfRule type="containsText" dxfId="5" priority="1" operator="containsText" text="Emerging">
      <formula>NOT(ISERROR(SEARCH("Emerging",AB12)))</formula>
    </cfRule>
    <cfRule type="containsText" dxfId="4" priority="2" operator="containsText" text="Developing">
      <formula>NOT(ISERROR(SEARCH("Developing",AB12)))</formula>
    </cfRule>
  </conditionalFormatting>
  <dataValidations count="60">
    <dataValidation allowBlank="1" showInputMessage="1" showErrorMessage="1" prompt="Encode Quarterly Assessment's Highest Possible Score" sqref="V10:W10" xr:uid="{00000000-0002-0000-0300-000000000000}"/>
    <dataValidation allowBlank="1" showInputMessage="1" prompt="Encode Quarterly Assessment's Highest Possible Score" sqref="V10:W10" xr:uid="{00000000-0002-0000-0300-000001000000}"/>
    <dataValidation allowBlank="1" showInputMessage="1" prompt="Summative Tests' and Term Examination's Weighted Score" sqref="Y12:Y61 Y63:Y112" xr:uid="{00000000-0002-0000-0300-000002000000}"/>
    <dataValidation allowBlank="1" showInputMessage="1" prompt="Summative Tests' and Term Examination's Percentage Score" sqref="X12:X61 X63:X112" xr:uid="{00000000-0002-0000-0300-000003000000}"/>
    <dataValidation allowBlank="1" showInputMessage="1" showErrorMessage="1" prompt="Summative Tests' and Term Examination's Total Score" sqref="W12:W61 W63:W112" xr:uid="{00000000-0002-0000-0300-000004000000}"/>
    <dataValidation type="whole" operator="lessThanOrEqual" allowBlank="1" showInputMessage="1" showErrorMessage="1" error="INPUT NUMBER LESS THAN OR EQUAL THE HPS" prompt="Encode Learners' Raw Score" sqref="U12:U61 U63:U112" xr:uid="{00000000-0002-0000-0300-000005000000}">
      <formula1>$U$10</formula1>
    </dataValidation>
    <dataValidation type="whole" operator="lessThanOrEqual" allowBlank="1" showInputMessage="1" showErrorMessage="1" error="INPUT NUMBER LESS THAN OR EQUAL THE HPS" prompt="Encode Learners' Raw Score" sqref="T12:T61 T63:T112" xr:uid="{00000000-0002-0000-03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3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3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3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3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3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3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3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3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3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3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3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3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3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3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3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3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3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3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3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3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3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3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3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3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3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300-000020000000}">
      <formula1>$P$10</formula1>
    </dataValidation>
    <dataValidation allowBlank="1" sqref="A10:E10 A12:A61 AD10:XFD10" xr:uid="{00000000-0002-0000-0300-000021000000}"/>
    <dataValidation allowBlank="1" showInputMessage="1" showErrorMessage="1" prompt="Written Works' Total Raw Score" sqref="K12:K61 K63:K112" xr:uid="{00000000-0002-0000-0300-000022000000}"/>
    <dataValidation allowBlank="1" showInputMessage="1" showErrorMessage="1" prompt="Performance Tasks' Total Raw Scores" sqref="Q12:Q61 Q63:Q112" xr:uid="{00000000-0002-0000-0300-000023000000}"/>
    <dataValidation allowBlank="1" showInputMessage="1" prompt="Do not type name of learners here. Go to INPUT DATA sheet." sqref="B12:E61 B63:E112" xr:uid="{00000000-0002-0000-0300-000024000000}"/>
    <dataValidation allowBlank="1" showInputMessage="1" showErrorMessage="1" prompt="Written Works' Total Highest Possible Score" sqref="K10" xr:uid="{00000000-0002-0000-0300-000025000000}"/>
    <dataValidation allowBlank="1" showInputMessage="1" prompt="Written Works' Total Highest Possible Score" sqref="K10" xr:uid="{00000000-0002-0000-0300-000026000000}"/>
    <dataValidation allowBlank="1" showInputMessage="1" showErrorMessage="1" prompt="Performance Tasks' Total Highest Possible Score" sqref="Q10" xr:uid="{00000000-0002-0000-0300-000027000000}"/>
    <dataValidation allowBlank="1" showInputMessage="1" prompt="Performance Tasks' Highest Possible Score" sqref="Q10" xr:uid="{00000000-0002-0000-0300-000028000000}"/>
    <dataValidation allowBlank="1" showInputMessage="1" showErrorMessage="1" prompt="Written Works' Percentage Score" sqref="L10" xr:uid="{00000000-0002-0000-0300-000029000000}"/>
    <dataValidation allowBlank="1" showInputMessage="1" prompt="Written Works' Percentage Score" sqref="L10 L12:L61 L63:L112" xr:uid="{00000000-0002-0000-0300-00002A000000}"/>
    <dataValidation allowBlank="1" showInputMessage="1" showErrorMessage="1" prompt="Performance Tasks' Percentage Score" sqref="R10" xr:uid="{00000000-0002-0000-0300-00002B000000}"/>
    <dataValidation allowBlank="1" showInputMessage="1" prompt="Performance Tasks' Percentage Score" sqref="R10 R12:R61 R63:R112" xr:uid="{00000000-0002-0000-0300-00002C000000}"/>
    <dataValidation allowBlank="1" showInputMessage="1" showErrorMessage="1" prompt="Written Works' Weighted Score" sqref="M10" xr:uid="{00000000-0002-0000-0300-00002D000000}"/>
    <dataValidation allowBlank="1" showInputMessage="1" prompt="Written Works' Weighted Score" sqref="M10 M12:M61 M63:M112" xr:uid="{00000000-0002-0000-0300-00002E000000}"/>
    <dataValidation allowBlank="1" showInputMessage="1" showErrorMessage="1" prompt="Performance Tasks' Weighted Score" sqref="S10:U10" xr:uid="{00000000-0002-0000-0300-00002F000000}"/>
    <dataValidation allowBlank="1" showInputMessage="1" prompt="Performance Tasks' Weighted Score" sqref="S10:U10 S12:S61 S63:S112" xr:uid="{00000000-0002-0000-0300-000030000000}"/>
    <dataValidation allowBlank="1" showInputMessage="1" showErrorMessage="1" prompt="Either encode Highest Possible Score or Empty" sqref="F10:J10 N10:P10" xr:uid="{00000000-0002-0000-0300-000031000000}"/>
    <dataValidation allowBlank="1" showInputMessage="1" prompt="Either encode Highest Possible Score or Empty" sqref="F10:J10 N10:P10" xr:uid="{00000000-0002-0000-0300-000032000000}"/>
    <dataValidation allowBlank="1" showInputMessage="1" showErrorMessage="1" prompt="Quarterly Assessment's Percentage Score" sqref="X10" xr:uid="{00000000-0002-0000-0300-000033000000}"/>
    <dataValidation allowBlank="1" showInputMessage="1" prompt="Quarterly Assessment's Percentage Score" sqref="X10" xr:uid="{00000000-0002-0000-0300-000034000000}"/>
    <dataValidation allowBlank="1" showInputMessage="1" showErrorMessage="1" prompt="Quarterly Assessment's Weighted Score" sqref="Y10" xr:uid="{00000000-0002-0000-0300-000035000000}"/>
    <dataValidation allowBlank="1" showInputMessage="1" prompt="Quarterly Assessment's Weighted Score" sqref="Y10" xr:uid="{00000000-0002-0000-0300-000036000000}"/>
    <dataValidation allowBlank="1" showInputMessage="1" prompt="INITIAL GRADE" sqref="Z12:Z61 Z63:Z112" xr:uid="{00000000-0002-0000-0300-000037000000}"/>
    <dataValidation allowBlank="1" showInputMessage="1" prompt="QUARTERLY GRADE (TRANSMUTED GRADE)" sqref="AA12:AA61 AA63:AA112" xr:uid="{00000000-0002-0000-0300-000038000000}"/>
    <dataValidation type="whole" operator="lessThanOrEqual" allowBlank="1" showInputMessage="1" showErrorMessage="1" error="INPUT NUMBER LESS THAN OR EQUAL THE HPS" prompt="Encode learner's raw score." sqref="F12:J61 F63:J112 N12:P61 N63:P112" xr:uid="{00000000-0002-0000-0300-000039000000}">
      <formula1>F$10</formula1>
    </dataValidation>
    <dataValidation type="whole" operator="lessThanOrEqual" allowBlank="1" showInputMessage="1" showErrorMessage="1" error="INPUT NUMBER LESS THAN OR EQUAL THE HPS" prompt="Encode learner's raw score" sqref="V12:V61 V63:V112" xr:uid="{00000000-0002-0000-0300-00003A000000}">
      <formula1>$V$10</formula1>
    </dataValidation>
    <dataValidation allowBlank="1" showErrorMessage="1" sqref="A11:AD11 A62:S62 AB62:AW62 AD13:AG13 AE17:AG17 AE23:AG23 AE29:AG29 AF11:AZ11 AY62:XFD62 BB11:XFD11" xr:uid="{00000000-0002-0000-03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BE120"/>
  <sheetViews>
    <sheetView showGridLines="0" zoomScale="70" zoomScaleNormal="70" zoomScaleSheetLayoutView="85" workbookViewId="0">
      <selection activeCell="B64" sqref="B64"/>
    </sheetView>
  </sheetViews>
  <sheetFormatPr defaultColWidth="4.6640625" defaultRowHeight="13.8"/>
  <cols>
    <col min="1" max="1" width="4.109375" style="3" customWidth="1"/>
    <col min="2" max="2" width="33.33203125" style="3" customWidth="1"/>
    <col min="3" max="5" width="3.33203125" style="3" hidden="1" customWidth="1"/>
    <col min="6" max="16" width="4.44140625" style="3" customWidth="1"/>
    <col min="17" max="18" width="4.44140625" style="9" customWidth="1"/>
    <col min="19" max="28" width="4.44140625" style="3" customWidth="1"/>
    <col min="29" max="30" width="7.109375" style="9" customWidth="1"/>
    <col min="31" max="31" width="10.33203125" style="3" customWidth="1"/>
    <col min="32" max="34" width="7.109375" style="9" customWidth="1"/>
    <col min="35" max="35" width="7.109375" style="5" customWidth="1"/>
    <col min="36" max="38" width="4.6640625" style="1" customWidth="1"/>
    <col min="39" max="55" width="4.6640625" style="2" customWidth="1"/>
    <col min="56" max="255" width="4.6640625" style="1" customWidth="1"/>
    <col min="256" max="256" width="4.109375" style="1" customWidth="1"/>
    <col min="257" max="257" width="28.6640625" style="1" customWidth="1"/>
    <col min="258" max="270" width="3.33203125" style="1" customWidth="1"/>
    <col min="271" max="271" width="4.6640625" style="1" customWidth="1"/>
    <col min="272" max="273" width="5.6640625" style="1" customWidth="1"/>
    <col min="274" max="283" width="3.33203125" style="1" customWidth="1"/>
    <col min="284" max="284" width="4.109375" style="1" customWidth="1"/>
    <col min="285" max="286" width="5.6640625" style="1" customWidth="1"/>
    <col min="287" max="287" width="8.6640625" style="1" customWidth="1"/>
    <col min="288" max="291" width="5.6640625" style="1" customWidth="1"/>
    <col min="292" max="511" width="4.6640625" style="1" customWidth="1"/>
    <col min="512" max="512" width="4.109375" style="1" customWidth="1"/>
    <col min="513" max="513" width="28.6640625" style="1" customWidth="1"/>
    <col min="514" max="526" width="3.33203125" style="1" customWidth="1"/>
    <col min="527" max="527" width="4.6640625" style="1" customWidth="1"/>
    <col min="528" max="529" width="5.6640625" style="1" customWidth="1"/>
    <col min="530" max="539" width="3.33203125" style="1" customWidth="1"/>
    <col min="540" max="540" width="4.109375" style="1" customWidth="1"/>
    <col min="541" max="542" width="5.6640625" style="1" customWidth="1"/>
    <col min="543" max="543" width="8.6640625" style="1" customWidth="1"/>
    <col min="544" max="547" width="5.6640625" style="1" customWidth="1"/>
    <col min="548" max="767" width="4.6640625" style="1" customWidth="1"/>
    <col min="768" max="768" width="4.109375" style="1" customWidth="1"/>
    <col min="769" max="769" width="28.6640625" style="1" customWidth="1"/>
    <col min="770" max="782" width="3.33203125" style="1" customWidth="1"/>
    <col min="783" max="783" width="4.6640625" style="1" customWidth="1"/>
    <col min="784" max="785" width="5.6640625" style="1" customWidth="1"/>
    <col min="786" max="795" width="3.33203125" style="1" customWidth="1"/>
    <col min="796" max="796" width="4.109375" style="1" customWidth="1"/>
    <col min="797" max="798" width="5.6640625" style="1" customWidth="1"/>
    <col min="799" max="799" width="8.6640625" style="1" customWidth="1"/>
    <col min="800" max="803" width="5.6640625" style="1" customWidth="1"/>
    <col min="804" max="1023" width="4.6640625" style="1" customWidth="1"/>
    <col min="1024" max="1024" width="4.109375" style="1" customWidth="1"/>
    <col min="1025" max="1025" width="28.6640625" style="1" customWidth="1"/>
    <col min="1026" max="1038" width="3.33203125" style="1" customWidth="1"/>
    <col min="1039" max="1039" width="4.6640625" style="1" customWidth="1"/>
    <col min="1040" max="1041" width="5.6640625" style="1" customWidth="1"/>
    <col min="1042" max="1051" width="3.33203125" style="1" customWidth="1"/>
    <col min="1052" max="1052" width="4.109375" style="1" customWidth="1"/>
    <col min="1053" max="1054" width="5.6640625" style="1" customWidth="1"/>
    <col min="1055" max="1055" width="8.6640625" style="1" customWidth="1"/>
    <col min="1056" max="1059" width="5.6640625" style="1" customWidth="1"/>
    <col min="1060" max="1279" width="4.6640625" style="1" customWidth="1"/>
    <col min="1280" max="1280" width="4.109375" style="1" customWidth="1"/>
    <col min="1281" max="1281" width="28.6640625" style="1" customWidth="1"/>
    <col min="1282" max="1294" width="3.33203125" style="1" customWidth="1"/>
    <col min="1295" max="1295" width="4.6640625" style="1" customWidth="1"/>
    <col min="1296" max="1297" width="5.6640625" style="1" customWidth="1"/>
    <col min="1298" max="1307" width="3.33203125" style="1" customWidth="1"/>
    <col min="1308" max="1308" width="4.109375" style="1" customWidth="1"/>
    <col min="1309" max="1310" width="5.6640625" style="1" customWidth="1"/>
    <col min="1311" max="1311" width="8.6640625" style="1" customWidth="1"/>
    <col min="1312" max="1315" width="5.6640625" style="1" customWidth="1"/>
    <col min="1316" max="1535" width="4.6640625" style="1" customWidth="1"/>
    <col min="1536" max="1536" width="4.109375" style="1" customWidth="1"/>
    <col min="1537" max="1537" width="28.6640625" style="1" customWidth="1"/>
    <col min="1538" max="1550" width="3.33203125" style="1" customWidth="1"/>
    <col min="1551" max="1551" width="4.6640625" style="1" customWidth="1"/>
    <col min="1552" max="1553" width="5.6640625" style="1" customWidth="1"/>
    <col min="1554" max="1563" width="3.33203125" style="1" customWidth="1"/>
    <col min="1564" max="1564" width="4.109375" style="1" customWidth="1"/>
    <col min="1565" max="1566" width="5.6640625" style="1" customWidth="1"/>
    <col min="1567" max="1567" width="8.6640625" style="1" customWidth="1"/>
    <col min="1568" max="1571" width="5.6640625" style="1" customWidth="1"/>
    <col min="1572" max="1791" width="4.6640625" style="1" customWidth="1"/>
    <col min="1792" max="1792" width="4.109375" style="1" customWidth="1"/>
    <col min="1793" max="1793" width="28.6640625" style="1" customWidth="1"/>
    <col min="1794" max="1806" width="3.33203125" style="1" customWidth="1"/>
    <col min="1807" max="1807" width="4.6640625" style="1" customWidth="1"/>
    <col min="1808" max="1809" width="5.6640625" style="1" customWidth="1"/>
    <col min="1810" max="1819" width="3.33203125" style="1" customWidth="1"/>
    <col min="1820" max="1820" width="4.109375" style="1" customWidth="1"/>
    <col min="1821" max="1822" width="5.6640625" style="1" customWidth="1"/>
    <col min="1823" max="1823" width="8.6640625" style="1" customWidth="1"/>
    <col min="1824" max="1827" width="5.6640625" style="1" customWidth="1"/>
    <col min="1828" max="2047" width="4.6640625" style="1" customWidth="1"/>
    <col min="2048" max="2048" width="4.109375" style="1" customWidth="1"/>
    <col min="2049" max="2049" width="28.6640625" style="1" customWidth="1"/>
    <col min="2050" max="2062" width="3.33203125" style="1" customWidth="1"/>
    <col min="2063" max="2063" width="4.6640625" style="1" customWidth="1"/>
    <col min="2064" max="2065" width="5.6640625" style="1" customWidth="1"/>
    <col min="2066" max="2075" width="3.33203125" style="1" customWidth="1"/>
    <col min="2076" max="2076" width="4.109375" style="1" customWidth="1"/>
    <col min="2077" max="2078" width="5.6640625" style="1" customWidth="1"/>
    <col min="2079" max="2079" width="8.6640625" style="1" customWidth="1"/>
    <col min="2080" max="2083" width="5.6640625" style="1" customWidth="1"/>
    <col min="2084" max="2303" width="4.6640625" style="1" customWidth="1"/>
    <col min="2304" max="2304" width="4.109375" style="1" customWidth="1"/>
    <col min="2305" max="2305" width="28.6640625" style="1" customWidth="1"/>
    <col min="2306" max="2318" width="3.33203125" style="1" customWidth="1"/>
    <col min="2319" max="2319" width="4.6640625" style="1" customWidth="1"/>
    <col min="2320" max="2321" width="5.6640625" style="1" customWidth="1"/>
    <col min="2322" max="2331" width="3.33203125" style="1" customWidth="1"/>
    <col min="2332" max="2332" width="4.109375" style="1" customWidth="1"/>
    <col min="2333" max="2334" width="5.6640625" style="1" customWidth="1"/>
    <col min="2335" max="2335" width="8.6640625" style="1" customWidth="1"/>
    <col min="2336" max="2339" width="5.6640625" style="1" customWidth="1"/>
    <col min="2340" max="2559" width="4.6640625" style="1" customWidth="1"/>
    <col min="2560" max="2560" width="4.109375" style="1" customWidth="1"/>
    <col min="2561" max="2561" width="28.6640625" style="1" customWidth="1"/>
    <col min="2562" max="2574" width="3.33203125" style="1" customWidth="1"/>
    <col min="2575" max="2575" width="4.6640625" style="1" customWidth="1"/>
    <col min="2576" max="2577" width="5.6640625" style="1" customWidth="1"/>
    <col min="2578" max="2587" width="3.33203125" style="1" customWidth="1"/>
    <col min="2588" max="2588" width="4.109375" style="1" customWidth="1"/>
    <col min="2589" max="2590" width="5.6640625" style="1" customWidth="1"/>
    <col min="2591" max="2591" width="8.6640625" style="1" customWidth="1"/>
    <col min="2592" max="2595" width="5.6640625" style="1" customWidth="1"/>
    <col min="2596" max="2815" width="4.6640625" style="1" customWidth="1"/>
    <col min="2816" max="2816" width="4.109375" style="1" customWidth="1"/>
    <col min="2817" max="2817" width="28.6640625" style="1" customWidth="1"/>
    <col min="2818" max="2830" width="3.33203125" style="1" customWidth="1"/>
    <col min="2831" max="2831" width="4.6640625" style="1" customWidth="1"/>
    <col min="2832" max="2833" width="5.6640625" style="1" customWidth="1"/>
    <col min="2834" max="2843" width="3.33203125" style="1" customWidth="1"/>
    <col min="2844" max="2844" width="4.109375" style="1" customWidth="1"/>
    <col min="2845" max="2846" width="5.6640625" style="1" customWidth="1"/>
    <col min="2847" max="2847" width="8.6640625" style="1" customWidth="1"/>
    <col min="2848" max="2851" width="5.6640625" style="1" customWidth="1"/>
    <col min="2852" max="3071" width="4.6640625" style="1" customWidth="1"/>
    <col min="3072" max="3072" width="4.109375" style="1" customWidth="1"/>
    <col min="3073" max="3073" width="28.6640625" style="1" customWidth="1"/>
    <col min="3074" max="3086" width="3.33203125" style="1" customWidth="1"/>
    <col min="3087" max="3087" width="4.6640625" style="1" customWidth="1"/>
    <col min="3088" max="3089" width="5.6640625" style="1" customWidth="1"/>
    <col min="3090" max="3099" width="3.33203125" style="1" customWidth="1"/>
    <col min="3100" max="3100" width="4.109375" style="1" customWidth="1"/>
    <col min="3101" max="3102" width="5.6640625" style="1" customWidth="1"/>
    <col min="3103" max="3103" width="8.6640625" style="1" customWidth="1"/>
    <col min="3104" max="3107" width="5.6640625" style="1" customWidth="1"/>
    <col min="3108" max="3327" width="4.6640625" style="1" customWidth="1"/>
    <col min="3328" max="3328" width="4.109375" style="1" customWidth="1"/>
    <col min="3329" max="3329" width="28.6640625" style="1" customWidth="1"/>
    <col min="3330" max="3342" width="3.33203125" style="1" customWidth="1"/>
    <col min="3343" max="3343" width="4.6640625" style="1" customWidth="1"/>
    <col min="3344" max="3345" width="5.6640625" style="1" customWidth="1"/>
    <col min="3346" max="3355" width="3.33203125" style="1" customWidth="1"/>
    <col min="3356" max="3356" width="4.109375" style="1" customWidth="1"/>
    <col min="3357" max="3358" width="5.6640625" style="1" customWidth="1"/>
    <col min="3359" max="3359" width="8.6640625" style="1" customWidth="1"/>
    <col min="3360" max="3363" width="5.6640625" style="1" customWidth="1"/>
    <col min="3364" max="3583" width="4.6640625" style="1" customWidth="1"/>
    <col min="3584" max="3584" width="4.109375" style="1" customWidth="1"/>
    <col min="3585" max="3585" width="28.6640625" style="1" customWidth="1"/>
    <col min="3586" max="3598" width="3.33203125" style="1" customWidth="1"/>
    <col min="3599" max="3599" width="4.6640625" style="1" customWidth="1"/>
    <col min="3600" max="3601" width="5.6640625" style="1" customWidth="1"/>
    <col min="3602" max="3611" width="3.33203125" style="1" customWidth="1"/>
    <col min="3612" max="3612" width="4.109375" style="1" customWidth="1"/>
    <col min="3613" max="3614" width="5.6640625" style="1" customWidth="1"/>
    <col min="3615" max="3615" width="8.6640625" style="1" customWidth="1"/>
    <col min="3616" max="3619" width="5.6640625" style="1" customWidth="1"/>
    <col min="3620" max="3839" width="4.6640625" style="1" customWidth="1"/>
    <col min="3840" max="3840" width="4.109375" style="1" customWidth="1"/>
    <col min="3841" max="3841" width="28.6640625" style="1" customWidth="1"/>
    <col min="3842" max="3854" width="3.33203125" style="1" customWidth="1"/>
    <col min="3855" max="3855" width="4.6640625" style="1" customWidth="1"/>
    <col min="3856" max="3857" width="5.6640625" style="1" customWidth="1"/>
    <col min="3858" max="3867" width="3.33203125" style="1" customWidth="1"/>
    <col min="3868" max="3868" width="4.109375" style="1" customWidth="1"/>
    <col min="3869" max="3870" width="5.6640625" style="1" customWidth="1"/>
    <col min="3871" max="3871" width="8.6640625" style="1" customWidth="1"/>
    <col min="3872" max="3875" width="5.6640625" style="1" customWidth="1"/>
    <col min="3876" max="4095" width="4.6640625" style="1" customWidth="1"/>
    <col min="4096" max="4096" width="4.109375" style="1" customWidth="1"/>
    <col min="4097" max="4097" width="28.6640625" style="1" customWidth="1"/>
    <col min="4098" max="4110" width="3.33203125" style="1" customWidth="1"/>
    <col min="4111" max="4111" width="4.6640625" style="1" customWidth="1"/>
    <col min="4112" max="4113" width="5.6640625" style="1" customWidth="1"/>
    <col min="4114" max="4123" width="3.33203125" style="1" customWidth="1"/>
    <col min="4124" max="4124" width="4.109375" style="1" customWidth="1"/>
    <col min="4125" max="4126" width="5.6640625" style="1" customWidth="1"/>
    <col min="4127" max="4127" width="8.6640625" style="1" customWidth="1"/>
    <col min="4128" max="4131" width="5.6640625" style="1" customWidth="1"/>
    <col min="4132" max="4351" width="4.6640625" style="1" customWidth="1"/>
    <col min="4352" max="4352" width="4.109375" style="1" customWidth="1"/>
    <col min="4353" max="4353" width="28.6640625" style="1" customWidth="1"/>
    <col min="4354" max="4366" width="3.33203125" style="1" customWidth="1"/>
    <col min="4367" max="4367" width="4.6640625" style="1" customWidth="1"/>
    <col min="4368" max="4369" width="5.6640625" style="1" customWidth="1"/>
    <col min="4370" max="4379" width="3.33203125" style="1" customWidth="1"/>
    <col min="4380" max="4380" width="4.109375" style="1" customWidth="1"/>
    <col min="4381" max="4382" width="5.6640625" style="1" customWidth="1"/>
    <col min="4383" max="4383" width="8.6640625" style="1" customWidth="1"/>
    <col min="4384" max="4387" width="5.6640625" style="1" customWidth="1"/>
    <col min="4388" max="4607" width="4.6640625" style="1" customWidth="1"/>
    <col min="4608" max="4608" width="4.109375" style="1" customWidth="1"/>
    <col min="4609" max="4609" width="28.6640625" style="1" customWidth="1"/>
    <col min="4610" max="4622" width="3.33203125" style="1" customWidth="1"/>
    <col min="4623" max="4623" width="4.6640625" style="1" customWidth="1"/>
    <col min="4624" max="4625" width="5.6640625" style="1" customWidth="1"/>
    <col min="4626" max="4635" width="3.33203125" style="1" customWidth="1"/>
    <col min="4636" max="4636" width="4.109375" style="1" customWidth="1"/>
    <col min="4637" max="4638" width="5.6640625" style="1" customWidth="1"/>
    <col min="4639" max="4639" width="8.6640625" style="1" customWidth="1"/>
    <col min="4640" max="4643" width="5.6640625" style="1" customWidth="1"/>
    <col min="4644" max="4863" width="4.6640625" style="1" customWidth="1"/>
    <col min="4864" max="4864" width="4.109375" style="1" customWidth="1"/>
    <col min="4865" max="4865" width="28.6640625" style="1" customWidth="1"/>
    <col min="4866" max="4878" width="3.33203125" style="1" customWidth="1"/>
    <col min="4879" max="4879" width="4.6640625" style="1" customWidth="1"/>
    <col min="4880" max="4881" width="5.6640625" style="1" customWidth="1"/>
    <col min="4882" max="4891" width="3.33203125" style="1" customWidth="1"/>
    <col min="4892" max="4892" width="4.109375" style="1" customWidth="1"/>
    <col min="4893" max="4894" width="5.6640625" style="1" customWidth="1"/>
    <col min="4895" max="4895" width="8.6640625" style="1" customWidth="1"/>
    <col min="4896" max="4899" width="5.6640625" style="1" customWidth="1"/>
    <col min="4900" max="5119" width="4.6640625" style="1" customWidth="1"/>
    <col min="5120" max="5120" width="4.109375" style="1" customWidth="1"/>
    <col min="5121" max="5121" width="28.6640625" style="1" customWidth="1"/>
    <col min="5122" max="5134" width="3.33203125" style="1" customWidth="1"/>
    <col min="5135" max="5135" width="4.6640625" style="1" customWidth="1"/>
    <col min="5136" max="5137" width="5.6640625" style="1" customWidth="1"/>
    <col min="5138" max="5147" width="3.33203125" style="1" customWidth="1"/>
    <col min="5148" max="5148" width="4.109375" style="1" customWidth="1"/>
    <col min="5149" max="5150" width="5.6640625" style="1" customWidth="1"/>
    <col min="5151" max="5151" width="8.6640625" style="1" customWidth="1"/>
    <col min="5152" max="5155" width="5.6640625" style="1" customWidth="1"/>
    <col min="5156" max="5375" width="4.6640625" style="1" customWidth="1"/>
    <col min="5376" max="5376" width="4.109375" style="1" customWidth="1"/>
    <col min="5377" max="5377" width="28.6640625" style="1" customWidth="1"/>
    <col min="5378" max="5390" width="3.33203125" style="1" customWidth="1"/>
    <col min="5391" max="5391" width="4.6640625" style="1" customWidth="1"/>
    <col min="5392" max="5393" width="5.6640625" style="1" customWidth="1"/>
    <col min="5394" max="5403" width="3.33203125" style="1" customWidth="1"/>
    <col min="5404" max="5404" width="4.109375" style="1" customWidth="1"/>
    <col min="5405" max="5406" width="5.6640625" style="1" customWidth="1"/>
    <col min="5407" max="5407" width="8.6640625" style="1" customWidth="1"/>
    <col min="5408" max="5411" width="5.6640625" style="1" customWidth="1"/>
    <col min="5412" max="5631" width="4.6640625" style="1" customWidth="1"/>
    <col min="5632" max="5632" width="4.109375" style="1" customWidth="1"/>
    <col min="5633" max="5633" width="28.6640625" style="1" customWidth="1"/>
    <col min="5634" max="5646" width="3.33203125" style="1" customWidth="1"/>
    <col min="5647" max="5647" width="4.6640625" style="1" customWidth="1"/>
    <col min="5648" max="5649" width="5.6640625" style="1" customWidth="1"/>
    <col min="5650" max="5659" width="3.33203125" style="1" customWidth="1"/>
    <col min="5660" max="5660" width="4.109375" style="1" customWidth="1"/>
    <col min="5661" max="5662" width="5.6640625" style="1" customWidth="1"/>
    <col min="5663" max="5663" width="8.6640625" style="1" customWidth="1"/>
    <col min="5664" max="5667" width="5.6640625" style="1" customWidth="1"/>
    <col min="5668" max="5887" width="4.6640625" style="1" customWidth="1"/>
    <col min="5888" max="5888" width="4.109375" style="1" customWidth="1"/>
    <col min="5889" max="5889" width="28.6640625" style="1" customWidth="1"/>
    <col min="5890" max="5902" width="3.33203125" style="1" customWidth="1"/>
    <col min="5903" max="5903" width="4.6640625" style="1" customWidth="1"/>
    <col min="5904" max="5905" width="5.6640625" style="1" customWidth="1"/>
    <col min="5906" max="5915" width="3.33203125" style="1" customWidth="1"/>
    <col min="5916" max="5916" width="4.109375" style="1" customWidth="1"/>
    <col min="5917" max="5918" width="5.6640625" style="1" customWidth="1"/>
    <col min="5919" max="5919" width="8.6640625" style="1" customWidth="1"/>
    <col min="5920" max="5923" width="5.6640625" style="1" customWidth="1"/>
    <col min="5924" max="6143" width="4.6640625" style="1" customWidth="1"/>
    <col min="6144" max="6144" width="4.109375" style="1" customWidth="1"/>
    <col min="6145" max="6145" width="28.6640625" style="1" customWidth="1"/>
    <col min="6146" max="6158" width="3.33203125" style="1" customWidth="1"/>
    <col min="6159" max="6159" width="4.6640625" style="1" customWidth="1"/>
    <col min="6160" max="6161" width="5.6640625" style="1" customWidth="1"/>
    <col min="6162" max="6171" width="3.33203125" style="1" customWidth="1"/>
    <col min="6172" max="6172" width="4.109375" style="1" customWidth="1"/>
    <col min="6173" max="6174" width="5.6640625" style="1" customWidth="1"/>
    <col min="6175" max="6175" width="8.6640625" style="1" customWidth="1"/>
    <col min="6176" max="6179" width="5.6640625" style="1" customWidth="1"/>
    <col min="6180" max="6399" width="4.6640625" style="1" customWidth="1"/>
    <col min="6400" max="6400" width="4.109375" style="1" customWidth="1"/>
    <col min="6401" max="6401" width="28.6640625" style="1" customWidth="1"/>
    <col min="6402" max="6414" width="3.33203125" style="1" customWidth="1"/>
    <col min="6415" max="6415" width="4.6640625" style="1" customWidth="1"/>
    <col min="6416" max="6417" width="5.6640625" style="1" customWidth="1"/>
    <col min="6418" max="6427" width="3.33203125" style="1" customWidth="1"/>
    <col min="6428" max="6428" width="4.109375" style="1" customWidth="1"/>
    <col min="6429" max="6430" width="5.6640625" style="1" customWidth="1"/>
    <col min="6431" max="6431" width="8.6640625" style="1" customWidth="1"/>
    <col min="6432" max="6435" width="5.6640625" style="1" customWidth="1"/>
    <col min="6436" max="6655" width="4.6640625" style="1" customWidth="1"/>
    <col min="6656" max="6656" width="4.109375" style="1" customWidth="1"/>
    <col min="6657" max="6657" width="28.6640625" style="1" customWidth="1"/>
    <col min="6658" max="6670" width="3.33203125" style="1" customWidth="1"/>
    <col min="6671" max="6671" width="4.6640625" style="1" customWidth="1"/>
    <col min="6672" max="6673" width="5.6640625" style="1" customWidth="1"/>
    <col min="6674" max="6683" width="3.33203125" style="1" customWidth="1"/>
    <col min="6684" max="6684" width="4.109375" style="1" customWidth="1"/>
    <col min="6685" max="6686" width="5.6640625" style="1" customWidth="1"/>
    <col min="6687" max="6687" width="8.6640625" style="1" customWidth="1"/>
    <col min="6688" max="6691" width="5.6640625" style="1" customWidth="1"/>
    <col min="6692" max="6911" width="4.6640625" style="1" customWidth="1"/>
    <col min="6912" max="6912" width="4.109375" style="1" customWidth="1"/>
    <col min="6913" max="6913" width="28.6640625" style="1" customWidth="1"/>
    <col min="6914" max="6926" width="3.33203125" style="1" customWidth="1"/>
    <col min="6927" max="6927" width="4.6640625" style="1" customWidth="1"/>
    <col min="6928" max="6929" width="5.6640625" style="1" customWidth="1"/>
    <col min="6930" max="6939" width="3.33203125" style="1" customWidth="1"/>
    <col min="6940" max="6940" width="4.109375" style="1" customWidth="1"/>
    <col min="6941" max="6942" width="5.6640625" style="1" customWidth="1"/>
    <col min="6943" max="6943" width="8.6640625" style="1" customWidth="1"/>
    <col min="6944" max="6947" width="5.6640625" style="1" customWidth="1"/>
    <col min="6948" max="7167" width="4.6640625" style="1" customWidth="1"/>
    <col min="7168" max="7168" width="4.109375" style="1" customWidth="1"/>
    <col min="7169" max="7169" width="28.6640625" style="1" customWidth="1"/>
    <col min="7170" max="7182" width="3.33203125" style="1" customWidth="1"/>
    <col min="7183" max="7183" width="4.6640625" style="1" customWidth="1"/>
    <col min="7184" max="7185" width="5.6640625" style="1" customWidth="1"/>
    <col min="7186" max="7195" width="3.33203125" style="1" customWidth="1"/>
    <col min="7196" max="7196" width="4.109375" style="1" customWidth="1"/>
    <col min="7197" max="7198" width="5.6640625" style="1" customWidth="1"/>
    <col min="7199" max="7199" width="8.6640625" style="1" customWidth="1"/>
    <col min="7200" max="7203" width="5.6640625" style="1" customWidth="1"/>
    <col min="7204" max="7423" width="4.6640625" style="1" customWidth="1"/>
    <col min="7424" max="7424" width="4.109375" style="1" customWidth="1"/>
    <col min="7425" max="7425" width="28.6640625" style="1" customWidth="1"/>
    <col min="7426" max="7438" width="3.33203125" style="1" customWidth="1"/>
    <col min="7439" max="7439" width="4.6640625" style="1" customWidth="1"/>
    <col min="7440" max="7441" width="5.6640625" style="1" customWidth="1"/>
    <col min="7442" max="7451" width="3.33203125" style="1" customWidth="1"/>
    <col min="7452" max="7452" width="4.109375" style="1" customWidth="1"/>
    <col min="7453" max="7454" width="5.6640625" style="1" customWidth="1"/>
    <col min="7455" max="7455" width="8.6640625" style="1" customWidth="1"/>
    <col min="7456" max="7459" width="5.6640625" style="1" customWidth="1"/>
    <col min="7460" max="7679" width="4.6640625" style="1" customWidth="1"/>
    <col min="7680" max="7680" width="4.109375" style="1" customWidth="1"/>
    <col min="7681" max="7681" width="28.6640625" style="1" customWidth="1"/>
    <col min="7682" max="7694" width="3.33203125" style="1" customWidth="1"/>
    <col min="7695" max="7695" width="4.6640625" style="1" customWidth="1"/>
    <col min="7696" max="7697" width="5.6640625" style="1" customWidth="1"/>
    <col min="7698" max="7707" width="3.33203125" style="1" customWidth="1"/>
    <col min="7708" max="7708" width="4.109375" style="1" customWidth="1"/>
    <col min="7709" max="7710" width="5.6640625" style="1" customWidth="1"/>
    <col min="7711" max="7711" width="8.6640625" style="1" customWidth="1"/>
    <col min="7712" max="7715" width="5.6640625" style="1" customWidth="1"/>
    <col min="7716" max="7935" width="4.6640625" style="1" customWidth="1"/>
    <col min="7936" max="7936" width="4.109375" style="1" customWidth="1"/>
    <col min="7937" max="7937" width="28.6640625" style="1" customWidth="1"/>
    <col min="7938" max="7950" width="3.33203125" style="1" customWidth="1"/>
    <col min="7951" max="7951" width="4.6640625" style="1" customWidth="1"/>
    <col min="7952" max="7953" width="5.6640625" style="1" customWidth="1"/>
    <col min="7954" max="7963" width="3.33203125" style="1" customWidth="1"/>
    <col min="7964" max="7964" width="4.109375" style="1" customWidth="1"/>
    <col min="7965" max="7966" width="5.6640625" style="1" customWidth="1"/>
    <col min="7967" max="7967" width="8.6640625" style="1" customWidth="1"/>
    <col min="7968" max="7971" width="5.6640625" style="1" customWidth="1"/>
    <col min="7972" max="8191" width="4.6640625" style="1" customWidth="1"/>
    <col min="8192" max="8192" width="4.109375" style="1" customWidth="1"/>
    <col min="8193" max="8193" width="28.6640625" style="1" customWidth="1"/>
    <col min="8194" max="8206" width="3.33203125" style="1" customWidth="1"/>
    <col min="8207" max="8207" width="4.6640625" style="1" customWidth="1"/>
    <col min="8208" max="8209" width="5.6640625" style="1" customWidth="1"/>
    <col min="8210" max="8219" width="3.33203125" style="1" customWidth="1"/>
    <col min="8220" max="8220" width="4.109375" style="1" customWidth="1"/>
    <col min="8221" max="8222" width="5.6640625" style="1" customWidth="1"/>
    <col min="8223" max="8223" width="8.6640625" style="1" customWidth="1"/>
    <col min="8224" max="8227" width="5.6640625" style="1" customWidth="1"/>
    <col min="8228" max="8447" width="4.6640625" style="1" customWidth="1"/>
    <col min="8448" max="8448" width="4.109375" style="1" customWidth="1"/>
    <col min="8449" max="8449" width="28.6640625" style="1" customWidth="1"/>
    <col min="8450" max="8462" width="3.33203125" style="1" customWidth="1"/>
    <col min="8463" max="8463" width="4.6640625" style="1" customWidth="1"/>
    <col min="8464" max="8465" width="5.6640625" style="1" customWidth="1"/>
    <col min="8466" max="8475" width="3.33203125" style="1" customWidth="1"/>
    <col min="8476" max="8476" width="4.109375" style="1" customWidth="1"/>
    <col min="8477" max="8478" width="5.6640625" style="1" customWidth="1"/>
    <col min="8479" max="8479" width="8.6640625" style="1" customWidth="1"/>
    <col min="8480" max="8483" width="5.6640625" style="1" customWidth="1"/>
    <col min="8484" max="8703" width="4.6640625" style="1" customWidth="1"/>
    <col min="8704" max="8704" width="4.109375" style="1" customWidth="1"/>
    <col min="8705" max="8705" width="28.6640625" style="1" customWidth="1"/>
    <col min="8706" max="8718" width="3.33203125" style="1" customWidth="1"/>
    <col min="8719" max="8719" width="4.6640625" style="1" customWidth="1"/>
    <col min="8720" max="8721" width="5.6640625" style="1" customWidth="1"/>
    <col min="8722" max="8731" width="3.33203125" style="1" customWidth="1"/>
    <col min="8732" max="8732" width="4.109375" style="1" customWidth="1"/>
    <col min="8733" max="8734" width="5.6640625" style="1" customWidth="1"/>
    <col min="8735" max="8735" width="8.6640625" style="1" customWidth="1"/>
    <col min="8736" max="8739" width="5.6640625" style="1" customWidth="1"/>
    <col min="8740" max="8959" width="4.6640625" style="1" customWidth="1"/>
    <col min="8960" max="8960" width="4.109375" style="1" customWidth="1"/>
    <col min="8961" max="8961" width="28.6640625" style="1" customWidth="1"/>
    <col min="8962" max="8974" width="3.33203125" style="1" customWidth="1"/>
    <col min="8975" max="8975" width="4.6640625" style="1" customWidth="1"/>
    <col min="8976" max="8977" width="5.6640625" style="1" customWidth="1"/>
    <col min="8978" max="8987" width="3.33203125" style="1" customWidth="1"/>
    <col min="8988" max="8988" width="4.109375" style="1" customWidth="1"/>
    <col min="8989" max="8990" width="5.6640625" style="1" customWidth="1"/>
    <col min="8991" max="8991" width="8.6640625" style="1" customWidth="1"/>
    <col min="8992" max="8995" width="5.6640625" style="1" customWidth="1"/>
    <col min="8996" max="9215" width="4.6640625" style="1" customWidth="1"/>
    <col min="9216" max="9216" width="4.109375" style="1" customWidth="1"/>
    <col min="9217" max="9217" width="28.6640625" style="1" customWidth="1"/>
    <col min="9218" max="9230" width="3.33203125" style="1" customWidth="1"/>
    <col min="9231" max="9231" width="4.6640625" style="1" customWidth="1"/>
    <col min="9232" max="9233" width="5.6640625" style="1" customWidth="1"/>
    <col min="9234" max="9243" width="3.33203125" style="1" customWidth="1"/>
    <col min="9244" max="9244" width="4.109375" style="1" customWidth="1"/>
    <col min="9245" max="9246" width="5.6640625" style="1" customWidth="1"/>
    <col min="9247" max="9247" width="8.6640625" style="1" customWidth="1"/>
    <col min="9248" max="9251" width="5.6640625" style="1" customWidth="1"/>
    <col min="9252" max="9471" width="4.6640625" style="1" customWidth="1"/>
    <col min="9472" max="9472" width="4.109375" style="1" customWidth="1"/>
    <col min="9473" max="9473" width="28.6640625" style="1" customWidth="1"/>
    <col min="9474" max="9486" width="3.33203125" style="1" customWidth="1"/>
    <col min="9487" max="9487" width="4.6640625" style="1" customWidth="1"/>
    <col min="9488" max="9489" width="5.6640625" style="1" customWidth="1"/>
    <col min="9490" max="9499" width="3.33203125" style="1" customWidth="1"/>
    <col min="9500" max="9500" width="4.109375" style="1" customWidth="1"/>
    <col min="9501" max="9502" width="5.6640625" style="1" customWidth="1"/>
    <col min="9503" max="9503" width="8.6640625" style="1" customWidth="1"/>
    <col min="9504" max="9507" width="5.6640625" style="1" customWidth="1"/>
    <col min="9508" max="9727" width="4.6640625" style="1" customWidth="1"/>
    <col min="9728" max="9728" width="4.109375" style="1" customWidth="1"/>
    <col min="9729" max="9729" width="28.6640625" style="1" customWidth="1"/>
    <col min="9730" max="9742" width="3.33203125" style="1" customWidth="1"/>
    <col min="9743" max="9743" width="4.6640625" style="1" customWidth="1"/>
    <col min="9744" max="9745" width="5.6640625" style="1" customWidth="1"/>
    <col min="9746" max="9755" width="3.33203125" style="1" customWidth="1"/>
    <col min="9756" max="9756" width="4.109375" style="1" customWidth="1"/>
    <col min="9757" max="9758" width="5.6640625" style="1" customWidth="1"/>
    <col min="9759" max="9759" width="8.6640625" style="1" customWidth="1"/>
    <col min="9760" max="9763" width="5.6640625" style="1" customWidth="1"/>
    <col min="9764" max="9983" width="4.6640625" style="1" customWidth="1"/>
    <col min="9984" max="9984" width="4.109375" style="1" customWidth="1"/>
    <col min="9985" max="9985" width="28.6640625" style="1" customWidth="1"/>
    <col min="9986" max="9998" width="3.33203125" style="1" customWidth="1"/>
    <col min="9999" max="9999" width="4.6640625" style="1" customWidth="1"/>
    <col min="10000" max="10001" width="5.6640625" style="1" customWidth="1"/>
    <col min="10002" max="10011" width="3.33203125" style="1" customWidth="1"/>
    <col min="10012" max="10012" width="4.109375" style="1" customWidth="1"/>
    <col min="10013" max="10014" width="5.6640625" style="1" customWidth="1"/>
    <col min="10015" max="10015" width="8.6640625" style="1" customWidth="1"/>
    <col min="10016" max="10019" width="5.6640625" style="1" customWidth="1"/>
    <col min="10020" max="10239" width="4.6640625" style="1" customWidth="1"/>
    <col min="10240" max="10240" width="4.109375" style="1" customWidth="1"/>
    <col min="10241" max="10241" width="28.6640625" style="1" customWidth="1"/>
    <col min="10242" max="10254" width="3.33203125" style="1" customWidth="1"/>
    <col min="10255" max="10255" width="4.6640625" style="1" customWidth="1"/>
    <col min="10256" max="10257" width="5.6640625" style="1" customWidth="1"/>
    <col min="10258" max="10267" width="3.33203125" style="1" customWidth="1"/>
    <col min="10268" max="10268" width="4.109375" style="1" customWidth="1"/>
    <col min="10269" max="10270" width="5.6640625" style="1" customWidth="1"/>
    <col min="10271" max="10271" width="8.6640625" style="1" customWidth="1"/>
    <col min="10272" max="10275" width="5.6640625" style="1" customWidth="1"/>
    <col min="10276" max="10495" width="4.6640625" style="1" customWidth="1"/>
    <col min="10496" max="10496" width="4.109375" style="1" customWidth="1"/>
    <col min="10497" max="10497" width="28.6640625" style="1" customWidth="1"/>
    <col min="10498" max="10510" width="3.33203125" style="1" customWidth="1"/>
    <col min="10511" max="10511" width="4.6640625" style="1" customWidth="1"/>
    <col min="10512" max="10513" width="5.6640625" style="1" customWidth="1"/>
    <col min="10514" max="10523" width="3.33203125" style="1" customWidth="1"/>
    <col min="10524" max="10524" width="4.109375" style="1" customWidth="1"/>
    <col min="10525" max="10526" width="5.6640625" style="1" customWidth="1"/>
    <col min="10527" max="10527" width="8.6640625" style="1" customWidth="1"/>
    <col min="10528" max="10531" width="5.6640625" style="1" customWidth="1"/>
    <col min="10532" max="10751" width="4.6640625" style="1" customWidth="1"/>
    <col min="10752" max="10752" width="4.109375" style="1" customWidth="1"/>
    <col min="10753" max="10753" width="28.6640625" style="1" customWidth="1"/>
    <col min="10754" max="10766" width="3.33203125" style="1" customWidth="1"/>
    <col min="10767" max="10767" width="4.6640625" style="1" customWidth="1"/>
    <col min="10768" max="10769" width="5.6640625" style="1" customWidth="1"/>
    <col min="10770" max="10779" width="3.33203125" style="1" customWidth="1"/>
    <col min="10780" max="10780" width="4.109375" style="1" customWidth="1"/>
    <col min="10781" max="10782" width="5.6640625" style="1" customWidth="1"/>
    <col min="10783" max="10783" width="8.6640625" style="1" customWidth="1"/>
    <col min="10784" max="10787" width="5.6640625" style="1" customWidth="1"/>
    <col min="10788" max="11007" width="4.6640625" style="1" customWidth="1"/>
    <col min="11008" max="11008" width="4.109375" style="1" customWidth="1"/>
    <col min="11009" max="11009" width="28.6640625" style="1" customWidth="1"/>
    <col min="11010" max="11022" width="3.33203125" style="1" customWidth="1"/>
    <col min="11023" max="11023" width="4.6640625" style="1" customWidth="1"/>
    <col min="11024" max="11025" width="5.6640625" style="1" customWidth="1"/>
    <col min="11026" max="11035" width="3.33203125" style="1" customWidth="1"/>
    <col min="11036" max="11036" width="4.109375" style="1" customWidth="1"/>
    <col min="11037" max="11038" width="5.6640625" style="1" customWidth="1"/>
    <col min="11039" max="11039" width="8.6640625" style="1" customWidth="1"/>
    <col min="11040" max="11043" width="5.6640625" style="1" customWidth="1"/>
    <col min="11044" max="11263" width="4.6640625" style="1" customWidth="1"/>
    <col min="11264" max="11264" width="4.109375" style="1" customWidth="1"/>
    <col min="11265" max="11265" width="28.6640625" style="1" customWidth="1"/>
    <col min="11266" max="11278" width="3.33203125" style="1" customWidth="1"/>
    <col min="11279" max="11279" width="4.6640625" style="1" customWidth="1"/>
    <col min="11280" max="11281" width="5.6640625" style="1" customWidth="1"/>
    <col min="11282" max="11291" width="3.33203125" style="1" customWidth="1"/>
    <col min="11292" max="11292" width="4.109375" style="1" customWidth="1"/>
    <col min="11293" max="11294" width="5.6640625" style="1" customWidth="1"/>
    <col min="11295" max="11295" width="8.6640625" style="1" customWidth="1"/>
    <col min="11296" max="11299" width="5.6640625" style="1" customWidth="1"/>
    <col min="11300" max="11519" width="4.6640625" style="1" customWidth="1"/>
    <col min="11520" max="11520" width="4.109375" style="1" customWidth="1"/>
    <col min="11521" max="11521" width="28.6640625" style="1" customWidth="1"/>
    <col min="11522" max="11534" width="3.33203125" style="1" customWidth="1"/>
    <col min="11535" max="11535" width="4.6640625" style="1" customWidth="1"/>
    <col min="11536" max="11537" width="5.6640625" style="1" customWidth="1"/>
    <col min="11538" max="11547" width="3.33203125" style="1" customWidth="1"/>
    <col min="11548" max="11548" width="4.109375" style="1" customWidth="1"/>
    <col min="11549" max="11550" width="5.6640625" style="1" customWidth="1"/>
    <col min="11551" max="11551" width="8.6640625" style="1" customWidth="1"/>
    <col min="11552" max="11555" width="5.6640625" style="1" customWidth="1"/>
    <col min="11556" max="11775" width="4.6640625" style="1" customWidth="1"/>
    <col min="11776" max="11776" width="4.109375" style="1" customWidth="1"/>
    <col min="11777" max="11777" width="28.6640625" style="1" customWidth="1"/>
    <col min="11778" max="11790" width="3.33203125" style="1" customWidth="1"/>
    <col min="11791" max="11791" width="4.6640625" style="1" customWidth="1"/>
    <col min="11792" max="11793" width="5.6640625" style="1" customWidth="1"/>
    <col min="11794" max="11803" width="3.33203125" style="1" customWidth="1"/>
    <col min="11804" max="11804" width="4.109375" style="1" customWidth="1"/>
    <col min="11805" max="11806" width="5.6640625" style="1" customWidth="1"/>
    <col min="11807" max="11807" width="8.6640625" style="1" customWidth="1"/>
    <col min="11808" max="11811" width="5.6640625" style="1" customWidth="1"/>
    <col min="11812" max="12031" width="4.6640625" style="1" customWidth="1"/>
    <col min="12032" max="12032" width="4.109375" style="1" customWidth="1"/>
    <col min="12033" max="12033" width="28.6640625" style="1" customWidth="1"/>
    <col min="12034" max="12046" width="3.33203125" style="1" customWidth="1"/>
    <col min="12047" max="12047" width="4.6640625" style="1" customWidth="1"/>
    <col min="12048" max="12049" width="5.6640625" style="1" customWidth="1"/>
    <col min="12050" max="12059" width="3.33203125" style="1" customWidth="1"/>
    <col min="12060" max="12060" width="4.109375" style="1" customWidth="1"/>
    <col min="12061" max="12062" width="5.6640625" style="1" customWidth="1"/>
    <col min="12063" max="12063" width="8.6640625" style="1" customWidth="1"/>
    <col min="12064" max="12067" width="5.6640625" style="1" customWidth="1"/>
    <col min="12068" max="12287" width="4.6640625" style="1" customWidth="1"/>
    <col min="12288" max="12288" width="4.109375" style="1" customWidth="1"/>
    <col min="12289" max="12289" width="28.6640625" style="1" customWidth="1"/>
    <col min="12290" max="12302" width="3.33203125" style="1" customWidth="1"/>
    <col min="12303" max="12303" width="4.6640625" style="1" customWidth="1"/>
    <col min="12304" max="12305" width="5.6640625" style="1" customWidth="1"/>
    <col min="12306" max="12315" width="3.33203125" style="1" customWidth="1"/>
    <col min="12316" max="12316" width="4.109375" style="1" customWidth="1"/>
    <col min="12317" max="12318" width="5.6640625" style="1" customWidth="1"/>
    <col min="12319" max="12319" width="8.6640625" style="1" customWidth="1"/>
    <col min="12320" max="12323" width="5.6640625" style="1" customWidth="1"/>
    <col min="12324" max="12543" width="4.6640625" style="1" customWidth="1"/>
    <col min="12544" max="12544" width="4.109375" style="1" customWidth="1"/>
    <col min="12545" max="12545" width="28.6640625" style="1" customWidth="1"/>
    <col min="12546" max="12558" width="3.33203125" style="1" customWidth="1"/>
    <col min="12559" max="12559" width="4.6640625" style="1" customWidth="1"/>
    <col min="12560" max="12561" width="5.6640625" style="1" customWidth="1"/>
    <col min="12562" max="12571" width="3.33203125" style="1" customWidth="1"/>
    <col min="12572" max="12572" width="4.109375" style="1" customWidth="1"/>
    <col min="12573" max="12574" width="5.6640625" style="1" customWidth="1"/>
    <col min="12575" max="12575" width="8.6640625" style="1" customWidth="1"/>
    <col min="12576" max="12579" width="5.6640625" style="1" customWidth="1"/>
    <col min="12580" max="12799" width="4.6640625" style="1" customWidth="1"/>
    <col min="12800" max="12800" width="4.109375" style="1" customWidth="1"/>
    <col min="12801" max="12801" width="28.6640625" style="1" customWidth="1"/>
    <col min="12802" max="12814" width="3.33203125" style="1" customWidth="1"/>
    <col min="12815" max="12815" width="4.6640625" style="1" customWidth="1"/>
    <col min="12816" max="12817" width="5.6640625" style="1" customWidth="1"/>
    <col min="12818" max="12827" width="3.33203125" style="1" customWidth="1"/>
    <col min="12828" max="12828" width="4.109375" style="1" customWidth="1"/>
    <col min="12829" max="12830" width="5.6640625" style="1" customWidth="1"/>
    <col min="12831" max="12831" width="8.6640625" style="1" customWidth="1"/>
    <col min="12832" max="12835" width="5.6640625" style="1" customWidth="1"/>
    <col min="12836" max="13055" width="4.6640625" style="1" customWidth="1"/>
    <col min="13056" max="13056" width="4.109375" style="1" customWidth="1"/>
    <col min="13057" max="13057" width="28.6640625" style="1" customWidth="1"/>
    <col min="13058" max="13070" width="3.33203125" style="1" customWidth="1"/>
    <col min="13071" max="13071" width="4.6640625" style="1" customWidth="1"/>
    <col min="13072" max="13073" width="5.6640625" style="1" customWidth="1"/>
    <col min="13074" max="13083" width="3.33203125" style="1" customWidth="1"/>
    <col min="13084" max="13084" width="4.109375" style="1" customWidth="1"/>
    <col min="13085" max="13086" width="5.6640625" style="1" customWidth="1"/>
    <col min="13087" max="13087" width="8.6640625" style="1" customWidth="1"/>
    <col min="13088" max="13091" width="5.6640625" style="1" customWidth="1"/>
    <col min="13092" max="13311" width="4.6640625" style="1" customWidth="1"/>
    <col min="13312" max="13312" width="4.109375" style="1" customWidth="1"/>
    <col min="13313" max="13313" width="28.6640625" style="1" customWidth="1"/>
    <col min="13314" max="13326" width="3.33203125" style="1" customWidth="1"/>
    <col min="13327" max="13327" width="4.6640625" style="1" customWidth="1"/>
    <col min="13328" max="13329" width="5.6640625" style="1" customWidth="1"/>
    <col min="13330" max="13339" width="3.33203125" style="1" customWidth="1"/>
    <col min="13340" max="13340" width="4.109375" style="1" customWidth="1"/>
    <col min="13341" max="13342" width="5.6640625" style="1" customWidth="1"/>
    <col min="13343" max="13343" width="8.6640625" style="1" customWidth="1"/>
    <col min="13344" max="13347" width="5.6640625" style="1" customWidth="1"/>
    <col min="13348" max="13567" width="4.6640625" style="1" customWidth="1"/>
    <col min="13568" max="13568" width="4.109375" style="1" customWidth="1"/>
    <col min="13569" max="13569" width="28.6640625" style="1" customWidth="1"/>
    <col min="13570" max="13582" width="3.33203125" style="1" customWidth="1"/>
    <col min="13583" max="13583" width="4.6640625" style="1" customWidth="1"/>
    <col min="13584" max="13585" width="5.6640625" style="1" customWidth="1"/>
    <col min="13586" max="13595" width="3.33203125" style="1" customWidth="1"/>
    <col min="13596" max="13596" width="4.109375" style="1" customWidth="1"/>
    <col min="13597" max="13598" width="5.6640625" style="1" customWidth="1"/>
    <col min="13599" max="13599" width="8.6640625" style="1" customWidth="1"/>
    <col min="13600" max="13603" width="5.6640625" style="1" customWidth="1"/>
    <col min="13604" max="13823" width="4.6640625" style="1" customWidth="1"/>
    <col min="13824" max="13824" width="4.109375" style="1" customWidth="1"/>
    <col min="13825" max="13825" width="28.6640625" style="1" customWidth="1"/>
    <col min="13826" max="13838" width="3.33203125" style="1" customWidth="1"/>
    <col min="13839" max="13839" width="4.6640625" style="1" customWidth="1"/>
    <col min="13840" max="13841" width="5.6640625" style="1" customWidth="1"/>
    <col min="13842" max="13851" width="3.33203125" style="1" customWidth="1"/>
    <col min="13852" max="13852" width="4.109375" style="1" customWidth="1"/>
    <col min="13853" max="13854" width="5.6640625" style="1" customWidth="1"/>
    <col min="13855" max="13855" width="8.6640625" style="1" customWidth="1"/>
    <col min="13856" max="13859" width="5.6640625" style="1" customWidth="1"/>
    <col min="13860" max="14079" width="4.6640625" style="1" customWidth="1"/>
    <col min="14080" max="14080" width="4.109375" style="1" customWidth="1"/>
    <col min="14081" max="14081" width="28.6640625" style="1" customWidth="1"/>
    <col min="14082" max="14094" width="3.33203125" style="1" customWidth="1"/>
    <col min="14095" max="14095" width="4.6640625" style="1" customWidth="1"/>
    <col min="14096" max="14097" width="5.6640625" style="1" customWidth="1"/>
    <col min="14098" max="14107" width="3.33203125" style="1" customWidth="1"/>
    <col min="14108" max="14108" width="4.109375" style="1" customWidth="1"/>
    <col min="14109" max="14110" width="5.6640625" style="1" customWidth="1"/>
    <col min="14111" max="14111" width="8.6640625" style="1" customWidth="1"/>
    <col min="14112" max="14115" width="5.6640625" style="1" customWidth="1"/>
    <col min="14116" max="14335" width="4.6640625" style="1" customWidth="1"/>
    <col min="14336" max="14336" width="4.109375" style="1" customWidth="1"/>
    <col min="14337" max="14337" width="28.6640625" style="1" customWidth="1"/>
    <col min="14338" max="14350" width="3.33203125" style="1" customWidth="1"/>
    <col min="14351" max="14351" width="4.6640625" style="1" customWidth="1"/>
    <col min="14352" max="14353" width="5.6640625" style="1" customWidth="1"/>
    <col min="14354" max="14363" width="3.33203125" style="1" customWidth="1"/>
    <col min="14364" max="14364" width="4.109375" style="1" customWidth="1"/>
    <col min="14365" max="14366" width="5.6640625" style="1" customWidth="1"/>
    <col min="14367" max="14367" width="8.6640625" style="1" customWidth="1"/>
    <col min="14368" max="14371" width="5.6640625" style="1" customWidth="1"/>
    <col min="14372" max="14591" width="4.6640625" style="1" customWidth="1"/>
    <col min="14592" max="14592" width="4.109375" style="1" customWidth="1"/>
    <col min="14593" max="14593" width="28.6640625" style="1" customWidth="1"/>
    <col min="14594" max="14606" width="3.33203125" style="1" customWidth="1"/>
    <col min="14607" max="14607" width="4.6640625" style="1" customWidth="1"/>
    <col min="14608" max="14609" width="5.6640625" style="1" customWidth="1"/>
    <col min="14610" max="14619" width="3.33203125" style="1" customWidth="1"/>
    <col min="14620" max="14620" width="4.109375" style="1" customWidth="1"/>
    <col min="14621" max="14622" width="5.6640625" style="1" customWidth="1"/>
    <col min="14623" max="14623" width="8.6640625" style="1" customWidth="1"/>
    <col min="14624" max="14627" width="5.6640625" style="1" customWidth="1"/>
    <col min="14628" max="14847" width="4.6640625" style="1" customWidth="1"/>
    <col min="14848" max="14848" width="4.109375" style="1" customWidth="1"/>
    <col min="14849" max="14849" width="28.6640625" style="1" customWidth="1"/>
    <col min="14850" max="14862" width="3.33203125" style="1" customWidth="1"/>
    <col min="14863" max="14863" width="4.6640625" style="1" customWidth="1"/>
    <col min="14864" max="14865" width="5.6640625" style="1" customWidth="1"/>
    <col min="14866" max="14875" width="3.33203125" style="1" customWidth="1"/>
    <col min="14876" max="14876" width="4.109375" style="1" customWidth="1"/>
    <col min="14877" max="14878" width="5.6640625" style="1" customWidth="1"/>
    <col min="14879" max="14879" width="8.6640625" style="1" customWidth="1"/>
    <col min="14880" max="14883" width="5.6640625" style="1" customWidth="1"/>
    <col min="14884" max="15103" width="4.6640625" style="1" customWidth="1"/>
    <col min="15104" max="15104" width="4.109375" style="1" customWidth="1"/>
    <col min="15105" max="15105" width="28.6640625" style="1" customWidth="1"/>
    <col min="15106" max="15118" width="3.33203125" style="1" customWidth="1"/>
    <col min="15119" max="15119" width="4.6640625" style="1" customWidth="1"/>
    <col min="15120" max="15121" width="5.6640625" style="1" customWidth="1"/>
    <col min="15122" max="15131" width="3.33203125" style="1" customWidth="1"/>
    <col min="15132" max="15132" width="4.109375" style="1" customWidth="1"/>
    <col min="15133" max="15134" width="5.6640625" style="1" customWidth="1"/>
    <col min="15135" max="15135" width="8.6640625" style="1" customWidth="1"/>
    <col min="15136" max="15139" width="5.6640625" style="1" customWidth="1"/>
    <col min="15140" max="15359" width="4.6640625" style="1" customWidth="1"/>
    <col min="15360" max="15360" width="4.109375" style="1" customWidth="1"/>
    <col min="15361" max="15361" width="28.6640625" style="1" customWidth="1"/>
    <col min="15362" max="15374" width="3.33203125" style="1" customWidth="1"/>
    <col min="15375" max="15375" width="4.6640625" style="1" customWidth="1"/>
    <col min="15376" max="15377" width="5.6640625" style="1" customWidth="1"/>
    <col min="15378" max="15387" width="3.33203125" style="1" customWidth="1"/>
    <col min="15388" max="15388" width="4.109375" style="1" customWidth="1"/>
    <col min="15389" max="15390" width="5.6640625" style="1" customWidth="1"/>
    <col min="15391" max="15391" width="8.6640625" style="1" customWidth="1"/>
    <col min="15392" max="15395" width="5.6640625" style="1" customWidth="1"/>
    <col min="15396" max="15615" width="4.6640625" style="1" customWidth="1"/>
    <col min="15616" max="15616" width="4.109375" style="1" customWidth="1"/>
    <col min="15617" max="15617" width="28.6640625" style="1" customWidth="1"/>
    <col min="15618" max="15630" width="3.33203125" style="1" customWidth="1"/>
    <col min="15631" max="15631" width="4.6640625" style="1" customWidth="1"/>
    <col min="15632" max="15633" width="5.6640625" style="1" customWidth="1"/>
    <col min="15634" max="15643" width="3.33203125" style="1" customWidth="1"/>
    <col min="15644" max="15644" width="4.109375" style="1" customWidth="1"/>
    <col min="15645" max="15646" width="5.6640625" style="1" customWidth="1"/>
    <col min="15647" max="15647" width="8.6640625" style="1" customWidth="1"/>
    <col min="15648" max="15651" width="5.6640625" style="1" customWidth="1"/>
    <col min="15652" max="15871" width="4.6640625" style="1" customWidth="1"/>
    <col min="15872" max="15872" width="4.109375" style="1" customWidth="1"/>
    <col min="15873" max="15873" width="28.6640625" style="1" customWidth="1"/>
    <col min="15874" max="15886" width="3.33203125" style="1" customWidth="1"/>
    <col min="15887" max="15887" width="4.6640625" style="1" customWidth="1"/>
    <col min="15888" max="15889" width="5.6640625" style="1" customWidth="1"/>
    <col min="15890" max="15899" width="3.33203125" style="1" customWidth="1"/>
    <col min="15900" max="15900" width="4.109375" style="1" customWidth="1"/>
    <col min="15901" max="15902" width="5.6640625" style="1" customWidth="1"/>
    <col min="15903" max="15903" width="8.6640625" style="1" customWidth="1"/>
    <col min="15904" max="15907" width="5.6640625" style="1" customWidth="1"/>
    <col min="15908" max="16127" width="4.6640625" style="1" customWidth="1"/>
    <col min="16128" max="16128" width="4.109375" style="1" customWidth="1"/>
    <col min="16129" max="16129" width="28.6640625" style="1" customWidth="1"/>
    <col min="16130" max="16142" width="3.33203125" style="1" customWidth="1"/>
    <col min="16143" max="16143" width="4.6640625" style="1" customWidth="1"/>
    <col min="16144" max="16145" width="5.6640625" style="1" customWidth="1"/>
    <col min="16146" max="16155" width="3.33203125" style="1" customWidth="1"/>
    <col min="16156" max="16156" width="4.109375" style="1" customWidth="1"/>
    <col min="16157" max="16158" width="5.6640625" style="1" customWidth="1"/>
    <col min="16159" max="16159" width="8.6640625" style="1" customWidth="1"/>
    <col min="16160" max="16163" width="5.6640625" style="1" customWidth="1"/>
    <col min="16164" max="16384" width="4.6640625" style="1" customWidth="1"/>
  </cols>
  <sheetData>
    <row r="1" spans="1:57" ht="15" customHeight="1">
      <c r="A1" s="264" t="s">
        <v>48</v>
      </c>
      <c r="B1" s="220"/>
      <c r="C1" s="220"/>
      <c r="D1" s="220"/>
      <c r="E1" s="220"/>
      <c r="F1" s="220"/>
      <c r="G1" s="220"/>
      <c r="H1" s="220"/>
      <c r="I1" s="220"/>
      <c r="J1" s="220"/>
      <c r="K1" s="220"/>
      <c r="L1" s="220"/>
      <c r="M1" s="220"/>
      <c r="N1" s="220"/>
      <c r="O1" s="220"/>
      <c r="P1" s="220"/>
      <c r="Q1" s="220"/>
      <c r="R1" s="220"/>
      <c r="S1" s="220"/>
      <c r="T1" s="220"/>
      <c r="U1" s="220"/>
      <c r="V1" s="220"/>
      <c r="W1" s="220"/>
      <c r="X1" s="220"/>
      <c r="Y1" s="220"/>
      <c r="Z1" s="220"/>
      <c r="AA1" s="220"/>
      <c r="AB1" s="220"/>
      <c r="AC1" s="34"/>
      <c r="AD1" s="34"/>
      <c r="AE1" s="34"/>
      <c r="AF1" s="34"/>
      <c r="AG1" s="34"/>
      <c r="AH1" s="34"/>
      <c r="AI1" s="34"/>
    </row>
    <row r="2" spans="1:57" ht="15" customHeight="1">
      <c r="A2" s="220"/>
      <c r="B2" s="220"/>
      <c r="C2" s="220"/>
      <c r="D2" s="220"/>
      <c r="E2" s="220"/>
      <c r="F2" s="220"/>
      <c r="G2" s="220"/>
      <c r="H2" s="220"/>
      <c r="I2" s="220"/>
      <c r="J2" s="220"/>
      <c r="K2" s="220"/>
      <c r="L2" s="220"/>
      <c r="M2" s="220"/>
      <c r="N2" s="220"/>
      <c r="O2" s="220"/>
      <c r="P2" s="220"/>
      <c r="Q2" s="220"/>
      <c r="R2" s="220"/>
      <c r="S2" s="220"/>
      <c r="T2" s="220"/>
      <c r="U2" s="220"/>
      <c r="V2" s="220"/>
      <c r="W2" s="220"/>
      <c r="X2" s="220"/>
      <c r="Y2" s="220"/>
      <c r="Z2" s="220"/>
      <c r="AA2" s="220"/>
      <c r="AB2" s="220"/>
      <c r="AC2" s="34"/>
      <c r="AD2" s="34"/>
      <c r="AE2" s="34"/>
      <c r="AF2" s="34"/>
      <c r="AG2" s="34"/>
      <c r="AH2" s="34"/>
      <c r="AI2" s="34"/>
    </row>
    <row r="3" spans="1:57" ht="15" customHeight="1">
      <c r="A3" s="194"/>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34"/>
      <c r="AD3" s="34"/>
      <c r="AE3" s="34"/>
      <c r="AF3" s="34"/>
      <c r="AG3" s="34"/>
      <c r="AH3" s="34"/>
      <c r="AI3" s="34"/>
    </row>
    <row r="4" spans="1:57">
      <c r="A4" s="195"/>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35"/>
      <c r="AD4" s="35"/>
      <c r="AE4" s="35"/>
      <c r="AF4" s="35"/>
      <c r="AG4" s="35"/>
      <c r="AH4" s="35"/>
      <c r="AI4" s="35"/>
    </row>
    <row r="5" spans="1:57" ht="21" customHeight="1">
      <c r="A5" s="4"/>
      <c r="B5" s="261" t="s">
        <v>2</v>
      </c>
      <c r="C5" s="220"/>
      <c r="D5" s="220"/>
      <c r="E5" s="220"/>
      <c r="F5" s="247"/>
      <c r="G5" s="253" t="str">
        <f>INPUT!G4</f>
        <v>Region IV-A (CALABARZON)</v>
      </c>
      <c r="H5" s="217"/>
      <c r="I5" s="217"/>
      <c r="J5" s="218"/>
      <c r="K5" s="196"/>
      <c r="L5" s="250" t="s">
        <v>3</v>
      </c>
      <c r="M5" s="251"/>
      <c r="N5" s="252"/>
      <c r="O5" s="253" t="str">
        <f>INPUT!L4</f>
        <v>Schools Division of Quezon</v>
      </c>
      <c r="P5" s="217"/>
      <c r="Q5" s="217"/>
      <c r="R5" s="218"/>
      <c r="S5" s="241"/>
      <c r="T5" s="220"/>
      <c r="U5" s="220"/>
      <c r="V5" s="220"/>
      <c r="W5" s="248"/>
      <c r="X5" s="220"/>
      <c r="Y5" s="220"/>
      <c r="Z5" s="220"/>
      <c r="AA5" s="220"/>
      <c r="AB5" s="220"/>
      <c r="AD5" s="1"/>
      <c r="AE5" s="33"/>
      <c r="AF5" s="33"/>
      <c r="AG5" s="33"/>
      <c r="AH5" s="33"/>
      <c r="AI5" s="33"/>
      <c r="AJ5" s="33"/>
      <c r="AK5" s="33"/>
      <c r="AL5" s="33"/>
      <c r="AM5" s="33"/>
    </row>
    <row r="6" spans="1:57" ht="21" customHeight="1">
      <c r="A6" s="4"/>
      <c r="B6" s="229" t="s">
        <v>4</v>
      </c>
      <c r="C6" s="220"/>
      <c r="D6" s="220"/>
      <c r="E6" s="220"/>
      <c r="F6" s="220"/>
      <c r="G6" s="243" t="str">
        <f>INPUT!G5</f>
        <v>Atimonan Central School Annex</v>
      </c>
      <c r="H6" s="217"/>
      <c r="I6" s="217"/>
      <c r="J6" s="217"/>
      <c r="K6" s="217"/>
      <c r="L6" s="217"/>
      <c r="M6" s="217"/>
      <c r="N6" s="217"/>
      <c r="O6" s="217"/>
      <c r="P6" s="217"/>
      <c r="Q6" s="217"/>
      <c r="R6" s="218"/>
      <c r="S6" s="241" t="s">
        <v>5</v>
      </c>
      <c r="T6" s="220"/>
      <c r="U6" s="220"/>
      <c r="V6" s="220"/>
      <c r="W6" s="243">
        <f>INPUT!S5</f>
        <v>108511</v>
      </c>
      <c r="X6" s="217"/>
      <c r="Y6" s="217"/>
      <c r="Z6" s="217"/>
      <c r="AA6" s="217"/>
      <c r="AB6" s="218"/>
      <c r="AC6" s="41"/>
      <c r="AD6" s="41"/>
      <c r="AE6" s="41"/>
      <c r="AF6" s="42"/>
      <c r="AG6" s="42"/>
      <c r="AH6" s="42"/>
      <c r="AI6" s="36"/>
      <c r="AJ6" s="33"/>
      <c r="AK6" s="33"/>
      <c r="AL6" s="33"/>
      <c r="AM6" s="33"/>
    </row>
    <row r="7" spans="1:57" ht="14.55" customHeight="1" thickBot="1">
      <c r="A7" s="4"/>
      <c r="B7" s="4"/>
      <c r="C7" s="4"/>
      <c r="D7" s="4"/>
      <c r="E7" s="4"/>
      <c r="F7" s="4"/>
      <c r="G7" s="4"/>
      <c r="H7" s="4"/>
      <c r="I7" s="4"/>
      <c r="J7" s="4"/>
      <c r="K7" s="4"/>
      <c r="L7" s="4"/>
      <c r="M7" s="4"/>
      <c r="N7" s="4"/>
      <c r="O7" s="4"/>
      <c r="P7" s="4"/>
      <c r="Q7" s="13"/>
      <c r="R7" s="13"/>
      <c r="S7" s="4"/>
      <c r="T7" s="4"/>
      <c r="U7" s="4"/>
      <c r="V7" s="4"/>
      <c r="W7" s="4"/>
      <c r="X7" s="4"/>
      <c r="Y7" s="4"/>
      <c r="Z7" s="4"/>
      <c r="AA7" s="4"/>
      <c r="AB7" s="4"/>
    </row>
    <row r="8" spans="1:57" ht="21.75" customHeight="1" thickBot="1">
      <c r="A8" s="256"/>
      <c r="B8" s="234" t="s">
        <v>11</v>
      </c>
      <c r="C8" s="224"/>
      <c r="D8" s="224"/>
      <c r="E8" s="225"/>
      <c r="F8" s="238" t="s">
        <v>7</v>
      </c>
      <c r="G8" s="239"/>
      <c r="H8" s="239"/>
      <c r="I8" s="239"/>
      <c r="J8" s="239"/>
      <c r="K8" s="244" t="str">
        <f>INPUT!J7</f>
        <v>Grade 6 - Rizal</v>
      </c>
      <c r="L8" s="239"/>
      <c r="M8" s="239"/>
      <c r="N8" s="239"/>
      <c r="O8" s="239"/>
      <c r="P8" s="239"/>
      <c r="Q8" s="239"/>
      <c r="R8" s="245"/>
      <c r="S8" s="263" t="s">
        <v>49</v>
      </c>
      <c r="T8" s="239"/>
      <c r="U8" s="239"/>
      <c r="V8" s="239"/>
      <c r="W8" s="244" t="str">
        <f>INPUT!Y5</f>
        <v>2025-2026</v>
      </c>
      <c r="X8" s="239"/>
      <c r="Y8" s="239"/>
      <c r="Z8" s="239"/>
      <c r="AA8" s="239"/>
      <c r="AB8" s="245"/>
      <c r="AC8" s="21"/>
      <c r="AD8" s="21"/>
      <c r="AE8" s="21"/>
      <c r="AF8" s="16"/>
      <c r="AG8" s="16"/>
      <c r="AH8" s="16"/>
      <c r="AI8" s="16"/>
    </row>
    <row r="9" spans="1:57" s="5" customFormat="1" ht="21" customHeight="1" thickBot="1">
      <c r="A9" s="257"/>
      <c r="B9" s="220"/>
      <c r="C9" s="220"/>
      <c r="D9" s="220"/>
      <c r="E9" s="221"/>
      <c r="F9" s="263" t="s">
        <v>8</v>
      </c>
      <c r="G9" s="239"/>
      <c r="H9" s="239"/>
      <c r="I9" s="239"/>
      <c r="J9" s="239"/>
      <c r="K9" s="260" t="str">
        <f>INPUT!Q7</f>
        <v>Jose Miguel Reyes</v>
      </c>
      <c r="L9" s="224"/>
      <c r="M9" s="224"/>
      <c r="N9" s="224"/>
      <c r="O9" s="224"/>
      <c r="P9" s="224"/>
      <c r="Q9" s="224"/>
      <c r="R9" s="225"/>
      <c r="S9" s="263" t="s">
        <v>9</v>
      </c>
      <c r="T9" s="239"/>
      <c r="U9" s="239"/>
      <c r="V9" s="239"/>
      <c r="W9" s="262" t="str">
        <f>INPUT!Y7</f>
        <v>Araling Panlipunan</v>
      </c>
      <c r="X9" s="239"/>
      <c r="Y9" s="239"/>
      <c r="Z9" s="239"/>
      <c r="AA9" s="239"/>
      <c r="AB9" s="245"/>
      <c r="AC9" s="17"/>
      <c r="AD9" s="17"/>
      <c r="AE9" s="18"/>
      <c r="AF9" s="17"/>
      <c r="AG9" s="17"/>
      <c r="AH9" s="19"/>
      <c r="AI9" s="20"/>
    </row>
    <row r="10" spans="1:57" s="5" customFormat="1" ht="15.6" customHeight="1">
      <c r="A10" s="257"/>
      <c r="B10" s="220"/>
      <c r="C10" s="220"/>
      <c r="D10" s="220"/>
      <c r="E10" s="221"/>
      <c r="F10" s="223" t="s">
        <v>15</v>
      </c>
      <c r="G10" s="224"/>
      <c r="H10" s="224"/>
      <c r="I10" s="225"/>
      <c r="J10" s="223" t="s">
        <v>44</v>
      </c>
      <c r="K10" s="224"/>
      <c r="L10" s="224"/>
      <c r="M10" s="225"/>
      <c r="N10" s="223" t="s">
        <v>47</v>
      </c>
      <c r="O10" s="224"/>
      <c r="P10" s="224"/>
      <c r="Q10" s="225"/>
      <c r="R10" s="223" t="s">
        <v>50</v>
      </c>
      <c r="S10" s="224"/>
      <c r="T10" s="224"/>
      <c r="U10" s="225"/>
      <c r="V10" s="223" t="s">
        <v>21</v>
      </c>
      <c r="W10" s="224"/>
      <c r="X10" s="224"/>
      <c r="Y10" s="225"/>
      <c r="Z10" s="259" t="s">
        <v>51</v>
      </c>
      <c r="AA10" s="224"/>
      <c r="AB10" s="225"/>
      <c r="AC10" s="9"/>
      <c r="AD10" s="37"/>
      <c r="AF10" s="9"/>
      <c r="AG10" s="37"/>
      <c r="AH10" s="38"/>
      <c r="AI10" s="38"/>
      <c r="AM10" s="2"/>
      <c r="AN10" s="2"/>
      <c r="AO10" s="2"/>
      <c r="AP10" s="2"/>
      <c r="AQ10" s="2"/>
      <c r="AR10" s="2"/>
      <c r="AS10" s="2"/>
      <c r="AT10" s="2"/>
      <c r="AU10" s="2"/>
      <c r="AV10" s="2"/>
      <c r="AW10" s="2"/>
      <c r="AX10" s="2"/>
      <c r="AY10" s="2"/>
      <c r="AZ10" s="2"/>
      <c r="BA10" s="2"/>
      <c r="BB10" s="2"/>
      <c r="BC10" s="2"/>
      <c r="BD10" s="2"/>
      <c r="BE10" s="2"/>
    </row>
    <row r="11" spans="1:57" s="6" customFormat="1" ht="15" customHeight="1" thickBot="1">
      <c r="A11" s="258"/>
      <c r="B11" s="227"/>
      <c r="C11" s="227"/>
      <c r="D11" s="227"/>
      <c r="E11" s="228"/>
      <c r="F11" s="226"/>
      <c r="G11" s="227"/>
      <c r="H11" s="227"/>
      <c r="I11" s="228"/>
      <c r="J11" s="226"/>
      <c r="K11" s="227"/>
      <c r="L11" s="227"/>
      <c r="M11" s="228"/>
      <c r="N11" s="226"/>
      <c r="O11" s="227"/>
      <c r="P11" s="227"/>
      <c r="Q11" s="228"/>
      <c r="R11" s="226"/>
      <c r="S11" s="227"/>
      <c r="T11" s="227"/>
      <c r="U11" s="228"/>
      <c r="V11" s="226"/>
      <c r="W11" s="227"/>
      <c r="X11" s="227"/>
      <c r="Y11" s="228"/>
      <c r="Z11" s="226"/>
      <c r="AA11" s="227"/>
      <c r="AB11" s="228"/>
      <c r="AC11" s="9"/>
      <c r="AD11" s="9"/>
      <c r="AE11" s="11"/>
      <c r="AF11" s="9"/>
      <c r="AG11" s="9"/>
      <c r="AH11" s="9"/>
      <c r="AI11" s="39"/>
      <c r="AM11" s="2"/>
      <c r="AN11" s="2"/>
      <c r="AO11" s="2"/>
      <c r="AP11" s="2"/>
      <c r="AQ11" s="2"/>
      <c r="AR11" s="2"/>
      <c r="AS11" s="2"/>
      <c r="AT11" s="2"/>
      <c r="AU11" s="2"/>
      <c r="AV11" s="2"/>
      <c r="AW11" s="2"/>
      <c r="AX11" s="2"/>
      <c r="AY11" s="2"/>
      <c r="AZ11" s="2"/>
      <c r="BA11" s="2"/>
      <c r="BB11" s="2"/>
      <c r="BC11" s="2"/>
      <c r="BD11" s="2"/>
      <c r="BE11" s="2"/>
    </row>
    <row r="12" spans="1:57" s="6" customFormat="1" ht="18" customHeight="1" thickBot="1">
      <c r="A12" s="197"/>
      <c r="B12" s="198" t="s">
        <v>13</v>
      </c>
      <c r="C12" s="198"/>
      <c r="D12" s="198"/>
      <c r="E12" s="198"/>
      <c r="F12" s="219"/>
      <c r="G12" s="220"/>
      <c r="H12" s="220"/>
      <c r="I12" s="221"/>
      <c r="J12" s="219"/>
      <c r="K12" s="220"/>
      <c r="L12" s="220"/>
      <c r="M12" s="221"/>
      <c r="N12" s="219"/>
      <c r="O12" s="220"/>
      <c r="P12" s="220"/>
      <c r="Q12" s="221"/>
      <c r="R12" s="219"/>
      <c r="S12" s="220"/>
      <c r="T12" s="220"/>
      <c r="U12" s="221"/>
      <c r="V12" s="219"/>
      <c r="W12" s="220"/>
      <c r="X12" s="220"/>
      <c r="Y12" s="221"/>
      <c r="Z12" s="219"/>
      <c r="AA12" s="220"/>
      <c r="AB12" s="221"/>
      <c r="AC12" s="9"/>
      <c r="AD12" s="9"/>
      <c r="AE12" s="11"/>
      <c r="AF12" s="9"/>
      <c r="AG12" s="9"/>
      <c r="AH12" s="9"/>
      <c r="AI12" s="39"/>
      <c r="AM12" s="2"/>
      <c r="AN12" s="2"/>
      <c r="AO12" s="2"/>
      <c r="AP12" s="2"/>
      <c r="AQ12" s="2"/>
      <c r="AR12" s="2"/>
      <c r="AS12" s="2"/>
      <c r="AT12" s="2"/>
      <c r="AU12" s="2"/>
      <c r="AV12" s="2"/>
      <c r="AW12" s="2"/>
      <c r="AX12" s="2"/>
      <c r="AY12" s="2"/>
      <c r="AZ12" s="2"/>
      <c r="BA12" s="2"/>
      <c r="BB12" s="2"/>
      <c r="BC12" s="2"/>
      <c r="BD12" s="2"/>
      <c r="BE12" s="2"/>
    </row>
    <row r="13" spans="1:57" ht="18" customHeight="1">
      <c r="A13" s="199">
        <v>1</v>
      </c>
      <c r="B13" s="215" t="str">
        <f>INPUT!B12</f>
        <v>Aguilar, Adrian</v>
      </c>
      <c r="C13" s="8"/>
      <c r="D13" s="8"/>
      <c r="E13" s="8"/>
      <c r="F13" s="231">
        <f>TERM1!AA12</f>
        <v>97</v>
      </c>
      <c r="G13" s="232"/>
      <c r="H13" s="232"/>
      <c r="I13" s="233"/>
      <c r="J13" s="231">
        <f>TERM2!AA12</f>
        <v>93</v>
      </c>
      <c r="K13" s="232"/>
      <c r="L13" s="232"/>
      <c r="M13" s="233"/>
      <c r="N13" s="231">
        <f>TERM3!AA12</f>
        <v>92</v>
      </c>
      <c r="O13" s="232"/>
      <c r="P13" s="232"/>
      <c r="Q13" s="233"/>
      <c r="R13" s="240">
        <f t="shared" ref="R13:R44" si="0">IF(OR(F13="",J13="",N13=""),"",IF(ISERROR(ROUND(AVERAGE(F13,J13,N13),0)),"",ROUND(AVERAGE(F13,J13,N13),0)))</f>
        <v>94</v>
      </c>
      <c r="S13" s="232"/>
      <c r="T13" s="232"/>
      <c r="U13" s="233"/>
      <c r="V13" s="231" t="str">
        <f t="shared" ref="V13:V44" si="1">IF(ISERROR(IF(R13="","",VLOOKUP(R13,DESCRIPTORS,4,TRUE))),"",IF(R13="","",VLOOKUP(R13,DESCRIPTORS,4,TRUE)))</f>
        <v>Advancing</v>
      </c>
      <c r="W13" s="232"/>
      <c r="X13" s="232"/>
      <c r="Y13" s="233"/>
      <c r="Z13" s="242" t="str">
        <f t="shared" ref="Z13:Z44" si="2">IF(OR($F13="",$J13="",$N13="",$R13=""),"",IF($R13&gt;=75,"PASSED","FAILED"))</f>
        <v>PASSED</v>
      </c>
      <c r="AA13" s="232"/>
      <c r="AB13" s="233"/>
      <c r="AI13" s="39"/>
      <c r="AK13" s="3"/>
      <c r="AM13" s="6"/>
      <c r="AN13" s="6"/>
      <c r="AO13" s="6"/>
      <c r="AP13" s="6"/>
      <c r="AQ13" s="6"/>
      <c r="AR13" s="6"/>
      <c r="AS13" s="6"/>
      <c r="AT13" s="6"/>
      <c r="AU13" s="6"/>
      <c r="AV13" s="6"/>
      <c r="AW13" s="6"/>
      <c r="AX13" s="6"/>
      <c r="AY13" s="6"/>
      <c r="AZ13" s="6"/>
      <c r="BA13" s="6"/>
      <c r="BB13" s="6"/>
      <c r="BC13" s="6"/>
      <c r="BD13" s="6"/>
      <c r="BE13" s="6"/>
    </row>
    <row r="14" spans="1:57" ht="18" customHeight="1">
      <c r="A14" s="200">
        <v>2</v>
      </c>
      <c r="B14" s="193" t="str">
        <f>INPUT!B13</f>
        <v>Alcantara, Angelo</v>
      </c>
      <c r="C14" s="201"/>
      <c r="D14" s="201"/>
      <c r="E14" s="201"/>
      <c r="F14" s="216">
        <f>TERM1!AA13</f>
        <v>97</v>
      </c>
      <c r="G14" s="217"/>
      <c r="H14" s="217"/>
      <c r="I14" s="218"/>
      <c r="J14" s="216">
        <f>TERM2!AA13</f>
        <v>98</v>
      </c>
      <c r="K14" s="217"/>
      <c r="L14" s="217"/>
      <c r="M14" s="218"/>
      <c r="N14" s="216">
        <f>TERM3!AA13</f>
        <v>98</v>
      </c>
      <c r="O14" s="217"/>
      <c r="P14" s="217"/>
      <c r="Q14" s="218"/>
      <c r="R14" s="230">
        <f t="shared" si="0"/>
        <v>98</v>
      </c>
      <c r="S14" s="217"/>
      <c r="T14" s="217"/>
      <c r="U14" s="218"/>
      <c r="V14" s="216" t="str">
        <f t="shared" si="1"/>
        <v>Advancing</v>
      </c>
      <c r="W14" s="217"/>
      <c r="X14" s="217"/>
      <c r="Y14" s="218"/>
      <c r="Z14" s="222" t="str">
        <f t="shared" si="2"/>
        <v>PASSED</v>
      </c>
      <c r="AA14" s="217"/>
      <c r="AB14" s="218"/>
      <c r="AI14" s="39"/>
      <c r="AK14" s="3"/>
      <c r="AM14" s="6"/>
      <c r="AN14" s="6"/>
      <c r="AO14" s="6"/>
      <c r="AP14" s="6"/>
      <c r="AQ14" s="6"/>
      <c r="AR14" s="6"/>
      <c r="AS14" s="6"/>
      <c r="AT14" s="6"/>
      <c r="AU14" s="6"/>
      <c r="AV14" s="6"/>
      <c r="AW14" s="6"/>
      <c r="AX14" s="6"/>
      <c r="AY14" s="6"/>
      <c r="AZ14" s="6"/>
      <c r="BA14" s="6"/>
      <c r="BB14" s="6"/>
      <c r="BC14" s="6"/>
      <c r="BD14" s="6"/>
      <c r="BE14" s="6"/>
    </row>
    <row r="15" spans="1:57" ht="18" customHeight="1">
      <c r="A15" s="200">
        <v>3</v>
      </c>
      <c r="B15" s="193" t="str">
        <f>INPUT!B14</f>
        <v>Andrada, Anton</v>
      </c>
      <c r="C15" s="201"/>
      <c r="D15" s="201"/>
      <c r="E15" s="201"/>
      <c r="F15" s="216">
        <f>TERM1!AA14</f>
        <v>79</v>
      </c>
      <c r="G15" s="217"/>
      <c r="H15" s="217"/>
      <c r="I15" s="218"/>
      <c r="J15" s="216">
        <f>TERM2!AA14</f>
        <v>85</v>
      </c>
      <c r="K15" s="217"/>
      <c r="L15" s="217"/>
      <c r="M15" s="218"/>
      <c r="N15" s="216">
        <f>TERM3!AA14</f>
        <v>85</v>
      </c>
      <c r="O15" s="217"/>
      <c r="P15" s="217"/>
      <c r="Q15" s="218"/>
      <c r="R15" s="230">
        <f t="shared" si="0"/>
        <v>83</v>
      </c>
      <c r="S15" s="217"/>
      <c r="T15" s="217"/>
      <c r="U15" s="218"/>
      <c r="V15" s="216" t="str">
        <f t="shared" si="1"/>
        <v>Benchmarking</v>
      </c>
      <c r="W15" s="217"/>
      <c r="X15" s="217"/>
      <c r="Y15" s="218"/>
      <c r="Z15" s="222" t="str">
        <f t="shared" si="2"/>
        <v>PASSED</v>
      </c>
      <c r="AA15" s="217"/>
      <c r="AB15" s="218"/>
      <c r="AI15" s="39"/>
      <c r="AK15" s="3"/>
      <c r="AM15" s="6"/>
      <c r="AN15" s="6"/>
      <c r="AO15" s="6"/>
      <c r="AP15" s="6"/>
      <c r="AQ15" s="6"/>
      <c r="AR15" s="6"/>
      <c r="AS15" s="6"/>
      <c r="AT15" s="6"/>
      <c r="AU15" s="6"/>
      <c r="AV15" s="6"/>
      <c r="AW15" s="6"/>
      <c r="AX15" s="6"/>
      <c r="AY15" s="6"/>
      <c r="AZ15" s="6"/>
      <c r="BA15" s="6"/>
      <c r="BB15" s="6"/>
      <c r="BC15" s="6"/>
      <c r="BD15" s="6"/>
      <c r="BE15" s="6"/>
    </row>
    <row r="16" spans="1:57" ht="18" customHeight="1">
      <c r="A16" s="200">
        <v>4</v>
      </c>
      <c r="B16" s="193" t="str">
        <f>INPUT!B15</f>
        <v>Bautista, Bryan</v>
      </c>
      <c r="C16" s="201"/>
      <c r="D16" s="201"/>
      <c r="E16" s="201"/>
      <c r="F16" s="216">
        <f>TERM1!AA15</f>
        <v>74</v>
      </c>
      <c r="G16" s="217"/>
      <c r="H16" s="217"/>
      <c r="I16" s="218"/>
      <c r="J16" s="216">
        <f>TERM2!AA15</f>
        <v>78</v>
      </c>
      <c r="K16" s="217"/>
      <c r="L16" s="217"/>
      <c r="M16" s="218"/>
      <c r="N16" s="216">
        <f>TERM3!AA15</f>
        <v>76</v>
      </c>
      <c r="O16" s="217"/>
      <c r="P16" s="217"/>
      <c r="Q16" s="218"/>
      <c r="R16" s="230">
        <f t="shared" si="0"/>
        <v>76</v>
      </c>
      <c r="S16" s="217"/>
      <c r="T16" s="217"/>
      <c r="U16" s="218"/>
      <c r="V16" s="216" t="str">
        <f t="shared" si="1"/>
        <v>Connecting</v>
      </c>
      <c r="W16" s="217"/>
      <c r="X16" s="217"/>
      <c r="Y16" s="218"/>
      <c r="Z16" s="222" t="str">
        <f t="shared" si="2"/>
        <v>PASSED</v>
      </c>
      <c r="AA16" s="217"/>
      <c r="AB16" s="218"/>
      <c r="AI16" s="39"/>
      <c r="AK16" s="3"/>
      <c r="AM16" s="6"/>
      <c r="AN16" s="6"/>
      <c r="AO16" s="6"/>
      <c r="AP16" s="6"/>
      <c r="AQ16" s="6"/>
      <c r="AR16" s="6"/>
      <c r="AS16" s="6"/>
      <c r="AT16" s="6"/>
      <c r="AU16" s="6"/>
      <c r="AV16" s="6"/>
      <c r="AW16" s="6"/>
      <c r="AX16" s="6"/>
      <c r="AY16" s="6"/>
      <c r="AZ16" s="6"/>
      <c r="BA16" s="6"/>
      <c r="BB16" s="6"/>
      <c r="BC16" s="6"/>
      <c r="BD16" s="6"/>
      <c r="BE16" s="6"/>
    </row>
    <row r="17" spans="1:57" ht="18" customHeight="1">
      <c r="A17" s="200">
        <v>5</v>
      </c>
      <c r="B17" s="193" t="str">
        <f>INPUT!B16</f>
        <v>Bernardo, Caleb</v>
      </c>
      <c r="C17" s="201"/>
      <c r="D17" s="201"/>
      <c r="E17" s="201"/>
      <c r="F17" s="216">
        <f>TERM1!AA16</f>
        <v>96</v>
      </c>
      <c r="G17" s="217"/>
      <c r="H17" s="217"/>
      <c r="I17" s="218"/>
      <c r="J17" s="216">
        <f>TERM2!AA16</f>
        <v>99</v>
      </c>
      <c r="K17" s="217"/>
      <c r="L17" s="217"/>
      <c r="M17" s="218"/>
      <c r="N17" s="216">
        <f>TERM3!AA16</f>
        <v>98</v>
      </c>
      <c r="O17" s="217"/>
      <c r="P17" s="217"/>
      <c r="Q17" s="218"/>
      <c r="R17" s="230">
        <f t="shared" si="0"/>
        <v>98</v>
      </c>
      <c r="S17" s="217"/>
      <c r="T17" s="217"/>
      <c r="U17" s="218"/>
      <c r="V17" s="216" t="str">
        <f t="shared" si="1"/>
        <v>Advancing</v>
      </c>
      <c r="W17" s="217"/>
      <c r="X17" s="217"/>
      <c r="Y17" s="218"/>
      <c r="Z17" s="222" t="str">
        <f t="shared" si="2"/>
        <v>PASSED</v>
      </c>
      <c r="AA17" s="217"/>
      <c r="AB17" s="218"/>
      <c r="AI17" s="39"/>
      <c r="AK17" s="3"/>
      <c r="AM17" s="6"/>
      <c r="AN17" s="6"/>
      <c r="AO17" s="6"/>
      <c r="AP17" s="6"/>
      <c r="AQ17" s="6"/>
      <c r="AR17" s="6"/>
      <c r="AS17" s="6"/>
      <c r="AT17" s="6"/>
      <c r="AU17" s="6"/>
      <c r="AV17" s="6"/>
      <c r="AW17" s="6"/>
      <c r="AX17" s="6"/>
      <c r="AY17" s="6"/>
      <c r="AZ17" s="6"/>
      <c r="BA17" s="6"/>
      <c r="BB17" s="6"/>
      <c r="BC17" s="6"/>
      <c r="BD17" s="6"/>
      <c r="BE17" s="6"/>
    </row>
    <row r="18" spans="1:57" ht="18" customHeight="1">
      <c r="A18" s="200">
        <v>6</v>
      </c>
      <c r="B18" s="193" t="str">
        <f>INPUT!B17</f>
        <v>Castillo, Carlo</v>
      </c>
      <c r="C18" s="201"/>
      <c r="D18" s="201"/>
      <c r="E18" s="201"/>
      <c r="F18" s="216">
        <f>TERM1!AA17</f>
        <v>91</v>
      </c>
      <c r="G18" s="217"/>
      <c r="H18" s="217"/>
      <c r="I18" s="218"/>
      <c r="J18" s="216">
        <f>TERM2!AA17</f>
        <v>92</v>
      </c>
      <c r="K18" s="217"/>
      <c r="L18" s="217"/>
      <c r="M18" s="218"/>
      <c r="N18" s="216">
        <f>TERM3!AA17</f>
        <v>91</v>
      </c>
      <c r="O18" s="217"/>
      <c r="P18" s="217"/>
      <c r="Q18" s="218"/>
      <c r="R18" s="230">
        <f t="shared" si="0"/>
        <v>91</v>
      </c>
      <c r="S18" s="217"/>
      <c r="T18" s="217"/>
      <c r="U18" s="218"/>
      <c r="V18" s="216" t="str">
        <f t="shared" si="1"/>
        <v>Advancing</v>
      </c>
      <c r="W18" s="217"/>
      <c r="X18" s="217"/>
      <c r="Y18" s="218"/>
      <c r="Z18" s="222" t="str">
        <f t="shared" si="2"/>
        <v>PASSED</v>
      </c>
      <c r="AA18" s="217"/>
      <c r="AB18" s="218"/>
      <c r="AI18" s="39"/>
      <c r="AK18" s="3"/>
      <c r="AM18" s="6"/>
      <c r="AN18" s="6"/>
      <c r="AO18" s="6"/>
      <c r="AP18" s="6"/>
      <c r="AQ18" s="6"/>
      <c r="AR18" s="6"/>
      <c r="AS18" s="6"/>
      <c r="AT18" s="6"/>
      <c r="AU18" s="6"/>
      <c r="AV18" s="6"/>
      <c r="AW18" s="6"/>
      <c r="AX18" s="6"/>
      <c r="AY18" s="6"/>
      <c r="AZ18" s="6"/>
      <c r="BA18" s="6"/>
      <c r="BB18" s="6"/>
      <c r="BC18" s="6"/>
      <c r="BD18" s="6"/>
      <c r="BE18" s="6"/>
    </row>
    <row r="19" spans="1:57" ht="18" customHeight="1">
      <c r="A19" s="200">
        <v>7</v>
      </c>
      <c r="B19" s="193" t="str">
        <f>INPUT!B18</f>
        <v>Cruz, Christian</v>
      </c>
      <c r="C19" s="201"/>
      <c r="D19" s="201"/>
      <c r="E19" s="201"/>
      <c r="F19" s="216">
        <f>TERM1!AA18</f>
        <v>89</v>
      </c>
      <c r="G19" s="217"/>
      <c r="H19" s="217"/>
      <c r="I19" s="218"/>
      <c r="J19" s="216">
        <f>TERM2!AA18</f>
        <v>87</v>
      </c>
      <c r="K19" s="217"/>
      <c r="L19" s="217"/>
      <c r="M19" s="218"/>
      <c r="N19" s="216">
        <f>TERM3!AA18</f>
        <v>86</v>
      </c>
      <c r="O19" s="217"/>
      <c r="P19" s="217"/>
      <c r="Q19" s="218"/>
      <c r="R19" s="230">
        <f t="shared" si="0"/>
        <v>87</v>
      </c>
      <c r="S19" s="217"/>
      <c r="T19" s="217"/>
      <c r="U19" s="218"/>
      <c r="V19" s="216" t="str">
        <f t="shared" si="1"/>
        <v>Benchmarking</v>
      </c>
      <c r="W19" s="217"/>
      <c r="X19" s="217"/>
      <c r="Y19" s="218"/>
      <c r="Z19" s="222" t="str">
        <f t="shared" si="2"/>
        <v>PASSED</v>
      </c>
      <c r="AA19" s="217"/>
      <c r="AB19" s="218"/>
      <c r="AI19" s="39"/>
      <c r="AK19" s="3"/>
      <c r="AM19" s="6"/>
      <c r="AN19" s="6"/>
      <c r="AO19" s="6"/>
      <c r="AP19" s="6"/>
      <c r="AQ19" s="6"/>
      <c r="AR19" s="6"/>
      <c r="AS19" s="6"/>
      <c r="AT19" s="6"/>
      <c r="AU19" s="6"/>
      <c r="AV19" s="6"/>
      <c r="AW19" s="6"/>
      <c r="AX19" s="6"/>
      <c r="AY19" s="6"/>
      <c r="AZ19" s="6"/>
      <c r="BA19" s="6"/>
      <c r="BB19" s="6"/>
      <c r="BC19" s="6"/>
      <c r="BD19" s="6"/>
      <c r="BE19" s="6"/>
    </row>
    <row r="20" spans="1:57" ht="18" customHeight="1">
      <c r="A20" s="200">
        <v>8</v>
      </c>
      <c r="B20" s="193" t="str">
        <f>INPUT!B19</f>
        <v>Dela Cruz, Daniel</v>
      </c>
      <c r="C20" s="201"/>
      <c r="D20" s="201">
        <v>0</v>
      </c>
      <c r="E20" s="201"/>
      <c r="F20" s="216">
        <f>TERM1!AA19</f>
        <v>99</v>
      </c>
      <c r="G20" s="217"/>
      <c r="H20" s="217"/>
      <c r="I20" s="218"/>
      <c r="J20" s="216">
        <f>TERM2!AA19</f>
        <v>99</v>
      </c>
      <c r="K20" s="217"/>
      <c r="L20" s="217"/>
      <c r="M20" s="218"/>
      <c r="N20" s="216">
        <f>TERM3!AA19</f>
        <v>96</v>
      </c>
      <c r="O20" s="217"/>
      <c r="P20" s="217"/>
      <c r="Q20" s="218"/>
      <c r="R20" s="230">
        <f t="shared" si="0"/>
        <v>98</v>
      </c>
      <c r="S20" s="217"/>
      <c r="T20" s="217"/>
      <c r="U20" s="218"/>
      <c r="V20" s="216" t="str">
        <f t="shared" si="1"/>
        <v>Advancing</v>
      </c>
      <c r="W20" s="217"/>
      <c r="X20" s="217"/>
      <c r="Y20" s="218"/>
      <c r="Z20" s="222" t="str">
        <f t="shared" si="2"/>
        <v>PASSED</v>
      </c>
      <c r="AA20" s="217"/>
      <c r="AB20" s="218"/>
      <c r="AI20" s="39"/>
      <c r="AK20" s="3"/>
      <c r="AM20" s="6"/>
      <c r="AN20" s="6"/>
      <c r="AO20" s="6"/>
      <c r="AP20" s="6"/>
      <c r="AQ20" s="6"/>
      <c r="AR20" s="6"/>
      <c r="AS20" s="6"/>
      <c r="AT20" s="6"/>
      <c r="AU20" s="6"/>
      <c r="AV20" s="6"/>
      <c r="AW20" s="6"/>
      <c r="AX20" s="6"/>
      <c r="AY20" s="6"/>
      <c r="AZ20" s="6"/>
      <c r="BA20" s="6"/>
      <c r="BB20" s="6"/>
      <c r="BC20" s="6"/>
      <c r="BD20" s="6"/>
      <c r="BE20" s="6"/>
    </row>
    <row r="21" spans="1:57" ht="18" customHeight="1">
      <c r="A21" s="200">
        <v>9</v>
      </c>
      <c r="B21" s="193" t="str">
        <f>INPUT!B20</f>
        <v>Diaz, Darren</v>
      </c>
      <c r="C21" s="201"/>
      <c r="D21" s="201"/>
      <c r="E21" s="201"/>
      <c r="F21" s="216">
        <f>TERM1!AA20</f>
        <v>92</v>
      </c>
      <c r="G21" s="217"/>
      <c r="H21" s="217"/>
      <c r="I21" s="218"/>
      <c r="J21" s="216">
        <f>TERM2!AA20</f>
        <v>87</v>
      </c>
      <c r="K21" s="217"/>
      <c r="L21" s="217"/>
      <c r="M21" s="218"/>
      <c r="N21" s="216">
        <f>TERM3!AA20</f>
        <v>89</v>
      </c>
      <c r="O21" s="217"/>
      <c r="P21" s="217"/>
      <c r="Q21" s="218"/>
      <c r="R21" s="230">
        <f t="shared" si="0"/>
        <v>89</v>
      </c>
      <c r="S21" s="217"/>
      <c r="T21" s="217"/>
      <c r="U21" s="218"/>
      <c r="V21" s="216" t="str">
        <f t="shared" si="1"/>
        <v>Benchmarking</v>
      </c>
      <c r="W21" s="217"/>
      <c r="X21" s="217"/>
      <c r="Y21" s="218"/>
      <c r="Z21" s="222" t="str">
        <f t="shared" si="2"/>
        <v>PASSED</v>
      </c>
      <c r="AA21" s="217"/>
      <c r="AB21" s="218"/>
      <c r="AI21" s="39"/>
      <c r="AK21" s="3"/>
      <c r="AM21" s="6"/>
      <c r="AN21" s="6"/>
      <c r="AO21" s="6"/>
      <c r="AP21" s="6"/>
      <c r="AQ21" s="6"/>
      <c r="AR21" s="6"/>
      <c r="AS21" s="6"/>
      <c r="AT21" s="6"/>
      <c r="AU21" s="6"/>
      <c r="AV21" s="6"/>
      <c r="AW21" s="6"/>
      <c r="AX21" s="6"/>
      <c r="AY21" s="6"/>
      <c r="AZ21" s="6"/>
      <c r="BA21" s="6"/>
      <c r="BB21" s="6"/>
      <c r="BC21" s="6"/>
      <c r="BD21" s="6"/>
      <c r="BE21" s="6"/>
    </row>
    <row r="22" spans="1:57" ht="18" customHeight="1">
      <c r="A22" s="200">
        <v>10</v>
      </c>
      <c r="B22" s="193" t="str">
        <f>INPUT!B21</f>
        <v>Evangelista, Diego</v>
      </c>
      <c r="C22" s="201"/>
      <c r="D22" s="201"/>
      <c r="E22" s="201"/>
      <c r="F22" s="216">
        <f>TERM1!AA21</f>
        <v>83</v>
      </c>
      <c r="G22" s="217"/>
      <c r="H22" s="217"/>
      <c r="I22" s="218"/>
      <c r="J22" s="216">
        <f>TERM2!AA21</f>
        <v>85</v>
      </c>
      <c r="K22" s="217"/>
      <c r="L22" s="217"/>
      <c r="M22" s="218"/>
      <c r="N22" s="216">
        <f>TERM3!AA21</f>
        <v>85</v>
      </c>
      <c r="O22" s="217"/>
      <c r="P22" s="217"/>
      <c r="Q22" s="218"/>
      <c r="R22" s="230">
        <f t="shared" si="0"/>
        <v>84</v>
      </c>
      <c r="S22" s="217"/>
      <c r="T22" s="217"/>
      <c r="U22" s="218"/>
      <c r="V22" s="216" t="str">
        <f t="shared" si="1"/>
        <v>Benchmarking</v>
      </c>
      <c r="W22" s="217"/>
      <c r="X22" s="217"/>
      <c r="Y22" s="218"/>
      <c r="Z22" s="222" t="str">
        <f t="shared" si="2"/>
        <v>PASSED</v>
      </c>
      <c r="AA22" s="217"/>
      <c r="AB22" s="218"/>
      <c r="AI22" s="39"/>
      <c r="AK22" s="3"/>
      <c r="AM22" s="6"/>
      <c r="AN22" s="6"/>
      <c r="AO22" s="6"/>
      <c r="AP22" s="6"/>
      <c r="AQ22" s="6"/>
      <c r="AR22" s="6"/>
      <c r="AS22" s="6"/>
      <c r="AT22" s="6"/>
      <c r="AU22" s="6"/>
      <c r="AV22" s="6"/>
      <c r="AW22" s="6"/>
      <c r="AX22" s="6"/>
      <c r="AY22" s="6"/>
      <c r="AZ22" s="6"/>
      <c r="BA22" s="6"/>
      <c r="BB22" s="6"/>
      <c r="BC22" s="6"/>
      <c r="BD22" s="6"/>
      <c r="BE22" s="6"/>
    </row>
    <row r="23" spans="1:57" ht="18" customHeight="1">
      <c r="A23" s="200">
        <v>11</v>
      </c>
      <c r="B23" s="193" t="str">
        <f>INPUT!B22</f>
        <v>Fernandez, Ethan</v>
      </c>
      <c r="C23" s="201"/>
      <c r="D23" s="201">
        <v>0</v>
      </c>
      <c r="E23" s="201"/>
      <c r="F23" s="216">
        <f>TERM1!AA22</f>
        <v>72</v>
      </c>
      <c r="G23" s="217"/>
      <c r="H23" s="217"/>
      <c r="I23" s="218"/>
      <c r="J23" s="216">
        <f>TERM2!AA22</f>
        <v>75</v>
      </c>
      <c r="K23" s="217"/>
      <c r="L23" s="217"/>
      <c r="M23" s="218"/>
      <c r="N23" s="216">
        <f>TERM3!AA22</f>
        <v>73</v>
      </c>
      <c r="O23" s="217"/>
      <c r="P23" s="217"/>
      <c r="Q23" s="218"/>
      <c r="R23" s="230">
        <f t="shared" si="0"/>
        <v>73</v>
      </c>
      <c r="S23" s="217"/>
      <c r="T23" s="217"/>
      <c r="U23" s="218"/>
      <c r="V23" s="216" t="str">
        <f t="shared" si="1"/>
        <v xml:space="preserve">Developing </v>
      </c>
      <c r="W23" s="217"/>
      <c r="X23" s="217"/>
      <c r="Y23" s="218"/>
      <c r="Z23" s="222" t="str">
        <f t="shared" si="2"/>
        <v>FAILED</v>
      </c>
      <c r="AA23" s="217"/>
      <c r="AB23" s="218"/>
      <c r="AI23" s="39"/>
      <c r="AK23" s="3"/>
      <c r="BD23" s="2"/>
      <c r="BE23" s="2"/>
    </row>
    <row r="24" spans="1:57" ht="18" customHeight="1">
      <c r="A24" s="200">
        <v>12</v>
      </c>
      <c r="B24" s="193" t="str">
        <f>INPUT!B23</f>
        <v>Garcia, Gabriel</v>
      </c>
      <c r="C24" s="201"/>
      <c r="D24" s="201"/>
      <c r="E24" s="201"/>
      <c r="F24" s="216">
        <f>TERM1!AA23</f>
        <v>79</v>
      </c>
      <c r="G24" s="217"/>
      <c r="H24" s="217"/>
      <c r="I24" s="218"/>
      <c r="J24" s="216">
        <f>TERM2!AA23</f>
        <v>80</v>
      </c>
      <c r="K24" s="217"/>
      <c r="L24" s="217"/>
      <c r="M24" s="218"/>
      <c r="N24" s="216">
        <f>TERM3!AA23</f>
        <v>79</v>
      </c>
      <c r="O24" s="217"/>
      <c r="P24" s="217"/>
      <c r="Q24" s="218"/>
      <c r="R24" s="230">
        <f t="shared" si="0"/>
        <v>79</v>
      </c>
      <c r="S24" s="217"/>
      <c r="T24" s="217"/>
      <c r="U24" s="218"/>
      <c r="V24" s="216" t="str">
        <f t="shared" si="1"/>
        <v>Connecting</v>
      </c>
      <c r="W24" s="217"/>
      <c r="X24" s="217"/>
      <c r="Y24" s="218"/>
      <c r="Z24" s="222" t="str">
        <f t="shared" si="2"/>
        <v>PASSED</v>
      </c>
      <c r="AA24" s="217"/>
      <c r="AB24" s="218"/>
      <c r="AI24" s="39"/>
      <c r="AK24" s="3"/>
      <c r="AM24" s="40"/>
      <c r="AN24" s="40"/>
      <c r="AO24" s="40"/>
      <c r="AP24" s="40"/>
      <c r="AQ24" s="40"/>
      <c r="AR24" s="40"/>
      <c r="AS24" s="40"/>
      <c r="AT24" s="40"/>
      <c r="AU24" s="40"/>
      <c r="AV24" s="40"/>
      <c r="AW24" s="40"/>
      <c r="AX24" s="40"/>
      <c r="AY24" s="40"/>
      <c r="AZ24" s="40"/>
      <c r="BA24" s="40"/>
      <c r="BB24" s="40"/>
      <c r="BC24" s="40"/>
      <c r="BD24" s="40"/>
      <c r="BE24" s="40"/>
    </row>
    <row r="25" spans="1:57" ht="18" customHeight="1">
      <c r="A25" s="200">
        <v>13</v>
      </c>
      <c r="B25" s="193" t="str">
        <f>INPUT!B24</f>
        <v>Gonzales, Harold</v>
      </c>
      <c r="C25" s="201"/>
      <c r="D25" s="201"/>
      <c r="E25" s="201"/>
      <c r="F25" s="216">
        <f>TERM1!AA24</f>
        <v>91</v>
      </c>
      <c r="G25" s="217"/>
      <c r="H25" s="217"/>
      <c r="I25" s="218"/>
      <c r="J25" s="216">
        <f>TERM2!AA24</f>
        <v>98</v>
      </c>
      <c r="K25" s="217"/>
      <c r="L25" s="217"/>
      <c r="M25" s="218"/>
      <c r="N25" s="216">
        <f>TERM3!AA24</f>
        <v>98</v>
      </c>
      <c r="O25" s="217"/>
      <c r="P25" s="217"/>
      <c r="Q25" s="218"/>
      <c r="R25" s="230">
        <f t="shared" si="0"/>
        <v>96</v>
      </c>
      <c r="S25" s="217"/>
      <c r="T25" s="217"/>
      <c r="U25" s="218"/>
      <c r="V25" s="216" t="str">
        <f t="shared" si="1"/>
        <v>Advancing</v>
      </c>
      <c r="W25" s="217"/>
      <c r="X25" s="217"/>
      <c r="Y25" s="218"/>
      <c r="Z25" s="222" t="str">
        <f t="shared" si="2"/>
        <v>PASSED</v>
      </c>
      <c r="AA25" s="217"/>
      <c r="AB25" s="218"/>
      <c r="AI25" s="39"/>
      <c r="AK25" s="3"/>
      <c r="AM25" s="40"/>
      <c r="AN25" s="40"/>
      <c r="AO25" s="40"/>
      <c r="AP25" s="40"/>
      <c r="AQ25" s="40"/>
      <c r="AR25" s="40"/>
      <c r="AS25" s="40"/>
      <c r="AT25" s="40"/>
      <c r="AU25" s="40"/>
      <c r="AV25" s="40"/>
      <c r="AW25" s="40"/>
      <c r="AX25" s="40"/>
      <c r="AY25" s="40"/>
      <c r="AZ25" s="40"/>
      <c r="BA25" s="40"/>
      <c r="BB25" s="40"/>
      <c r="BC25" s="40"/>
      <c r="BD25" s="40"/>
      <c r="BE25" s="40"/>
    </row>
    <row r="26" spans="1:57" ht="18" customHeight="1">
      <c r="A26" s="200">
        <v>14</v>
      </c>
      <c r="B26" s="193" t="str">
        <f>INPUT!B25</f>
        <v>Hernandez, Ivan</v>
      </c>
      <c r="C26" s="201"/>
      <c r="D26" s="201"/>
      <c r="E26" s="201"/>
      <c r="F26" s="216">
        <f>TERM1!AA25</f>
        <v>87</v>
      </c>
      <c r="G26" s="217"/>
      <c r="H26" s="217"/>
      <c r="I26" s="218"/>
      <c r="J26" s="216">
        <f>TERM2!AA25</f>
        <v>93</v>
      </c>
      <c r="K26" s="217"/>
      <c r="L26" s="217"/>
      <c r="M26" s="218"/>
      <c r="N26" s="216">
        <f>TERM3!AA25</f>
        <v>90</v>
      </c>
      <c r="O26" s="217"/>
      <c r="P26" s="217"/>
      <c r="Q26" s="218"/>
      <c r="R26" s="230">
        <f t="shared" si="0"/>
        <v>90</v>
      </c>
      <c r="S26" s="217"/>
      <c r="T26" s="217"/>
      <c r="U26" s="218"/>
      <c r="V26" s="216" t="str">
        <f t="shared" si="1"/>
        <v>Advancing</v>
      </c>
      <c r="W26" s="217"/>
      <c r="X26" s="217"/>
      <c r="Y26" s="218"/>
      <c r="Z26" s="222" t="str">
        <f t="shared" si="2"/>
        <v>PASSED</v>
      </c>
      <c r="AA26" s="217"/>
      <c r="AB26" s="218"/>
      <c r="AI26" s="39"/>
      <c r="AK26" s="3"/>
      <c r="AM26" s="40"/>
      <c r="AN26" s="40"/>
      <c r="AO26" s="40"/>
      <c r="AP26" s="40"/>
      <c r="AQ26" s="40"/>
      <c r="AR26" s="40"/>
      <c r="AS26" s="40"/>
      <c r="AT26" s="40"/>
      <c r="AU26" s="40"/>
      <c r="AV26" s="40"/>
      <c r="AW26" s="40"/>
      <c r="AX26" s="40"/>
      <c r="AY26" s="40"/>
      <c r="AZ26" s="40"/>
      <c r="BA26" s="40"/>
      <c r="BB26" s="40"/>
      <c r="BC26" s="40"/>
      <c r="BD26" s="40"/>
      <c r="BE26" s="40"/>
    </row>
    <row r="27" spans="1:57" ht="18" customHeight="1">
      <c r="A27" s="200">
        <v>15</v>
      </c>
      <c r="B27" s="193" t="str">
        <f>INPUT!B26</f>
        <v>Ilagan, Jacob</v>
      </c>
      <c r="C27" s="201"/>
      <c r="D27" s="201"/>
      <c r="E27" s="201"/>
      <c r="F27" s="216">
        <f>TERM1!AA26</f>
        <v>63</v>
      </c>
      <c r="G27" s="217"/>
      <c r="H27" s="217"/>
      <c r="I27" s="218"/>
      <c r="J27" s="216">
        <f>TERM2!AA26</f>
        <v>62</v>
      </c>
      <c r="K27" s="217"/>
      <c r="L27" s="217"/>
      <c r="M27" s="218"/>
      <c r="N27" s="216">
        <f>TERM3!AA26</f>
        <v>61</v>
      </c>
      <c r="O27" s="217"/>
      <c r="P27" s="217"/>
      <c r="Q27" s="218"/>
      <c r="R27" s="230">
        <f t="shared" si="0"/>
        <v>62</v>
      </c>
      <c r="S27" s="217"/>
      <c r="T27" s="217"/>
      <c r="U27" s="218"/>
      <c r="V27" s="216" t="str">
        <f t="shared" si="1"/>
        <v>Emerging</v>
      </c>
      <c r="W27" s="217"/>
      <c r="X27" s="217"/>
      <c r="Y27" s="218"/>
      <c r="Z27" s="222" t="str">
        <f t="shared" si="2"/>
        <v>FAILED</v>
      </c>
      <c r="AA27" s="217"/>
      <c r="AB27" s="218"/>
      <c r="AI27" s="39"/>
      <c r="AK27" s="3"/>
    </row>
    <row r="28" spans="1:57" ht="18" customHeight="1">
      <c r="A28" s="200">
        <v>16</v>
      </c>
      <c r="B28" s="193" t="str">
        <f>INPUT!B27</f>
        <v>Jimenez, James</v>
      </c>
      <c r="C28" s="201"/>
      <c r="D28" s="201"/>
      <c r="E28" s="201"/>
      <c r="F28" s="216">
        <f>TERM1!AA27</f>
        <v>91</v>
      </c>
      <c r="G28" s="217"/>
      <c r="H28" s="217"/>
      <c r="I28" s="218"/>
      <c r="J28" s="216">
        <f>TERM2!AA27</f>
        <v>92</v>
      </c>
      <c r="K28" s="217"/>
      <c r="L28" s="217"/>
      <c r="M28" s="218"/>
      <c r="N28" s="216">
        <f>TERM3!AA27</f>
        <v>84</v>
      </c>
      <c r="O28" s="217"/>
      <c r="P28" s="217"/>
      <c r="Q28" s="218"/>
      <c r="R28" s="230">
        <f t="shared" si="0"/>
        <v>89</v>
      </c>
      <c r="S28" s="217"/>
      <c r="T28" s="217"/>
      <c r="U28" s="218"/>
      <c r="V28" s="216" t="str">
        <f t="shared" si="1"/>
        <v>Benchmarking</v>
      </c>
      <c r="W28" s="217"/>
      <c r="X28" s="217"/>
      <c r="Y28" s="218"/>
      <c r="Z28" s="222" t="str">
        <f t="shared" si="2"/>
        <v>PASSED</v>
      </c>
      <c r="AA28" s="217"/>
      <c r="AB28" s="218"/>
      <c r="AI28" s="39"/>
      <c r="AK28" s="3"/>
    </row>
    <row r="29" spans="1:57" ht="18" customHeight="1">
      <c r="A29" s="200">
        <v>17</v>
      </c>
      <c r="B29" s="193" t="str">
        <f>INPUT!B28</f>
        <v>Lacson, Jared</v>
      </c>
      <c r="C29" s="201"/>
      <c r="D29" s="201"/>
      <c r="E29" s="201"/>
      <c r="F29" s="216">
        <f>TERM1!AA28</f>
        <v>92</v>
      </c>
      <c r="G29" s="217"/>
      <c r="H29" s="217"/>
      <c r="I29" s="218"/>
      <c r="J29" s="216">
        <f>TERM2!AA28</f>
        <v>97</v>
      </c>
      <c r="K29" s="217"/>
      <c r="L29" s="217"/>
      <c r="M29" s="218"/>
      <c r="N29" s="216">
        <f>TERM3!AA28</f>
        <v>87</v>
      </c>
      <c r="O29" s="217"/>
      <c r="P29" s="217"/>
      <c r="Q29" s="218"/>
      <c r="R29" s="230">
        <f t="shared" si="0"/>
        <v>92</v>
      </c>
      <c r="S29" s="217"/>
      <c r="T29" s="217"/>
      <c r="U29" s="218"/>
      <c r="V29" s="216" t="str">
        <f t="shared" si="1"/>
        <v>Advancing</v>
      </c>
      <c r="W29" s="217"/>
      <c r="X29" s="217"/>
      <c r="Y29" s="218"/>
      <c r="Z29" s="222" t="str">
        <f t="shared" si="2"/>
        <v>PASSED</v>
      </c>
      <c r="AA29" s="217"/>
      <c r="AB29" s="218"/>
      <c r="AI29" s="39"/>
      <c r="AK29" s="3"/>
    </row>
    <row r="30" spans="1:57" ht="18" customHeight="1">
      <c r="A30" s="200">
        <v>18</v>
      </c>
      <c r="B30" s="193" t="str">
        <f>INPUT!B29</f>
        <v>Lim, Jericho</v>
      </c>
      <c r="C30" s="201"/>
      <c r="D30" s="201"/>
      <c r="E30" s="201"/>
      <c r="F30" s="216">
        <f>TERM1!AA29</f>
        <v>94</v>
      </c>
      <c r="G30" s="217"/>
      <c r="H30" s="217"/>
      <c r="I30" s="218"/>
      <c r="J30" s="216">
        <f>TERM2!AA29</f>
        <v>97</v>
      </c>
      <c r="K30" s="217"/>
      <c r="L30" s="217"/>
      <c r="M30" s="218"/>
      <c r="N30" s="216">
        <f>TERM3!AA29</f>
        <v>97</v>
      </c>
      <c r="O30" s="217"/>
      <c r="P30" s="217"/>
      <c r="Q30" s="218"/>
      <c r="R30" s="230">
        <f t="shared" si="0"/>
        <v>96</v>
      </c>
      <c r="S30" s="217"/>
      <c r="T30" s="217"/>
      <c r="U30" s="218"/>
      <c r="V30" s="216" t="str">
        <f t="shared" si="1"/>
        <v>Advancing</v>
      </c>
      <c r="W30" s="217"/>
      <c r="X30" s="217"/>
      <c r="Y30" s="218"/>
      <c r="Z30" s="222" t="str">
        <f t="shared" si="2"/>
        <v>PASSED</v>
      </c>
      <c r="AA30" s="217"/>
      <c r="AB30" s="218"/>
      <c r="AI30" s="39"/>
      <c r="AK30" s="3"/>
    </row>
    <row r="31" spans="1:57" ht="18" customHeight="1">
      <c r="A31" s="200">
        <v>19</v>
      </c>
      <c r="B31" s="193" t="str">
        <f>INPUT!B30</f>
        <v>Manalo, Joaquin</v>
      </c>
      <c r="C31" s="201"/>
      <c r="D31" s="201"/>
      <c r="E31" s="201"/>
      <c r="F31" s="216">
        <f>TERM1!AA30</f>
        <v>95</v>
      </c>
      <c r="G31" s="217"/>
      <c r="H31" s="217"/>
      <c r="I31" s="218"/>
      <c r="J31" s="216">
        <f>TERM2!AA30</f>
        <v>91</v>
      </c>
      <c r="K31" s="217"/>
      <c r="L31" s="217"/>
      <c r="M31" s="218"/>
      <c r="N31" s="216">
        <f>TERM3!AA30</f>
        <v>90</v>
      </c>
      <c r="O31" s="217"/>
      <c r="P31" s="217"/>
      <c r="Q31" s="218"/>
      <c r="R31" s="230">
        <f t="shared" si="0"/>
        <v>92</v>
      </c>
      <c r="S31" s="217"/>
      <c r="T31" s="217"/>
      <c r="U31" s="218"/>
      <c r="V31" s="216" t="str">
        <f t="shared" si="1"/>
        <v>Advancing</v>
      </c>
      <c r="W31" s="217"/>
      <c r="X31" s="217"/>
      <c r="Y31" s="218"/>
      <c r="Z31" s="222" t="str">
        <f t="shared" si="2"/>
        <v>PASSED</v>
      </c>
      <c r="AA31" s="217"/>
      <c r="AB31" s="218"/>
      <c r="AI31" s="39"/>
      <c r="AK31" s="3"/>
    </row>
    <row r="32" spans="1:57" ht="18" customHeight="1">
      <c r="A32" s="200">
        <v>20</v>
      </c>
      <c r="B32" s="193" t="str">
        <f>INPUT!B31</f>
        <v>Mendoza, Joshua</v>
      </c>
      <c r="C32" s="201"/>
      <c r="D32" s="201"/>
      <c r="E32" s="201"/>
      <c r="F32" s="216">
        <f>TERM1!AA31</f>
        <v>86</v>
      </c>
      <c r="G32" s="217"/>
      <c r="H32" s="217"/>
      <c r="I32" s="218"/>
      <c r="J32" s="216">
        <f>TERM2!AA31</f>
        <v>89</v>
      </c>
      <c r="K32" s="217"/>
      <c r="L32" s="217"/>
      <c r="M32" s="218"/>
      <c r="N32" s="216">
        <f>TERM3!AA31</f>
        <v>88</v>
      </c>
      <c r="O32" s="217"/>
      <c r="P32" s="217"/>
      <c r="Q32" s="218"/>
      <c r="R32" s="230">
        <f t="shared" si="0"/>
        <v>88</v>
      </c>
      <c r="S32" s="217"/>
      <c r="T32" s="217"/>
      <c r="U32" s="218"/>
      <c r="V32" s="216" t="str">
        <f t="shared" si="1"/>
        <v>Benchmarking</v>
      </c>
      <c r="W32" s="217"/>
      <c r="X32" s="217"/>
      <c r="Y32" s="218"/>
      <c r="Z32" s="222" t="str">
        <f t="shared" si="2"/>
        <v>PASSED</v>
      </c>
      <c r="AA32" s="217"/>
      <c r="AB32" s="218"/>
      <c r="AI32" s="39"/>
      <c r="AK32" s="3"/>
    </row>
    <row r="33" spans="1:55" ht="18" customHeight="1">
      <c r="A33" s="200">
        <v>21</v>
      </c>
      <c r="B33" s="193" t="str">
        <f>INPUT!B32</f>
        <v>Navarro, Lance</v>
      </c>
      <c r="C33" s="201"/>
      <c r="D33" s="201"/>
      <c r="E33" s="201"/>
      <c r="F33" s="216">
        <f>TERM1!AA32</f>
        <v>98</v>
      </c>
      <c r="G33" s="217"/>
      <c r="H33" s="217"/>
      <c r="I33" s="218"/>
      <c r="J33" s="216">
        <f>TERM2!AA32</f>
        <v>93</v>
      </c>
      <c r="K33" s="217"/>
      <c r="L33" s="217"/>
      <c r="M33" s="218"/>
      <c r="N33" s="216">
        <f>TERM3!AA32</f>
        <v>97</v>
      </c>
      <c r="O33" s="217"/>
      <c r="P33" s="217"/>
      <c r="Q33" s="218"/>
      <c r="R33" s="230">
        <f t="shared" si="0"/>
        <v>96</v>
      </c>
      <c r="S33" s="217"/>
      <c r="T33" s="217"/>
      <c r="U33" s="218"/>
      <c r="V33" s="216" t="str">
        <f t="shared" si="1"/>
        <v>Advancing</v>
      </c>
      <c r="W33" s="217"/>
      <c r="X33" s="217"/>
      <c r="Y33" s="218"/>
      <c r="Z33" s="222" t="str">
        <f t="shared" si="2"/>
        <v>PASSED</v>
      </c>
      <c r="AA33" s="217"/>
      <c r="AB33" s="218"/>
      <c r="AI33" s="39"/>
      <c r="AK33" s="3"/>
    </row>
    <row r="34" spans="1:55" ht="18" customHeight="1">
      <c r="A34" s="200">
        <v>22</v>
      </c>
      <c r="B34" s="193" t="str">
        <f>INPUT!B33</f>
        <v>Ocampo, Luis</v>
      </c>
      <c r="C34" s="201"/>
      <c r="D34" s="201"/>
      <c r="E34" s="201"/>
      <c r="F34" s="216">
        <f>TERM1!AA33</f>
        <v>84</v>
      </c>
      <c r="G34" s="217"/>
      <c r="H34" s="217"/>
      <c r="I34" s="218"/>
      <c r="J34" s="216">
        <f>TERM2!AA33</f>
        <v>79</v>
      </c>
      <c r="K34" s="217"/>
      <c r="L34" s="217"/>
      <c r="M34" s="218"/>
      <c r="N34" s="216">
        <f>TERM3!AA33</f>
        <v>78</v>
      </c>
      <c r="O34" s="217"/>
      <c r="P34" s="217"/>
      <c r="Q34" s="218"/>
      <c r="R34" s="230">
        <f t="shared" si="0"/>
        <v>80</v>
      </c>
      <c r="S34" s="217"/>
      <c r="T34" s="217"/>
      <c r="U34" s="218"/>
      <c r="V34" s="216" t="str">
        <f t="shared" si="1"/>
        <v>Benchmarking</v>
      </c>
      <c r="W34" s="217"/>
      <c r="X34" s="217"/>
      <c r="Y34" s="218"/>
      <c r="Z34" s="222" t="str">
        <f t="shared" si="2"/>
        <v>PASSED</v>
      </c>
      <c r="AA34" s="217"/>
      <c r="AB34" s="218"/>
      <c r="AI34" s="39"/>
      <c r="AK34" s="3"/>
      <c r="AN34" s="1"/>
      <c r="AO34" s="1"/>
      <c r="AP34" s="1"/>
      <c r="AQ34" s="1"/>
      <c r="AR34" s="1"/>
      <c r="AS34" s="1"/>
      <c r="AT34" s="1"/>
      <c r="AU34" s="1"/>
      <c r="AV34" s="1"/>
      <c r="AW34" s="1"/>
      <c r="AX34" s="1"/>
      <c r="AY34" s="1"/>
      <c r="AZ34" s="1"/>
      <c r="BA34" s="1"/>
      <c r="BB34" s="1"/>
      <c r="BC34" s="1"/>
    </row>
    <row r="35" spans="1:55" ht="18" customHeight="1">
      <c r="A35" s="200">
        <v>23</v>
      </c>
      <c r="B35" s="193" t="str">
        <f>INPUT!B34</f>
        <v>Ortega, Marco</v>
      </c>
      <c r="C35" s="201"/>
      <c r="D35" s="201"/>
      <c r="E35" s="201"/>
      <c r="F35" s="216">
        <f>TERM1!AA34</f>
        <v>92</v>
      </c>
      <c r="G35" s="217"/>
      <c r="H35" s="217"/>
      <c r="I35" s="218"/>
      <c r="J35" s="216">
        <f>TERM2!AA34</f>
        <v>96</v>
      </c>
      <c r="K35" s="217"/>
      <c r="L35" s="217"/>
      <c r="M35" s="218"/>
      <c r="N35" s="216">
        <f>TERM3!AA34</f>
        <v>91</v>
      </c>
      <c r="O35" s="217"/>
      <c r="P35" s="217"/>
      <c r="Q35" s="218"/>
      <c r="R35" s="230">
        <f t="shared" si="0"/>
        <v>93</v>
      </c>
      <c r="S35" s="217"/>
      <c r="T35" s="217"/>
      <c r="U35" s="218"/>
      <c r="V35" s="216" t="str">
        <f t="shared" si="1"/>
        <v>Advancing</v>
      </c>
      <c r="W35" s="217"/>
      <c r="X35" s="217"/>
      <c r="Y35" s="218"/>
      <c r="Z35" s="222" t="str">
        <f t="shared" si="2"/>
        <v>PASSED</v>
      </c>
      <c r="AA35" s="217"/>
      <c r="AB35" s="218"/>
      <c r="AI35" s="39"/>
      <c r="AK35" s="3"/>
      <c r="AN35" s="1"/>
      <c r="AO35" s="1"/>
      <c r="AP35" s="1"/>
      <c r="AQ35" s="1"/>
      <c r="AR35" s="1"/>
      <c r="AS35" s="1"/>
      <c r="AT35" s="1"/>
      <c r="AU35" s="1"/>
      <c r="AV35" s="1"/>
      <c r="AW35" s="1"/>
      <c r="AX35" s="1"/>
      <c r="AY35" s="1"/>
      <c r="AZ35" s="1"/>
      <c r="BA35" s="1"/>
      <c r="BB35" s="1"/>
      <c r="BC35" s="1"/>
    </row>
    <row r="36" spans="1:55" ht="18" customHeight="1">
      <c r="A36" s="200">
        <v>24</v>
      </c>
      <c r="B36" s="193" t="str">
        <f>INPUT!B35</f>
        <v>Pascual, Martin</v>
      </c>
      <c r="C36" s="201"/>
      <c r="D36" s="201"/>
      <c r="E36" s="201"/>
      <c r="F36" s="216">
        <f>TERM1!AA35</f>
        <v>86</v>
      </c>
      <c r="G36" s="217"/>
      <c r="H36" s="217"/>
      <c r="I36" s="218"/>
      <c r="J36" s="216">
        <f>TERM2!AA35</f>
        <v>86</v>
      </c>
      <c r="K36" s="217"/>
      <c r="L36" s="217"/>
      <c r="M36" s="218"/>
      <c r="N36" s="216">
        <f>TERM3!AA35</f>
        <v>88</v>
      </c>
      <c r="O36" s="217"/>
      <c r="P36" s="217"/>
      <c r="Q36" s="218"/>
      <c r="R36" s="230">
        <f t="shared" si="0"/>
        <v>87</v>
      </c>
      <c r="S36" s="217"/>
      <c r="T36" s="217"/>
      <c r="U36" s="218"/>
      <c r="V36" s="216" t="str">
        <f t="shared" si="1"/>
        <v>Benchmarking</v>
      </c>
      <c r="W36" s="217"/>
      <c r="X36" s="217"/>
      <c r="Y36" s="218"/>
      <c r="Z36" s="222" t="str">
        <f t="shared" si="2"/>
        <v>PASSED</v>
      </c>
      <c r="AA36" s="217"/>
      <c r="AB36" s="218"/>
      <c r="AI36" s="39"/>
      <c r="AK36" s="3"/>
      <c r="AN36" s="1"/>
      <c r="AO36" s="1"/>
      <c r="AP36" s="1"/>
      <c r="AQ36" s="1"/>
      <c r="AR36" s="1"/>
      <c r="AS36" s="1"/>
      <c r="AT36" s="1"/>
      <c r="AU36" s="1"/>
      <c r="AV36" s="1"/>
      <c r="AW36" s="1"/>
      <c r="AX36" s="1"/>
      <c r="AY36" s="1"/>
      <c r="AZ36" s="1"/>
      <c r="BA36" s="1"/>
      <c r="BB36" s="1"/>
      <c r="BC36" s="1"/>
    </row>
    <row r="37" spans="1:55" ht="18" customHeight="1">
      <c r="A37" s="200">
        <v>25</v>
      </c>
      <c r="B37" s="193" t="str">
        <f>INPUT!B36</f>
        <v>Quizon, Matthew</v>
      </c>
      <c r="C37" s="201"/>
      <c r="D37" s="201"/>
      <c r="E37" s="201"/>
      <c r="F37" s="216">
        <f>TERM1!AA36</f>
        <v>84</v>
      </c>
      <c r="G37" s="217"/>
      <c r="H37" s="217"/>
      <c r="I37" s="218"/>
      <c r="J37" s="216">
        <f>TERM2!AA36</f>
        <v>75</v>
      </c>
      <c r="K37" s="217"/>
      <c r="L37" s="217"/>
      <c r="M37" s="218"/>
      <c r="N37" s="216">
        <f>TERM3!AA36</f>
        <v>76</v>
      </c>
      <c r="O37" s="217"/>
      <c r="P37" s="217"/>
      <c r="Q37" s="218"/>
      <c r="R37" s="230">
        <f t="shared" si="0"/>
        <v>78</v>
      </c>
      <c r="S37" s="217"/>
      <c r="T37" s="217"/>
      <c r="U37" s="218"/>
      <c r="V37" s="216" t="str">
        <f t="shared" si="1"/>
        <v>Connecting</v>
      </c>
      <c r="W37" s="217"/>
      <c r="X37" s="217"/>
      <c r="Y37" s="218"/>
      <c r="Z37" s="222" t="str">
        <f t="shared" si="2"/>
        <v>PASSED</v>
      </c>
      <c r="AA37" s="217"/>
      <c r="AB37" s="218"/>
      <c r="AI37" s="39"/>
      <c r="AK37" s="3"/>
      <c r="AN37" s="1"/>
      <c r="AO37" s="1"/>
      <c r="AP37" s="1"/>
      <c r="AQ37" s="1"/>
      <c r="AR37" s="1"/>
      <c r="AS37" s="1"/>
      <c r="AT37" s="1"/>
      <c r="AU37" s="1"/>
      <c r="AV37" s="1"/>
      <c r="AW37" s="1"/>
      <c r="AX37" s="1"/>
      <c r="AY37" s="1"/>
      <c r="AZ37" s="1"/>
      <c r="BA37" s="1"/>
      <c r="BB37" s="1"/>
      <c r="BC37" s="1"/>
    </row>
    <row r="38" spans="1:55" ht="18" customHeight="1">
      <c r="A38" s="200">
        <v>26</v>
      </c>
      <c r="B38" s="193" t="str">
        <f>INPUT!B37</f>
        <v>Ramos, Miguel</v>
      </c>
      <c r="C38" s="201"/>
      <c r="D38" s="201"/>
      <c r="E38" s="201"/>
      <c r="F38" s="216">
        <f>TERM1!AA37</f>
        <v>84</v>
      </c>
      <c r="G38" s="217"/>
      <c r="H38" s="217"/>
      <c r="I38" s="218"/>
      <c r="J38" s="216">
        <f>TERM2!AA37</f>
        <v>79</v>
      </c>
      <c r="K38" s="217"/>
      <c r="L38" s="217"/>
      <c r="M38" s="218"/>
      <c r="N38" s="216">
        <f>TERM3!AA37</f>
        <v>82</v>
      </c>
      <c r="O38" s="217"/>
      <c r="P38" s="217"/>
      <c r="Q38" s="218"/>
      <c r="R38" s="230">
        <f t="shared" si="0"/>
        <v>82</v>
      </c>
      <c r="S38" s="217"/>
      <c r="T38" s="217"/>
      <c r="U38" s="218"/>
      <c r="V38" s="216" t="str">
        <f t="shared" si="1"/>
        <v>Benchmarking</v>
      </c>
      <c r="W38" s="217"/>
      <c r="X38" s="217"/>
      <c r="Y38" s="218"/>
      <c r="Z38" s="222" t="str">
        <f t="shared" si="2"/>
        <v>PASSED</v>
      </c>
      <c r="AA38" s="217"/>
      <c r="AB38" s="218"/>
      <c r="AI38" s="39"/>
      <c r="AK38" s="3"/>
      <c r="AN38" s="1"/>
      <c r="AO38" s="1"/>
      <c r="AP38" s="1"/>
      <c r="AQ38" s="1"/>
      <c r="AR38" s="1"/>
      <c r="AS38" s="1"/>
      <c r="AT38" s="1"/>
      <c r="AU38" s="1"/>
      <c r="AV38" s="1"/>
      <c r="AW38" s="1"/>
      <c r="AX38" s="1"/>
      <c r="AY38" s="1"/>
      <c r="AZ38" s="1"/>
      <c r="BA38" s="1"/>
      <c r="BB38" s="1"/>
      <c r="BC38" s="1"/>
    </row>
    <row r="39" spans="1:55" ht="18" customHeight="1">
      <c r="A39" s="200">
        <v>27</v>
      </c>
      <c r="B39" s="193" t="str">
        <f>INPUT!B38</f>
        <v>Reyes, Nathan</v>
      </c>
      <c r="C39" s="201"/>
      <c r="D39" s="201"/>
      <c r="E39" s="201"/>
      <c r="F39" s="216">
        <f>TERM1!AA38</f>
        <v>89</v>
      </c>
      <c r="G39" s="217"/>
      <c r="H39" s="217"/>
      <c r="I39" s="218"/>
      <c r="J39" s="216">
        <f>TERM2!AA38</f>
        <v>90</v>
      </c>
      <c r="K39" s="217"/>
      <c r="L39" s="217"/>
      <c r="M39" s="218"/>
      <c r="N39" s="216">
        <f>TERM3!AA38</f>
        <v>92</v>
      </c>
      <c r="O39" s="217"/>
      <c r="P39" s="217"/>
      <c r="Q39" s="218"/>
      <c r="R39" s="230">
        <f t="shared" si="0"/>
        <v>90</v>
      </c>
      <c r="S39" s="217"/>
      <c r="T39" s="217"/>
      <c r="U39" s="218"/>
      <c r="V39" s="216" t="str">
        <f t="shared" si="1"/>
        <v>Advancing</v>
      </c>
      <c r="W39" s="217"/>
      <c r="X39" s="217"/>
      <c r="Y39" s="218"/>
      <c r="Z39" s="222" t="str">
        <f t="shared" si="2"/>
        <v>PASSED</v>
      </c>
      <c r="AA39" s="217"/>
      <c r="AB39" s="218"/>
      <c r="AI39" s="39"/>
      <c r="AK39" s="3"/>
      <c r="AN39" s="1"/>
      <c r="AO39" s="1"/>
      <c r="AP39" s="1"/>
      <c r="AQ39" s="1"/>
      <c r="AR39" s="1"/>
      <c r="AS39" s="1"/>
      <c r="AT39" s="1"/>
      <c r="AU39" s="1"/>
      <c r="AV39" s="1"/>
      <c r="AW39" s="1"/>
      <c r="AX39" s="1"/>
      <c r="AY39" s="1"/>
      <c r="AZ39" s="1"/>
      <c r="BA39" s="1"/>
      <c r="BB39" s="1"/>
      <c r="BC39" s="1"/>
    </row>
    <row r="40" spans="1:55" ht="18" customHeight="1">
      <c r="A40" s="200">
        <v>28</v>
      </c>
      <c r="B40" s="193" t="str">
        <f>INPUT!B39</f>
        <v>Rivera, Noah</v>
      </c>
      <c r="C40" s="201"/>
      <c r="D40" s="201"/>
      <c r="E40" s="201"/>
      <c r="F40" s="216">
        <f>TERM1!AA39</f>
        <v>63</v>
      </c>
      <c r="G40" s="217"/>
      <c r="H40" s="217"/>
      <c r="I40" s="218"/>
      <c r="J40" s="216">
        <f>TERM2!AA39</f>
        <v>64</v>
      </c>
      <c r="K40" s="217"/>
      <c r="L40" s="217"/>
      <c r="M40" s="218"/>
      <c r="N40" s="216">
        <f>TERM3!AA39</f>
        <v>64</v>
      </c>
      <c r="O40" s="217"/>
      <c r="P40" s="217"/>
      <c r="Q40" s="218"/>
      <c r="R40" s="230">
        <f t="shared" si="0"/>
        <v>64</v>
      </c>
      <c r="S40" s="217"/>
      <c r="T40" s="217"/>
      <c r="U40" s="218"/>
      <c r="V40" s="216" t="str">
        <f t="shared" si="1"/>
        <v>Emerging</v>
      </c>
      <c r="W40" s="217"/>
      <c r="X40" s="217"/>
      <c r="Y40" s="218"/>
      <c r="Z40" s="222" t="str">
        <f t="shared" si="2"/>
        <v>FAILED</v>
      </c>
      <c r="AA40" s="217"/>
      <c r="AB40" s="218"/>
      <c r="AI40" s="39"/>
      <c r="AK40" s="3"/>
      <c r="AN40" s="1"/>
      <c r="AO40" s="1"/>
      <c r="AP40" s="1"/>
      <c r="AQ40" s="1"/>
      <c r="AR40" s="1"/>
      <c r="AS40" s="1"/>
      <c r="AT40" s="1"/>
      <c r="AU40" s="1"/>
      <c r="AV40" s="1"/>
      <c r="AW40" s="1"/>
      <c r="AX40" s="1"/>
      <c r="AY40" s="1"/>
      <c r="AZ40" s="1"/>
      <c r="BA40" s="1"/>
      <c r="BB40" s="1"/>
      <c r="BC40" s="1"/>
    </row>
    <row r="41" spans="1:55" ht="18" customHeight="1">
      <c r="A41" s="200">
        <v>29</v>
      </c>
      <c r="B41" s="193" t="str">
        <f>INPUT!B40</f>
        <v>Rosales, Oliver</v>
      </c>
      <c r="C41" s="201"/>
      <c r="D41" s="201"/>
      <c r="E41" s="201"/>
      <c r="F41" s="216">
        <f>TERM1!AA40</f>
        <v>85</v>
      </c>
      <c r="G41" s="217"/>
      <c r="H41" s="217"/>
      <c r="I41" s="218"/>
      <c r="J41" s="216">
        <f>TERM2!AA40</f>
        <v>81</v>
      </c>
      <c r="K41" s="217"/>
      <c r="L41" s="217"/>
      <c r="M41" s="218"/>
      <c r="N41" s="216">
        <f>TERM3!AA40</f>
        <v>87</v>
      </c>
      <c r="O41" s="217"/>
      <c r="P41" s="217"/>
      <c r="Q41" s="218"/>
      <c r="R41" s="230">
        <f t="shared" si="0"/>
        <v>84</v>
      </c>
      <c r="S41" s="217"/>
      <c r="T41" s="217"/>
      <c r="U41" s="218"/>
      <c r="V41" s="216" t="str">
        <f t="shared" si="1"/>
        <v>Benchmarking</v>
      </c>
      <c r="W41" s="217"/>
      <c r="X41" s="217"/>
      <c r="Y41" s="218"/>
      <c r="Z41" s="222" t="str">
        <f t="shared" si="2"/>
        <v>PASSED</v>
      </c>
      <c r="AA41" s="217"/>
      <c r="AB41" s="218"/>
      <c r="AI41" s="39"/>
      <c r="AK41" s="3"/>
      <c r="AN41" s="1"/>
      <c r="AO41" s="1"/>
      <c r="AP41" s="1"/>
      <c r="AQ41" s="1"/>
      <c r="AR41" s="1"/>
      <c r="AS41" s="1"/>
      <c r="AT41" s="1"/>
      <c r="AU41" s="1"/>
      <c r="AV41" s="1"/>
      <c r="AW41" s="1"/>
      <c r="AX41" s="1"/>
      <c r="AY41" s="1"/>
      <c r="AZ41" s="1"/>
      <c r="BA41" s="1"/>
      <c r="BB41" s="1"/>
      <c r="BC41" s="1"/>
    </row>
    <row r="42" spans="1:55" ht="18" customHeight="1">
      <c r="A42" s="200">
        <v>30</v>
      </c>
      <c r="B42" s="193" t="str">
        <f>INPUT!B41</f>
        <v>Salazar, Paolo</v>
      </c>
      <c r="C42" s="201"/>
      <c r="D42" s="201"/>
      <c r="E42" s="201"/>
      <c r="F42" s="216">
        <f>TERM1!AA41</f>
        <v>86</v>
      </c>
      <c r="G42" s="217"/>
      <c r="H42" s="217"/>
      <c r="I42" s="218"/>
      <c r="J42" s="216">
        <f>TERM2!AA41</f>
        <v>85</v>
      </c>
      <c r="K42" s="217"/>
      <c r="L42" s="217"/>
      <c r="M42" s="218"/>
      <c r="N42" s="216">
        <f>TERM3!AA41</f>
        <v>82</v>
      </c>
      <c r="O42" s="217"/>
      <c r="P42" s="217"/>
      <c r="Q42" s="218"/>
      <c r="R42" s="230">
        <f t="shared" si="0"/>
        <v>84</v>
      </c>
      <c r="S42" s="217"/>
      <c r="T42" s="217"/>
      <c r="U42" s="218"/>
      <c r="V42" s="216" t="str">
        <f t="shared" si="1"/>
        <v>Benchmarking</v>
      </c>
      <c r="W42" s="217"/>
      <c r="X42" s="217"/>
      <c r="Y42" s="218"/>
      <c r="Z42" s="222" t="str">
        <f t="shared" si="2"/>
        <v>PASSED</v>
      </c>
      <c r="AA42" s="217"/>
      <c r="AB42" s="218"/>
      <c r="AI42" s="39"/>
      <c r="AK42" s="3"/>
      <c r="AN42" s="1"/>
      <c r="AO42" s="1"/>
      <c r="AP42" s="1"/>
      <c r="AQ42" s="1"/>
      <c r="AR42" s="1"/>
      <c r="AS42" s="1"/>
      <c r="AT42" s="1"/>
      <c r="AU42" s="1"/>
      <c r="AV42" s="1"/>
      <c r="AW42" s="1"/>
      <c r="AX42" s="1"/>
      <c r="AY42" s="1"/>
      <c r="AZ42" s="1"/>
      <c r="BA42" s="1"/>
      <c r="BB42" s="1"/>
      <c r="BC42" s="1"/>
    </row>
    <row r="43" spans="1:55" ht="18" customHeight="1">
      <c r="A43" s="200">
        <v>31</v>
      </c>
      <c r="B43" s="193" t="str">
        <f>INPUT!B42</f>
        <v>Santiago, Patrick</v>
      </c>
      <c r="C43" s="201"/>
      <c r="D43" s="201"/>
      <c r="E43" s="201"/>
      <c r="F43" s="216">
        <f>TERM1!AA42</f>
        <v>94</v>
      </c>
      <c r="G43" s="217"/>
      <c r="H43" s="217"/>
      <c r="I43" s="218"/>
      <c r="J43" s="216">
        <f>TERM2!AA42</f>
        <v>98</v>
      </c>
      <c r="K43" s="217"/>
      <c r="L43" s="217"/>
      <c r="M43" s="218"/>
      <c r="N43" s="216">
        <f>TERM3!AA42</f>
        <v>98</v>
      </c>
      <c r="O43" s="217"/>
      <c r="P43" s="217"/>
      <c r="Q43" s="218"/>
      <c r="R43" s="230">
        <f t="shared" si="0"/>
        <v>97</v>
      </c>
      <c r="S43" s="217"/>
      <c r="T43" s="217"/>
      <c r="U43" s="218"/>
      <c r="V43" s="216" t="str">
        <f t="shared" si="1"/>
        <v>Advancing</v>
      </c>
      <c r="W43" s="217"/>
      <c r="X43" s="217"/>
      <c r="Y43" s="218"/>
      <c r="Z43" s="222" t="str">
        <f t="shared" si="2"/>
        <v>PASSED</v>
      </c>
      <c r="AA43" s="217"/>
      <c r="AB43" s="218"/>
      <c r="AI43" s="39"/>
      <c r="AK43" s="3"/>
      <c r="AN43" s="1"/>
      <c r="AO43" s="1"/>
      <c r="AP43" s="1"/>
      <c r="AQ43" s="1"/>
      <c r="AR43" s="1"/>
      <c r="AS43" s="1"/>
      <c r="AT43" s="1"/>
      <c r="AU43" s="1"/>
      <c r="AV43" s="1"/>
      <c r="AW43" s="1"/>
      <c r="AX43" s="1"/>
      <c r="AY43" s="1"/>
      <c r="AZ43" s="1"/>
      <c r="BA43" s="1"/>
      <c r="BB43" s="1"/>
      <c r="BC43" s="1"/>
    </row>
    <row r="44" spans="1:55" ht="18" customHeight="1">
      <c r="A44" s="200">
        <v>32</v>
      </c>
      <c r="B44" s="193" t="str">
        <f>INPUT!B43</f>
        <v>Santos, Rafael</v>
      </c>
      <c r="C44" s="201"/>
      <c r="D44" s="201"/>
      <c r="E44" s="201"/>
      <c r="F44" s="216">
        <f>TERM1!AA43</f>
        <v>97</v>
      </c>
      <c r="G44" s="217"/>
      <c r="H44" s="217"/>
      <c r="I44" s="218"/>
      <c r="J44" s="216">
        <f>TERM2!AA43</f>
        <v>97</v>
      </c>
      <c r="K44" s="217"/>
      <c r="L44" s="217"/>
      <c r="M44" s="218"/>
      <c r="N44" s="216">
        <f>TERM3!AA43</f>
        <v>96</v>
      </c>
      <c r="O44" s="217"/>
      <c r="P44" s="217"/>
      <c r="Q44" s="218"/>
      <c r="R44" s="230">
        <f t="shared" si="0"/>
        <v>97</v>
      </c>
      <c r="S44" s="217"/>
      <c r="T44" s="217"/>
      <c r="U44" s="218"/>
      <c r="V44" s="216" t="str">
        <f t="shared" si="1"/>
        <v>Advancing</v>
      </c>
      <c r="W44" s="217"/>
      <c r="X44" s="217"/>
      <c r="Y44" s="218"/>
      <c r="Z44" s="222" t="str">
        <f t="shared" si="2"/>
        <v>PASSED</v>
      </c>
      <c r="AA44" s="217"/>
      <c r="AB44" s="218"/>
      <c r="AI44" s="39"/>
      <c r="AK44" s="3"/>
      <c r="AN44" s="1"/>
      <c r="AO44" s="1"/>
      <c r="AP44" s="1"/>
      <c r="AQ44" s="1"/>
      <c r="AR44" s="1"/>
      <c r="AS44" s="1"/>
      <c r="AT44" s="1"/>
      <c r="AU44" s="1"/>
      <c r="AV44" s="1"/>
      <c r="AW44" s="1"/>
      <c r="AX44" s="1"/>
      <c r="AY44" s="1"/>
      <c r="AZ44" s="1"/>
      <c r="BA44" s="1"/>
      <c r="BB44" s="1"/>
      <c r="BC44" s="1"/>
    </row>
    <row r="45" spans="1:55" ht="18" customHeight="1">
      <c r="A45" s="200">
        <v>33</v>
      </c>
      <c r="B45" s="193" t="str">
        <f>INPUT!B44</f>
        <v>Soriano, Raymond</v>
      </c>
      <c r="C45" s="201"/>
      <c r="D45" s="201"/>
      <c r="E45" s="201"/>
      <c r="F45" s="216">
        <f>TERM1!AA44</f>
        <v>93</v>
      </c>
      <c r="G45" s="217"/>
      <c r="H45" s="217"/>
      <c r="I45" s="218"/>
      <c r="J45" s="216">
        <f>TERM2!AA44</f>
        <v>91</v>
      </c>
      <c r="K45" s="217"/>
      <c r="L45" s="217"/>
      <c r="M45" s="218"/>
      <c r="N45" s="216">
        <f>TERM3!AA44</f>
        <v>97</v>
      </c>
      <c r="O45" s="217"/>
      <c r="P45" s="217"/>
      <c r="Q45" s="218"/>
      <c r="R45" s="230">
        <f t="shared" ref="R45:R62" si="3">IF(OR(F45="",J45="",N45=""),"",IF(ISERROR(ROUND(AVERAGE(F45,J45,N45),0)),"",ROUND(AVERAGE(F45,J45,N45),0)))</f>
        <v>94</v>
      </c>
      <c r="S45" s="217"/>
      <c r="T45" s="217"/>
      <c r="U45" s="218"/>
      <c r="V45" s="216" t="str">
        <f t="shared" ref="V45:V62" si="4">IF(ISERROR(IF(R45="","",VLOOKUP(R45,DESCRIPTORS,4,TRUE))),"",IF(R45="","",VLOOKUP(R45,DESCRIPTORS,4,TRUE)))</f>
        <v>Advancing</v>
      </c>
      <c r="W45" s="217"/>
      <c r="X45" s="217"/>
      <c r="Y45" s="218"/>
      <c r="Z45" s="222" t="str">
        <f t="shared" ref="Z45:Z62" si="5">IF(OR($F45="",$J45="",$N45="",$R45=""),"",IF($R45&gt;=75,"PASSED","FAILED"))</f>
        <v>PASSED</v>
      </c>
      <c r="AA45" s="217"/>
      <c r="AB45" s="218"/>
      <c r="AI45" s="39"/>
      <c r="AK45" s="3"/>
      <c r="AN45" s="1"/>
      <c r="AO45" s="1"/>
      <c r="AP45" s="1"/>
      <c r="AQ45" s="1"/>
      <c r="AR45" s="1"/>
      <c r="AS45" s="1"/>
      <c r="AT45" s="1"/>
      <c r="AU45" s="1"/>
      <c r="AV45" s="1"/>
      <c r="AW45" s="1"/>
      <c r="AX45" s="1"/>
      <c r="AY45" s="1"/>
      <c r="AZ45" s="1"/>
      <c r="BA45" s="1"/>
      <c r="BB45" s="1"/>
      <c r="BC45" s="1"/>
    </row>
    <row r="46" spans="1:55" ht="18" customHeight="1">
      <c r="A46" s="200">
        <v>34</v>
      </c>
      <c r="B46" s="193" t="str">
        <f>INPUT!B45</f>
        <v>Torres, Rico</v>
      </c>
      <c r="C46" s="201"/>
      <c r="D46" s="201"/>
      <c r="E46" s="201"/>
      <c r="F46" s="216">
        <f>TERM1!AA45</f>
        <v>76</v>
      </c>
      <c r="G46" s="217"/>
      <c r="H46" s="217"/>
      <c r="I46" s="218"/>
      <c r="J46" s="216">
        <f>TERM2!AA45</f>
        <v>77</v>
      </c>
      <c r="K46" s="217"/>
      <c r="L46" s="217"/>
      <c r="M46" s="218"/>
      <c r="N46" s="216">
        <f>TERM3!AA45</f>
        <v>84</v>
      </c>
      <c r="O46" s="217"/>
      <c r="P46" s="217"/>
      <c r="Q46" s="218"/>
      <c r="R46" s="230">
        <f t="shared" si="3"/>
        <v>79</v>
      </c>
      <c r="S46" s="217"/>
      <c r="T46" s="217"/>
      <c r="U46" s="218"/>
      <c r="V46" s="216" t="str">
        <f t="shared" si="4"/>
        <v>Connecting</v>
      </c>
      <c r="W46" s="217"/>
      <c r="X46" s="217"/>
      <c r="Y46" s="218"/>
      <c r="Z46" s="222" t="str">
        <f t="shared" si="5"/>
        <v>PASSED</v>
      </c>
      <c r="AA46" s="217"/>
      <c r="AB46" s="218"/>
      <c r="AI46" s="39"/>
      <c r="AK46" s="3"/>
      <c r="AN46" s="1"/>
      <c r="AO46" s="1"/>
      <c r="AP46" s="1"/>
      <c r="AQ46" s="1"/>
      <c r="AR46" s="1"/>
      <c r="AS46" s="1"/>
      <c r="AT46" s="1"/>
      <c r="AU46" s="1"/>
      <c r="AV46" s="1"/>
      <c r="AW46" s="1"/>
      <c r="AX46" s="1"/>
      <c r="AY46" s="1"/>
      <c r="AZ46" s="1"/>
      <c r="BA46" s="1"/>
      <c r="BB46" s="1"/>
      <c r="BC46" s="1"/>
    </row>
    <row r="47" spans="1:55" ht="18" customHeight="1">
      <c r="A47" s="200">
        <v>35</v>
      </c>
      <c r="B47" s="193" t="str">
        <f>INPUT!B46</f>
        <v>Valdez, Samuel</v>
      </c>
      <c r="C47" s="201"/>
      <c r="D47" s="201"/>
      <c r="E47" s="201"/>
      <c r="F47" s="216">
        <f>TERM1!AA46</f>
        <v>98</v>
      </c>
      <c r="G47" s="217"/>
      <c r="H47" s="217"/>
      <c r="I47" s="218"/>
      <c r="J47" s="216">
        <f>TERM2!AA46</f>
        <v>98</v>
      </c>
      <c r="K47" s="217"/>
      <c r="L47" s="217"/>
      <c r="M47" s="218"/>
      <c r="N47" s="216">
        <f>TERM3!AA46</f>
        <v>99</v>
      </c>
      <c r="O47" s="217"/>
      <c r="P47" s="217"/>
      <c r="Q47" s="218"/>
      <c r="R47" s="230">
        <f t="shared" si="3"/>
        <v>98</v>
      </c>
      <c r="S47" s="217"/>
      <c r="T47" s="217"/>
      <c r="U47" s="218"/>
      <c r="V47" s="216" t="str">
        <f t="shared" si="4"/>
        <v>Advancing</v>
      </c>
      <c r="W47" s="217"/>
      <c r="X47" s="217"/>
      <c r="Y47" s="218"/>
      <c r="Z47" s="222" t="str">
        <f t="shared" si="5"/>
        <v>PASSED</v>
      </c>
      <c r="AA47" s="217"/>
      <c r="AB47" s="218"/>
      <c r="AI47" s="39"/>
      <c r="AK47" s="3"/>
      <c r="AN47" s="1"/>
      <c r="AO47" s="1"/>
      <c r="AP47" s="1"/>
      <c r="AQ47" s="1"/>
      <c r="AR47" s="1"/>
      <c r="AS47" s="1"/>
      <c r="AT47" s="1"/>
      <c r="AU47" s="1"/>
      <c r="AV47" s="1"/>
      <c r="AW47" s="1"/>
      <c r="AX47" s="1"/>
      <c r="AY47" s="1"/>
      <c r="AZ47" s="1"/>
      <c r="BA47" s="1"/>
      <c r="BB47" s="1"/>
      <c r="BC47" s="1"/>
    </row>
    <row r="48" spans="1:55" ht="18" customHeight="1">
      <c r="A48" s="200">
        <v>36</v>
      </c>
      <c r="B48" s="193" t="str">
        <f>INPUT!B47</f>
        <v>Velasco, Sebastian</v>
      </c>
      <c r="C48" s="201"/>
      <c r="D48" s="201"/>
      <c r="E48" s="201"/>
      <c r="F48" s="216">
        <f>TERM1!AA47</f>
        <v>63</v>
      </c>
      <c r="G48" s="217"/>
      <c r="H48" s="217"/>
      <c r="I48" s="218"/>
      <c r="J48" s="216">
        <f>TERM2!AA47</f>
        <v>64</v>
      </c>
      <c r="K48" s="217"/>
      <c r="L48" s="217"/>
      <c r="M48" s="218"/>
      <c r="N48" s="216">
        <f>TERM3!AA47</f>
        <v>63</v>
      </c>
      <c r="O48" s="217"/>
      <c r="P48" s="217"/>
      <c r="Q48" s="218"/>
      <c r="R48" s="230">
        <f t="shared" si="3"/>
        <v>63</v>
      </c>
      <c r="S48" s="217"/>
      <c r="T48" s="217"/>
      <c r="U48" s="218"/>
      <c r="V48" s="216" t="str">
        <f t="shared" si="4"/>
        <v>Emerging</v>
      </c>
      <c r="W48" s="217"/>
      <c r="X48" s="217"/>
      <c r="Y48" s="218"/>
      <c r="Z48" s="222" t="str">
        <f t="shared" si="5"/>
        <v>FAILED</v>
      </c>
      <c r="AA48" s="217"/>
      <c r="AB48" s="218"/>
      <c r="AI48" s="39"/>
      <c r="AK48" s="3"/>
      <c r="AN48" s="1"/>
      <c r="AO48" s="1"/>
      <c r="AP48" s="1"/>
      <c r="AQ48" s="1"/>
      <c r="AR48" s="1"/>
      <c r="AS48" s="1"/>
      <c r="AT48" s="1"/>
      <c r="AU48" s="1"/>
      <c r="AV48" s="1"/>
      <c r="AW48" s="1"/>
      <c r="AX48" s="1"/>
      <c r="AY48" s="1"/>
      <c r="AZ48" s="1"/>
      <c r="BA48" s="1"/>
      <c r="BB48" s="1"/>
      <c r="BC48" s="1"/>
    </row>
    <row r="49" spans="1:55" ht="18" customHeight="1">
      <c r="A49" s="200">
        <v>37</v>
      </c>
      <c r="B49" s="193" t="str">
        <f>INPUT!B48</f>
        <v>Villanueva, Simon</v>
      </c>
      <c r="C49" s="201"/>
      <c r="D49" s="201"/>
      <c r="E49" s="201"/>
      <c r="F49" s="216">
        <f>TERM1!AA48</f>
        <v>84</v>
      </c>
      <c r="G49" s="217"/>
      <c r="H49" s="217"/>
      <c r="I49" s="218"/>
      <c r="J49" s="216">
        <f>TERM2!AA48</f>
        <v>88</v>
      </c>
      <c r="K49" s="217"/>
      <c r="L49" s="217"/>
      <c r="M49" s="218"/>
      <c r="N49" s="216">
        <f>TERM3!AA48</f>
        <v>83</v>
      </c>
      <c r="O49" s="217"/>
      <c r="P49" s="217"/>
      <c r="Q49" s="218"/>
      <c r="R49" s="230">
        <f t="shared" si="3"/>
        <v>85</v>
      </c>
      <c r="S49" s="217"/>
      <c r="T49" s="217"/>
      <c r="U49" s="218"/>
      <c r="V49" s="216" t="str">
        <f t="shared" si="4"/>
        <v>Benchmarking</v>
      </c>
      <c r="W49" s="217"/>
      <c r="X49" s="217"/>
      <c r="Y49" s="218"/>
      <c r="Z49" s="222" t="str">
        <f t="shared" si="5"/>
        <v>PASSED</v>
      </c>
      <c r="AA49" s="217"/>
      <c r="AB49" s="218"/>
      <c r="AI49" s="39"/>
      <c r="AK49" s="3"/>
      <c r="AN49" s="1"/>
      <c r="AO49" s="1"/>
      <c r="AP49" s="1"/>
      <c r="AQ49" s="1"/>
      <c r="AR49" s="1"/>
      <c r="AS49" s="1"/>
      <c r="AT49" s="1"/>
      <c r="AU49" s="1"/>
      <c r="AV49" s="1"/>
      <c r="AW49" s="1"/>
      <c r="AX49" s="1"/>
      <c r="AY49" s="1"/>
      <c r="AZ49" s="1"/>
      <c r="BA49" s="1"/>
      <c r="BB49" s="1"/>
      <c r="BC49" s="1"/>
    </row>
    <row r="50" spans="1:55" ht="18" customHeight="1">
      <c r="A50" s="200">
        <v>38</v>
      </c>
      <c r="B50" s="193" t="str">
        <f>INPUT!B49</f>
        <v>Yap, Stephen</v>
      </c>
      <c r="C50" s="201"/>
      <c r="D50" s="201"/>
      <c r="E50" s="201"/>
      <c r="F50" s="216">
        <f>TERM1!AA49</f>
        <v>78</v>
      </c>
      <c r="G50" s="217"/>
      <c r="H50" s="217"/>
      <c r="I50" s="218"/>
      <c r="J50" s="216">
        <f>TERM2!AA49</f>
        <v>80</v>
      </c>
      <c r="K50" s="217"/>
      <c r="L50" s="217"/>
      <c r="M50" s="218"/>
      <c r="N50" s="216">
        <f>TERM3!AA49</f>
        <v>79</v>
      </c>
      <c r="O50" s="217"/>
      <c r="P50" s="217"/>
      <c r="Q50" s="218"/>
      <c r="R50" s="230">
        <f t="shared" si="3"/>
        <v>79</v>
      </c>
      <c r="S50" s="217"/>
      <c r="T50" s="217"/>
      <c r="U50" s="218"/>
      <c r="V50" s="216" t="str">
        <f t="shared" si="4"/>
        <v>Connecting</v>
      </c>
      <c r="W50" s="217"/>
      <c r="X50" s="217"/>
      <c r="Y50" s="218"/>
      <c r="Z50" s="222" t="str">
        <f t="shared" si="5"/>
        <v>PASSED</v>
      </c>
      <c r="AA50" s="217"/>
      <c r="AB50" s="218"/>
      <c r="AI50" s="39"/>
      <c r="AK50" s="3"/>
      <c r="AN50" s="1"/>
      <c r="AO50" s="1"/>
      <c r="AP50" s="1"/>
      <c r="AQ50" s="1"/>
      <c r="AR50" s="1"/>
      <c r="AS50" s="1"/>
      <c r="AT50" s="1"/>
      <c r="AU50" s="1"/>
      <c r="AV50" s="1"/>
      <c r="AW50" s="1"/>
      <c r="AX50" s="1"/>
      <c r="AY50" s="1"/>
      <c r="AZ50" s="1"/>
      <c r="BA50" s="1"/>
      <c r="BB50" s="1"/>
      <c r="BC50" s="1"/>
    </row>
    <row r="51" spans="1:55" ht="18" customHeight="1">
      <c r="A51" s="200">
        <v>39</v>
      </c>
      <c r="B51" s="193" t="str">
        <f>INPUT!B50</f>
        <v>Zamora, Thomas</v>
      </c>
      <c r="C51" s="201"/>
      <c r="D51" s="201"/>
      <c r="E51" s="201"/>
      <c r="F51" s="216">
        <f>TERM1!AA50</f>
        <v>94</v>
      </c>
      <c r="G51" s="217"/>
      <c r="H51" s="217"/>
      <c r="I51" s="218"/>
      <c r="J51" s="216">
        <f>TERM2!AA50</f>
        <v>89</v>
      </c>
      <c r="K51" s="217"/>
      <c r="L51" s="217"/>
      <c r="M51" s="218"/>
      <c r="N51" s="216">
        <f>TERM3!AA50</f>
        <v>89</v>
      </c>
      <c r="O51" s="217"/>
      <c r="P51" s="217"/>
      <c r="Q51" s="218"/>
      <c r="R51" s="230">
        <f t="shared" si="3"/>
        <v>91</v>
      </c>
      <c r="S51" s="217"/>
      <c r="T51" s="217"/>
      <c r="U51" s="218"/>
      <c r="V51" s="216" t="str">
        <f t="shared" si="4"/>
        <v>Advancing</v>
      </c>
      <c r="W51" s="217"/>
      <c r="X51" s="217"/>
      <c r="Y51" s="218"/>
      <c r="Z51" s="222" t="str">
        <f t="shared" si="5"/>
        <v>PASSED</v>
      </c>
      <c r="AA51" s="217"/>
      <c r="AB51" s="218"/>
      <c r="AI51" s="39"/>
      <c r="AK51" s="3"/>
      <c r="AN51" s="1"/>
      <c r="AO51" s="1"/>
      <c r="AP51" s="1"/>
      <c r="AQ51" s="1"/>
      <c r="AR51" s="1"/>
      <c r="AS51" s="1"/>
      <c r="AT51" s="1"/>
      <c r="AU51" s="1"/>
      <c r="AV51" s="1"/>
      <c r="AW51" s="1"/>
      <c r="AX51" s="1"/>
      <c r="AY51" s="1"/>
      <c r="AZ51" s="1"/>
      <c r="BA51" s="1"/>
      <c r="BB51" s="1"/>
      <c r="BC51" s="1"/>
    </row>
    <row r="52" spans="1:55" ht="18" customHeight="1">
      <c r="A52" s="200">
        <v>40</v>
      </c>
      <c r="B52" s="193" t="str">
        <f>INPUT!B51</f>
        <v>Zuniga, Vincent</v>
      </c>
      <c r="C52" s="201"/>
      <c r="D52" s="201"/>
      <c r="E52" s="201"/>
      <c r="F52" s="216">
        <f>TERM1!AA51</f>
        <v>77</v>
      </c>
      <c r="G52" s="217"/>
      <c r="H52" s="217"/>
      <c r="I52" s="218"/>
      <c r="J52" s="216">
        <f>TERM2!AA51</f>
        <v>75</v>
      </c>
      <c r="K52" s="217"/>
      <c r="L52" s="217"/>
      <c r="M52" s="218"/>
      <c r="N52" s="216">
        <f>TERM3!AA51</f>
        <v>83</v>
      </c>
      <c r="O52" s="217"/>
      <c r="P52" s="217"/>
      <c r="Q52" s="218"/>
      <c r="R52" s="230">
        <f t="shared" si="3"/>
        <v>78</v>
      </c>
      <c r="S52" s="217"/>
      <c r="T52" s="217"/>
      <c r="U52" s="218"/>
      <c r="V52" s="216" t="str">
        <f t="shared" si="4"/>
        <v>Connecting</v>
      </c>
      <c r="W52" s="217"/>
      <c r="X52" s="217"/>
      <c r="Y52" s="218"/>
      <c r="Z52" s="222" t="str">
        <f t="shared" si="5"/>
        <v>PASSED</v>
      </c>
      <c r="AA52" s="217"/>
      <c r="AB52" s="218"/>
      <c r="AI52" s="39"/>
      <c r="AK52" s="3"/>
      <c r="AN52" s="1"/>
      <c r="AO52" s="1"/>
      <c r="AP52" s="1"/>
      <c r="AQ52" s="1"/>
      <c r="AR52" s="1"/>
      <c r="AS52" s="1"/>
      <c r="AT52" s="1"/>
      <c r="AU52" s="1"/>
      <c r="AV52" s="1"/>
      <c r="AW52" s="1"/>
      <c r="AX52" s="1"/>
      <c r="AY52" s="1"/>
      <c r="AZ52" s="1"/>
      <c r="BA52" s="1"/>
      <c r="BB52" s="1"/>
      <c r="BC52" s="1"/>
    </row>
    <row r="53" spans="1:55" ht="18" customHeight="1">
      <c r="A53" s="200">
        <v>41</v>
      </c>
      <c r="B53" s="193" t="str">
        <f>INPUT!B52</f>
        <v>Abad, Xavier</v>
      </c>
      <c r="C53" s="201"/>
      <c r="D53" s="201"/>
      <c r="E53" s="201"/>
      <c r="F53" s="216">
        <f>TERM1!AA52</f>
        <v>92</v>
      </c>
      <c r="G53" s="217"/>
      <c r="H53" s="217"/>
      <c r="I53" s="218"/>
      <c r="J53" s="216">
        <f>TERM2!AA52</f>
        <v>85</v>
      </c>
      <c r="K53" s="217"/>
      <c r="L53" s="217"/>
      <c r="M53" s="218"/>
      <c r="N53" s="216">
        <f>TERM3!AA52</f>
        <v>91</v>
      </c>
      <c r="O53" s="217"/>
      <c r="P53" s="217"/>
      <c r="Q53" s="218"/>
      <c r="R53" s="230">
        <f t="shared" si="3"/>
        <v>89</v>
      </c>
      <c r="S53" s="217"/>
      <c r="T53" s="217"/>
      <c r="U53" s="218"/>
      <c r="V53" s="216" t="str">
        <f t="shared" si="4"/>
        <v>Benchmarking</v>
      </c>
      <c r="W53" s="217"/>
      <c r="X53" s="217"/>
      <c r="Y53" s="218"/>
      <c r="Z53" s="222" t="str">
        <f t="shared" si="5"/>
        <v>PASSED</v>
      </c>
      <c r="AA53" s="217"/>
      <c r="AB53" s="218"/>
      <c r="AI53" s="39"/>
      <c r="AK53" s="3"/>
      <c r="AN53" s="1"/>
      <c r="AO53" s="1"/>
      <c r="AP53" s="1"/>
      <c r="AQ53" s="1"/>
      <c r="AR53" s="1"/>
      <c r="AS53" s="1"/>
      <c r="AT53" s="1"/>
      <c r="AU53" s="1"/>
      <c r="AV53" s="1"/>
      <c r="AW53" s="1"/>
      <c r="AX53" s="1"/>
      <c r="AY53" s="1"/>
      <c r="AZ53" s="1"/>
      <c r="BA53" s="1"/>
      <c r="BB53" s="1"/>
      <c r="BC53" s="1"/>
    </row>
    <row r="54" spans="1:55" ht="18" customHeight="1">
      <c r="A54" s="200">
        <v>42</v>
      </c>
      <c r="B54" s="193" t="str">
        <f>INPUT!B53</f>
        <v>Agustin, Zachary</v>
      </c>
      <c r="C54" s="201"/>
      <c r="D54" s="201"/>
      <c r="E54" s="201"/>
      <c r="F54" s="216">
        <f>TERM1!AA53</f>
        <v>75</v>
      </c>
      <c r="G54" s="217"/>
      <c r="H54" s="217"/>
      <c r="I54" s="218"/>
      <c r="J54" s="216">
        <f>TERM2!AA53</f>
        <v>75</v>
      </c>
      <c r="K54" s="217"/>
      <c r="L54" s="217"/>
      <c r="M54" s="218"/>
      <c r="N54" s="216">
        <f>TERM3!AA53</f>
        <v>75</v>
      </c>
      <c r="O54" s="217"/>
      <c r="P54" s="217"/>
      <c r="Q54" s="218"/>
      <c r="R54" s="230">
        <f t="shared" si="3"/>
        <v>75</v>
      </c>
      <c r="S54" s="217"/>
      <c r="T54" s="217"/>
      <c r="U54" s="218"/>
      <c r="V54" s="216" t="str">
        <f t="shared" si="4"/>
        <v>Connecting</v>
      </c>
      <c r="W54" s="217"/>
      <c r="X54" s="217"/>
      <c r="Y54" s="218"/>
      <c r="Z54" s="222" t="str">
        <f t="shared" si="5"/>
        <v>PASSED</v>
      </c>
      <c r="AA54" s="217"/>
      <c r="AB54" s="218"/>
      <c r="AI54" s="39"/>
      <c r="AK54" s="3"/>
      <c r="AN54" s="1"/>
      <c r="AO54" s="1"/>
      <c r="AP54" s="1"/>
      <c r="AQ54" s="1"/>
      <c r="AR54" s="1"/>
      <c r="AS54" s="1"/>
      <c r="AT54" s="1"/>
      <c r="AU54" s="1"/>
      <c r="AV54" s="1"/>
      <c r="AW54" s="1"/>
      <c r="AX54" s="1"/>
      <c r="AY54" s="1"/>
      <c r="AZ54" s="1"/>
      <c r="BA54" s="1"/>
      <c r="BB54" s="1"/>
      <c r="BC54" s="1"/>
    </row>
    <row r="55" spans="1:55" ht="18" customHeight="1">
      <c r="A55" s="200">
        <v>43</v>
      </c>
      <c r="B55" s="193" t="str">
        <f>INPUT!B54</f>
        <v>Alvarez, Alvin</v>
      </c>
      <c r="C55" s="201"/>
      <c r="D55" s="201"/>
      <c r="E55" s="201"/>
      <c r="F55" s="216">
        <f>TERM1!AA54</f>
        <v>86</v>
      </c>
      <c r="G55" s="217"/>
      <c r="H55" s="217"/>
      <c r="I55" s="218"/>
      <c r="J55" s="216">
        <f>TERM2!AA54</f>
        <v>85</v>
      </c>
      <c r="K55" s="217"/>
      <c r="L55" s="217"/>
      <c r="M55" s="218"/>
      <c r="N55" s="216">
        <f>TERM3!AA54</f>
        <v>86</v>
      </c>
      <c r="O55" s="217"/>
      <c r="P55" s="217"/>
      <c r="Q55" s="218"/>
      <c r="R55" s="230">
        <f t="shared" si="3"/>
        <v>86</v>
      </c>
      <c r="S55" s="217"/>
      <c r="T55" s="217"/>
      <c r="U55" s="218"/>
      <c r="V55" s="216" t="str">
        <f t="shared" si="4"/>
        <v>Benchmarking</v>
      </c>
      <c r="W55" s="217"/>
      <c r="X55" s="217"/>
      <c r="Y55" s="218"/>
      <c r="Z55" s="222" t="str">
        <f t="shared" si="5"/>
        <v>PASSED</v>
      </c>
      <c r="AA55" s="217"/>
      <c r="AB55" s="218"/>
      <c r="AI55" s="39"/>
      <c r="AK55" s="3"/>
      <c r="AN55" s="1"/>
      <c r="AO55" s="1"/>
      <c r="AP55" s="1"/>
      <c r="AQ55" s="1"/>
      <c r="AR55" s="1"/>
      <c r="AS55" s="1"/>
      <c r="AT55" s="1"/>
      <c r="AU55" s="1"/>
      <c r="AV55" s="1"/>
      <c r="AW55" s="1"/>
      <c r="AX55" s="1"/>
      <c r="AY55" s="1"/>
      <c r="AZ55" s="1"/>
      <c r="BA55" s="1"/>
      <c r="BB55" s="1"/>
      <c r="BC55" s="1"/>
    </row>
    <row r="56" spans="1:55" ht="18" customHeight="1">
      <c r="A56" s="200">
        <v>44</v>
      </c>
      <c r="B56" s="193" t="str">
        <f>INPUT!B55</f>
        <v>Aquino, Andre</v>
      </c>
      <c r="C56" s="201"/>
      <c r="D56" s="201"/>
      <c r="E56" s="201"/>
      <c r="F56" s="216">
        <f>TERM1!AA55</f>
        <v>64</v>
      </c>
      <c r="G56" s="217"/>
      <c r="H56" s="217"/>
      <c r="I56" s="218"/>
      <c r="J56" s="216">
        <f>TERM2!AA55</f>
        <v>63</v>
      </c>
      <c r="K56" s="217"/>
      <c r="L56" s="217"/>
      <c r="M56" s="218"/>
      <c r="N56" s="216">
        <f>TERM3!AA55</f>
        <v>63</v>
      </c>
      <c r="O56" s="217"/>
      <c r="P56" s="217"/>
      <c r="Q56" s="218"/>
      <c r="R56" s="230">
        <f t="shared" si="3"/>
        <v>63</v>
      </c>
      <c r="S56" s="217"/>
      <c r="T56" s="217"/>
      <c r="U56" s="218"/>
      <c r="V56" s="216" t="str">
        <f t="shared" si="4"/>
        <v>Emerging</v>
      </c>
      <c r="W56" s="217"/>
      <c r="X56" s="217"/>
      <c r="Y56" s="218"/>
      <c r="Z56" s="222" t="str">
        <f t="shared" si="5"/>
        <v>FAILED</v>
      </c>
      <c r="AA56" s="217"/>
      <c r="AB56" s="218"/>
      <c r="AI56" s="39"/>
      <c r="AK56" s="3"/>
      <c r="AN56" s="1"/>
      <c r="AO56" s="1"/>
      <c r="AP56" s="1"/>
      <c r="AQ56" s="1"/>
      <c r="AR56" s="1"/>
      <c r="AS56" s="1"/>
      <c r="AT56" s="1"/>
      <c r="AU56" s="1"/>
      <c r="AV56" s="1"/>
      <c r="AW56" s="1"/>
      <c r="AX56" s="1"/>
      <c r="AY56" s="1"/>
      <c r="AZ56" s="1"/>
      <c r="BA56" s="1"/>
      <c r="BB56" s="1"/>
      <c r="BC56" s="1"/>
    </row>
    <row r="57" spans="1:55" ht="18" customHeight="1">
      <c r="A57" s="200">
        <v>45</v>
      </c>
      <c r="B57" s="193" t="str">
        <f>INPUT!B56</f>
        <v>Arceo, Benedict</v>
      </c>
      <c r="C57" s="201"/>
      <c r="D57" s="201"/>
      <c r="E57" s="201"/>
      <c r="F57" s="216">
        <f>TERM1!AA56</f>
        <v>84</v>
      </c>
      <c r="G57" s="217"/>
      <c r="H57" s="217"/>
      <c r="I57" s="218"/>
      <c r="J57" s="216">
        <f>TERM2!AA56</f>
        <v>88</v>
      </c>
      <c r="K57" s="217"/>
      <c r="L57" s="217"/>
      <c r="M57" s="218"/>
      <c r="N57" s="216">
        <f>TERM3!AA56</f>
        <v>78</v>
      </c>
      <c r="O57" s="217"/>
      <c r="P57" s="217"/>
      <c r="Q57" s="218"/>
      <c r="R57" s="230">
        <f t="shared" si="3"/>
        <v>83</v>
      </c>
      <c r="S57" s="217"/>
      <c r="T57" s="217"/>
      <c r="U57" s="218"/>
      <c r="V57" s="216" t="str">
        <f t="shared" si="4"/>
        <v>Benchmarking</v>
      </c>
      <c r="W57" s="217"/>
      <c r="X57" s="217"/>
      <c r="Y57" s="218"/>
      <c r="Z57" s="222" t="str">
        <f t="shared" si="5"/>
        <v>PASSED</v>
      </c>
      <c r="AA57" s="217"/>
      <c r="AB57" s="218"/>
      <c r="AI57" s="39"/>
      <c r="AK57" s="3"/>
      <c r="AN57" s="1"/>
      <c r="AO57" s="1"/>
      <c r="AP57" s="1"/>
      <c r="AQ57" s="1"/>
      <c r="AR57" s="1"/>
      <c r="AS57" s="1"/>
      <c r="AT57" s="1"/>
      <c r="AU57" s="1"/>
      <c r="AV57" s="1"/>
      <c r="AW57" s="1"/>
      <c r="AX57" s="1"/>
      <c r="AY57" s="1"/>
      <c r="AZ57" s="1"/>
      <c r="BA57" s="1"/>
      <c r="BB57" s="1"/>
      <c r="BC57" s="1"/>
    </row>
    <row r="58" spans="1:55" ht="18" customHeight="1">
      <c r="A58" s="200">
        <v>46</v>
      </c>
      <c r="B58" s="193" t="str">
        <f>INPUT!B57</f>
        <v>Arellano, Cyrus</v>
      </c>
      <c r="C58" s="201"/>
      <c r="D58" s="201"/>
      <c r="E58" s="201"/>
      <c r="F58" s="216">
        <f>TERM1!AA57</f>
        <v>89</v>
      </c>
      <c r="G58" s="217"/>
      <c r="H58" s="217"/>
      <c r="I58" s="218"/>
      <c r="J58" s="216">
        <f>TERM2!AA57</f>
        <v>91</v>
      </c>
      <c r="K58" s="217"/>
      <c r="L58" s="217"/>
      <c r="M58" s="218"/>
      <c r="N58" s="216">
        <f>TERM3!AA57</f>
        <v>88</v>
      </c>
      <c r="O58" s="217"/>
      <c r="P58" s="217"/>
      <c r="Q58" s="218"/>
      <c r="R58" s="230">
        <f t="shared" si="3"/>
        <v>89</v>
      </c>
      <c r="S58" s="217"/>
      <c r="T58" s="217"/>
      <c r="U58" s="218"/>
      <c r="V58" s="216" t="str">
        <f t="shared" si="4"/>
        <v>Benchmarking</v>
      </c>
      <c r="W58" s="217"/>
      <c r="X58" s="217"/>
      <c r="Y58" s="218"/>
      <c r="Z58" s="222" t="str">
        <f t="shared" si="5"/>
        <v>PASSED</v>
      </c>
      <c r="AA58" s="217"/>
      <c r="AB58" s="218"/>
      <c r="AI58" s="39"/>
      <c r="AK58" s="3"/>
      <c r="AN58" s="1"/>
      <c r="AO58" s="1"/>
      <c r="AP58" s="1"/>
      <c r="AQ58" s="1"/>
      <c r="AR58" s="1"/>
      <c r="AS58" s="1"/>
      <c r="AT58" s="1"/>
      <c r="AU58" s="1"/>
      <c r="AV58" s="1"/>
      <c r="AW58" s="1"/>
      <c r="AX58" s="1"/>
      <c r="AY58" s="1"/>
      <c r="AZ58" s="1"/>
      <c r="BA58" s="1"/>
      <c r="BB58" s="1"/>
      <c r="BC58" s="1"/>
    </row>
    <row r="59" spans="1:55" ht="18" customHeight="1">
      <c r="A59" s="200">
        <v>47</v>
      </c>
      <c r="B59" s="193" t="str">
        <f>INPUT!B58</f>
        <v>Barrera, Dominic</v>
      </c>
      <c r="C59" s="201"/>
      <c r="D59" s="201"/>
      <c r="E59" s="201"/>
      <c r="F59" s="216">
        <f>TERM1!AA58</f>
        <v>82</v>
      </c>
      <c r="G59" s="217"/>
      <c r="H59" s="217"/>
      <c r="I59" s="218"/>
      <c r="J59" s="216">
        <f>TERM2!AA58</f>
        <v>86</v>
      </c>
      <c r="K59" s="217"/>
      <c r="L59" s="217"/>
      <c r="M59" s="218"/>
      <c r="N59" s="216">
        <f>TERM3!AA58</f>
        <v>85</v>
      </c>
      <c r="O59" s="217"/>
      <c r="P59" s="217"/>
      <c r="Q59" s="218"/>
      <c r="R59" s="230">
        <f t="shared" si="3"/>
        <v>84</v>
      </c>
      <c r="S59" s="217"/>
      <c r="T59" s="217"/>
      <c r="U59" s="218"/>
      <c r="V59" s="216" t="str">
        <f t="shared" si="4"/>
        <v>Benchmarking</v>
      </c>
      <c r="W59" s="217"/>
      <c r="X59" s="217"/>
      <c r="Y59" s="218"/>
      <c r="Z59" s="222" t="str">
        <f t="shared" si="5"/>
        <v>PASSED</v>
      </c>
      <c r="AA59" s="217"/>
      <c r="AB59" s="218"/>
      <c r="AI59" s="39"/>
      <c r="AK59" s="3"/>
      <c r="AN59" s="1"/>
      <c r="AO59" s="1"/>
      <c r="AP59" s="1"/>
      <c r="AQ59" s="1"/>
      <c r="AR59" s="1"/>
      <c r="AS59" s="1"/>
      <c r="AT59" s="1"/>
      <c r="AU59" s="1"/>
      <c r="AV59" s="1"/>
      <c r="AW59" s="1"/>
      <c r="AX59" s="1"/>
      <c r="AY59" s="1"/>
      <c r="AZ59" s="1"/>
      <c r="BA59" s="1"/>
      <c r="BB59" s="1"/>
      <c r="BC59" s="1"/>
    </row>
    <row r="60" spans="1:55" ht="18" customHeight="1">
      <c r="A60" s="200">
        <v>48</v>
      </c>
      <c r="B60" s="193" t="str">
        <f>INPUT!B59</f>
        <v>Cabral, Emmanuel</v>
      </c>
      <c r="C60" s="201"/>
      <c r="D60" s="201"/>
      <c r="E60" s="201"/>
      <c r="F60" s="216">
        <f>TERM1!AA59</f>
        <v>82</v>
      </c>
      <c r="G60" s="217"/>
      <c r="H60" s="217"/>
      <c r="I60" s="218"/>
      <c r="J60" s="216">
        <f>TERM2!AA59</f>
        <v>81</v>
      </c>
      <c r="K60" s="217"/>
      <c r="L60" s="217"/>
      <c r="M60" s="218"/>
      <c r="N60" s="216">
        <f>TERM3!AA59</f>
        <v>86</v>
      </c>
      <c r="O60" s="217"/>
      <c r="P60" s="217"/>
      <c r="Q60" s="218"/>
      <c r="R60" s="230">
        <f t="shared" si="3"/>
        <v>83</v>
      </c>
      <c r="S60" s="217"/>
      <c r="T60" s="217"/>
      <c r="U60" s="218"/>
      <c r="V60" s="216" t="str">
        <f t="shared" si="4"/>
        <v>Benchmarking</v>
      </c>
      <c r="W60" s="217"/>
      <c r="X60" s="217"/>
      <c r="Y60" s="218"/>
      <c r="Z60" s="222" t="str">
        <f t="shared" si="5"/>
        <v>PASSED</v>
      </c>
      <c r="AA60" s="217"/>
      <c r="AB60" s="218"/>
      <c r="AI60" s="39"/>
      <c r="AK60" s="3"/>
      <c r="AN60" s="1"/>
      <c r="AO60" s="1"/>
      <c r="AP60" s="1"/>
      <c r="AQ60" s="1"/>
      <c r="AR60" s="1"/>
      <c r="AS60" s="1"/>
      <c r="AT60" s="1"/>
      <c r="AU60" s="1"/>
      <c r="AV60" s="1"/>
      <c r="AW60" s="1"/>
      <c r="AX60" s="1"/>
      <c r="AY60" s="1"/>
      <c r="AZ60" s="1"/>
      <c r="BA60" s="1"/>
      <c r="BB60" s="1"/>
      <c r="BC60" s="1"/>
    </row>
    <row r="61" spans="1:55" ht="18" customHeight="1">
      <c r="A61" s="200">
        <v>49</v>
      </c>
      <c r="B61" s="193" t="str">
        <f>INPUT!B60</f>
        <v>David, Francis</v>
      </c>
      <c r="C61" s="201"/>
      <c r="D61" s="201"/>
      <c r="E61" s="201"/>
      <c r="F61" s="216">
        <f>TERM1!AA60</f>
        <v>87</v>
      </c>
      <c r="G61" s="217"/>
      <c r="H61" s="217"/>
      <c r="I61" s="218"/>
      <c r="J61" s="216">
        <f>TERM2!AA60</f>
        <v>84</v>
      </c>
      <c r="K61" s="217"/>
      <c r="L61" s="217"/>
      <c r="M61" s="218"/>
      <c r="N61" s="216">
        <f>TERM3!AA60</f>
        <v>89</v>
      </c>
      <c r="O61" s="217"/>
      <c r="P61" s="217"/>
      <c r="Q61" s="218"/>
      <c r="R61" s="230">
        <f t="shared" si="3"/>
        <v>87</v>
      </c>
      <c r="S61" s="217"/>
      <c r="T61" s="217"/>
      <c r="U61" s="218"/>
      <c r="V61" s="216" t="str">
        <f t="shared" si="4"/>
        <v>Benchmarking</v>
      </c>
      <c r="W61" s="217"/>
      <c r="X61" s="217"/>
      <c r="Y61" s="218"/>
      <c r="Z61" s="222" t="str">
        <f t="shared" si="5"/>
        <v>PASSED</v>
      </c>
      <c r="AA61" s="217"/>
      <c r="AB61" s="218"/>
      <c r="AI61" s="39"/>
      <c r="AK61" s="3"/>
      <c r="AN61" s="1"/>
      <c r="AO61" s="1"/>
      <c r="AP61" s="1"/>
      <c r="AQ61" s="1"/>
      <c r="AR61" s="1"/>
      <c r="AS61" s="1"/>
      <c r="AT61" s="1"/>
      <c r="AU61" s="1"/>
      <c r="AV61" s="1"/>
      <c r="AW61" s="1"/>
      <c r="AX61" s="1"/>
      <c r="AY61" s="1"/>
      <c r="AZ61" s="1"/>
      <c r="BA61" s="1"/>
      <c r="BB61" s="1"/>
      <c r="BC61" s="1"/>
    </row>
    <row r="62" spans="1:55" ht="18" customHeight="1" thickBot="1">
      <c r="A62" s="202">
        <v>50</v>
      </c>
      <c r="B62" s="193" t="str">
        <f>INPUT!B61</f>
        <v>Escobar, Gian</v>
      </c>
      <c r="C62" s="203">
        <v>0</v>
      </c>
      <c r="D62" s="203"/>
      <c r="E62" s="203"/>
      <c r="F62" s="235">
        <f>TERM1!AA61</f>
        <v>93</v>
      </c>
      <c r="G62" s="236"/>
      <c r="H62" s="236"/>
      <c r="I62" s="237"/>
      <c r="J62" s="235">
        <f>TERM2!AA61</f>
        <v>91</v>
      </c>
      <c r="K62" s="236"/>
      <c r="L62" s="236"/>
      <c r="M62" s="237"/>
      <c r="N62" s="235">
        <f>TERM3!AA61</f>
        <v>89</v>
      </c>
      <c r="O62" s="236"/>
      <c r="P62" s="236"/>
      <c r="Q62" s="237"/>
      <c r="R62" s="249">
        <f t="shared" si="3"/>
        <v>91</v>
      </c>
      <c r="S62" s="236"/>
      <c r="T62" s="236"/>
      <c r="U62" s="237"/>
      <c r="V62" s="235" t="str">
        <f t="shared" si="4"/>
        <v>Advancing</v>
      </c>
      <c r="W62" s="236"/>
      <c r="X62" s="236"/>
      <c r="Y62" s="237"/>
      <c r="Z62" s="255" t="str">
        <f t="shared" si="5"/>
        <v>PASSED</v>
      </c>
      <c r="AA62" s="236"/>
      <c r="AB62" s="237"/>
      <c r="AI62" s="39"/>
      <c r="AK62" s="3"/>
      <c r="AN62" s="1"/>
      <c r="AO62" s="1"/>
      <c r="AP62" s="1"/>
      <c r="AQ62" s="1"/>
      <c r="AR62" s="1"/>
      <c r="AS62" s="1"/>
      <c r="AT62" s="1"/>
      <c r="AU62" s="1"/>
      <c r="AV62" s="1"/>
      <c r="AW62" s="1"/>
      <c r="AX62" s="1"/>
      <c r="AY62" s="1"/>
      <c r="AZ62" s="1"/>
      <c r="BA62" s="1"/>
      <c r="BB62" s="1"/>
      <c r="BC62" s="1"/>
    </row>
    <row r="63" spans="1:55" ht="18" customHeight="1" thickBot="1">
      <c r="A63" s="204"/>
      <c r="B63" s="198" t="s">
        <v>14</v>
      </c>
      <c r="C63" s="198"/>
      <c r="D63" s="198"/>
      <c r="E63" s="205"/>
      <c r="F63" s="254"/>
      <c r="G63" s="220"/>
      <c r="H63" s="220"/>
      <c r="I63" s="247"/>
      <c r="J63" s="254"/>
      <c r="K63" s="220"/>
      <c r="L63" s="220"/>
      <c r="M63" s="247"/>
      <c r="N63" s="254"/>
      <c r="O63" s="220"/>
      <c r="P63" s="220"/>
      <c r="Q63" s="247"/>
      <c r="R63" s="246"/>
      <c r="S63" s="220"/>
      <c r="T63" s="220"/>
      <c r="U63" s="247"/>
      <c r="V63" s="246" t="str">
        <f>IF(OR(F63="",J63="",N63="",R63=""),"",IF(ISERROR(ROUND(AVERAGE(F63,J63,N63,R63),0)),"",ROUND(AVERAGE(F63,J63,N63,R63),0)))</f>
        <v/>
      </c>
      <c r="W63" s="220"/>
      <c r="X63" s="220"/>
      <c r="Y63" s="247"/>
      <c r="Z63" s="265" t="str">
        <f>IF(OR($F63="",$J63="",$N63="",$R63="",$V63=""),"",IF($V63&gt;=75,"PASSED","FAILED"))</f>
        <v/>
      </c>
      <c r="AA63" s="220"/>
      <c r="AB63" s="221"/>
      <c r="AI63" s="39"/>
      <c r="AK63" s="3"/>
      <c r="AN63" s="1"/>
      <c r="AO63" s="1"/>
      <c r="AP63" s="1"/>
      <c r="AQ63" s="1"/>
      <c r="AR63" s="1"/>
      <c r="AS63" s="1"/>
      <c r="AT63" s="1"/>
      <c r="AU63" s="1"/>
      <c r="AV63" s="1"/>
      <c r="AW63" s="1"/>
      <c r="AX63" s="1"/>
      <c r="AY63" s="1"/>
      <c r="AZ63" s="1"/>
      <c r="BA63" s="1"/>
      <c r="BB63" s="1"/>
      <c r="BC63" s="1"/>
    </row>
    <row r="64" spans="1:55" ht="18" customHeight="1">
      <c r="A64" s="199">
        <v>1</v>
      </c>
      <c r="B64" s="209" t="str">
        <f>INPUT!B63</f>
        <v>Fernandez, Alyssa</v>
      </c>
      <c r="C64" s="8"/>
      <c r="D64" s="8"/>
      <c r="E64" s="8"/>
      <c r="F64" s="231">
        <f>TERM1!AA63</f>
        <v>99</v>
      </c>
      <c r="G64" s="232"/>
      <c r="H64" s="232"/>
      <c r="I64" s="233"/>
      <c r="J64" s="231">
        <f>TERM2!AA63</f>
        <v>97</v>
      </c>
      <c r="K64" s="232"/>
      <c r="L64" s="232"/>
      <c r="M64" s="233"/>
      <c r="N64" s="231">
        <f>TERM3!AA63</f>
        <v>95</v>
      </c>
      <c r="O64" s="232"/>
      <c r="P64" s="232"/>
      <c r="Q64" s="233"/>
      <c r="R64" s="240">
        <f t="shared" ref="R64:R95" si="6">IF(OR(F64="",J64="",N64=""),"",IF(ISERROR(ROUND(AVERAGE(F64,J64,N64),0)),"",ROUND(AVERAGE(F64,J64,N64),0)))</f>
        <v>97</v>
      </c>
      <c r="S64" s="232"/>
      <c r="T64" s="232"/>
      <c r="U64" s="233"/>
      <c r="V64" s="231" t="str">
        <f t="shared" ref="V64:V95" si="7">IF(ISERROR(IF(R64="","",VLOOKUP(R64,DESCRIPTORS,4,TRUE))),"",IF(R64="","",VLOOKUP(R64,DESCRIPTORS,4,TRUE)))</f>
        <v>Advancing</v>
      </c>
      <c r="W64" s="232"/>
      <c r="X64" s="232"/>
      <c r="Y64" s="233"/>
      <c r="Z64" s="242" t="str">
        <f t="shared" ref="Z64:Z95" si="8">IF(OR($F64="",$J64="",$N64="",$R64=""),"",IF($R64&gt;=75,"PASSED","FAILED"))</f>
        <v>PASSED</v>
      </c>
      <c r="AA64" s="232"/>
      <c r="AB64" s="233"/>
      <c r="AI64" s="39"/>
      <c r="AK64" s="3"/>
      <c r="AN64" s="1"/>
      <c r="AO64" s="1"/>
      <c r="AP64" s="1"/>
      <c r="AQ64" s="1"/>
      <c r="AR64" s="1"/>
      <c r="AS64" s="1"/>
      <c r="AT64" s="1"/>
      <c r="AU64" s="1"/>
      <c r="AV64" s="1"/>
      <c r="AW64" s="1"/>
      <c r="AX64" s="1"/>
      <c r="AY64" s="1"/>
      <c r="AZ64" s="1"/>
      <c r="BA64" s="1"/>
      <c r="BB64" s="1"/>
      <c r="BC64" s="1"/>
    </row>
    <row r="65" spans="1:55" ht="18" customHeight="1">
      <c r="A65" s="200">
        <v>2</v>
      </c>
      <c r="B65" s="210" t="str">
        <f>INPUT!B64</f>
        <v>Garcia, Angela</v>
      </c>
      <c r="C65" s="201"/>
      <c r="D65" s="201"/>
      <c r="E65" s="201"/>
      <c r="F65" s="216">
        <f>TERM1!AA64</f>
        <v>87</v>
      </c>
      <c r="G65" s="217"/>
      <c r="H65" s="217"/>
      <c r="I65" s="218"/>
      <c r="J65" s="216">
        <f>TERM2!AA64</f>
        <v>85</v>
      </c>
      <c r="K65" s="217"/>
      <c r="L65" s="217"/>
      <c r="M65" s="218"/>
      <c r="N65" s="216">
        <f>TERM3!AA64</f>
        <v>87</v>
      </c>
      <c r="O65" s="217"/>
      <c r="P65" s="217"/>
      <c r="Q65" s="218"/>
      <c r="R65" s="230">
        <f t="shared" si="6"/>
        <v>86</v>
      </c>
      <c r="S65" s="217"/>
      <c r="T65" s="217"/>
      <c r="U65" s="218"/>
      <c r="V65" s="216" t="str">
        <f t="shared" si="7"/>
        <v>Benchmarking</v>
      </c>
      <c r="W65" s="217"/>
      <c r="X65" s="217"/>
      <c r="Y65" s="218"/>
      <c r="Z65" s="222" t="str">
        <f t="shared" si="8"/>
        <v>PASSED</v>
      </c>
      <c r="AA65" s="217"/>
      <c r="AB65" s="218"/>
      <c r="AI65" s="39"/>
      <c r="AK65" s="3"/>
      <c r="AN65" s="1"/>
      <c r="AO65" s="1"/>
      <c r="AP65" s="1"/>
      <c r="AQ65" s="1"/>
      <c r="AR65" s="1"/>
      <c r="AS65" s="1"/>
      <c r="AT65" s="1"/>
      <c r="AU65" s="1"/>
      <c r="AV65" s="1"/>
      <c r="AW65" s="1"/>
      <c r="AX65" s="1"/>
      <c r="AY65" s="1"/>
      <c r="AZ65" s="1"/>
      <c r="BA65" s="1"/>
      <c r="BB65" s="1"/>
      <c r="BC65" s="1"/>
    </row>
    <row r="66" spans="1:55" ht="18" customHeight="1">
      <c r="A66" s="200">
        <v>3</v>
      </c>
      <c r="B66" s="210" t="str">
        <f>INPUT!B65</f>
        <v>Gonzales, Bea</v>
      </c>
      <c r="C66" s="201"/>
      <c r="D66" s="201"/>
      <c r="E66" s="201"/>
      <c r="F66" s="216">
        <f>TERM1!AA65</f>
        <v>77</v>
      </c>
      <c r="G66" s="217"/>
      <c r="H66" s="217"/>
      <c r="I66" s="218"/>
      <c r="J66" s="216">
        <f>TERM2!AA65</f>
        <v>84</v>
      </c>
      <c r="K66" s="217"/>
      <c r="L66" s="217"/>
      <c r="M66" s="218"/>
      <c r="N66" s="216">
        <f>TERM3!AA65</f>
        <v>83</v>
      </c>
      <c r="O66" s="217"/>
      <c r="P66" s="217"/>
      <c r="Q66" s="218"/>
      <c r="R66" s="230">
        <f t="shared" si="6"/>
        <v>81</v>
      </c>
      <c r="S66" s="217"/>
      <c r="T66" s="217"/>
      <c r="U66" s="218"/>
      <c r="V66" s="216" t="str">
        <f t="shared" si="7"/>
        <v>Benchmarking</v>
      </c>
      <c r="W66" s="217"/>
      <c r="X66" s="217"/>
      <c r="Y66" s="218"/>
      <c r="Z66" s="222" t="str">
        <f t="shared" si="8"/>
        <v>PASSED</v>
      </c>
      <c r="AA66" s="217"/>
      <c r="AB66" s="218"/>
      <c r="AI66" s="39"/>
      <c r="AK66" s="3"/>
      <c r="AN66" s="1"/>
      <c r="AO66" s="1"/>
      <c r="AP66" s="1"/>
      <c r="AQ66" s="1"/>
      <c r="AR66" s="1"/>
      <c r="AS66" s="1"/>
      <c r="AT66" s="1"/>
      <c r="AU66" s="1"/>
      <c r="AV66" s="1"/>
      <c r="AW66" s="1"/>
      <c r="AX66" s="1"/>
      <c r="AY66" s="1"/>
      <c r="AZ66" s="1"/>
      <c r="BA66" s="1"/>
      <c r="BB66" s="1"/>
      <c r="BC66" s="1"/>
    </row>
    <row r="67" spans="1:55" ht="18" customHeight="1">
      <c r="A67" s="200">
        <v>4</v>
      </c>
      <c r="B67" s="210" t="str">
        <f>INPUT!B66</f>
        <v>Hernandez, Bianca</v>
      </c>
      <c r="C67" s="201"/>
      <c r="D67" s="201"/>
      <c r="E67" s="201"/>
      <c r="F67" s="216">
        <f>TERM1!AA66</f>
        <v>85</v>
      </c>
      <c r="G67" s="217"/>
      <c r="H67" s="217"/>
      <c r="I67" s="218"/>
      <c r="J67" s="216">
        <f>TERM2!AA66</f>
        <v>89</v>
      </c>
      <c r="K67" s="217"/>
      <c r="L67" s="217"/>
      <c r="M67" s="218"/>
      <c r="N67" s="216">
        <f>TERM3!AA66</f>
        <v>92</v>
      </c>
      <c r="O67" s="217"/>
      <c r="P67" s="217"/>
      <c r="Q67" s="218"/>
      <c r="R67" s="230">
        <f t="shared" si="6"/>
        <v>89</v>
      </c>
      <c r="S67" s="217"/>
      <c r="T67" s="217"/>
      <c r="U67" s="218"/>
      <c r="V67" s="216" t="str">
        <f t="shared" si="7"/>
        <v>Benchmarking</v>
      </c>
      <c r="W67" s="217"/>
      <c r="X67" s="217"/>
      <c r="Y67" s="218"/>
      <c r="Z67" s="222" t="str">
        <f t="shared" si="8"/>
        <v>PASSED</v>
      </c>
      <c r="AA67" s="217"/>
      <c r="AB67" s="218"/>
      <c r="AI67" s="39"/>
      <c r="AK67" s="3"/>
      <c r="AN67" s="1"/>
      <c r="AO67" s="1"/>
      <c r="AP67" s="1"/>
      <c r="AQ67" s="1"/>
      <c r="AR67" s="1"/>
      <c r="AS67" s="1"/>
      <c r="AT67" s="1"/>
      <c r="AU67" s="1"/>
      <c r="AV67" s="1"/>
      <c r="AW67" s="1"/>
      <c r="AX67" s="1"/>
      <c r="AY67" s="1"/>
      <c r="AZ67" s="1"/>
      <c r="BA67" s="1"/>
      <c r="BB67" s="1"/>
      <c r="BC67" s="1"/>
    </row>
    <row r="68" spans="1:55" ht="18" customHeight="1">
      <c r="A68" s="200">
        <v>5</v>
      </c>
      <c r="B68" s="210" t="str">
        <f>INPUT!B67</f>
        <v>Ilagan, Camille</v>
      </c>
      <c r="C68" s="201"/>
      <c r="D68" s="201"/>
      <c r="E68" s="201"/>
      <c r="F68" s="216">
        <f>TERM1!AA67</f>
        <v>95</v>
      </c>
      <c r="G68" s="217"/>
      <c r="H68" s="217"/>
      <c r="I68" s="218"/>
      <c r="J68" s="216">
        <f>TERM2!AA67</f>
        <v>94</v>
      </c>
      <c r="K68" s="217"/>
      <c r="L68" s="217"/>
      <c r="M68" s="218"/>
      <c r="N68" s="216">
        <f>TERM3!AA67</f>
        <v>97</v>
      </c>
      <c r="O68" s="217"/>
      <c r="P68" s="217"/>
      <c r="Q68" s="218"/>
      <c r="R68" s="230">
        <f t="shared" si="6"/>
        <v>95</v>
      </c>
      <c r="S68" s="217"/>
      <c r="T68" s="217"/>
      <c r="U68" s="218"/>
      <c r="V68" s="216" t="str">
        <f t="shared" si="7"/>
        <v>Advancing</v>
      </c>
      <c r="W68" s="217"/>
      <c r="X68" s="217"/>
      <c r="Y68" s="218"/>
      <c r="Z68" s="222" t="str">
        <f t="shared" si="8"/>
        <v>PASSED</v>
      </c>
      <c r="AA68" s="217"/>
      <c r="AB68" s="218"/>
      <c r="AI68" s="39"/>
      <c r="AK68" s="3"/>
      <c r="AN68" s="1"/>
      <c r="AO68" s="1"/>
      <c r="AP68" s="1"/>
      <c r="AQ68" s="1"/>
      <c r="AR68" s="1"/>
      <c r="AS68" s="1"/>
      <c r="AT68" s="1"/>
      <c r="AU68" s="1"/>
      <c r="AV68" s="1"/>
      <c r="AW68" s="1"/>
      <c r="AX68" s="1"/>
      <c r="AY68" s="1"/>
      <c r="AZ68" s="1"/>
      <c r="BA68" s="1"/>
      <c r="BB68" s="1"/>
      <c r="BC68" s="1"/>
    </row>
    <row r="69" spans="1:55" ht="18" customHeight="1">
      <c r="A69" s="200">
        <v>6</v>
      </c>
      <c r="B69" s="210" t="str">
        <f>INPUT!B68</f>
        <v>Jimenez, Carla</v>
      </c>
      <c r="C69" s="201"/>
      <c r="D69" s="201"/>
      <c r="E69" s="201"/>
      <c r="F69" s="216">
        <f>TERM1!AA68</f>
        <v>97</v>
      </c>
      <c r="G69" s="217"/>
      <c r="H69" s="217"/>
      <c r="I69" s="218"/>
      <c r="J69" s="216">
        <f>TERM2!AA68</f>
        <v>94</v>
      </c>
      <c r="K69" s="217"/>
      <c r="L69" s="217"/>
      <c r="M69" s="218"/>
      <c r="N69" s="216">
        <f>TERM3!AA68</f>
        <v>95</v>
      </c>
      <c r="O69" s="217"/>
      <c r="P69" s="217"/>
      <c r="Q69" s="218"/>
      <c r="R69" s="230">
        <f t="shared" si="6"/>
        <v>95</v>
      </c>
      <c r="S69" s="217"/>
      <c r="T69" s="217"/>
      <c r="U69" s="218"/>
      <c r="V69" s="216" t="str">
        <f t="shared" si="7"/>
        <v>Advancing</v>
      </c>
      <c r="W69" s="217"/>
      <c r="X69" s="217"/>
      <c r="Y69" s="218"/>
      <c r="Z69" s="222" t="str">
        <f t="shared" si="8"/>
        <v>PASSED</v>
      </c>
      <c r="AA69" s="217"/>
      <c r="AB69" s="218"/>
      <c r="AI69" s="39"/>
      <c r="AK69" s="3"/>
      <c r="AN69" s="1"/>
      <c r="AO69" s="1"/>
      <c r="AP69" s="1"/>
      <c r="AQ69" s="1"/>
      <c r="AR69" s="1"/>
      <c r="AS69" s="1"/>
      <c r="AT69" s="1"/>
      <c r="AU69" s="1"/>
      <c r="AV69" s="1"/>
      <c r="AW69" s="1"/>
      <c r="AX69" s="1"/>
      <c r="AY69" s="1"/>
      <c r="AZ69" s="1"/>
      <c r="BA69" s="1"/>
      <c r="BB69" s="1"/>
      <c r="BC69" s="1"/>
    </row>
    <row r="70" spans="1:55" ht="18" customHeight="1">
      <c r="A70" s="200">
        <v>7</v>
      </c>
      <c r="B70" s="210" t="str">
        <f>INPUT!B69</f>
        <v>Lacson, Chloe</v>
      </c>
      <c r="C70" s="201"/>
      <c r="D70" s="201"/>
      <c r="E70" s="201"/>
      <c r="F70" s="216">
        <f>TERM1!AA69</f>
        <v>80</v>
      </c>
      <c r="G70" s="217"/>
      <c r="H70" s="217"/>
      <c r="I70" s="218"/>
      <c r="J70" s="216">
        <f>TERM2!AA69</f>
        <v>81</v>
      </c>
      <c r="K70" s="217"/>
      <c r="L70" s="217"/>
      <c r="M70" s="218"/>
      <c r="N70" s="216">
        <f>TERM3!AA69</f>
        <v>79</v>
      </c>
      <c r="O70" s="217"/>
      <c r="P70" s="217"/>
      <c r="Q70" s="218"/>
      <c r="R70" s="230">
        <f t="shared" si="6"/>
        <v>80</v>
      </c>
      <c r="S70" s="217"/>
      <c r="T70" s="217"/>
      <c r="U70" s="218"/>
      <c r="V70" s="216" t="str">
        <f t="shared" si="7"/>
        <v>Benchmarking</v>
      </c>
      <c r="W70" s="217"/>
      <c r="X70" s="217"/>
      <c r="Y70" s="218"/>
      <c r="Z70" s="222" t="str">
        <f t="shared" si="8"/>
        <v>PASSED</v>
      </c>
      <c r="AA70" s="217"/>
      <c r="AB70" s="218"/>
      <c r="AI70" s="39"/>
      <c r="AK70" s="3"/>
      <c r="AN70" s="1"/>
      <c r="AO70" s="1"/>
      <c r="AP70" s="1"/>
      <c r="AQ70" s="1"/>
      <c r="AR70" s="1"/>
      <c r="AS70" s="1"/>
      <c r="AT70" s="1"/>
      <c r="AU70" s="1"/>
      <c r="AV70" s="1"/>
      <c r="AW70" s="1"/>
      <c r="AX70" s="1"/>
      <c r="AY70" s="1"/>
      <c r="AZ70" s="1"/>
      <c r="BA70" s="1"/>
      <c r="BB70" s="1"/>
      <c r="BC70" s="1"/>
    </row>
    <row r="71" spans="1:55" ht="18" customHeight="1">
      <c r="A71" s="200">
        <v>8</v>
      </c>
      <c r="B71" s="210" t="str">
        <f>INPUT!B70</f>
        <v>Lim, Clarisse</v>
      </c>
      <c r="C71" s="201"/>
      <c r="D71" s="201"/>
      <c r="E71" s="201"/>
      <c r="F71" s="216">
        <f>TERM1!AA70</f>
        <v>94</v>
      </c>
      <c r="G71" s="217"/>
      <c r="H71" s="217"/>
      <c r="I71" s="218"/>
      <c r="J71" s="216">
        <f>TERM2!AA70</f>
        <v>98</v>
      </c>
      <c r="K71" s="217"/>
      <c r="L71" s="217"/>
      <c r="M71" s="218"/>
      <c r="N71" s="216">
        <f>TERM3!AA70</f>
        <v>95</v>
      </c>
      <c r="O71" s="217"/>
      <c r="P71" s="217"/>
      <c r="Q71" s="218"/>
      <c r="R71" s="230">
        <f t="shared" si="6"/>
        <v>96</v>
      </c>
      <c r="S71" s="217"/>
      <c r="T71" s="217"/>
      <c r="U71" s="218"/>
      <c r="V71" s="216" t="str">
        <f t="shared" si="7"/>
        <v>Advancing</v>
      </c>
      <c r="W71" s="217"/>
      <c r="X71" s="217"/>
      <c r="Y71" s="218"/>
      <c r="Z71" s="222" t="str">
        <f t="shared" si="8"/>
        <v>PASSED</v>
      </c>
      <c r="AA71" s="217"/>
      <c r="AB71" s="218"/>
      <c r="AI71" s="39"/>
      <c r="AK71" s="3"/>
      <c r="AN71" s="1"/>
      <c r="AO71" s="1"/>
      <c r="AP71" s="1"/>
      <c r="AQ71" s="1"/>
      <c r="AR71" s="1"/>
      <c r="AS71" s="1"/>
      <c r="AT71" s="1"/>
      <c r="AU71" s="1"/>
      <c r="AV71" s="1"/>
      <c r="AW71" s="1"/>
      <c r="AX71" s="1"/>
      <c r="AY71" s="1"/>
      <c r="AZ71" s="1"/>
      <c r="BA71" s="1"/>
      <c r="BB71" s="1"/>
      <c r="BC71" s="1"/>
    </row>
    <row r="72" spans="1:55" ht="18" customHeight="1">
      <c r="A72" s="200">
        <v>9</v>
      </c>
      <c r="B72" s="210" t="str">
        <f>INPUT!B71</f>
        <v>Manalo, Danica</v>
      </c>
      <c r="C72" s="201"/>
      <c r="D72" s="201"/>
      <c r="E72" s="201"/>
      <c r="F72" s="216">
        <f>TERM1!AA71</f>
        <v>76</v>
      </c>
      <c r="G72" s="217"/>
      <c r="H72" s="217"/>
      <c r="I72" s="218"/>
      <c r="J72" s="216">
        <f>TERM2!AA71</f>
        <v>74</v>
      </c>
      <c r="K72" s="217"/>
      <c r="L72" s="217"/>
      <c r="M72" s="218"/>
      <c r="N72" s="216">
        <f>TERM3!AA71</f>
        <v>76</v>
      </c>
      <c r="O72" s="217"/>
      <c r="P72" s="217"/>
      <c r="Q72" s="218"/>
      <c r="R72" s="230">
        <f t="shared" si="6"/>
        <v>75</v>
      </c>
      <c r="S72" s="217"/>
      <c r="T72" s="217"/>
      <c r="U72" s="218"/>
      <c r="V72" s="216" t="str">
        <f t="shared" si="7"/>
        <v>Connecting</v>
      </c>
      <c r="W72" s="217"/>
      <c r="X72" s="217"/>
      <c r="Y72" s="218"/>
      <c r="Z72" s="222" t="str">
        <f t="shared" si="8"/>
        <v>PASSED</v>
      </c>
      <c r="AA72" s="217"/>
      <c r="AB72" s="218"/>
      <c r="AI72" s="39"/>
      <c r="AK72" s="3"/>
      <c r="AN72" s="1"/>
      <c r="AO72" s="1"/>
      <c r="AP72" s="1"/>
      <c r="AQ72" s="1"/>
      <c r="AR72" s="1"/>
      <c r="AS72" s="1"/>
      <c r="AT72" s="1"/>
      <c r="AU72" s="1"/>
      <c r="AV72" s="1"/>
      <c r="AW72" s="1"/>
      <c r="AX72" s="1"/>
      <c r="AY72" s="1"/>
      <c r="AZ72" s="1"/>
      <c r="BA72" s="1"/>
      <c r="BB72" s="1"/>
      <c r="BC72" s="1"/>
    </row>
    <row r="73" spans="1:55" ht="18" customHeight="1">
      <c r="A73" s="200">
        <v>10</v>
      </c>
      <c r="B73" s="210" t="str">
        <f>INPUT!B72</f>
        <v>Mendoza, Diana</v>
      </c>
      <c r="C73" s="201"/>
      <c r="D73" s="201"/>
      <c r="E73" s="201"/>
      <c r="F73" s="216">
        <f>TERM1!AA72</f>
        <v>87</v>
      </c>
      <c r="G73" s="217"/>
      <c r="H73" s="217"/>
      <c r="I73" s="218"/>
      <c r="J73" s="216">
        <f>TERM2!AA72</f>
        <v>93</v>
      </c>
      <c r="K73" s="217"/>
      <c r="L73" s="217"/>
      <c r="M73" s="218"/>
      <c r="N73" s="216">
        <f>TERM3!AA72</f>
        <v>91</v>
      </c>
      <c r="O73" s="217"/>
      <c r="P73" s="217"/>
      <c r="Q73" s="218"/>
      <c r="R73" s="230">
        <f t="shared" si="6"/>
        <v>90</v>
      </c>
      <c r="S73" s="217"/>
      <c r="T73" s="217"/>
      <c r="U73" s="218"/>
      <c r="V73" s="216" t="str">
        <f t="shared" si="7"/>
        <v>Advancing</v>
      </c>
      <c r="W73" s="217"/>
      <c r="X73" s="217"/>
      <c r="Y73" s="218"/>
      <c r="Z73" s="222" t="str">
        <f t="shared" si="8"/>
        <v>PASSED</v>
      </c>
      <c r="AA73" s="217"/>
      <c r="AB73" s="218"/>
      <c r="AI73" s="39"/>
      <c r="AK73" s="3"/>
      <c r="AN73" s="1"/>
      <c r="AO73" s="1"/>
      <c r="AP73" s="1"/>
      <c r="AQ73" s="1"/>
      <c r="AR73" s="1"/>
      <c r="AS73" s="1"/>
      <c r="AT73" s="1"/>
      <c r="AU73" s="1"/>
      <c r="AV73" s="1"/>
      <c r="AW73" s="1"/>
      <c r="AX73" s="1"/>
      <c r="AY73" s="1"/>
      <c r="AZ73" s="1"/>
      <c r="BA73" s="1"/>
      <c r="BB73" s="1"/>
      <c r="BC73" s="1"/>
    </row>
    <row r="74" spans="1:55" ht="18" customHeight="1">
      <c r="A74" s="200">
        <v>11</v>
      </c>
      <c r="B74" s="210" t="str">
        <f>INPUT!B73</f>
        <v>Navarro, Elena</v>
      </c>
      <c r="C74" s="201"/>
      <c r="D74" s="201"/>
      <c r="E74" s="201"/>
      <c r="F74" s="216">
        <f>TERM1!AA73</f>
        <v>85</v>
      </c>
      <c r="G74" s="217"/>
      <c r="H74" s="217"/>
      <c r="I74" s="218"/>
      <c r="J74" s="216">
        <f>TERM2!AA73</f>
        <v>88</v>
      </c>
      <c r="K74" s="217"/>
      <c r="L74" s="217"/>
      <c r="M74" s="218"/>
      <c r="N74" s="216">
        <f>TERM3!AA73</f>
        <v>89</v>
      </c>
      <c r="O74" s="217"/>
      <c r="P74" s="217"/>
      <c r="Q74" s="218"/>
      <c r="R74" s="230">
        <f t="shared" si="6"/>
        <v>87</v>
      </c>
      <c r="S74" s="217"/>
      <c r="T74" s="217"/>
      <c r="U74" s="218"/>
      <c r="V74" s="216" t="str">
        <f t="shared" si="7"/>
        <v>Benchmarking</v>
      </c>
      <c r="W74" s="217"/>
      <c r="X74" s="217"/>
      <c r="Y74" s="218"/>
      <c r="Z74" s="222" t="str">
        <f t="shared" si="8"/>
        <v>PASSED</v>
      </c>
      <c r="AA74" s="217"/>
      <c r="AB74" s="218"/>
      <c r="AI74" s="39"/>
      <c r="AK74" s="3"/>
      <c r="AN74" s="1"/>
      <c r="AO74" s="1"/>
      <c r="AP74" s="1"/>
      <c r="AQ74" s="1"/>
      <c r="AR74" s="1"/>
      <c r="AS74" s="1"/>
      <c r="AT74" s="1"/>
      <c r="AU74" s="1"/>
      <c r="AV74" s="1"/>
      <c r="AW74" s="1"/>
      <c r="AX74" s="1"/>
      <c r="AY74" s="1"/>
      <c r="AZ74" s="1"/>
      <c r="BA74" s="1"/>
      <c r="BB74" s="1"/>
      <c r="BC74" s="1"/>
    </row>
    <row r="75" spans="1:55" ht="18" customHeight="1">
      <c r="A75" s="200">
        <v>12</v>
      </c>
      <c r="B75" s="210" t="str">
        <f>INPUT!B74</f>
        <v>Ocampo, Ella</v>
      </c>
      <c r="C75" s="201"/>
      <c r="D75" s="201"/>
      <c r="E75" s="201"/>
      <c r="F75" s="216">
        <f>TERM1!AA74</f>
        <v>82</v>
      </c>
      <c r="G75" s="217"/>
      <c r="H75" s="217"/>
      <c r="I75" s="218"/>
      <c r="J75" s="216">
        <f>TERM2!AA74</f>
        <v>84</v>
      </c>
      <c r="K75" s="217"/>
      <c r="L75" s="217"/>
      <c r="M75" s="218"/>
      <c r="N75" s="216">
        <f>TERM3!AA74</f>
        <v>82</v>
      </c>
      <c r="O75" s="217"/>
      <c r="P75" s="217"/>
      <c r="Q75" s="218"/>
      <c r="R75" s="230">
        <f t="shared" si="6"/>
        <v>83</v>
      </c>
      <c r="S75" s="217"/>
      <c r="T75" s="217"/>
      <c r="U75" s="218"/>
      <c r="V75" s="216" t="str">
        <f t="shared" si="7"/>
        <v>Benchmarking</v>
      </c>
      <c r="W75" s="217"/>
      <c r="X75" s="217"/>
      <c r="Y75" s="218"/>
      <c r="Z75" s="222" t="str">
        <f t="shared" si="8"/>
        <v>PASSED</v>
      </c>
      <c r="AA75" s="217"/>
      <c r="AB75" s="218"/>
      <c r="AI75" s="39"/>
      <c r="AK75" s="3"/>
      <c r="AN75" s="1"/>
      <c r="AO75" s="1"/>
      <c r="AP75" s="1"/>
      <c r="AQ75" s="1"/>
      <c r="AR75" s="1"/>
      <c r="AS75" s="1"/>
      <c r="AT75" s="1"/>
      <c r="AU75" s="1"/>
      <c r="AV75" s="1"/>
      <c r="AW75" s="1"/>
      <c r="AX75" s="1"/>
      <c r="AY75" s="1"/>
      <c r="AZ75" s="1"/>
      <c r="BA75" s="1"/>
      <c r="BB75" s="1"/>
      <c r="BC75" s="1"/>
    </row>
    <row r="76" spans="1:55" ht="18" customHeight="1">
      <c r="A76" s="200">
        <v>13</v>
      </c>
      <c r="B76" s="210" t="str">
        <f>INPUT!B75</f>
        <v>Ortega, Erika</v>
      </c>
      <c r="C76" s="201"/>
      <c r="D76" s="201"/>
      <c r="E76" s="201"/>
      <c r="F76" s="216">
        <f>TERM1!AA75</f>
        <v>85</v>
      </c>
      <c r="G76" s="217"/>
      <c r="H76" s="217"/>
      <c r="I76" s="218"/>
      <c r="J76" s="216">
        <f>TERM2!AA75</f>
        <v>87</v>
      </c>
      <c r="K76" s="217"/>
      <c r="L76" s="217"/>
      <c r="M76" s="218"/>
      <c r="N76" s="216">
        <f>TERM3!AA75</f>
        <v>89</v>
      </c>
      <c r="O76" s="217"/>
      <c r="P76" s="217"/>
      <c r="Q76" s="218"/>
      <c r="R76" s="230">
        <f t="shared" si="6"/>
        <v>87</v>
      </c>
      <c r="S76" s="217"/>
      <c r="T76" s="217"/>
      <c r="U76" s="218"/>
      <c r="V76" s="216" t="str">
        <f t="shared" si="7"/>
        <v>Benchmarking</v>
      </c>
      <c r="W76" s="217"/>
      <c r="X76" s="217"/>
      <c r="Y76" s="218"/>
      <c r="Z76" s="222" t="str">
        <f t="shared" si="8"/>
        <v>PASSED</v>
      </c>
      <c r="AA76" s="217"/>
      <c r="AB76" s="218"/>
      <c r="AI76" s="39"/>
      <c r="AK76" s="3"/>
      <c r="AN76" s="1"/>
      <c r="AO76" s="1"/>
      <c r="AP76" s="1"/>
      <c r="AQ76" s="1"/>
      <c r="AR76" s="1"/>
      <c r="AS76" s="1"/>
      <c r="AT76" s="1"/>
      <c r="AU76" s="1"/>
      <c r="AV76" s="1"/>
      <c r="AW76" s="1"/>
      <c r="AX76" s="1"/>
      <c r="AY76" s="1"/>
      <c r="AZ76" s="1"/>
      <c r="BA76" s="1"/>
      <c r="BB76" s="1"/>
      <c r="BC76" s="1"/>
    </row>
    <row r="77" spans="1:55" ht="18" customHeight="1">
      <c r="A77" s="200">
        <v>14</v>
      </c>
      <c r="B77" s="210" t="str">
        <f>INPUT!B76</f>
        <v>Pascual, Faith</v>
      </c>
      <c r="C77" s="201"/>
      <c r="D77" s="201"/>
      <c r="E77" s="201"/>
      <c r="F77" s="216">
        <f>TERM1!AA76</f>
        <v>82</v>
      </c>
      <c r="G77" s="217"/>
      <c r="H77" s="217"/>
      <c r="I77" s="218"/>
      <c r="J77" s="216">
        <f>TERM2!AA76</f>
        <v>86</v>
      </c>
      <c r="K77" s="217"/>
      <c r="L77" s="217"/>
      <c r="M77" s="218"/>
      <c r="N77" s="216">
        <f>TERM3!AA76</f>
        <v>85</v>
      </c>
      <c r="O77" s="217"/>
      <c r="P77" s="217"/>
      <c r="Q77" s="218"/>
      <c r="R77" s="230">
        <f t="shared" si="6"/>
        <v>84</v>
      </c>
      <c r="S77" s="217"/>
      <c r="T77" s="217"/>
      <c r="U77" s="218"/>
      <c r="V77" s="216" t="str">
        <f t="shared" si="7"/>
        <v>Benchmarking</v>
      </c>
      <c r="W77" s="217"/>
      <c r="X77" s="217"/>
      <c r="Y77" s="218"/>
      <c r="Z77" s="222" t="str">
        <f t="shared" si="8"/>
        <v>PASSED</v>
      </c>
      <c r="AA77" s="217"/>
      <c r="AB77" s="218"/>
      <c r="AI77" s="39"/>
      <c r="AK77" s="3"/>
      <c r="AN77" s="1"/>
      <c r="AO77" s="1"/>
      <c r="AP77" s="1"/>
      <c r="AQ77" s="1"/>
      <c r="AR77" s="1"/>
      <c r="AS77" s="1"/>
      <c r="AT77" s="1"/>
      <c r="AU77" s="1"/>
      <c r="AV77" s="1"/>
      <c r="AW77" s="1"/>
      <c r="AX77" s="1"/>
      <c r="AY77" s="1"/>
      <c r="AZ77" s="1"/>
      <c r="BA77" s="1"/>
      <c r="BB77" s="1"/>
      <c r="BC77" s="1"/>
    </row>
    <row r="78" spans="1:55" ht="18" customHeight="1">
      <c r="A78" s="200">
        <v>15</v>
      </c>
      <c r="B78" s="210" t="str">
        <f>INPUT!B77</f>
        <v>Quizon, Gabrielle</v>
      </c>
      <c r="C78" s="201"/>
      <c r="D78" s="201"/>
      <c r="E78" s="201"/>
      <c r="F78" s="216">
        <f>TERM1!AA77</f>
        <v>94</v>
      </c>
      <c r="G78" s="217"/>
      <c r="H78" s="217"/>
      <c r="I78" s="218"/>
      <c r="J78" s="216">
        <f>TERM2!AA77</f>
        <v>91</v>
      </c>
      <c r="K78" s="217"/>
      <c r="L78" s="217"/>
      <c r="M78" s="218"/>
      <c r="N78" s="216">
        <f>TERM3!AA77</f>
        <v>92</v>
      </c>
      <c r="O78" s="217"/>
      <c r="P78" s="217"/>
      <c r="Q78" s="218"/>
      <c r="R78" s="230">
        <f t="shared" si="6"/>
        <v>92</v>
      </c>
      <c r="S78" s="217"/>
      <c r="T78" s="217"/>
      <c r="U78" s="218"/>
      <c r="V78" s="216" t="str">
        <f t="shared" si="7"/>
        <v>Advancing</v>
      </c>
      <c r="W78" s="217"/>
      <c r="X78" s="217"/>
      <c r="Y78" s="218"/>
      <c r="Z78" s="222" t="str">
        <f t="shared" si="8"/>
        <v>PASSED</v>
      </c>
      <c r="AA78" s="217"/>
      <c r="AB78" s="218"/>
      <c r="AI78" s="39"/>
      <c r="AK78" s="3"/>
      <c r="AN78" s="1"/>
      <c r="AO78" s="1"/>
      <c r="AP78" s="1"/>
      <c r="AQ78" s="1"/>
      <c r="AR78" s="1"/>
      <c r="AS78" s="1"/>
      <c r="AT78" s="1"/>
      <c r="AU78" s="1"/>
      <c r="AV78" s="1"/>
      <c r="AW78" s="1"/>
      <c r="AX78" s="1"/>
      <c r="AY78" s="1"/>
      <c r="AZ78" s="1"/>
      <c r="BA78" s="1"/>
      <c r="BB78" s="1"/>
      <c r="BC78" s="1"/>
    </row>
    <row r="79" spans="1:55" ht="18" customHeight="1">
      <c r="A79" s="200">
        <v>16</v>
      </c>
      <c r="B79" s="210" t="str">
        <f>INPUT!B78</f>
        <v>Ramos, Hannah</v>
      </c>
      <c r="C79" s="201"/>
      <c r="D79" s="201"/>
      <c r="E79" s="201"/>
      <c r="F79" s="216">
        <f>TERM1!AA78</f>
        <v>86</v>
      </c>
      <c r="G79" s="217"/>
      <c r="H79" s="217"/>
      <c r="I79" s="218"/>
      <c r="J79" s="216">
        <f>TERM2!AA78</f>
        <v>87</v>
      </c>
      <c r="K79" s="217"/>
      <c r="L79" s="217"/>
      <c r="M79" s="218"/>
      <c r="N79" s="216">
        <f>TERM3!AA78</f>
        <v>87</v>
      </c>
      <c r="O79" s="217"/>
      <c r="P79" s="217"/>
      <c r="Q79" s="218"/>
      <c r="R79" s="230">
        <f t="shared" si="6"/>
        <v>87</v>
      </c>
      <c r="S79" s="217"/>
      <c r="T79" s="217"/>
      <c r="U79" s="218"/>
      <c r="V79" s="216" t="str">
        <f t="shared" si="7"/>
        <v>Benchmarking</v>
      </c>
      <c r="W79" s="217"/>
      <c r="X79" s="217"/>
      <c r="Y79" s="218"/>
      <c r="Z79" s="222" t="str">
        <f t="shared" si="8"/>
        <v>PASSED</v>
      </c>
      <c r="AA79" s="217"/>
      <c r="AB79" s="218"/>
      <c r="AI79" s="39"/>
      <c r="AK79" s="3"/>
      <c r="AN79" s="1"/>
      <c r="AO79" s="1"/>
      <c r="AP79" s="1"/>
      <c r="AQ79" s="1"/>
      <c r="AR79" s="1"/>
      <c r="AS79" s="1"/>
      <c r="AT79" s="1"/>
      <c r="AU79" s="1"/>
      <c r="AV79" s="1"/>
      <c r="AW79" s="1"/>
      <c r="AX79" s="1"/>
      <c r="AY79" s="1"/>
      <c r="AZ79" s="1"/>
      <c r="BA79" s="1"/>
      <c r="BB79" s="1"/>
      <c r="BC79" s="1"/>
    </row>
    <row r="80" spans="1:55" ht="18" customHeight="1">
      <c r="A80" s="200">
        <v>17</v>
      </c>
      <c r="B80" s="210" t="str">
        <f>INPUT!B79</f>
        <v>Reyes, Isabelle</v>
      </c>
      <c r="C80" s="201"/>
      <c r="D80" s="201"/>
      <c r="E80" s="201"/>
      <c r="F80" s="216">
        <f>TERM1!AA79</f>
        <v>76</v>
      </c>
      <c r="G80" s="217"/>
      <c r="H80" s="217"/>
      <c r="I80" s="218"/>
      <c r="J80" s="216">
        <f>TERM2!AA79</f>
        <v>76</v>
      </c>
      <c r="K80" s="217"/>
      <c r="L80" s="217"/>
      <c r="M80" s="218"/>
      <c r="N80" s="216">
        <f>TERM3!AA79</f>
        <v>77</v>
      </c>
      <c r="O80" s="217"/>
      <c r="P80" s="217"/>
      <c r="Q80" s="218"/>
      <c r="R80" s="230">
        <f t="shared" si="6"/>
        <v>76</v>
      </c>
      <c r="S80" s="217"/>
      <c r="T80" s="217"/>
      <c r="U80" s="218"/>
      <c r="V80" s="216" t="str">
        <f t="shared" si="7"/>
        <v>Connecting</v>
      </c>
      <c r="W80" s="217"/>
      <c r="X80" s="217"/>
      <c r="Y80" s="218"/>
      <c r="Z80" s="222" t="str">
        <f t="shared" si="8"/>
        <v>PASSED</v>
      </c>
      <c r="AA80" s="217"/>
      <c r="AB80" s="218"/>
      <c r="AI80" s="39"/>
      <c r="AK80" s="3"/>
      <c r="AN80" s="1"/>
      <c r="AO80" s="1"/>
      <c r="AP80" s="1"/>
      <c r="AQ80" s="1"/>
      <c r="AR80" s="1"/>
      <c r="AS80" s="1"/>
      <c r="AT80" s="1"/>
      <c r="AU80" s="1"/>
      <c r="AV80" s="1"/>
      <c r="AW80" s="1"/>
      <c r="AX80" s="1"/>
      <c r="AY80" s="1"/>
      <c r="AZ80" s="1"/>
      <c r="BA80" s="1"/>
      <c r="BB80" s="1"/>
      <c r="BC80" s="1"/>
    </row>
    <row r="81" spans="1:55" ht="18" customHeight="1">
      <c r="A81" s="200">
        <v>18</v>
      </c>
      <c r="B81" s="210" t="str">
        <f>INPUT!B80</f>
        <v>Rivera, Jasmine</v>
      </c>
      <c r="C81" s="201"/>
      <c r="D81" s="201"/>
      <c r="E81" s="201"/>
      <c r="F81" s="216">
        <f>TERM1!AA80</f>
        <v>93</v>
      </c>
      <c r="G81" s="217"/>
      <c r="H81" s="217"/>
      <c r="I81" s="218"/>
      <c r="J81" s="216">
        <f>TERM2!AA80</f>
        <v>85</v>
      </c>
      <c r="K81" s="217"/>
      <c r="L81" s="217"/>
      <c r="M81" s="218"/>
      <c r="N81" s="216">
        <f>TERM3!AA80</f>
        <v>88</v>
      </c>
      <c r="O81" s="217"/>
      <c r="P81" s="217"/>
      <c r="Q81" s="218"/>
      <c r="R81" s="230">
        <f t="shared" si="6"/>
        <v>89</v>
      </c>
      <c r="S81" s="217"/>
      <c r="T81" s="217"/>
      <c r="U81" s="218"/>
      <c r="V81" s="216" t="str">
        <f t="shared" si="7"/>
        <v>Benchmarking</v>
      </c>
      <c r="W81" s="217"/>
      <c r="X81" s="217"/>
      <c r="Y81" s="218"/>
      <c r="Z81" s="222" t="str">
        <f t="shared" si="8"/>
        <v>PASSED</v>
      </c>
      <c r="AA81" s="217"/>
      <c r="AB81" s="218"/>
      <c r="AI81" s="39"/>
      <c r="AK81" s="3"/>
      <c r="AN81" s="1"/>
      <c r="AO81" s="1"/>
      <c r="AP81" s="1"/>
      <c r="AQ81" s="1"/>
      <c r="AR81" s="1"/>
      <c r="AS81" s="1"/>
      <c r="AT81" s="1"/>
      <c r="AU81" s="1"/>
      <c r="AV81" s="1"/>
      <c r="AW81" s="1"/>
      <c r="AX81" s="1"/>
      <c r="AY81" s="1"/>
      <c r="AZ81" s="1"/>
      <c r="BA81" s="1"/>
      <c r="BB81" s="1"/>
      <c r="BC81" s="1"/>
    </row>
    <row r="82" spans="1:55" ht="18" customHeight="1">
      <c r="A82" s="200">
        <v>19</v>
      </c>
      <c r="B82" s="210" t="str">
        <f>INPUT!B81</f>
        <v>Rosales, Jillian</v>
      </c>
      <c r="C82" s="201"/>
      <c r="D82" s="201"/>
      <c r="E82" s="201"/>
      <c r="F82" s="216">
        <f>TERM1!AA81</f>
        <v>75</v>
      </c>
      <c r="G82" s="217"/>
      <c r="H82" s="217"/>
      <c r="I82" s="218"/>
      <c r="J82" s="216">
        <f>TERM2!AA81</f>
        <v>75</v>
      </c>
      <c r="K82" s="217"/>
      <c r="L82" s="217"/>
      <c r="M82" s="218"/>
      <c r="N82" s="216">
        <f>TERM3!AA81</f>
        <v>76</v>
      </c>
      <c r="O82" s="217"/>
      <c r="P82" s="217"/>
      <c r="Q82" s="218"/>
      <c r="R82" s="230">
        <f t="shared" si="6"/>
        <v>75</v>
      </c>
      <c r="S82" s="217"/>
      <c r="T82" s="217"/>
      <c r="U82" s="218"/>
      <c r="V82" s="216" t="str">
        <f t="shared" si="7"/>
        <v>Connecting</v>
      </c>
      <c r="W82" s="217"/>
      <c r="X82" s="217"/>
      <c r="Y82" s="218"/>
      <c r="Z82" s="222" t="str">
        <f t="shared" si="8"/>
        <v>PASSED</v>
      </c>
      <c r="AA82" s="217"/>
      <c r="AB82" s="218"/>
      <c r="AI82" s="39"/>
      <c r="AK82" s="3"/>
      <c r="AN82" s="1"/>
      <c r="AO82" s="1"/>
      <c r="AP82" s="1"/>
      <c r="AQ82" s="1"/>
      <c r="AR82" s="1"/>
      <c r="AS82" s="1"/>
      <c r="AT82" s="1"/>
      <c r="AU82" s="1"/>
      <c r="AV82" s="1"/>
      <c r="AW82" s="1"/>
      <c r="AX82" s="1"/>
      <c r="AY82" s="1"/>
      <c r="AZ82" s="1"/>
      <c r="BA82" s="1"/>
      <c r="BB82" s="1"/>
      <c r="BC82" s="1"/>
    </row>
    <row r="83" spans="1:55" ht="18" customHeight="1">
      <c r="A83" s="200">
        <v>20</v>
      </c>
      <c r="B83" s="210" t="str">
        <f>INPUT!B82</f>
        <v>Salazar, Julia</v>
      </c>
      <c r="C83" s="201"/>
      <c r="D83" s="201"/>
      <c r="E83" s="201"/>
      <c r="F83" s="216">
        <f>TERM1!AA82</f>
        <v>82</v>
      </c>
      <c r="G83" s="217"/>
      <c r="H83" s="217"/>
      <c r="I83" s="218"/>
      <c r="J83" s="216">
        <f>TERM2!AA82</f>
        <v>80</v>
      </c>
      <c r="K83" s="217"/>
      <c r="L83" s="217"/>
      <c r="M83" s="218"/>
      <c r="N83" s="216">
        <f>TERM3!AA82</f>
        <v>81</v>
      </c>
      <c r="O83" s="217"/>
      <c r="P83" s="217"/>
      <c r="Q83" s="218"/>
      <c r="R83" s="230">
        <f t="shared" si="6"/>
        <v>81</v>
      </c>
      <c r="S83" s="217"/>
      <c r="T83" s="217"/>
      <c r="U83" s="218"/>
      <c r="V83" s="216" t="str">
        <f t="shared" si="7"/>
        <v>Benchmarking</v>
      </c>
      <c r="W83" s="217"/>
      <c r="X83" s="217"/>
      <c r="Y83" s="218"/>
      <c r="Z83" s="222" t="str">
        <f t="shared" si="8"/>
        <v>PASSED</v>
      </c>
      <c r="AA83" s="217"/>
      <c r="AB83" s="218"/>
      <c r="AI83" s="39"/>
      <c r="AK83" s="3"/>
      <c r="AN83" s="1"/>
      <c r="AO83" s="1"/>
      <c r="AP83" s="1"/>
      <c r="AQ83" s="1"/>
      <c r="AR83" s="1"/>
      <c r="AS83" s="1"/>
      <c r="AT83" s="1"/>
      <c r="AU83" s="1"/>
      <c r="AV83" s="1"/>
      <c r="AW83" s="1"/>
      <c r="AX83" s="1"/>
      <c r="AY83" s="1"/>
      <c r="AZ83" s="1"/>
      <c r="BA83" s="1"/>
      <c r="BB83" s="1"/>
      <c r="BC83" s="1"/>
    </row>
    <row r="84" spans="1:55" ht="18" customHeight="1">
      <c r="A84" s="200">
        <v>21</v>
      </c>
      <c r="B84" s="210" t="str">
        <f>INPUT!B83</f>
        <v>Santiago, Katrina</v>
      </c>
      <c r="C84" s="201"/>
      <c r="D84" s="201"/>
      <c r="E84" s="201"/>
      <c r="F84" s="216">
        <f>TERM1!AA83</f>
        <v>85</v>
      </c>
      <c r="G84" s="217"/>
      <c r="H84" s="217"/>
      <c r="I84" s="218"/>
      <c r="J84" s="216">
        <f>TERM2!AA83</f>
        <v>86</v>
      </c>
      <c r="K84" s="217"/>
      <c r="L84" s="217"/>
      <c r="M84" s="218"/>
      <c r="N84" s="216">
        <f>TERM3!AA83</f>
        <v>83</v>
      </c>
      <c r="O84" s="217"/>
      <c r="P84" s="217"/>
      <c r="Q84" s="218"/>
      <c r="R84" s="230">
        <f t="shared" si="6"/>
        <v>85</v>
      </c>
      <c r="S84" s="217"/>
      <c r="T84" s="217"/>
      <c r="U84" s="218"/>
      <c r="V84" s="216" t="str">
        <f t="shared" si="7"/>
        <v>Benchmarking</v>
      </c>
      <c r="W84" s="217"/>
      <c r="X84" s="217"/>
      <c r="Y84" s="218"/>
      <c r="Z84" s="222" t="str">
        <f t="shared" si="8"/>
        <v>PASSED</v>
      </c>
      <c r="AA84" s="217"/>
      <c r="AB84" s="218"/>
      <c r="AI84" s="39"/>
      <c r="AK84" s="3"/>
      <c r="AN84" s="1"/>
      <c r="AO84" s="1"/>
      <c r="AP84" s="1"/>
      <c r="AQ84" s="1"/>
      <c r="AR84" s="1"/>
      <c r="AS84" s="1"/>
      <c r="AT84" s="1"/>
      <c r="AU84" s="1"/>
      <c r="AV84" s="1"/>
      <c r="AW84" s="1"/>
      <c r="AX84" s="1"/>
      <c r="AY84" s="1"/>
      <c r="AZ84" s="1"/>
      <c r="BA84" s="1"/>
      <c r="BB84" s="1"/>
      <c r="BC84" s="1"/>
    </row>
    <row r="85" spans="1:55" ht="18" customHeight="1">
      <c r="A85" s="200">
        <v>22</v>
      </c>
      <c r="B85" s="210" t="str">
        <f>INPUT!B84</f>
        <v>Santos, Kayla</v>
      </c>
      <c r="C85" s="201"/>
      <c r="D85" s="201"/>
      <c r="E85" s="201"/>
      <c r="F85" s="216">
        <f>TERM1!AA84</f>
        <v>88</v>
      </c>
      <c r="G85" s="217"/>
      <c r="H85" s="217"/>
      <c r="I85" s="218"/>
      <c r="J85" s="216">
        <f>TERM2!AA84</f>
        <v>82</v>
      </c>
      <c r="K85" s="217"/>
      <c r="L85" s="217"/>
      <c r="M85" s="218"/>
      <c r="N85" s="216">
        <f>TERM3!AA84</f>
        <v>89</v>
      </c>
      <c r="O85" s="217"/>
      <c r="P85" s="217"/>
      <c r="Q85" s="218"/>
      <c r="R85" s="230">
        <f t="shared" si="6"/>
        <v>86</v>
      </c>
      <c r="S85" s="217"/>
      <c r="T85" s="217"/>
      <c r="U85" s="218"/>
      <c r="V85" s="216" t="str">
        <f t="shared" si="7"/>
        <v>Benchmarking</v>
      </c>
      <c r="W85" s="217"/>
      <c r="X85" s="217"/>
      <c r="Y85" s="218"/>
      <c r="Z85" s="222" t="str">
        <f t="shared" si="8"/>
        <v>PASSED</v>
      </c>
      <c r="AA85" s="217"/>
      <c r="AB85" s="218"/>
      <c r="AI85" s="39"/>
      <c r="AK85" s="3"/>
      <c r="AN85" s="1"/>
      <c r="AO85" s="1"/>
      <c r="AP85" s="1"/>
      <c r="AQ85" s="1"/>
      <c r="AR85" s="1"/>
      <c r="AS85" s="1"/>
      <c r="AT85" s="1"/>
      <c r="AU85" s="1"/>
      <c r="AV85" s="1"/>
      <c r="AW85" s="1"/>
      <c r="AX85" s="1"/>
      <c r="AY85" s="1"/>
      <c r="AZ85" s="1"/>
      <c r="BA85" s="1"/>
      <c r="BB85" s="1"/>
      <c r="BC85" s="1"/>
    </row>
    <row r="86" spans="1:55" ht="18" customHeight="1">
      <c r="A86" s="200">
        <v>23</v>
      </c>
      <c r="B86" s="210" t="str">
        <f>INPUT!B85</f>
        <v>Soriano, Kiana</v>
      </c>
      <c r="C86" s="201"/>
      <c r="D86" s="201"/>
      <c r="E86" s="201"/>
      <c r="F86" s="216">
        <f>TERM1!AA85</f>
        <v>82</v>
      </c>
      <c r="G86" s="217"/>
      <c r="H86" s="217"/>
      <c r="I86" s="218"/>
      <c r="J86" s="216">
        <f>TERM2!AA85</f>
        <v>86</v>
      </c>
      <c r="K86" s="217"/>
      <c r="L86" s="217"/>
      <c r="M86" s="218"/>
      <c r="N86" s="216">
        <f>TERM3!AA85</f>
        <v>88</v>
      </c>
      <c r="O86" s="217"/>
      <c r="P86" s="217"/>
      <c r="Q86" s="218"/>
      <c r="R86" s="230">
        <f t="shared" si="6"/>
        <v>85</v>
      </c>
      <c r="S86" s="217"/>
      <c r="T86" s="217"/>
      <c r="U86" s="218"/>
      <c r="V86" s="216" t="str">
        <f t="shared" si="7"/>
        <v>Benchmarking</v>
      </c>
      <c r="W86" s="217"/>
      <c r="X86" s="217"/>
      <c r="Y86" s="218"/>
      <c r="Z86" s="222" t="str">
        <f t="shared" si="8"/>
        <v>PASSED</v>
      </c>
      <c r="AA86" s="217"/>
      <c r="AB86" s="218"/>
      <c r="AI86" s="39"/>
      <c r="AK86" s="3"/>
      <c r="AN86" s="1"/>
      <c r="AO86" s="1"/>
      <c r="AP86" s="1"/>
      <c r="AQ86" s="1"/>
      <c r="AR86" s="1"/>
      <c r="AS86" s="1"/>
      <c r="AT86" s="1"/>
      <c r="AU86" s="1"/>
      <c r="AV86" s="1"/>
      <c r="AW86" s="1"/>
      <c r="AX86" s="1"/>
      <c r="AY86" s="1"/>
      <c r="AZ86" s="1"/>
      <c r="BA86" s="1"/>
      <c r="BB86" s="1"/>
      <c r="BC86" s="1"/>
    </row>
    <row r="87" spans="1:55" ht="18" customHeight="1">
      <c r="A87" s="200">
        <v>24</v>
      </c>
      <c r="B87" s="210" t="str">
        <f>INPUT!B86</f>
        <v>Torres, Leah</v>
      </c>
      <c r="C87" s="201"/>
      <c r="D87" s="201"/>
      <c r="E87" s="201"/>
      <c r="F87" s="216">
        <f>TERM1!AA86</f>
        <v>89</v>
      </c>
      <c r="G87" s="217"/>
      <c r="H87" s="217"/>
      <c r="I87" s="218"/>
      <c r="J87" s="216">
        <f>TERM2!AA86</f>
        <v>92</v>
      </c>
      <c r="K87" s="217"/>
      <c r="L87" s="217"/>
      <c r="M87" s="218"/>
      <c r="N87" s="216">
        <f>TERM3!AA86</f>
        <v>92</v>
      </c>
      <c r="O87" s="217"/>
      <c r="P87" s="217"/>
      <c r="Q87" s="218"/>
      <c r="R87" s="230">
        <f t="shared" si="6"/>
        <v>91</v>
      </c>
      <c r="S87" s="217"/>
      <c r="T87" s="217"/>
      <c r="U87" s="218"/>
      <c r="V87" s="216" t="str">
        <f t="shared" si="7"/>
        <v>Advancing</v>
      </c>
      <c r="W87" s="217"/>
      <c r="X87" s="217"/>
      <c r="Y87" s="218"/>
      <c r="Z87" s="222" t="str">
        <f t="shared" si="8"/>
        <v>PASSED</v>
      </c>
      <c r="AA87" s="217"/>
      <c r="AB87" s="218"/>
      <c r="AI87" s="39"/>
      <c r="AK87" s="3"/>
      <c r="AN87" s="1"/>
      <c r="AO87" s="1"/>
      <c r="AP87" s="1"/>
      <c r="AQ87" s="1"/>
      <c r="AR87" s="1"/>
      <c r="AS87" s="1"/>
      <c r="AT87" s="1"/>
      <c r="AU87" s="1"/>
      <c r="AV87" s="1"/>
      <c r="AW87" s="1"/>
      <c r="AX87" s="1"/>
      <c r="AY87" s="1"/>
      <c r="AZ87" s="1"/>
      <c r="BA87" s="1"/>
      <c r="BB87" s="1"/>
      <c r="BC87" s="1"/>
    </row>
    <row r="88" spans="1:55" ht="18" customHeight="1">
      <c r="A88" s="200">
        <v>25</v>
      </c>
      <c r="B88" s="210" t="str">
        <f>INPUT!B87</f>
        <v>Valdez, Liana</v>
      </c>
      <c r="C88" s="201"/>
      <c r="D88" s="201"/>
      <c r="E88" s="201"/>
      <c r="F88" s="216">
        <f>TERM1!AA87</f>
        <v>84</v>
      </c>
      <c r="G88" s="217"/>
      <c r="H88" s="217"/>
      <c r="I88" s="218"/>
      <c r="J88" s="216">
        <f>TERM2!AA87</f>
        <v>84</v>
      </c>
      <c r="K88" s="217"/>
      <c r="L88" s="217"/>
      <c r="M88" s="218"/>
      <c r="N88" s="216">
        <f>TERM3!AA87</f>
        <v>86</v>
      </c>
      <c r="O88" s="217"/>
      <c r="P88" s="217"/>
      <c r="Q88" s="218"/>
      <c r="R88" s="230">
        <f t="shared" si="6"/>
        <v>85</v>
      </c>
      <c r="S88" s="217"/>
      <c r="T88" s="217"/>
      <c r="U88" s="218"/>
      <c r="V88" s="216" t="str">
        <f t="shared" si="7"/>
        <v>Benchmarking</v>
      </c>
      <c r="W88" s="217"/>
      <c r="X88" s="217"/>
      <c r="Y88" s="218"/>
      <c r="Z88" s="222" t="str">
        <f t="shared" si="8"/>
        <v>PASSED</v>
      </c>
      <c r="AA88" s="217"/>
      <c r="AB88" s="218"/>
      <c r="AI88" s="39"/>
      <c r="AK88" s="3"/>
      <c r="AN88" s="1"/>
      <c r="AO88" s="1"/>
      <c r="AP88" s="1"/>
      <c r="AQ88" s="1"/>
      <c r="AR88" s="1"/>
      <c r="AS88" s="1"/>
      <c r="AT88" s="1"/>
      <c r="AU88" s="1"/>
      <c r="AV88" s="1"/>
      <c r="AW88" s="1"/>
      <c r="AX88" s="1"/>
      <c r="AY88" s="1"/>
      <c r="AZ88" s="1"/>
      <c r="BA88" s="1"/>
      <c r="BB88" s="1"/>
      <c r="BC88" s="1"/>
    </row>
    <row r="89" spans="1:55" ht="18" customHeight="1">
      <c r="A89" s="200">
        <v>26</v>
      </c>
      <c r="B89" s="210" t="str">
        <f>INPUT!B88</f>
        <v>Velasco, Lia</v>
      </c>
      <c r="C89" s="201"/>
      <c r="D89" s="201"/>
      <c r="E89" s="201"/>
      <c r="F89" s="216">
        <f>TERM1!AA88</f>
        <v>97</v>
      </c>
      <c r="G89" s="217"/>
      <c r="H89" s="217"/>
      <c r="I89" s="218"/>
      <c r="J89" s="216">
        <f>TERM2!AA88</f>
        <v>96</v>
      </c>
      <c r="K89" s="217"/>
      <c r="L89" s="217"/>
      <c r="M89" s="218"/>
      <c r="N89" s="216">
        <f>TERM3!AA88</f>
        <v>90</v>
      </c>
      <c r="O89" s="217"/>
      <c r="P89" s="217"/>
      <c r="Q89" s="218"/>
      <c r="R89" s="230">
        <f t="shared" si="6"/>
        <v>94</v>
      </c>
      <c r="S89" s="217"/>
      <c r="T89" s="217"/>
      <c r="U89" s="218"/>
      <c r="V89" s="216" t="str">
        <f t="shared" si="7"/>
        <v>Advancing</v>
      </c>
      <c r="W89" s="217"/>
      <c r="X89" s="217"/>
      <c r="Y89" s="218"/>
      <c r="Z89" s="222" t="str">
        <f t="shared" si="8"/>
        <v>PASSED</v>
      </c>
      <c r="AA89" s="217"/>
      <c r="AB89" s="218"/>
      <c r="AI89" s="39"/>
      <c r="AK89" s="3"/>
      <c r="AN89" s="1"/>
      <c r="AO89" s="1"/>
      <c r="AP89" s="1"/>
      <c r="AQ89" s="1"/>
      <c r="AR89" s="1"/>
      <c r="AS89" s="1"/>
      <c r="AT89" s="1"/>
      <c r="AU89" s="1"/>
      <c r="AV89" s="1"/>
      <c r="AW89" s="1"/>
      <c r="AX89" s="1"/>
      <c r="AY89" s="1"/>
      <c r="AZ89" s="1"/>
      <c r="BA89" s="1"/>
      <c r="BB89" s="1"/>
      <c r="BC89" s="1"/>
    </row>
    <row r="90" spans="1:55" ht="18" customHeight="1">
      <c r="A90" s="200">
        <v>27</v>
      </c>
      <c r="B90" s="210" t="str">
        <f>INPUT!B89</f>
        <v>Villanueva, Mara</v>
      </c>
      <c r="C90" s="201"/>
      <c r="D90" s="201"/>
      <c r="E90" s="201"/>
      <c r="F90" s="216">
        <f>TERM1!AA89</f>
        <v>98</v>
      </c>
      <c r="G90" s="217"/>
      <c r="H90" s="217"/>
      <c r="I90" s="218"/>
      <c r="J90" s="216">
        <f>TERM2!AA89</f>
        <v>98</v>
      </c>
      <c r="K90" s="217"/>
      <c r="L90" s="217"/>
      <c r="M90" s="218"/>
      <c r="N90" s="216">
        <f>TERM3!AA89</f>
        <v>98</v>
      </c>
      <c r="O90" s="217"/>
      <c r="P90" s="217"/>
      <c r="Q90" s="218"/>
      <c r="R90" s="230">
        <f t="shared" si="6"/>
        <v>98</v>
      </c>
      <c r="S90" s="217"/>
      <c r="T90" s="217"/>
      <c r="U90" s="218"/>
      <c r="V90" s="216" t="str">
        <f t="shared" si="7"/>
        <v>Advancing</v>
      </c>
      <c r="W90" s="217"/>
      <c r="X90" s="217"/>
      <c r="Y90" s="218"/>
      <c r="Z90" s="222" t="str">
        <f t="shared" si="8"/>
        <v>PASSED</v>
      </c>
      <c r="AA90" s="217"/>
      <c r="AB90" s="218"/>
      <c r="AI90" s="39"/>
      <c r="AK90" s="3"/>
      <c r="AN90" s="1"/>
      <c r="AO90" s="1"/>
      <c r="AP90" s="1"/>
      <c r="AQ90" s="1"/>
      <c r="AR90" s="1"/>
      <c r="AS90" s="1"/>
      <c r="AT90" s="1"/>
      <c r="AU90" s="1"/>
      <c r="AV90" s="1"/>
      <c r="AW90" s="1"/>
      <c r="AX90" s="1"/>
      <c r="AY90" s="1"/>
      <c r="AZ90" s="1"/>
      <c r="BA90" s="1"/>
      <c r="BB90" s="1"/>
      <c r="BC90" s="1"/>
    </row>
    <row r="91" spans="1:55" ht="18" customHeight="1">
      <c r="A91" s="200">
        <v>28</v>
      </c>
      <c r="B91" s="210" t="str">
        <f>INPUT!B90</f>
        <v>Yap, Maria</v>
      </c>
      <c r="C91" s="201"/>
      <c r="D91" s="201"/>
      <c r="E91" s="201"/>
      <c r="F91" s="216">
        <f>TERM1!AA90</f>
        <v>82</v>
      </c>
      <c r="G91" s="217"/>
      <c r="H91" s="217"/>
      <c r="I91" s="218"/>
      <c r="J91" s="216">
        <f>TERM2!AA90</f>
        <v>82</v>
      </c>
      <c r="K91" s="217"/>
      <c r="L91" s="217"/>
      <c r="M91" s="218"/>
      <c r="N91" s="216">
        <f>TERM3!AA90</f>
        <v>82</v>
      </c>
      <c r="O91" s="217"/>
      <c r="P91" s="217"/>
      <c r="Q91" s="218"/>
      <c r="R91" s="230">
        <f t="shared" si="6"/>
        <v>82</v>
      </c>
      <c r="S91" s="217"/>
      <c r="T91" s="217"/>
      <c r="U91" s="218"/>
      <c r="V91" s="216" t="str">
        <f t="shared" si="7"/>
        <v>Benchmarking</v>
      </c>
      <c r="W91" s="217"/>
      <c r="X91" s="217"/>
      <c r="Y91" s="218"/>
      <c r="Z91" s="222" t="str">
        <f t="shared" si="8"/>
        <v>PASSED</v>
      </c>
      <c r="AA91" s="217"/>
      <c r="AB91" s="218"/>
      <c r="AI91" s="39"/>
      <c r="AK91" s="3"/>
      <c r="AN91" s="1"/>
      <c r="AO91" s="1"/>
      <c r="AP91" s="1"/>
      <c r="AQ91" s="1"/>
      <c r="AR91" s="1"/>
      <c r="AS91" s="1"/>
      <c r="AT91" s="1"/>
      <c r="AU91" s="1"/>
      <c r="AV91" s="1"/>
      <c r="AW91" s="1"/>
      <c r="AX91" s="1"/>
      <c r="AY91" s="1"/>
      <c r="AZ91" s="1"/>
      <c r="BA91" s="1"/>
      <c r="BB91" s="1"/>
      <c r="BC91" s="1"/>
    </row>
    <row r="92" spans="1:55" ht="18" customHeight="1">
      <c r="A92" s="200">
        <v>29</v>
      </c>
      <c r="B92" s="210" t="str">
        <f>INPUT!B91</f>
        <v>Zamora, Mika</v>
      </c>
      <c r="C92" s="201"/>
      <c r="D92" s="201"/>
      <c r="E92" s="201"/>
      <c r="F92" s="216">
        <f>TERM1!AA91</f>
        <v>90</v>
      </c>
      <c r="G92" s="217"/>
      <c r="H92" s="217"/>
      <c r="I92" s="218"/>
      <c r="J92" s="216">
        <f>TERM2!AA91</f>
        <v>90</v>
      </c>
      <c r="K92" s="217"/>
      <c r="L92" s="217"/>
      <c r="M92" s="218"/>
      <c r="N92" s="216">
        <f>TERM3!AA91</f>
        <v>95</v>
      </c>
      <c r="O92" s="217"/>
      <c r="P92" s="217"/>
      <c r="Q92" s="218"/>
      <c r="R92" s="230">
        <f t="shared" si="6"/>
        <v>92</v>
      </c>
      <c r="S92" s="217"/>
      <c r="T92" s="217"/>
      <c r="U92" s="218"/>
      <c r="V92" s="216" t="str">
        <f t="shared" si="7"/>
        <v>Advancing</v>
      </c>
      <c r="W92" s="217"/>
      <c r="X92" s="217"/>
      <c r="Y92" s="218"/>
      <c r="Z92" s="222" t="str">
        <f t="shared" si="8"/>
        <v>PASSED</v>
      </c>
      <c r="AA92" s="217"/>
      <c r="AB92" s="218"/>
      <c r="AI92" s="39"/>
      <c r="AK92" s="3"/>
      <c r="AN92" s="1"/>
      <c r="AO92" s="1"/>
      <c r="AP92" s="1"/>
      <c r="AQ92" s="1"/>
      <c r="AR92" s="1"/>
      <c r="AS92" s="1"/>
      <c r="AT92" s="1"/>
      <c r="AU92" s="1"/>
      <c r="AV92" s="1"/>
      <c r="AW92" s="1"/>
      <c r="AX92" s="1"/>
      <c r="AY92" s="1"/>
      <c r="AZ92" s="1"/>
      <c r="BA92" s="1"/>
      <c r="BB92" s="1"/>
      <c r="BC92" s="1"/>
    </row>
    <row r="93" spans="1:55" ht="18" customHeight="1">
      <c r="A93" s="200">
        <v>30</v>
      </c>
      <c r="B93" s="210" t="str">
        <f>INPUT!B92</f>
        <v>Zuniga, Nicole</v>
      </c>
      <c r="C93" s="201"/>
      <c r="D93" s="201"/>
      <c r="E93" s="201"/>
      <c r="F93" s="216">
        <f>TERM1!AA92</f>
        <v>91</v>
      </c>
      <c r="G93" s="217"/>
      <c r="H93" s="217"/>
      <c r="I93" s="218"/>
      <c r="J93" s="216">
        <f>TERM2!AA92</f>
        <v>96</v>
      </c>
      <c r="K93" s="217"/>
      <c r="L93" s="217"/>
      <c r="M93" s="218"/>
      <c r="N93" s="216">
        <f>TERM3!AA92</f>
        <v>97</v>
      </c>
      <c r="O93" s="217"/>
      <c r="P93" s="217"/>
      <c r="Q93" s="218"/>
      <c r="R93" s="230">
        <f t="shared" si="6"/>
        <v>95</v>
      </c>
      <c r="S93" s="217"/>
      <c r="T93" s="217"/>
      <c r="U93" s="218"/>
      <c r="V93" s="216" t="str">
        <f t="shared" si="7"/>
        <v>Advancing</v>
      </c>
      <c r="W93" s="217"/>
      <c r="X93" s="217"/>
      <c r="Y93" s="218"/>
      <c r="Z93" s="222" t="str">
        <f t="shared" si="8"/>
        <v>PASSED</v>
      </c>
      <c r="AA93" s="217"/>
      <c r="AB93" s="218"/>
      <c r="AI93" s="39"/>
      <c r="AK93" s="3"/>
      <c r="AN93" s="1"/>
      <c r="AO93" s="1"/>
      <c r="AP93" s="1"/>
      <c r="AQ93" s="1"/>
      <c r="AR93" s="1"/>
      <c r="AS93" s="1"/>
      <c r="AT93" s="1"/>
      <c r="AU93" s="1"/>
      <c r="AV93" s="1"/>
      <c r="AW93" s="1"/>
      <c r="AX93" s="1"/>
      <c r="AY93" s="1"/>
      <c r="AZ93" s="1"/>
      <c r="BA93" s="1"/>
      <c r="BB93" s="1"/>
      <c r="BC93" s="1"/>
    </row>
    <row r="94" spans="1:55" ht="18" customHeight="1">
      <c r="A94" s="200">
        <v>31</v>
      </c>
      <c r="B94" s="210" t="str">
        <f>INPUT!B93</f>
        <v>Abad, Patricia</v>
      </c>
      <c r="C94" s="201"/>
      <c r="D94" s="201"/>
      <c r="E94" s="201"/>
      <c r="F94" s="216">
        <f>TERM1!AA93</f>
        <v>94</v>
      </c>
      <c r="G94" s="217"/>
      <c r="H94" s="217"/>
      <c r="I94" s="218"/>
      <c r="J94" s="216">
        <f>TERM2!AA93</f>
        <v>87</v>
      </c>
      <c r="K94" s="217"/>
      <c r="L94" s="217"/>
      <c r="M94" s="218"/>
      <c r="N94" s="216">
        <f>TERM3!AA93</f>
        <v>91</v>
      </c>
      <c r="O94" s="217"/>
      <c r="P94" s="217"/>
      <c r="Q94" s="218"/>
      <c r="R94" s="230">
        <f t="shared" si="6"/>
        <v>91</v>
      </c>
      <c r="S94" s="217"/>
      <c r="T94" s="217"/>
      <c r="U94" s="218"/>
      <c r="V94" s="216" t="str">
        <f t="shared" si="7"/>
        <v>Advancing</v>
      </c>
      <c r="W94" s="217"/>
      <c r="X94" s="217"/>
      <c r="Y94" s="218"/>
      <c r="Z94" s="222" t="str">
        <f t="shared" si="8"/>
        <v>PASSED</v>
      </c>
      <c r="AA94" s="217"/>
      <c r="AB94" s="218"/>
      <c r="AI94" s="39"/>
      <c r="AK94" s="3"/>
      <c r="AN94" s="1"/>
      <c r="AO94" s="1"/>
      <c r="AP94" s="1"/>
      <c r="AQ94" s="1"/>
      <c r="AR94" s="1"/>
      <c r="AS94" s="1"/>
      <c r="AT94" s="1"/>
      <c r="AU94" s="1"/>
      <c r="AV94" s="1"/>
      <c r="AW94" s="1"/>
      <c r="AX94" s="1"/>
      <c r="AY94" s="1"/>
      <c r="AZ94" s="1"/>
      <c r="BA94" s="1"/>
      <c r="BB94" s="1"/>
      <c r="BC94" s="1"/>
    </row>
    <row r="95" spans="1:55" ht="18" customHeight="1">
      <c r="A95" s="200">
        <v>32</v>
      </c>
      <c r="B95" s="210" t="str">
        <f>INPUT!B94</f>
        <v>Agustin, Rachel</v>
      </c>
      <c r="C95" s="201"/>
      <c r="D95" s="201"/>
      <c r="E95" s="201"/>
      <c r="F95" s="216">
        <f>TERM1!AA94</f>
        <v>99</v>
      </c>
      <c r="G95" s="217"/>
      <c r="H95" s="217"/>
      <c r="I95" s="218"/>
      <c r="J95" s="216">
        <f>TERM2!AA94</f>
        <v>94</v>
      </c>
      <c r="K95" s="217"/>
      <c r="L95" s="217"/>
      <c r="M95" s="218"/>
      <c r="N95" s="216">
        <f>TERM3!AA94</f>
        <v>95</v>
      </c>
      <c r="O95" s="217"/>
      <c r="P95" s="217"/>
      <c r="Q95" s="218"/>
      <c r="R95" s="230">
        <f t="shared" si="6"/>
        <v>96</v>
      </c>
      <c r="S95" s="217"/>
      <c r="T95" s="217"/>
      <c r="U95" s="218"/>
      <c r="V95" s="216" t="str">
        <f t="shared" si="7"/>
        <v>Advancing</v>
      </c>
      <c r="W95" s="217"/>
      <c r="X95" s="217"/>
      <c r="Y95" s="218"/>
      <c r="Z95" s="222" t="str">
        <f t="shared" si="8"/>
        <v>PASSED</v>
      </c>
      <c r="AA95" s="217"/>
      <c r="AB95" s="218"/>
      <c r="AI95" s="39"/>
      <c r="AK95" s="3"/>
      <c r="AN95" s="1"/>
      <c r="AO95" s="1"/>
      <c r="AP95" s="1"/>
      <c r="AQ95" s="1"/>
      <c r="AR95" s="1"/>
      <c r="AS95" s="1"/>
      <c r="AT95" s="1"/>
      <c r="AU95" s="1"/>
      <c r="AV95" s="1"/>
      <c r="AW95" s="1"/>
      <c r="AX95" s="1"/>
      <c r="AY95" s="1"/>
      <c r="AZ95" s="1"/>
      <c r="BA95" s="1"/>
      <c r="BB95" s="1"/>
      <c r="BC95" s="1"/>
    </row>
    <row r="96" spans="1:55" ht="18" customHeight="1">
      <c r="A96" s="200">
        <v>33</v>
      </c>
      <c r="B96" s="210" t="str">
        <f>INPUT!B95</f>
        <v>Alvarez, Rebecca</v>
      </c>
      <c r="C96" s="201"/>
      <c r="D96" s="201"/>
      <c r="E96" s="201"/>
      <c r="F96" s="216">
        <f>TERM1!AA95</f>
        <v>91</v>
      </c>
      <c r="G96" s="217"/>
      <c r="H96" s="217"/>
      <c r="I96" s="218"/>
      <c r="J96" s="216">
        <f>TERM2!AA95</f>
        <v>91</v>
      </c>
      <c r="K96" s="217"/>
      <c r="L96" s="217"/>
      <c r="M96" s="218"/>
      <c r="N96" s="216">
        <f>TERM3!AA95</f>
        <v>82</v>
      </c>
      <c r="O96" s="217"/>
      <c r="P96" s="217"/>
      <c r="Q96" s="218"/>
      <c r="R96" s="230">
        <f t="shared" ref="R96:R113" si="9">IF(OR(F96="",J96="",N96=""),"",IF(ISERROR(ROUND(AVERAGE(F96,J96,N96),0)),"",ROUND(AVERAGE(F96,J96,N96),0)))</f>
        <v>88</v>
      </c>
      <c r="S96" s="217"/>
      <c r="T96" s="217"/>
      <c r="U96" s="218"/>
      <c r="V96" s="216" t="str">
        <f t="shared" ref="V96:V113" si="10">IF(ISERROR(IF(R96="","",VLOOKUP(R96,DESCRIPTORS,4,TRUE))),"",IF(R96="","",VLOOKUP(R96,DESCRIPTORS,4,TRUE)))</f>
        <v>Benchmarking</v>
      </c>
      <c r="W96" s="217"/>
      <c r="X96" s="217"/>
      <c r="Y96" s="218"/>
      <c r="Z96" s="222" t="str">
        <f t="shared" ref="Z96:Z113" si="11">IF(OR($F96="",$J96="",$N96="",$R96=""),"",IF($R96&gt;=75,"PASSED","FAILED"))</f>
        <v>PASSED</v>
      </c>
      <c r="AA96" s="217"/>
      <c r="AB96" s="218"/>
      <c r="AI96" s="39"/>
      <c r="AK96" s="3"/>
      <c r="AN96" s="1"/>
      <c r="AO96" s="1"/>
      <c r="AP96" s="1"/>
      <c r="AQ96" s="1"/>
      <c r="AR96" s="1"/>
      <c r="AS96" s="1"/>
      <c r="AT96" s="1"/>
      <c r="AU96" s="1"/>
      <c r="AV96" s="1"/>
      <c r="AW96" s="1"/>
      <c r="AX96" s="1"/>
      <c r="AY96" s="1"/>
      <c r="AZ96" s="1"/>
      <c r="BA96" s="1"/>
      <c r="BB96" s="1"/>
      <c r="BC96" s="1"/>
    </row>
    <row r="97" spans="1:55" ht="18" customHeight="1">
      <c r="A97" s="200">
        <v>34</v>
      </c>
      <c r="B97" s="210" t="str">
        <f>INPUT!B96</f>
        <v>Aquino, Rhea</v>
      </c>
      <c r="C97" s="201"/>
      <c r="D97" s="201"/>
      <c r="E97" s="201"/>
      <c r="F97" s="216">
        <f>TERM1!AA96</f>
        <v>80</v>
      </c>
      <c r="G97" s="217"/>
      <c r="H97" s="217"/>
      <c r="I97" s="218"/>
      <c r="J97" s="216">
        <f>TERM2!AA96</f>
        <v>84</v>
      </c>
      <c r="K97" s="217"/>
      <c r="L97" s="217"/>
      <c r="M97" s="218"/>
      <c r="N97" s="216">
        <f>TERM3!AA96</f>
        <v>82</v>
      </c>
      <c r="O97" s="217"/>
      <c r="P97" s="217"/>
      <c r="Q97" s="218"/>
      <c r="R97" s="230">
        <f t="shared" si="9"/>
        <v>82</v>
      </c>
      <c r="S97" s="217"/>
      <c r="T97" s="217"/>
      <c r="U97" s="218"/>
      <c r="V97" s="216" t="str">
        <f t="shared" si="10"/>
        <v>Benchmarking</v>
      </c>
      <c r="W97" s="217"/>
      <c r="X97" s="217"/>
      <c r="Y97" s="218"/>
      <c r="Z97" s="222" t="str">
        <f t="shared" si="11"/>
        <v>PASSED</v>
      </c>
      <c r="AA97" s="217"/>
      <c r="AB97" s="218"/>
      <c r="AI97" s="39"/>
      <c r="AK97" s="3"/>
      <c r="AN97" s="1"/>
      <c r="AO97" s="1"/>
      <c r="AP97" s="1"/>
      <c r="AQ97" s="1"/>
      <c r="AR97" s="1"/>
      <c r="AS97" s="1"/>
      <c r="AT97" s="1"/>
      <c r="AU97" s="1"/>
      <c r="AV97" s="1"/>
      <c r="AW97" s="1"/>
      <c r="AX97" s="1"/>
      <c r="AY97" s="1"/>
      <c r="AZ97" s="1"/>
      <c r="BA97" s="1"/>
      <c r="BB97" s="1"/>
      <c r="BC97" s="1"/>
    </row>
    <row r="98" spans="1:55" ht="18" customHeight="1">
      <c r="A98" s="200">
        <v>35</v>
      </c>
      <c r="B98" s="210" t="str">
        <f>INPUT!B97</f>
        <v>Arceo, Samantha</v>
      </c>
      <c r="C98" s="201"/>
      <c r="D98" s="201"/>
      <c r="E98" s="201"/>
      <c r="F98" s="216">
        <f>TERM1!AA97</f>
        <v>98</v>
      </c>
      <c r="G98" s="217"/>
      <c r="H98" s="217"/>
      <c r="I98" s="218"/>
      <c r="J98" s="216">
        <f>TERM2!AA97</f>
        <v>96</v>
      </c>
      <c r="K98" s="217"/>
      <c r="L98" s="217"/>
      <c r="M98" s="218"/>
      <c r="N98" s="216">
        <f>TERM3!AA97</f>
        <v>98</v>
      </c>
      <c r="O98" s="217"/>
      <c r="P98" s="217"/>
      <c r="Q98" s="218"/>
      <c r="R98" s="230">
        <f t="shared" si="9"/>
        <v>97</v>
      </c>
      <c r="S98" s="217"/>
      <c r="T98" s="217"/>
      <c r="U98" s="218"/>
      <c r="V98" s="216" t="str">
        <f t="shared" si="10"/>
        <v>Advancing</v>
      </c>
      <c r="W98" s="217"/>
      <c r="X98" s="217"/>
      <c r="Y98" s="218"/>
      <c r="Z98" s="222" t="str">
        <f t="shared" si="11"/>
        <v>PASSED</v>
      </c>
      <c r="AA98" s="217"/>
      <c r="AB98" s="218"/>
      <c r="AI98" s="39"/>
      <c r="AK98" s="3"/>
      <c r="AN98" s="1"/>
      <c r="AO98" s="1"/>
      <c r="AP98" s="1"/>
      <c r="AQ98" s="1"/>
      <c r="AR98" s="1"/>
      <c r="AS98" s="1"/>
      <c r="AT98" s="1"/>
      <c r="AU98" s="1"/>
      <c r="AV98" s="1"/>
      <c r="AW98" s="1"/>
      <c r="AX98" s="1"/>
      <c r="AY98" s="1"/>
      <c r="AZ98" s="1"/>
      <c r="BA98" s="1"/>
      <c r="BB98" s="1"/>
      <c r="BC98" s="1"/>
    </row>
    <row r="99" spans="1:55" ht="18" customHeight="1">
      <c r="A99" s="200">
        <v>36</v>
      </c>
      <c r="B99" s="210" t="str">
        <f>INPUT!B98</f>
        <v>Arellano, Sofia</v>
      </c>
      <c r="C99" s="201"/>
      <c r="D99" s="201"/>
      <c r="E99" s="201"/>
      <c r="F99" s="216">
        <f>TERM1!AA98</f>
        <v>64</v>
      </c>
      <c r="G99" s="217"/>
      <c r="H99" s="217"/>
      <c r="I99" s="218"/>
      <c r="J99" s="216">
        <f>TERM2!AA98</f>
        <v>65</v>
      </c>
      <c r="K99" s="217"/>
      <c r="L99" s="217"/>
      <c r="M99" s="218"/>
      <c r="N99" s="216">
        <f>TERM3!AA98</f>
        <v>64</v>
      </c>
      <c r="O99" s="217"/>
      <c r="P99" s="217"/>
      <c r="Q99" s="218"/>
      <c r="R99" s="230">
        <f t="shared" si="9"/>
        <v>64</v>
      </c>
      <c r="S99" s="217"/>
      <c r="T99" s="217"/>
      <c r="U99" s="218"/>
      <c r="V99" s="216" t="str">
        <f t="shared" si="10"/>
        <v>Emerging</v>
      </c>
      <c r="W99" s="217"/>
      <c r="X99" s="217"/>
      <c r="Y99" s="218"/>
      <c r="Z99" s="222" t="str">
        <f t="shared" si="11"/>
        <v>FAILED</v>
      </c>
      <c r="AA99" s="217"/>
      <c r="AB99" s="218"/>
      <c r="AI99" s="39"/>
      <c r="AK99" s="3"/>
      <c r="AN99" s="1"/>
      <c r="AO99" s="1"/>
      <c r="AP99" s="1"/>
      <c r="AQ99" s="1"/>
      <c r="AR99" s="1"/>
      <c r="AS99" s="1"/>
      <c r="AT99" s="1"/>
      <c r="AU99" s="1"/>
      <c r="AV99" s="1"/>
      <c r="AW99" s="1"/>
      <c r="AX99" s="1"/>
      <c r="AY99" s="1"/>
      <c r="AZ99" s="1"/>
      <c r="BA99" s="1"/>
      <c r="BB99" s="1"/>
      <c r="BC99" s="1"/>
    </row>
    <row r="100" spans="1:55" ht="18" customHeight="1">
      <c r="A100" s="200">
        <v>37</v>
      </c>
      <c r="B100" s="210" t="str">
        <f>INPUT!B99</f>
        <v>Barrera, Sophia</v>
      </c>
      <c r="C100" s="201"/>
      <c r="D100" s="201"/>
      <c r="E100" s="201"/>
      <c r="F100" s="216">
        <f>TERM1!AA99</f>
        <v>88</v>
      </c>
      <c r="G100" s="217"/>
      <c r="H100" s="217"/>
      <c r="I100" s="218"/>
      <c r="J100" s="216">
        <f>TERM2!AA99</f>
        <v>87</v>
      </c>
      <c r="K100" s="217"/>
      <c r="L100" s="217"/>
      <c r="M100" s="218"/>
      <c r="N100" s="216">
        <f>TERM3!AA99</f>
        <v>90</v>
      </c>
      <c r="O100" s="217"/>
      <c r="P100" s="217"/>
      <c r="Q100" s="218"/>
      <c r="R100" s="230">
        <f t="shared" si="9"/>
        <v>88</v>
      </c>
      <c r="S100" s="217"/>
      <c r="T100" s="217"/>
      <c r="U100" s="218"/>
      <c r="V100" s="216" t="str">
        <f t="shared" si="10"/>
        <v>Benchmarking</v>
      </c>
      <c r="W100" s="217"/>
      <c r="X100" s="217"/>
      <c r="Y100" s="218"/>
      <c r="Z100" s="222" t="str">
        <f t="shared" si="11"/>
        <v>PASSED</v>
      </c>
      <c r="AA100" s="217"/>
      <c r="AB100" s="218"/>
      <c r="AI100" s="39"/>
      <c r="AK100" s="3"/>
      <c r="AN100" s="1"/>
      <c r="AO100" s="1"/>
      <c r="AP100" s="1"/>
      <c r="AQ100" s="1"/>
      <c r="AR100" s="1"/>
      <c r="AS100" s="1"/>
      <c r="AT100" s="1"/>
      <c r="AU100" s="1"/>
      <c r="AV100" s="1"/>
      <c r="AW100" s="1"/>
      <c r="AX100" s="1"/>
      <c r="AY100" s="1"/>
      <c r="AZ100" s="1"/>
      <c r="BA100" s="1"/>
      <c r="BB100" s="1"/>
      <c r="BC100" s="1"/>
    </row>
    <row r="101" spans="1:55" ht="18" customHeight="1">
      <c r="A101" s="200">
        <v>38</v>
      </c>
      <c r="B101" s="210" t="str">
        <f>INPUT!B100</f>
        <v>Cabral, Therese</v>
      </c>
      <c r="C101" s="201"/>
      <c r="D101" s="201"/>
      <c r="E101" s="201"/>
      <c r="F101" s="216">
        <f>TERM1!AA100</f>
        <v>95</v>
      </c>
      <c r="G101" s="217"/>
      <c r="H101" s="217"/>
      <c r="I101" s="218"/>
      <c r="J101" s="216">
        <f>TERM2!AA100</f>
        <v>90</v>
      </c>
      <c r="K101" s="217"/>
      <c r="L101" s="217"/>
      <c r="M101" s="218"/>
      <c r="N101" s="216">
        <f>TERM3!AA100</f>
        <v>87</v>
      </c>
      <c r="O101" s="217"/>
      <c r="P101" s="217"/>
      <c r="Q101" s="218"/>
      <c r="R101" s="230">
        <f t="shared" si="9"/>
        <v>91</v>
      </c>
      <c r="S101" s="217"/>
      <c r="T101" s="217"/>
      <c r="U101" s="218"/>
      <c r="V101" s="216" t="str">
        <f t="shared" si="10"/>
        <v>Advancing</v>
      </c>
      <c r="W101" s="217"/>
      <c r="X101" s="217"/>
      <c r="Y101" s="218"/>
      <c r="Z101" s="222" t="str">
        <f t="shared" si="11"/>
        <v>PASSED</v>
      </c>
      <c r="AA101" s="217"/>
      <c r="AB101" s="218"/>
      <c r="AI101" s="39"/>
      <c r="AK101" s="3"/>
      <c r="AN101" s="1"/>
      <c r="AO101" s="1"/>
      <c r="AP101" s="1"/>
      <c r="AQ101" s="1"/>
      <c r="AR101" s="1"/>
      <c r="AS101" s="1"/>
      <c r="AT101" s="1"/>
      <c r="AU101" s="1"/>
      <c r="AV101" s="1"/>
      <c r="AW101" s="1"/>
      <c r="AX101" s="1"/>
      <c r="AY101" s="1"/>
      <c r="AZ101" s="1"/>
      <c r="BA101" s="1"/>
      <c r="BB101" s="1"/>
      <c r="BC101" s="1"/>
    </row>
    <row r="102" spans="1:55" ht="18" customHeight="1">
      <c r="A102" s="200">
        <v>39</v>
      </c>
      <c r="B102" s="210" t="str">
        <f>INPUT!B101</f>
        <v>David, Trisha</v>
      </c>
      <c r="C102" s="201"/>
      <c r="D102" s="201"/>
      <c r="E102" s="201"/>
      <c r="F102" s="216">
        <f>TERM1!AA101</f>
        <v>98</v>
      </c>
      <c r="G102" s="217"/>
      <c r="H102" s="217"/>
      <c r="I102" s="218"/>
      <c r="J102" s="216">
        <f>TERM2!AA101</f>
        <v>97</v>
      </c>
      <c r="K102" s="217"/>
      <c r="L102" s="217"/>
      <c r="M102" s="218"/>
      <c r="N102" s="216">
        <f>TERM3!AA101</f>
        <v>97</v>
      </c>
      <c r="O102" s="217"/>
      <c r="P102" s="217"/>
      <c r="Q102" s="218"/>
      <c r="R102" s="230">
        <f t="shared" si="9"/>
        <v>97</v>
      </c>
      <c r="S102" s="217"/>
      <c r="T102" s="217"/>
      <c r="U102" s="218"/>
      <c r="V102" s="216" t="str">
        <f t="shared" si="10"/>
        <v>Advancing</v>
      </c>
      <c r="W102" s="217"/>
      <c r="X102" s="217"/>
      <c r="Y102" s="218"/>
      <c r="Z102" s="222" t="str">
        <f t="shared" si="11"/>
        <v>PASSED</v>
      </c>
      <c r="AA102" s="217"/>
      <c r="AB102" s="218"/>
      <c r="AI102" s="39"/>
      <c r="AK102" s="3"/>
      <c r="AN102" s="1"/>
      <c r="AO102" s="1"/>
      <c r="AP102" s="1"/>
      <c r="AQ102" s="1"/>
      <c r="AR102" s="1"/>
      <c r="AS102" s="1"/>
      <c r="AT102" s="1"/>
      <c r="AU102" s="1"/>
      <c r="AV102" s="1"/>
      <c r="AW102" s="1"/>
      <c r="AX102" s="1"/>
      <c r="AY102" s="1"/>
      <c r="AZ102" s="1"/>
      <c r="BA102" s="1"/>
      <c r="BB102" s="1"/>
      <c r="BC102" s="1"/>
    </row>
    <row r="103" spans="1:55" ht="18" customHeight="1">
      <c r="A103" s="200">
        <v>40</v>
      </c>
      <c r="B103" s="210" t="str">
        <f>INPUT!B102</f>
        <v>Escobar, Valerie</v>
      </c>
      <c r="C103" s="201"/>
      <c r="D103" s="201"/>
      <c r="E103" s="201"/>
      <c r="F103" s="216">
        <f>TERM1!AA102</f>
        <v>91</v>
      </c>
      <c r="G103" s="217"/>
      <c r="H103" s="217"/>
      <c r="I103" s="218"/>
      <c r="J103" s="216">
        <f>TERM2!AA102</f>
        <v>96</v>
      </c>
      <c r="K103" s="217"/>
      <c r="L103" s="217"/>
      <c r="M103" s="218"/>
      <c r="N103" s="216">
        <f>TERM3!AA102</f>
        <v>95</v>
      </c>
      <c r="O103" s="217"/>
      <c r="P103" s="217"/>
      <c r="Q103" s="218"/>
      <c r="R103" s="230">
        <f t="shared" si="9"/>
        <v>94</v>
      </c>
      <c r="S103" s="217"/>
      <c r="T103" s="217"/>
      <c r="U103" s="218"/>
      <c r="V103" s="216" t="str">
        <f t="shared" si="10"/>
        <v>Advancing</v>
      </c>
      <c r="W103" s="217"/>
      <c r="X103" s="217"/>
      <c r="Y103" s="218"/>
      <c r="Z103" s="222" t="str">
        <f t="shared" si="11"/>
        <v>PASSED</v>
      </c>
      <c r="AA103" s="217"/>
      <c r="AB103" s="218"/>
      <c r="AI103" s="39"/>
      <c r="AK103" s="3"/>
      <c r="AN103" s="1"/>
      <c r="AO103" s="1"/>
      <c r="AP103" s="1"/>
      <c r="AQ103" s="1"/>
      <c r="AR103" s="1"/>
      <c r="AS103" s="1"/>
      <c r="AT103" s="1"/>
      <c r="AU103" s="1"/>
      <c r="AV103" s="1"/>
      <c r="AW103" s="1"/>
      <c r="AX103" s="1"/>
      <c r="AY103" s="1"/>
      <c r="AZ103" s="1"/>
      <c r="BA103" s="1"/>
      <c r="BB103" s="1"/>
      <c r="BC103" s="1"/>
    </row>
    <row r="104" spans="1:55" ht="18" customHeight="1">
      <c r="A104" s="200">
        <v>41</v>
      </c>
      <c r="B104" s="210" t="str">
        <f>INPUT!B103</f>
        <v>Aguilar, Vanessa</v>
      </c>
      <c r="C104" s="201"/>
      <c r="D104" s="201"/>
      <c r="E104" s="201"/>
      <c r="F104" s="216">
        <f>TERM1!AA103</f>
        <v>90</v>
      </c>
      <c r="G104" s="217"/>
      <c r="H104" s="217"/>
      <c r="I104" s="218"/>
      <c r="J104" s="216">
        <f>TERM2!AA103</f>
        <v>91</v>
      </c>
      <c r="K104" s="217"/>
      <c r="L104" s="217"/>
      <c r="M104" s="218"/>
      <c r="N104" s="216">
        <f>TERM3!AA103</f>
        <v>89</v>
      </c>
      <c r="O104" s="217"/>
      <c r="P104" s="217"/>
      <c r="Q104" s="218"/>
      <c r="R104" s="230">
        <f t="shared" si="9"/>
        <v>90</v>
      </c>
      <c r="S104" s="217"/>
      <c r="T104" s="217"/>
      <c r="U104" s="218"/>
      <c r="V104" s="216" t="str">
        <f t="shared" si="10"/>
        <v>Advancing</v>
      </c>
      <c r="W104" s="217"/>
      <c r="X104" s="217"/>
      <c r="Y104" s="218"/>
      <c r="Z104" s="222" t="str">
        <f t="shared" si="11"/>
        <v>PASSED</v>
      </c>
      <c r="AA104" s="217"/>
      <c r="AB104" s="218"/>
      <c r="AI104" s="39"/>
      <c r="AK104" s="3"/>
      <c r="AN104" s="1"/>
      <c r="AO104" s="1"/>
      <c r="AP104" s="1"/>
      <c r="AQ104" s="1"/>
      <c r="AR104" s="1"/>
      <c r="AS104" s="1"/>
      <c r="AT104" s="1"/>
      <c r="AU104" s="1"/>
      <c r="AV104" s="1"/>
      <c r="AW104" s="1"/>
      <c r="AX104" s="1"/>
      <c r="AY104" s="1"/>
      <c r="AZ104" s="1"/>
      <c r="BA104" s="1"/>
      <c r="BB104" s="1"/>
      <c r="BC104" s="1"/>
    </row>
    <row r="105" spans="1:55" ht="18" customHeight="1">
      <c r="A105" s="200">
        <v>42</v>
      </c>
      <c r="B105" s="210" t="str">
        <f>INPUT!B104</f>
        <v>Alcantara, Veronica</v>
      </c>
      <c r="C105" s="201"/>
      <c r="D105" s="201"/>
      <c r="E105" s="201"/>
      <c r="F105" s="216">
        <f>TERM1!AA104</f>
        <v>75</v>
      </c>
      <c r="G105" s="217"/>
      <c r="H105" s="217"/>
      <c r="I105" s="218"/>
      <c r="J105" s="216">
        <f>TERM2!AA104</f>
        <v>75</v>
      </c>
      <c r="K105" s="217"/>
      <c r="L105" s="217"/>
      <c r="M105" s="218"/>
      <c r="N105" s="216">
        <f>TERM3!AA104</f>
        <v>76</v>
      </c>
      <c r="O105" s="217"/>
      <c r="P105" s="217"/>
      <c r="Q105" s="218"/>
      <c r="R105" s="230">
        <f t="shared" si="9"/>
        <v>75</v>
      </c>
      <c r="S105" s="217"/>
      <c r="T105" s="217"/>
      <c r="U105" s="218"/>
      <c r="V105" s="216" t="str">
        <f t="shared" si="10"/>
        <v>Connecting</v>
      </c>
      <c r="W105" s="217"/>
      <c r="X105" s="217"/>
      <c r="Y105" s="218"/>
      <c r="Z105" s="222" t="str">
        <f t="shared" si="11"/>
        <v>PASSED</v>
      </c>
      <c r="AA105" s="217"/>
      <c r="AB105" s="218"/>
      <c r="AI105" s="39"/>
      <c r="AK105" s="3"/>
      <c r="AN105" s="1"/>
      <c r="AO105" s="1"/>
      <c r="AP105" s="1"/>
      <c r="AQ105" s="1"/>
      <c r="AR105" s="1"/>
      <c r="AS105" s="1"/>
      <c r="AT105" s="1"/>
      <c r="AU105" s="1"/>
      <c r="AV105" s="1"/>
      <c r="AW105" s="1"/>
      <c r="AX105" s="1"/>
      <c r="AY105" s="1"/>
      <c r="AZ105" s="1"/>
      <c r="BA105" s="1"/>
      <c r="BB105" s="1"/>
      <c r="BC105" s="1"/>
    </row>
    <row r="106" spans="1:55" ht="18" customHeight="1">
      <c r="A106" s="200">
        <v>43</v>
      </c>
      <c r="B106" s="210" t="str">
        <f>INPUT!B105</f>
        <v>Andrada, Victoria</v>
      </c>
      <c r="C106" s="201"/>
      <c r="D106" s="201"/>
      <c r="E106" s="201"/>
      <c r="F106" s="216">
        <f>TERM1!AA105</f>
        <v>65</v>
      </c>
      <c r="G106" s="217"/>
      <c r="H106" s="217"/>
      <c r="I106" s="218"/>
      <c r="J106" s="216">
        <f>TERM2!AA105</f>
        <v>68</v>
      </c>
      <c r="K106" s="217"/>
      <c r="L106" s="217"/>
      <c r="M106" s="218"/>
      <c r="N106" s="216">
        <f>TERM3!AA105</f>
        <v>64</v>
      </c>
      <c r="O106" s="217"/>
      <c r="P106" s="217"/>
      <c r="Q106" s="218"/>
      <c r="R106" s="230">
        <f t="shared" si="9"/>
        <v>66</v>
      </c>
      <c r="S106" s="217"/>
      <c r="T106" s="217"/>
      <c r="U106" s="218"/>
      <c r="V106" s="216" t="str">
        <f t="shared" si="10"/>
        <v xml:space="preserve">Developing </v>
      </c>
      <c r="W106" s="217"/>
      <c r="X106" s="217"/>
      <c r="Y106" s="218"/>
      <c r="Z106" s="222" t="str">
        <f t="shared" si="11"/>
        <v>FAILED</v>
      </c>
      <c r="AA106" s="217"/>
      <c r="AB106" s="218"/>
      <c r="AI106" s="39"/>
      <c r="AK106" s="3"/>
      <c r="AN106" s="1"/>
      <c r="AO106" s="1"/>
      <c r="AP106" s="1"/>
      <c r="AQ106" s="1"/>
      <c r="AR106" s="1"/>
      <c r="AS106" s="1"/>
      <c r="AT106" s="1"/>
      <c r="AU106" s="1"/>
      <c r="AV106" s="1"/>
      <c r="AW106" s="1"/>
      <c r="AX106" s="1"/>
      <c r="AY106" s="1"/>
      <c r="AZ106" s="1"/>
      <c r="BA106" s="1"/>
      <c r="BB106" s="1"/>
      <c r="BC106" s="1"/>
    </row>
    <row r="107" spans="1:55" ht="18" customHeight="1">
      <c r="A107" s="200">
        <v>44</v>
      </c>
      <c r="B107" s="210" t="str">
        <f>INPUT!B106</f>
        <v>Bautista, Yasmine</v>
      </c>
      <c r="C107" s="201"/>
      <c r="D107" s="201"/>
      <c r="E107" s="201"/>
      <c r="F107" s="216">
        <f>TERM1!AA106</f>
        <v>81</v>
      </c>
      <c r="G107" s="217"/>
      <c r="H107" s="217"/>
      <c r="I107" s="218"/>
      <c r="J107" s="216">
        <f>TERM2!AA106</f>
        <v>82</v>
      </c>
      <c r="K107" s="217"/>
      <c r="L107" s="217"/>
      <c r="M107" s="218"/>
      <c r="N107" s="216">
        <f>TERM3!AA106</f>
        <v>76</v>
      </c>
      <c r="O107" s="217"/>
      <c r="P107" s="217"/>
      <c r="Q107" s="218"/>
      <c r="R107" s="230">
        <f t="shared" si="9"/>
        <v>80</v>
      </c>
      <c r="S107" s="217"/>
      <c r="T107" s="217"/>
      <c r="U107" s="218"/>
      <c r="V107" s="216" t="str">
        <f t="shared" si="10"/>
        <v>Benchmarking</v>
      </c>
      <c r="W107" s="217"/>
      <c r="X107" s="217"/>
      <c r="Y107" s="218"/>
      <c r="Z107" s="222" t="str">
        <f t="shared" si="11"/>
        <v>PASSED</v>
      </c>
      <c r="AA107" s="217"/>
      <c r="AB107" s="218"/>
      <c r="AI107" s="39"/>
      <c r="AK107" s="3"/>
      <c r="AN107" s="1"/>
      <c r="AO107" s="1"/>
      <c r="AP107" s="1"/>
      <c r="AQ107" s="1"/>
      <c r="AR107" s="1"/>
      <c r="AS107" s="1"/>
      <c r="AT107" s="1"/>
      <c r="AU107" s="1"/>
      <c r="AV107" s="1"/>
      <c r="AW107" s="1"/>
      <c r="AX107" s="1"/>
      <c r="AY107" s="1"/>
      <c r="AZ107" s="1"/>
      <c r="BA107" s="1"/>
      <c r="BB107" s="1"/>
      <c r="BC107" s="1"/>
    </row>
    <row r="108" spans="1:55" ht="18" customHeight="1">
      <c r="A108" s="200">
        <v>45</v>
      </c>
      <c r="B108" s="210" t="str">
        <f>INPUT!B107</f>
        <v>Bernardo, Zoe</v>
      </c>
      <c r="C108" s="201"/>
      <c r="D108" s="201"/>
      <c r="E108" s="201"/>
      <c r="F108" s="216">
        <f>TERM1!AA107</f>
        <v>90</v>
      </c>
      <c r="G108" s="217"/>
      <c r="H108" s="217"/>
      <c r="I108" s="218"/>
      <c r="J108" s="216">
        <f>TERM2!AA107</f>
        <v>92</v>
      </c>
      <c r="K108" s="217"/>
      <c r="L108" s="217"/>
      <c r="M108" s="218"/>
      <c r="N108" s="216">
        <f>TERM3!AA107</f>
        <v>92</v>
      </c>
      <c r="O108" s="217"/>
      <c r="P108" s="217"/>
      <c r="Q108" s="218"/>
      <c r="R108" s="230">
        <f t="shared" si="9"/>
        <v>91</v>
      </c>
      <c r="S108" s="217"/>
      <c r="T108" s="217"/>
      <c r="U108" s="218"/>
      <c r="V108" s="216" t="str">
        <f t="shared" si="10"/>
        <v>Advancing</v>
      </c>
      <c r="W108" s="217"/>
      <c r="X108" s="217"/>
      <c r="Y108" s="218"/>
      <c r="Z108" s="222" t="str">
        <f t="shared" si="11"/>
        <v>PASSED</v>
      </c>
      <c r="AA108" s="217"/>
      <c r="AB108" s="218"/>
      <c r="AI108" s="39"/>
      <c r="AK108" s="3"/>
      <c r="AN108" s="1"/>
      <c r="AO108" s="1"/>
      <c r="AP108" s="1"/>
      <c r="AQ108" s="1"/>
      <c r="AR108" s="1"/>
      <c r="AS108" s="1"/>
      <c r="AT108" s="1"/>
      <c r="AU108" s="1"/>
      <c r="AV108" s="1"/>
      <c r="AW108" s="1"/>
      <c r="AX108" s="1"/>
      <c r="AY108" s="1"/>
      <c r="AZ108" s="1"/>
      <c r="BA108" s="1"/>
      <c r="BB108" s="1"/>
      <c r="BC108" s="1"/>
    </row>
    <row r="109" spans="1:55" ht="18" customHeight="1">
      <c r="A109" s="200">
        <v>46</v>
      </c>
      <c r="B109" s="210" t="str">
        <f>INPUT!B108</f>
        <v>Castillo, Amara</v>
      </c>
      <c r="C109" s="201"/>
      <c r="D109" s="201"/>
      <c r="E109" s="201"/>
      <c r="F109" s="216">
        <f>TERM1!AA108</f>
        <v>90</v>
      </c>
      <c r="G109" s="217"/>
      <c r="H109" s="217"/>
      <c r="I109" s="218"/>
      <c r="J109" s="216">
        <f>TERM2!AA108</f>
        <v>90</v>
      </c>
      <c r="K109" s="217"/>
      <c r="L109" s="217"/>
      <c r="M109" s="218"/>
      <c r="N109" s="216">
        <f>TERM3!AA108</f>
        <v>87</v>
      </c>
      <c r="O109" s="217"/>
      <c r="P109" s="217"/>
      <c r="Q109" s="218"/>
      <c r="R109" s="230">
        <f t="shared" si="9"/>
        <v>89</v>
      </c>
      <c r="S109" s="217"/>
      <c r="T109" s="217"/>
      <c r="U109" s="218"/>
      <c r="V109" s="216" t="str">
        <f t="shared" si="10"/>
        <v>Benchmarking</v>
      </c>
      <c r="W109" s="217"/>
      <c r="X109" s="217"/>
      <c r="Y109" s="218"/>
      <c r="Z109" s="222" t="str">
        <f t="shared" si="11"/>
        <v>PASSED</v>
      </c>
      <c r="AA109" s="217"/>
      <c r="AB109" s="218"/>
      <c r="AI109" s="39"/>
      <c r="AK109" s="3"/>
      <c r="AN109" s="1"/>
      <c r="AO109" s="1"/>
      <c r="AP109" s="1"/>
      <c r="AQ109" s="1"/>
      <c r="AR109" s="1"/>
      <c r="AS109" s="1"/>
      <c r="AT109" s="1"/>
      <c r="AU109" s="1"/>
      <c r="AV109" s="1"/>
      <c r="AW109" s="1"/>
      <c r="AX109" s="1"/>
      <c r="AY109" s="1"/>
      <c r="AZ109" s="1"/>
      <c r="BA109" s="1"/>
      <c r="BB109" s="1"/>
      <c r="BC109" s="1"/>
    </row>
    <row r="110" spans="1:55" ht="18" customHeight="1">
      <c r="A110" s="200">
        <v>47</v>
      </c>
      <c r="B110" s="210" t="str">
        <f>INPUT!B109</f>
        <v>Cruz, Andrea</v>
      </c>
      <c r="C110" s="201"/>
      <c r="D110" s="201"/>
      <c r="E110" s="201"/>
      <c r="F110" s="216">
        <f>TERM1!AA109</f>
        <v>86</v>
      </c>
      <c r="G110" s="217"/>
      <c r="H110" s="217"/>
      <c r="I110" s="218"/>
      <c r="J110" s="216">
        <f>TERM2!AA109</f>
        <v>86</v>
      </c>
      <c r="K110" s="217"/>
      <c r="L110" s="217"/>
      <c r="M110" s="218"/>
      <c r="N110" s="216">
        <f>TERM3!AA109</f>
        <v>87</v>
      </c>
      <c r="O110" s="217"/>
      <c r="P110" s="217"/>
      <c r="Q110" s="218"/>
      <c r="R110" s="230">
        <f t="shared" si="9"/>
        <v>86</v>
      </c>
      <c r="S110" s="217"/>
      <c r="T110" s="217"/>
      <c r="U110" s="218"/>
      <c r="V110" s="216" t="str">
        <f t="shared" si="10"/>
        <v>Benchmarking</v>
      </c>
      <c r="W110" s="217"/>
      <c r="X110" s="217"/>
      <c r="Y110" s="218"/>
      <c r="Z110" s="222" t="str">
        <f t="shared" si="11"/>
        <v>PASSED</v>
      </c>
      <c r="AA110" s="217"/>
      <c r="AB110" s="218"/>
      <c r="AI110" s="39"/>
      <c r="AK110" s="3"/>
      <c r="AN110" s="1"/>
      <c r="AO110" s="1"/>
      <c r="AP110" s="1"/>
      <c r="AQ110" s="1"/>
      <c r="AR110" s="1"/>
      <c r="AS110" s="1"/>
      <c r="AT110" s="1"/>
      <c r="AU110" s="1"/>
      <c r="AV110" s="1"/>
      <c r="AW110" s="1"/>
      <c r="AX110" s="1"/>
      <c r="AY110" s="1"/>
      <c r="AZ110" s="1"/>
      <c r="BA110" s="1"/>
      <c r="BB110" s="1"/>
      <c r="BC110" s="1"/>
    </row>
    <row r="111" spans="1:55" ht="18" customHeight="1">
      <c r="A111" s="200">
        <v>48</v>
      </c>
      <c r="B111" s="210" t="str">
        <f>INPUT!B110</f>
        <v>Dela Cruz, Beatriz</v>
      </c>
      <c r="C111" s="201"/>
      <c r="D111" s="201"/>
      <c r="E111" s="201"/>
      <c r="F111" s="216">
        <f>TERM1!AA110</f>
        <v>65</v>
      </c>
      <c r="G111" s="217"/>
      <c r="H111" s="217"/>
      <c r="I111" s="218"/>
      <c r="J111" s="216">
        <f>TERM2!AA110</f>
        <v>65</v>
      </c>
      <c r="K111" s="217"/>
      <c r="L111" s="217"/>
      <c r="M111" s="218"/>
      <c r="N111" s="216">
        <f>TERM3!AA110</f>
        <v>67</v>
      </c>
      <c r="O111" s="217"/>
      <c r="P111" s="217"/>
      <c r="Q111" s="218"/>
      <c r="R111" s="230">
        <f t="shared" si="9"/>
        <v>66</v>
      </c>
      <c r="S111" s="217"/>
      <c r="T111" s="217"/>
      <c r="U111" s="218"/>
      <c r="V111" s="216" t="str">
        <f t="shared" si="10"/>
        <v xml:space="preserve">Developing </v>
      </c>
      <c r="W111" s="217"/>
      <c r="X111" s="217"/>
      <c r="Y111" s="218"/>
      <c r="Z111" s="222" t="str">
        <f t="shared" si="11"/>
        <v>FAILED</v>
      </c>
      <c r="AA111" s="217"/>
      <c r="AB111" s="218"/>
      <c r="AI111" s="39"/>
      <c r="AK111" s="3"/>
      <c r="AN111" s="1"/>
      <c r="AO111" s="1"/>
      <c r="AP111" s="1"/>
      <c r="AQ111" s="1"/>
      <c r="AR111" s="1"/>
      <c r="AS111" s="1"/>
      <c r="AT111" s="1"/>
      <c r="AU111" s="1"/>
      <c r="AV111" s="1"/>
      <c r="AW111" s="1"/>
      <c r="AX111" s="1"/>
      <c r="AY111" s="1"/>
      <c r="AZ111" s="1"/>
      <c r="BA111" s="1"/>
      <c r="BB111" s="1"/>
      <c r="BC111" s="1"/>
    </row>
    <row r="112" spans="1:55" ht="18" customHeight="1">
      <c r="A112" s="200">
        <v>49</v>
      </c>
      <c r="B112" s="210" t="str">
        <f>INPUT!B111</f>
        <v>Diaz, Celine</v>
      </c>
      <c r="C112" s="201"/>
      <c r="D112" s="201"/>
      <c r="E112" s="201"/>
      <c r="F112" s="216">
        <f>TERM1!AA111</f>
        <v>79</v>
      </c>
      <c r="G112" s="217"/>
      <c r="H112" s="217"/>
      <c r="I112" s="218"/>
      <c r="J112" s="216">
        <f>TERM2!AA111</f>
        <v>76</v>
      </c>
      <c r="K112" s="217"/>
      <c r="L112" s="217"/>
      <c r="M112" s="218"/>
      <c r="N112" s="216">
        <f>TERM3!AA111</f>
        <v>76</v>
      </c>
      <c r="O112" s="217"/>
      <c r="P112" s="217"/>
      <c r="Q112" s="218"/>
      <c r="R112" s="230">
        <f t="shared" si="9"/>
        <v>77</v>
      </c>
      <c r="S112" s="217"/>
      <c r="T112" s="217"/>
      <c r="U112" s="218"/>
      <c r="V112" s="216" t="str">
        <f t="shared" si="10"/>
        <v>Connecting</v>
      </c>
      <c r="W112" s="217"/>
      <c r="X112" s="217"/>
      <c r="Y112" s="218"/>
      <c r="Z112" s="222" t="str">
        <f t="shared" si="11"/>
        <v>PASSED</v>
      </c>
      <c r="AA112" s="217"/>
      <c r="AB112" s="218"/>
      <c r="AI112" s="39"/>
      <c r="AN112" s="1"/>
      <c r="AO112" s="1"/>
      <c r="AP112" s="1"/>
      <c r="AQ112" s="1"/>
      <c r="AR112" s="1"/>
      <c r="AS112" s="1"/>
      <c r="AT112" s="1"/>
      <c r="AU112" s="1"/>
      <c r="AV112" s="1"/>
      <c r="AW112" s="1"/>
      <c r="AX112" s="1"/>
      <c r="AY112" s="1"/>
      <c r="AZ112" s="1"/>
      <c r="BA112" s="1"/>
      <c r="BB112" s="1"/>
      <c r="BC112" s="1"/>
    </row>
    <row r="113" spans="1:55" ht="18" customHeight="1" thickBot="1">
      <c r="A113" s="206">
        <v>50</v>
      </c>
      <c r="B113" s="210" t="str">
        <f>INPUT!B112</f>
        <v>Evangelista, Danielle</v>
      </c>
      <c r="C113" s="43"/>
      <c r="D113" s="43"/>
      <c r="E113" s="43"/>
      <c r="F113" s="235">
        <f>TERM1!AA112</f>
        <v>84</v>
      </c>
      <c r="G113" s="236"/>
      <c r="H113" s="236"/>
      <c r="I113" s="237"/>
      <c r="J113" s="235">
        <f>TERM2!AA112</f>
        <v>85</v>
      </c>
      <c r="K113" s="236"/>
      <c r="L113" s="236"/>
      <c r="M113" s="237"/>
      <c r="N113" s="235">
        <f>TERM3!AA112</f>
        <v>80</v>
      </c>
      <c r="O113" s="236"/>
      <c r="P113" s="236"/>
      <c r="Q113" s="237"/>
      <c r="R113" s="249">
        <f t="shared" si="9"/>
        <v>83</v>
      </c>
      <c r="S113" s="236"/>
      <c r="T113" s="236"/>
      <c r="U113" s="237"/>
      <c r="V113" s="235" t="str">
        <f t="shared" si="10"/>
        <v>Benchmarking</v>
      </c>
      <c r="W113" s="236"/>
      <c r="X113" s="236"/>
      <c r="Y113" s="237"/>
      <c r="Z113" s="255" t="str">
        <f t="shared" si="11"/>
        <v>PASSED</v>
      </c>
      <c r="AA113" s="236"/>
      <c r="AB113" s="237"/>
      <c r="AI113" s="39"/>
      <c r="AN113" s="1"/>
      <c r="AO113" s="1"/>
      <c r="AP113" s="1"/>
      <c r="AQ113" s="1"/>
      <c r="AR113" s="1"/>
      <c r="AS113" s="1"/>
      <c r="AT113" s="1"/>
      <c r="AU113" s="1"/>
      <c r="AV113" s="1"/>
      <c r="AW113" s="1"/>
      <c r="AX113" s="1"/>
      <c r="AY113" s="1"/>
      <c r="AZ113" s="1"/>
      <c r="BA113" s="1"/>
      <c r="BB113" s="1"/>
      <c r="BC113" s="1"/>
    </row>
    <row r="120" spans="1:55" s="3" customFormat="1">
      <c r="Q120" s="9"/>
      <c r="R120" s="9"/>
      <c r="AC120" s="9"/>
      <c r="AD120" s="9"/>
      <c r="AF120" s="9"/>
      <c r="AG120" s="9"/>
      <c r="AH120" s="9"/>
      <c r="AI120" s="5"/>
      <c r="AM120" s="5"/>
      <c r="AN120" s="5"/>
      <c r="AO120" s="5"/>
      <c r="AP120" s="5"/>
      <c r="AQ120" s="5"/>
      <c r="AR120" s="5"/>
      <c r="AS120" s="5"/>
      <c r="AT120" s="5"/>
      <c r="AU120" s="5"/>
      <c r="AV120" s="5"/>
      <c r="AW120" s="5"/>
      <c r="AX120" s="5"/>
      <c r="AY120" s="5"/>
      <c r="AZ120" s="5"/>
      <c r="BA120" s="5"/>
      <c r="BB120" s="5"/>
      <c r="BC120" s="5"/>
    </row>
  </sheetData>
  <sheetProtection algorithmName="SHA-512" hashValue="j5uLq99Cj2QyiKJGnMnVRV3z4CUDaJbWptQD/U6YyznMWGmkVFNE00c+Coy+FtB9mJIo8Ptti3bPAxDRNQHHYA==" saltValue="chkX70TSQhQQdgmUrhPawg==" spinCount="100000" sheet="1" formatCells="0" formatColumns="0" formatRows="0" autoFilter="0"/>
  <autoFilter ref="B12:B113" xr:uid="{00000000-0009-0000-0000-000004000000}"/>
  <mergeCells count="639">
    <mergeCell ref="S8:V8"/>
    <mergeCell ref="Z40:AB40"/>
    <mergeCell ref="N72:Q72"/>
    <mergeCell ref="F12:I12"/>
    <mergeCell ref="V69:Y69"/>
    <mergeCell ref="V96:Y96"/>
    <mergeCell ref="F104:I104"/>
    <mergeCell ref="Z104:AB104"/>
    <mergeCell ref="R65:U65"/>
    <mergeCell ref="F41:I41"/>
    <mergeCell ref="V98:Y98"/>
    <mergeCell ref="F35:I35"/>
    <mergeCell ref="Z54:AB54"/>
    <mergeCell ref="J70:M70"/>
    <mergeCell ref="Z41:AB41"/>
    <mergeCell ref="J32:M32"/>
    <mergeCell ref="J63:M63"/>
    <mergeCell ref="R50:U50"/>
    <mergeCell ref="F91:I91"/>
    <mergeCell ref="F66:I66"/>
    <mergeCell ref="F9:J9"/>
    <mergeCell ref="R12:U12"/>
    <mergeCell ref="N10:Q11"/>
    <mergeCell ref="Z19:AB19"/>
    <mergeCell ref="J113:M113"/>
    <mergeCell ref="R75:U75"/>
    <mergeCell ref="Z22:AB22"/>
    <mergeCell ref="Z93:AB93"/>
    <mergeCell ref="R62:U62"/>
    <mergeCell ref="J50:M50"/>
    <mergeCell ref="J52:M52"/>
    <mergeCell ref="R39:U39"/>
    <mergeCell ref="R14:U14"/>
    <mergeCell ref="J39:M39"/>
    <mergeCell ref="N108:Q108"/>
    <mergeCell ref="N95:Q95"/>
    <mergeCell ref="V92:Y92"/>
    <mergeCell ref="R103:U103"/>
    <mergeCell ref="J81:M81"/>
    <mergeCell ref="V67:Y67"/>
    <mergeCell ref="J37:M37"/>
    <mergeCell ref="V97:Y97"/>
    <mergeCell ref="N37:Q37"/>
    <mergeCell ref="N97:Q97"/>
    <mergeCell ref="V94:Y94"/>
    <mergeCell ref="Z46:AB46"/>
    <mergeCell ref="R110:U110"/>
    <mergeCell ref="N82:Q82"/>
    <mergeCell ref="V111:Y111"/>
    <mergeCell ref="V72:Y72"/>
    <mergeCell ref="V110:Y110"/>
    <mergeCell ref="Z91:AB91"/>
    <mergeCell ref="Z66:AB66"/>
    <mergeCell ref="Z53:AB53"/>
    <mergeCell ref="F22:I22"/>
    <mergeCell ref="F93:I93"/>
    <mergeCell ref="F40:I40"/>
    <mergeCell ref="F106:I106"/>
    <mergeCell ref="Z109:AB109"/>
    <mergeCell ref="Z47:AB47"/>
    <mergeCell ref="Z96:AB96"/>
    <mergeCell ref="V46:Y46"/>
    <mergeCell ref="V95:Y95"/>
    <mergeCell ref="N89:Q89"/>
    <mergeCell ref="N61:Q61"/>
    <mergeCell ref="N48:Q48"/>
    <mergeCell ref="J86:M86"/>
    <mergeCell ref="F97:I97"/>
    <mergeCell ref="Z26:AB26"/>
    <mergeCell ref="F72:I72"/>
    <mergeCell ref="F108:I108"/>
    <mergeCell ref="N51:Q51"/>
    <mergeCell ref="A1:AB2"/>
    <mergeCell ref="J23:M23"/>
    <mergeCell ref="Z42:AB42"/>
    <mergeCell ref="F88:I88"/>
    <mergeCell ref="J110:M110"/>
    <mergeCell ref="N74:Q74"/>
    <mergeCell ref="R107:U107"/>
    <mergeCell ref="V71:Y71"/>
    <mergeCell ref="V101:Y101"/>
    <mergeCell ref="F44:I44"/>
    <mergeCell ref="F54:I54"/>
    <mergeCell ref="V76:Y76"/>
    <mergeCell ref="F19:I19"/>
    <mergeCell ref="N16:Q16"/>
    <mergeCell ref="N76:Q76"/>
    <mergeCell ref="V73:Y73"/>
    <mergeCell ref="Z44:AB44"/>
    <mergeCell ref="Z38:AB38"/>
    <mergeCell ref="Z98:AB98"/>
    <mergeCell ref="V61:Y61"/>
    <mergeCell ref="R64:U64"/>
    <mergeCell ref="R57:U57"/>
    <mergeCell ref="Z63:AB63"/>
    <mergeCell ref="V79:Y79"/>
    <mergeCell ref="R98:U98"/>
    <mergeCell ref="V62:Y62"/>
    <mergeCell ref="Z35:AB35"/>
    <mergeCell ref="R112:U112"/>
    <mergeCell ref="S9:V9"/>
    <mergeCell ref="R106:U106"/>
    <mergeCell ref="V70:Y70"/>
    <mergeCell ref="R56:U56"/>
    <mergeCell ref="R105:U105"/>
    <mergeCell ref="R43:U43"/>
    <mergeCell ref="Z111:AB111"/>
    <mergeCell ref="R49:U49"/>
    <mergeCell ref="Z108:AB108"/>
    <mergeCell ref="Z95:AB95"/>
    <mergeCell ref="Z97:AB97"/>
    <mergeCell ref="R54:U54"/>
    <mergeCell ref="Z72:AB72"/>
    <mergeCell ref="R41:U41"/>
    <mergeCell ref="V48:Y48"/>
    <mergeCell ref="R59:U59"/>
    <mergeCell ref="V107:Y107"/>
    <mergeCell ref="R109:U109"/>
    <mergeCell ref="V91:Y91"/>
    <mergeCell ref="V85:Y85"/>
    <mergeCell ref="V56:Y56"/>
    <mergeCell ref="V43:Y43"/>
    <mergeCell ref="R26:U26"/>
    <mergeCell ref="R25:U25"/>
    <mergeCell ref="J99:M99"/>
    <mergeCell ref="W9:AB9"/>
    <mergeCell ref="V58:Y58"/>
    <mergeCell ref="R28:U28"/>
    <mergeCell ref="V52:Y52"/>
    <mergeCell ref="J28:M28"/>
    <mergeCell ref="N53:Q53"/>
    <mergeCell ref="Z31:AB31"/>
    <mergeCell ref="R30:U30"/>
    <mergeCell ref="N18:Q18"/>
    <mergeCell ref="Z87:AB87"/>
    <mergeCell ref="J84:M84"/>
    <mergeCell ref="J78:M78"/>
    <mergeCell ref="Z89:AB89"/>
    <mergeCell ref="Z32:AB32"/>
    <mergeCell ref="Z48:AB48"/>
    <mergeCell ref="R82:U82"/>
    <mergeCell ref="Z24:AB24"/>
    <mergeCell ref="V64:Y64"/>
    <mergeCell ref="Z33:AB33"/>
    <mergeCell ref="F20:I20"/>
    <mergeCell ref="J49:M49"/>
    <mergeCell ref="J36:M36"/>
    <mergeCell ref="N29:Q29"/>
    <mergeCell ref="J31:M31"/>
    <mergeCell ref="V53:Y53"/>
    <mergeCell ref="J24:M24"/>
    <mergeCell ref="R40:U40"/>
    <mergeCell ref="F45:I45"/>
    <mergeCell ref="N42:Q42"/>
    <mergeCell ref="N36:Q36"/>
    <mergeCell ref="F26:I26"/>
    <mergeCell ref="N23:Q23"/>
    <mergeCell ref="V25:Y25"/>
    <mergeCell ref="V33:Y33"/>
    <mergeCell ref="J34:M34"/>
    <mergeCell ref="V28:Y28"/>
    <mergeCell ref="F18:I18"/>
    <mergeCell ref="Z27:AB27"/>
    <mergeCell ref="J26:M26"/>
    <mergeCell ref="N17:Q17"/>
    <mergeCell ref="N19:Q19"/>
    <mergeCell ref="F67:I67"/>
    <mergeCell ref="Z18:AB18"/>
    <mergeCell ref="F82:I82"/>
    <mergeCell ref="J106:M106"/>
    <mergeCell ref="Z17:AB17"/>
    <mergeCell ref="R93:U93"/>
    <mergeCell ref="J33:M33"/>
    <mergeCell ref="V57:Y57"/>
    <mergeCell ref="Z82:AB82"/>
    <mergeCell ref="V86:Y86"/>
    <mergeCell ref="F29:I29"/>
    <mergeCell ref="V81:Y81"/>
    <mergeCell ref="F95:I95"/>
    <mergeCell ref="V77:Y77"/>
    <mergeCell ref="F85:I85"/>
    <mergeCell ref="Z85:AB85"/>
    <mergeCell ref="J101:M101"/>
    <mergeCell ref="N92:Q92"/>
    <mergeCell ref="N67:Q67"/>
    <mergeCell ref="V66:Y66"/>
    <mergeCell ref="N87:Q87"/>
    <mergeCell ref="V113:Y113"/>
    <mergeCell ref="F92:I92"/>
    <mergeCell ref="Z21:AB21"/>
    <mergeCell ref="V50:Y50"/>
    <mergeCell ref="Z92:AB92"/>
    <mergeCell ref="N45:Q45"/>
    <mergeCell ref="V80:Y80"/>
    <mergeCell ref="Z29:AB29"/>
    <mergeCell ref="V55:Y55"/>
    <mergeCell ref="Z23:AB23"/>
    <mergeCell ref="F69:I69"/>
    <mergeCell ref="N55:Q55"/>
    <mergeCell ref="Z94:AB94"/>
    <mergeCell ref="F112:I112"/>
    <mergeCell ref="N109:Q109"/>
    <mergeCell ref="N47:Q47"/>
    <mergeCell ref="R38:U38"/>
    <mergeCell ref="R111:U111"/>
    <mergeCell ref="J112:M112"/>
    <mergeCell ref="F59:I59"/>
    <mergeCell ref="J30:M30"/>
    <mergeCell ref="N46:Q46"/>
    <mergeCell ref="F111:I111"/>
    <mergeCell ref="J75:M75"/>
    <mergeCell ref="R97:U97"/>
    <mergeCell ref="F61:I61"/>
    <mergeCell ref="R72:U72"/>
    <mergeCell ref="J12:M12"/>
    <mergeCell ref="F48:I48"/>
    <mergeCell ref="V65:Y65"/>
    <mergeCell ref="V21:Y21"/>
    <mergeCell ref="F73:I73"/>
    <mergeCell ref="N70:Q70"/>
    <mergeCell ref="N32:Q32"/>
    <mergeCell ref="N63:Q63"/>
    <mergeCell ref="V23:Y23"/>
    <mergeCell ref="R88:U88"/>
    <mergeCell ref="R63:U63"/>
    <mergeCell ref="J88:M88"/>
    <mergeCell ref="N96:Q96"/>
    <mergeCell ref="F74:I74"/>
    <mergeCell ref="V87:Y87"/>
    <mergeCell ref="R90:U90"/>
    <mergeCell ref="V24:Y24"/>
    <mergeCell ref="J65:M65"/>
    <mergeCell ref="F76:I76"/>
    <mergeCell ref="F109:I109"/>
    <mergeCell ref="B5:F5"/>
    <mergeCell ref="F47:I47"/>
    <mergeCell ref="N44:Q44"/>
    <mergeCell ref="V30:Y30"/>
    <mergeCell ref="R95:U95"/>
    <mergeCell ref="V103:Y103"/>
    <mergeCell ref="F46:I46"/>
    <mergeCell ref="N103:Q103"/>
    <mergeCell ref="N98:Q98"/>
    <mergeCell ref="V89:Y89"/>
    <mergeCell ref="R27:U27"/>
    <mergeCell ref="R83:U83"/>
    <mergeCell ref="R20:U20"/>
    <mergeCell ref="R91:U91"/>
    <mergeCell ref="R85:U85"/>
    <mergeCell ref="J25:M25"/>
    <mergeCell ref="V49:Y49"/>
    <mergeCell ref="V36:Y36"/>
    <mergeCell ref="R22:U22"/>
    <mergeCell ref="N60:Q60"/>
    <mergeCell ref="J14:M14"/>
    <mergeCell ref="J13:M13"/>
    <mergeCell ref="R15:U15"/>
    <mergeCell ref="V99:Y99"/>
    <mergeCell ref="V74:Y74"/>
    <mergeCell ref="F17:I17"/>
    <mergeCell ref="W6:AB6"/>
    <mergeCell ref="N52:Q52"/>
    <mergeCell ref="V39:Y39"/>
    <mergeCell ref="N39:Q39"/>
    <mergeCell ref="Z79:AB79"/>
    <mergeCell ref="Z74:AB74"/>
    <mergeCell ref="Z76:AB76"/>
    <mergeCell ref="Z10:AB11"/>
    <mergeCell ref="F51:I51"/>
    <mergeCell ref="J15:M15"/>
    <mergeCell ref="J80:M80"/>
    <mergeCell ref="N71:Q71"/>
    <mergeCell ref="N58:Q58"/>
    <mergeCell ref="J79:M79"/>
    <mergeCell ref="R35:U35"/>
    <mergeCell ref="F38:I38"/>
    <mergeCell ref="K9:R9"/>
    <mergeCell ref="N49:Q49"/>
    <mergeCell ref="J94:M94"/>
    <mergeCell ref="N69:Q69"/>
    <mergeCell ref="R92:U92"/>
    <mergeCell ref="A8:A11"/>
    <mergeCell ref="R69:U69"/>
    <mergeCell ref="V102:Y102"/>
    <mergeCell ref="J69:M69"/>
    <mergeCell ref="V20:Y20"/>
    <mergeCell ref="Z45:AB45"/>
    <mergeCell ref="N77:Q77"/>
    <mergeCell ref="Z55:AB55"/>
    <mergeCell ref="V84:Y84"/>
    <mergeCell ref="F70:I70"/>
    <mergeCell ref="Z70:AB70"/>
    <mergeCell ref="V15:Y15"/>
    <mergeCell ref="R51:U51"/>
    <mergeCell ref="F23:I23"/>
    <mergeCell ref="V51:Y51"/>
    <mergeCell ref="F96:I96"/>
    <mergeCell ref="F71:I71"/>
    <mergeCell ref="N31:Q31"/>
    <mergeCell ref="F58:I58"/>
    <mergeCell ref="F52:I52"/>
    <mergeCell ref="Z71:AB71"/>
    <mergeCell ref="F37:I37"/>
    <mergeCell ref="Z58:AB58"/>
    <mergeCell ref="N24:Q24"/>
    <mergeCell ref="Z110:AB110"/>
    <mergeCell ref="N113:Q113"/>
    <mergeCell ref="F16:I16"/>
    <mergeCell ref="R67:U67"/>
    <mergeCell ref="V100:Y100"/>
    <mergeCell ref="F103:I103"/>
    <mergeCell ref="J67:M67"/>
    <mergeCell ref="N100:Q100"/>
    <mergeCell ref="N94:Q94"/>
    <mergeCell ref="Z60:AB60"/>
    <mergeCell ref="J59:M59"/>
    <mergeCell ref="R94:U94"/>
    <mergeCell ref="Z103:AB103"/>
    <mergeCell ref="F98:I98"/>
    <mergeCell ref="J62:M62"/>
    <mergeCell ref="F60:I60"/>
    <mergeCell ref="R18:U18"/>
    <mergeCell ref="Z73:AB73"/>
    <mergeCell ref="N26:Q26"/>
    <mergeCell ref="F113:I113"/>
    <mergeCell ref="R37:U37"/>
    <mergeCell ref="F32:I32"/>
    <mergeCell ref="N102:Q102"/>
    <mergeCell ref="F90:I90"/>
    <mergeCell ref="J54:M54"/>
    <mergeCell ref="J41:M41"/>
    <mergeCell ref="F27:I27"/>
    <mergeCell ref="J56:M56"/>
    <mergeCell ref="J105:M105"/>
    <mergeCell ref="J43:M43"/>
    <mergeCell ref="N34:Q34"/>
    <mergeCell ref="N99:Q99"/>
    <mergeCell ref="J64:M64"/>
    <mergeCell ref="J57:M57"/>
    <mergeCell ref="J93:M93"/>
    <mergeCell ref="F89:I89"/>
    <mergeCell ref="J40:M40"/>
    <mergeCell ref="N65:Q65"/>
    <mergeCell ref="N50:Q50"/>
    <mergeCell ref="F80:I80"/>
    <mergeCell ref="F79:I79"/>
    <mergeCell ref="F39:I39"/>
    <mergeCell ref="N101:Q101"/>
    <mergeCell ref="F42:I42"/>
    <mergeCell ref="J100:M100"/>
    <mergeCell ref="F83:I83"/>
    <mergeCell ref="Z113:AB113"/>
    <mergeCell ref="R42:U42"/>
    <mergeCell ref="S6:V6"/>
    <mergeCell ref="Z100:AB100"/>
    <mergeCell ref="R17:U17"/>
    <mergeCell ref="F31:I31"/>
    <mergeCell ref="J91:M91"/>
    <mergeCell ref="F102:I102"/>
    <mergeCell ref="J66:M66"/>
    <mergeCell ref="N28:Q28"/>
    <mergeCell ref="R53:U53"/>
    <mergeCell ref="R66:U66"/>
    <mergeCell ref="Z50:AB50"/>
    <mergeCell ref="F77:I77"/>
    <mergeCell ref="Z102:AB102"/>
    <mergeCell ref="R68:U68"/>
    <mergeCell ref="N30:Q30"/>
    <mergeCell ref="R46:U46"/>
    <mergeCell ref="Z52:AB52"/>
    <mergeCell ref="Z39:AB39"/>
    <mergeCell ref="R61:U61"/>
    <mergeCell ref="V12:Y12"/>
    <mergeCell ref="R48:U48"/>
    <mergeCell ref="N86:Q86"/>
    <mergeCell ref="O5:R5"/>
    <mergeCell ref="Z105:AB105"/>
    <mergeCell ref="V93:Y93"/>
    <mergeCell ref="F36:I36"/>
    <mergeCell ref="N33:Q33"/>
    <mergeCell ref="Z49:AB49"/>
    <mergeCell ref="F101:I101"/>
    <mergeCell ref="J35:M35"/>
    <mergeCell ref="F100:I100"/>
    <mergeCell ref="Z57:AB57"/>
    <mergeCell ref="J72:M72"/>
    <mergeCell ref="V14:Y14"/>
    <mergeCell ref="R79:U79"/>
    <mergeCell ref="F24:I24"/>
    <mergeCell ref="N21:Q21"/>
    <mergeCell ref="N81:Q81"/>
    <mergeCell ref="F21:I21"/>
    <mergeCell ref="V78:Y78"/>
    <mergeCell ref="V105:Y105"/>
    <mergeCell ref="R10:U11"/>
    <mergeCell ref="R47:U47"/>
    <mergeCell ref="J22:M22"/>
    <mergeCell ref="N13:Q13"/>
    <mergeCell ref="N84:Q84"/>
    <mergeCell ref="Z112:AB112"/>
    <mergeCell ref="N78:Q78"/>
    <mergeCell ref="V75:Y75"/>
    <mergeCell ref="J51:M51"/>
    <mergeCell ref="N15:Q15"/>
    <mergeCell ref="N80:Q80"/>
    <mergeCell ref="R71:U71"/>
    <mergeCell ref="N79:Q79"/>
    <mergeCell ref="J111:M111"/>
    <mergeCell ref="J38:M38"/>
    <mergeCell ref="R73:U73"/>
    <mergeCell ref="V112:Y112"/>
    <mergeCell ref="V106:Y106"/>
    <mergeCell ref="R19:U19"/>
    <mergeCell ref="V35:Y35"/>
    <mergeCell ref="V34:Y34"/>
    <mergeCell ref="J107:M107"/>
    <mergeCell ref="R104:U104"/>
    <mergeCell ref="N73:Q73"/>
    <mergeCell ref="J109:M109"/>
    <mergeCell ref="J47:M47"/>
    <mergeCell ref="R96:U96"/>
    <mergeCell ref="J90:M90"/>
    <mergeCell ref="V90:Y90"/>
    <mergeCell ref="R16:U16"/>
    <mergeCell ref="F30:I30"/>
    <mergeCell ref="Z30:AB30"/>
    <mergeCell ref="J27:M27"/>
    <mergeCell ref="F94:I94"/>
    <mergeCell ref="J20:M20"/>
    <mergeCell ref="F87:I87"/>
    <mergeCell ref="V29:Y29"/>
    <mergeCell ref="J53:M53"/>
    <mergeCell ref="J45:M45"/>
    <mergeCell ref="Z34:AB34"/>
    <mergeCell ref="Z36:AB36"/>
    <mergeCell ref="J83:M83"/>
    <mergeCell ref="R45:U45"/>
    <mergeCell ref="Z61:AB61"/>
    <mergeCell ref="J85:M85"/>
    <mergeCell ref="Z86:AB86"/>
    <mergeCell ref="R80:U80"/>
    <mergeCell ref="V44:Y44"/>
    <mergeCell ref="Z69:AB69"/>
    <mergeCell ref="R84:U84"/>
    <mergeCell ref="R78:U78"/>
    <mergeCell ref="Z62:AB62"/>
    <mergeCell ref="Z56:AB56"/>
    <mergeCell ref="J108:M108"/>
    <mergeCell ref="R21:U21"/>
    <mergeCell ref="R70:U70"/>
    <mergeCell ref="J95:M95"/>
    <mergeCell ref="F81:I81"/>
    <mergeCell ref="R32:U32"/>
    <mergeCell ref="Z81:AB81"/>
    <mergeCell ref="N88:Q88"/>
    <mergeCell ref="F63:I63"/>
    <mergeCell ref="F34:I34"/>
    <mergeCell ref="N25:Q25"/>
    <mergeCell ref="F99:I99"/>
    <mergeCell ref="Z28:AB28"/>
    <mergeCell ref="Z99:AB99"/>
    <mergeCell ref="R108:U108"/>
    <mergeCell ref="Z101:AB101"/>
    <mergeCell ref="Z107:AB107"/>
    <mergeCell ref="Z75:AB75"/>
    <mergeCell ref="Z88:AB88"/>
    <mergeCell ref="R89:U89"/>
    <mergeCell ref="J89:M89"/>
    <mergeCell ref="V40:Y40"/>
    <mergeCell ref="N64:Q64"/>
    <mergeCell ref="J104:M104"/>
    <mergeCell ref="G5:J5"/>
    <mergeCell ref="Z25:AB25"/>
    <mergeCell ref="V54:Y54"/>
    <mergeCell ref="N57:Q57"/>
    <mergeCell ref="V41:Y41"/>
    <mergeCell ref="Z106:AB106"/>
    <mergeCell ref="J18:M18"/>
    <mergeCell ref="R102:U102"/>
    <mergeCell ref="J42:M42"/>
    <mergeCell ref="F53:I53"/>
    <mergeCell ref="J17:M17"/>
    <mergeCell ref="R52:U52"/>
    <mergeCell ref="J82:M82"/>
    <mergeCell ref="R44:U44"/>
    <mergeCell ref="V68:Y68"/>
    <mergeCell ref="J44:M44"/>
    <mergeCell ref="F68:I68"/>
    <mergeCell ref="Z20:AB20"/>
    <mergeCell ref="J19:M19"/>
    <mergeCell ref="F84:I84"/>
    <mergeCell ref="N75:Q75"/>
    <mergeCell ref="Z84:AB84"/>
    <mergeCell ref="Z59:AB59"/>
    <mergeCell ref="K8:R8"/>
    <mergeCell ref="F110:I110"/>
    <mergeCell ref="J74:M74"/>
    <mergeCell ref="N107:Q107"/>
    <mergeCell ref="R36:U36"/>
    <mergeCell ref="R101:U101"/>
    <mergeCell ref="W5:AB5"/>
    <mergeCell ref="R113:U113"/>
    <mergeCell ref="R76:U76"/>
    <mergeCell ref="J16:M16"/>
    <mergeCell ref="J103:M103"/>
    <mergeCell ref="R100:U100"/>
    <mergeCell ref="J10:M11"/>
    <mergeCell ref="V27:Y27"/>
    <mergeCell ref="N59:Q59"/>
    <mergeCell ref="V104:Y104"/>
    <mergeCell ref="Z37:AB37"/>
    <mergeCell ref="L5:N5"/>
    <mergeCell ref="Z12:AB12"/>
    <mergeCell ref="R77:U77"/>
    <mergeCell ref="Z83:AB83"/>
    <mergeCell ref="F49:I49"/>
    <mergeCell ref="V22:Y22"/>
    <mergeCell ref="F14:I14"/>
    <mergeCell ref="J92:M92"/>
    <mergeCell ref="N112:Q112"/>
    <mergeCell ref="N106:Q106"/>
    <mergeCell ref="V13:Y13"/>
    <mergeCell ref="Z90:AB90"/>
    <mergeCell ref="N56:Q56"/>
    <mergeCell ref="N105:Q105"/>
    <mergeCell ref="N43:Q43"/>
    <mergeCell ref="Z65:AB65"/>
    <mergeCell ref="R34:U34"/>
    <mergeCell ref="R99:U99"/>
    <mergeCell ref="V63:Y63"/>
    <mergeCell ref="R74:U74"/>
    <mergeCell ref="Z14:AB14"/>
    <mergeCell ref="R29:U29"/>
    <mergeCell ref="Z13:AB13"/>
    <mergeCell ref="Z78:AB78"/>
    <mergeCell ref="N110:Q110"/>
    <mergeCell ref="R31:U31"/>
    <mergeCell ref="R87:U87"/>
    <mergeCell ref="Z15:AB15"/>
    <mergeCell ref="Z80:AB80"/>
    <mergeCell ref="R24:U24"/>
    <mergeCell ref="N62:Q62"/>
    <mergeCell ref="V59:Y59"/>
    <mergeCell ref="G6:R6"/>
    <mergeCell ref="J21:M21"/>
    <mergeCell ref="J46:M46"/>
    <mergeCell ref="R81:U81"/>
    <mergeCell ref="V37:Y37"/>
    <mergeCell ref="J61:M61"/>
    <mergeCell ref="R23:U23"/>
    <mergeCell ref="V109:Y109"/>
    <mergeCell ref="F64:I64"/>
    <mergeCell ref="J48:M48"/>
    <mergeCell ref="J97:M97"/>
    <mergeCell ref="V47:Y47"/>
    <mergeCell ref="N104:Q104"/>
    <mergeCell ref="N54:Q54"/>
    <mergeCell ref="W8:AB8"/>
    <mergeCell ref="N41:Q41"/>
    <mergeCell ref="V38:Y38"/>
    <mergeCell ref="F50:I50"/>
    <mergeCell ref="F78:I78"/>
    <mergeCell ref="J29:M29"/>
    <mergeCell ref="F65:I65"/>
    <mergeCell ref="J87:M87"/>
    <mergeCell ref="F55:I55"/>
    <mergeCell ref="J98:M98"/>
    <mergeCell ref="S5:V5"/>
    <mergeCell ref="F107:I107"/>
    <mergeCell ref="J71:M71"/>
    <mergeCell ref="Z64:AB64"/>
    <mergeCell ref="R58:U58"/>
    <mergeCell ref="R33:U33"/>
    <mergeCell ref="J58:M58"/>
    <mergeCell ref="Z51:AB51"/>
    <mergeCell ref="F57:I57"/>
    <mergeCell ref="N35:Q35"/>
    <mergeCell ref="J73:M73"/>
    <mergeCell ref="R60:U60"/>
    <mergeCell ref="V42:Y42"/>
    <mergeCell ref="V88:Y88"/>
    <mergeCell ref="J102:M102"/>
    <mergeCell ref="N66:Q66"/>
    <mergeCell ref="J77:M77"/>
    <mergeCell ref="J68:M68"/>
    <mergeCell ref="V19:Y19"/>
    <mergeCell ref="N93:Q93"/>
    <mergeCell ref="N68:Q68"/>
    <mergeCell ref="F33:I33"/>
    <mergeCell ref="Z77:AB77"/>
    <mergeCell ref="V83:Y83"/>
    <mergeCell ref="B6:F6"/>
    <mergeCell ref="V31:Y31"/>
    <mergeCell ref="R55:U55"/>
    <mergeCell ref="J55:M55"/>
    <mergeCell ref="N111:Q111"/>
    <mergeCell ref="V108:Y108"/>
    <mergeCell ref="N38:Q38"/>
    <mergeCell ref="F10:I11"/>
    <mergeCell ref="F13:I13"/>
    <mergeCell ref="F56:I56"/>
    <mergeCell ref="F105:I105"/>
    <mergeCell ref="F43:I43"/>
    <mergeCell ref="N40:Q40"/>
    <mergeCell ref="B8:E11"/>
    <mergeCell ref="F75:I75"/>
    <mergeCell ref="R86:U86"/>
    <mergeCell ref="F62:I62"/>
    <mergeCell ref="F28:I28"/>
    <mergeCell ref="F25:I25"/>
    <mergeCell ref="V82:Y82"/>
    <mergeCell ref="F8:J8"/>
    <mergeCell ref="N22:Q22"/>
    <mergeCell ref="J60:M60"/>
    <mergeCell ref="R13:U13"/>
    <mergeCell ref="F15:I15"/>
    <mergeCell ref="N12:Q12"/>
    <mergeCell ref="F86:I86"/>
    <mergeCell ref="Z43:AB43"/>
    <mergeCell ref="J96:M96"/>
    <mergeCell ref="V16:Y16"/>
    <mergeCell ref="N90:Q90"/>
    <mergeCell ref="V10:Y11"/>
    <mergeCell ref="J76:M76"/>
    <mergeCell ref="Z68:AB68"/>
    <mergeCell ref="N27:Q27"/>
    <mergeCell ref="N83:Q83"/>
    <mergeCell ref="V18:Y18"/>
    <mergeCell ref="Z67:AB67"/>
    <mergeCell ref="V17:Y17"/>
    <mergeCell ref="N20:Q20"/>
    <mergeCell ref="N91:Q91"/>
    <mergeCell ref="N85:Q85"/>
    <mergeCell ref="V60:Y60"/>
    <mergeCell ref="Z16:AB16"/>
    <mergeCell ref="V45:Y45"/>
    <mergeCell ref="V32:Y32"/>
    <mergeCell ref="V26:Y26"/>
    <mergeCell ref="N14:Q14"/>
  </mergeCells>
  <conditionalFormatting sqref="R13:U62 R64:U113">
    <cfRule type="cellIs" dxfId="3" priority="4" operator="lessThan">
      <formula>75</formula>
    </cfRule>
  </conditionalFormatting>
  <conditionalFormatting sqref="V13:Y113">
    <cfRule type="containsText" dxfId="2" priority="2" operator="containsText" text="Developing">
      <formula>NOT(ISERROR(SEARCH("Developing",V13)))</formula>
    </cfRule>
    <cfRule type="containsText" dxfId="1" priority="3" operator="containsText" text="Emerging">
      <formula>NOT(ISERROR(SEARCH("Emerging",V13)))</formula>
    </cfRule>
  </conditionalFormatting>
  <conditionalFormatting sqref="Z13:AB113">
    <cfRule type="containsText" dxfId="0" priority="1" operator="containsText" text="FAILED">
      <formula>NOT(ISERROR(SEARCH("FAILED",Z13)))</formula>
    </cfRule>
  </conditionalFormatting>
  <dataValidations count="39">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xr:uid="{00000000-0002-0000-0400-000000000000}"/>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xr:uid="{00000000-0002-0000-0400-000001000000}"/>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xr:uid="{00000000-0002-0000-0400-000002000000}"/>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xr:uid="{00000000-0002-0000-0400-000003000000}"/>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xr:uid="{00000000-0002-0000-0400-000004000000}"/>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xr:uid="{00000000-0002-0000-0400-000005000000}"/>
    <dataValidation allowBlank="1" showInputMessage="1" showErrorMessage="1" prompt="Performance Tasks Percentage Score"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xr:uid="{00000000-0002-0000-0400-000006000000}"/>
    <dataValidation allowBlank="1" showInputMessage="1" showErrorMessage="1" prompt="Performance tasks Weighted Score"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xr:uid="{00000000-0002-0000-0400-000007000000}"/>
    <dataValidation allowBlank="1" showInputMessage="1" showErrorMessage="1" prompt="INPUT Quarterly Assessment Highest Possible Score"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xr:uid="{00000000-0002-0000-0400-000008000000}"/>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xr:uid="{00000000-0002-0000-0400-000009000000}">
      <formula1>$AE$11</formula1>
    </dataValidation>
    <dataValidation allowBlank="1" showInputMessage="1" showErrorMessage="1" prompt="Quarterly Assessment Percentage Score"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xr:uid="{00000000-0002-0000-0400-00000A000000}"/>
    <dataValidation allowBlank="1" showInputMessage="1" showErrorMessage="1" prompt="Quarterly Assessment Weighted Score"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xr:uid="{00000000-0002-0000-0400-00000B000000}"/>
    <dataValidation allowBlank="1" showInputMessage="1" showErrorMessage="1" prompt="Initial Grade"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xr:uid="{00000000-0002-0000-0400-00000C000000}"/>
    <dataValidation allowBlank="1" showInputMessage="1" showErrorMessage="1" prompt="Quarterly Grade/Transmuted Grade"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xr:uid="{00000000-0002-0000-0400-00000D000000}"/>
    <dataValidation allowBlank="1" showInputMessage="1" showErrorMessage="1" prompt="Percentage"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xr:uid="{00000000-0002-0000-0400-00000E000000}"/>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xr:uid="{00000000-0002-0000-0400-00000F000000}"/>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xr:uid="{00000000-0002-0000-0400-000010000000}">
      <formula1>$AA$11</formula1>
    </dataValidation>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xr:uid="{00000000-0002-0000-0400-000011000000}">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xr:uid="{00000000-0002-0000-0400-000012000000}">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xr:uid="{00000000-0002-0000-0400-000013000000}">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xr:uid="{00000000-0002-0000-0400-000014000000}">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xr:uid="{00000000-0002-0000-0400-000015000000}">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xr:uid="{00000000-0002-0000-0400-000016000000}">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xr:uid="{00000000-0002-0000-0400-000017000000}">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xr:uid="{00000000-0002-0000-0400-000018000000}">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xr:uid="{00000000-0002-0000-0400-000019000000}">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xr:uid="{00000000-0002-0000-0400-00001A000000}">
      <formula1>$O$11</formula1>
    </dataValidation>
    <dataValidation type="whole" operator="lessThanOrEqual" allowBlank="1" showInputMessage="1" showErrorMessage="1" error="INPUT NUMBER LESS THAN OR EQUAL THE HIGHEST POSSIBLE SCORE" prompt="Input Raw Score"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xr:uid="{00000000-0002-0000-0400-00001B000000}">
      <formula1>#REF!</formula1>
    </dataValidation>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xr:uid="{00000000-0002-0000-0400-00001C000000}">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xr:uid="{00000000-0002-0000-0400-00001D000000}">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xr:uid="{00000000-0002-0000-0400-00001E000000}">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xr:uid="{00000000-0002-0000-0400-00001F000000}">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xr:uid="{00000000-0002-0000-0400-000020000000}">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xr:uid="{00000000-0002-0000-0400-000021000000}">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xr:uid="{00000000-0002-0000-0400-000022000000}">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xr:uid="{00000000-0002-0000-0400-000023000000}">
      <formula1>$Z$11</formula1>
    </dataValidation>
    <dataValidation allowBlank="1" showInputMessage="1" showErrorMessage="1" prompt="Do not type name of learners here. Go to INPUT DATA sheet." sqref="B13:B62 B64:B113" xr:uid="{00000000-0002-0000-0400-000024000000}"/>
    <dataValidation allowBlank="1" showErrorMessage="1" sqref="A12:AB12 A63:AB63 F13:AB62 F64:AB113 AC1:BE1048576 BF12:XFD12 BF63:XFD63" xr:uid="{00000000-0002-0000-0400-000025000000}"/>
    <dataValidation allowBlank="1" showErrorMessage="1" prompt="EITHER WRITE YOUR OWN HPS OR EMPTY" sqref="F10 J10 N10 R10 V10 Z10:AB11" xr:uid="{00000000-0002-0000-0400-000026000000}"/>
  </dataValidations>
  <printOptions horizontalCentered="1"/>
  <pageMargins left="0.4" right="0.4" top="0.5" bottom="0.5" header="0.3" footer="0.3"/>
  <pageSetup paperSize="9" scale="60" orientation="portrait" horizontalDpi="4294967293" verticalDpi="0"/>
  <rowBreaks count="1" manualBreakCount="1">
    <brk id="62" max="27"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W43"/>
  <sheetViews>
    <sheetView workbookViewId="0">
      <selection activeCell="B10" sqref="B10"/>
    </sheetView>
  </sheetViews>
  <sheetFormatPr defaultColWidth="8.88671875" defaultRowHeight="13.8"/>
  <cols>
    <col min="1" max="1" width="2" style="51" customWidth="1"/>
    <col min="2" max="2" width="25.33203125" style="51" customWidth="1"/>
    <col min="3" max="5" width="10.77734375" style="51" customWidth="1"/>
    <col min="6" max="6" width="10.109375" style="51" customWidth="1"/>
    <col min="7" max="7" width="8.88671875" style="51" customWidth="1"/>
    <col min="8" max="8" width="10.77734375" style="51" customWidth="1"/>
    <col min="9" max="9" width="4.109375" style="51" customWidth="1"/>
    <col min="10" max="11" width="10.77734375" style="51" customWidth="1"/>
    <col min="12" max="19" width="8.88671875" style="51" customWidth="1"/>
    <col min="20" max="20" width="8.77734375" style="94" customWidth="1"/>
    <col min="21" max="21" width="2.5546875" style="94" customWidth="1"/>
    <col min="22" max="22" width="8.77734375" style="94" customWidth="1"/>
    <col min="23" max="23" width="20.21875" style="94" customWidth="1"/>
    <col min="24" max="24" width="8.88671875" style="51" customWidth="1"/>
    <col min="25" max="16384" width="8.88671875" style="51"/>
  </cols>
  <sheetData>
    <row r="1" spans="2:23" ht="9" customHeight="1"/>
    <row r="2" spans="2:23" ht="19.95" customHeight="1">
      <c r="B2" s="73" t="s">
        <v>52</v>
      </c>
      <c r="C2" s="74" t="s">
        <v>53</v>
      </c>
      <c r="D2" s="74" t="s">
        <v>54</v>
      </c>
      <c r="E2" s="74" t="s">
        <v>55</v>
      </c>
      <c r="F2" s="75" t="s">
        <v>56</v>
      </c>
      <c r="H2" s="307" t="s">
        <v>57</v>
      </c>
      <c r="I2" s="273"/>
      <c r="J2" s="273"/>
      <c r="K2" s="273"/>
      <c r="T2" s="308" t="s">
        <v>58</v>
      </c>
      <c r="U2" s="308"/>
      <c r="V2" s="308"/>
      <c r="W2" s="308"/>
    </row>
    <row r="3" spans="2:23" ht="19.95" customHeight="1">
      <c r="B3" s="71" t="s">
        <v>59</v>
      </c>
      <c r="C3" s="52">
        <v>0.2</v>
      </c>
      <c r="D3" s="52">
        <v>0.5</v>
      </c>
      <c r="E3" s="52">
        <v>0.3</v>
      </c>
      <c r="F3" s="72">
        <f t="shared" ref="F3:F11" si="0">SUM(C3:E3)</f>
        <v>1</v>
      </c>
      <c r="H3" s="26">
        <v>0</v>
      </c>
      <c r="I3" s="26" t="s">
        <v>60</v>
      </c>
      <c r="J3" s="26">
        <v>39.99</v>
      </c>
      <c r="K3" s="25">
        <v>60</v>
      </c>
      <c r="T3" s="95">
        <v>0</v>
      </c>
      <c r="U3" s="95" t="s">
        <v>60</v>
      </c>
      <c r="V3" s="95">
        <v>64</v>
      </c>
      <c r="W3" s="96" t="s">
        <v>61</v>
      </c>
    </row>
    <row r="4" spans="2:23" ht="19.95" customHeight="1">
      <c r="B4" s="71" t="s">
        <v>62</v>
      </c>
      <c r="C4" s="52">
        <v>0.2</v>
      </c>
      <c r="D4" s="52">
        <v>0.5</v>
      </c>
      <c r="E4" s="52">
        <v>0.3</v>
      </c>
      <c r="F4" s="72">
        <f t="shared" si="0"/>
        <v>1</v>
      </c>
      <c r="H4" s="26">
        <v>40</v>
      </c>
      <c r="I4" s="26" t="s">
        <v>60</v>
      </c>
      <c r="J4" s="26">
        <v>42.99</v>
      </c>
      <c r="K4" s="25">
        <v>61</v>
      </c>
      <c r="T4" s="95">
        <v>65</v>
      </c>
      <c r="U4" s="95" t="s">
        <v>60</v>
      </c>
      <c r="V4" s="95">
        <v>74</v>
      </c>
      <c r="W4" s="96" t="s">
        <v>63</v>
      </c>
    </row>
    <row r="5" spans="2:23" ht="19.95" customHeight="1">
      <c r="B5" s="71" t="s">
        <v>64</v>
      </c>
      <c r="C5" s="52">
        <v>0.2</v>
      </c>
      <c r="D5" s="52">
        <v>0.5</v>
      </c>
      <c r="E5" s="52">
        <v>0.3</v>
      </c>
      <c r="F5" s="72">
        <f t="shared" si="0"/>
        <v>1</v>
      </c>
      <c r="H5" s="26">
        <v>43</v>
      </c>
      <c r="I5" s="26" t="s">
        <v>60</v>
      </c>
      <c r="J5" s="26">
        <v>45.99</v>
      </c>
      <c r="K5" s="25">
        <v>62</v>
      </c>
      <c r="T5" s="95">
        <v>75</v>
      </c>
      <c r="U5" s="95" t="s">
        <v>60</v>
      </c>
      <c r="V5" s="95">
        <v>79</v>
      </c>
      <c r="W5" s="96" t="s">
        <v>65</v>
      </c>
    </row>
    <row r="6" spans="2:23" ht="19.95" customHeight="1">
      <c r="B6" s="71" t="s">
        <v>10</v>
      </c>
      <c r="C6" s="52">
        <v>0.2</v>
      </c>
      <c r="D6" s="52">
        <v>0.5</v>
      </c>
      <c r="E6" s="52">
        <v>0.3</v>
      </c>
      <c r="F6" s="72">
        <f t="shared" si="0"/>
        <v>1</v>
      </c>
      <c r="H6" s="26">
        <v>46</v>
      </c>
      <c r="I6" s="26" t="s">
        <v>60</v>
      </c>
      <c r="J6" s="26">
        <v>47.99</v>
      </c>
      <c r="K6" s="25">
        <v>63</v>
      </c>
      <c r="T6" s="95">
        <v>80</v>
      </c>
      <c r="U6" s="95" t="s">
        <v>60</v>
      </c>
      <c r="V6" s="95">
        <v>89</v>
      </c>
      <c r="W6" s="96" t="s">
        <v>66</v>
      </c>
    </row>
    <row r="7" spans="2:23" ht="19.95" customHeight="1">
      <c r="B7" s="71" t="s">
        <v>67</v>
      </c>
      <c r="C7" s="52">
        <v>0.2</v>
      </c>
      <c r="D7" s="52">
        <v>0.5</v>
      </c>
      <c r="E7" s="52">
        <v>0.3</v>
      </c>
      <c r="F7" s="72">
        <f t="shared" si="0"/>
        <v>1</v>
      </c>
      <c r="H7" s="26">
        <v>48</v>
      </c>
      <c r="I7" s="26" t="s">
        <v>60</v>
      </c>
      <c r="J7" s="26">
        <v>49.99</v>
      </c>
      <c r="K7" s="25">
        <v>64</v>
      </c>
      <c r="T7" s="95">
        <v>90</v>
      </c>
      <c r="U7" s="95" t="s">
        <v>60</v>
      </c>
      <c r="V7" s="95">
        <v>100</v>
      </c>
      <c r="W7" s="96" t="s">
        <v>68</v>
      </c>
    </row>
    <row r="8" spans="2:23" ht="19.95" customHeight="1">
      <c r="B8" s="71" t="s">
        <v>69</v>
      </c>
      <c r="C8" s="52">
        <v>0.2</v>
      </c>
      <c r="D8" s="52">
        <v>0.5</v>
      </c>
      <c r="E8" s="52">
        <v>0.3</v>
      </c>
      <c r="F8" s="72">
        <f t="shared" si="0"/>
        <v>1</v>
      </c>
      <c r="H8" s="26">
        <v>50</v>
      </c>
      <c r="I8" s="26" t="s">
        <v>60</v>
      </c>
      <c r="J8" s="26">
        <v>51.99</v>
      </c>
      <c r="K8" s="25">
        <v>65</v>
      </c>
    </row>
    <row r="9" spans="2:23" ht="19.95" customHeight="1">
      <c r="B9" s="76" t="s">
        <v>70</v>
      </c>
      <c r="C9" s="77">
        <v>0.2</v>
      </c>
      <c r="D9" s="77">
        <v>0.6</v>
      </c>
      <c r="E9" s="77">
        <v>0.2</v>
      </c>
      <c r="F9" s="78">
        <f t="shared" si="0"/>
        <v>1</v>
      </c>
      <c r="H9" s="26">
        <v>52</v>
      </c>
      <c r="I9" s="26" t="s">
        <v>60</v>
      </c>
      <c r="J9" s="26">
        <v>53.99</v>
      </c>
      <c r="K9" s="25">
        <v>66</v>
      </c>
    </row>
    <row r="10" spans="2:23" ht="19.95" customHeight="1">
      <c r="B10" s="76" t="s">
        <v>71</v>
      </c>
      <c r="C10" s="77">
        <v>0.2</v>
      </c>
      <c r="D10" s="77">
        <v>0.6</v>
      </c>
      <c r="E10" s="77">
        <v>0.2</v>
      </c>
      <c r="F10" s="78">
        <f t="shared" si="0"/>
        <v>1</v>
      </c>
      <c r="H10" s="26">
        <v>54</v>
      </c>
      <c r="I10" s="26" t="s">
        <v>60</v>
      </c>
      <c r="J10" s="26">
        <v>55.99</v>
      </c>
      <c r="K10" s="25">
        <v>67</v>
      </c>
    </row>
    <row r="11" spans="2:23" ht="19.95" customHeight="1">
      <c r="B11" s="76" t="s">
        <v>72</v>
      </c>
      <c r="C11" s="77">
        <v>0.2</v>
      </c>
      <c r="D11" s="77">
        <v>0.5</v>
      </c>
      <c r="E11" s="77">
        <v>0.3</v>
      </c>
      <c r="F11" s="78">
        <f t="shared" si="0"/>
        <v>1</v>
      </c>
      <c r="H11" s="26">
        <v>56</v>
      </c>
      <c r="I11" s="26" t="s">
        <v>60</v>
      </c>
      <c r="J11" s="26">
        <v>57.99</v>
      </c>
      <c r="K11" s="25">
        <v>68</v>
      </c>
    </row>
    <row r="12" spans="2:23" ht="19.95" customHeight="1">
      <c r="H12" s="26">
        <v>58</v>
      </c>
      <c r="I12" s="26" t="s">
        <v>60</v>
      </c>
      <c r="J12" s="26">
        <v>59.99</v>
      </c>
      <c r="K12" s="25">
        <v>69</v>
      </c>
    </row>
    <row r="13" spans="2:23" ht="19.95" customHeight="1">
      <c r="H13" s="26">
        <v>60</v>
      </c>
      <c r="I13" s="26" t="s">
        <v>60</v>
      </c>
      <c r="J13" s="26">
        <v>61.99</v>
      </c>
      <c r="K13" s="25">
        <v>70</v>
      </c>
    </row>
    <row r="14" spans="2:23" ht="19.95" customHeight="1">
      <c r="H14" s="26">
        <v>62</v>
      </c>
      <c r="I14" s="26" t="s">
        <v>60</v>
      </c>
      <c r="J14" s="26">
        <v>63.99</v>
      </c>
      <c r="K14" s="25">
        <v>71</v>
      </c>
    </row>
    <row r="15" spans="2:23" ht="19.95" customHeight="1">
      <c r="H15" s="26">
        <v>64</v>
      </c>
      <c r="I15" s="26" t="s">
        <v>60</v>
      </c>
      <c r="J15" s="26">
        <v>65.989999999999995</v>
      </c>
      <c r="K15" s="25">
        <v>72</v>
      </c>
    </row>
    <row r="16" spans="2:23" ht="19.95" customHeight="1">
      <c r="H16" s="26">
        <v>66</v>
      </c>
      <c r="I16" s="26" t="s">
        <v>60</v>
      </c>
      <c r="J16" s="26">
        <v>67.989999999999995</v>
      </c>
      <c r="K16" s="25">
        <v>73</v>
      </c>
    </row>
    <row r="17" spans="8:11" ht="19.95" customHeight="1">
      <c r="H17" s="26">
        <v>68</v>
      </c>
      <c r="I17" s="26" t="s">
        <v>60</v>
      </c>
      <c r="J17" s="26">
        <v>69.989999999999995</v>
      </c>
      <c r="K17" s="25">
        <v>74</v>
      </c>
    </row>
    <row r="18" spans="8:11" ht="19.95" customHeight="1">
      <c r="H18" s="26">
        <v>70</v>
      </c>
      <c r="I18" s="26" t="s">
        <v>60</v>
      </c>
      <c r="J18" s="26">
        <v>72.989999999999995</v>
      </c>
      <c r="K18" s="25">
        <v>75</v>
      </c>
    </row>
    <row r="19" spans="8:11" ht="19.95" customHeight="1">
      <c r="H19" s="26">
        <v>73</v>
      </c>
      <c r="I19" s="26" t="s">
        <v>60</v>
      </c>
      <c r="J19" s="26">
        <v>74.989999999999995</v>
      </c>
      <c r="K19" s="25">
        <v>76</v>
      </c>
    </row>
    <row r="20" spans="8:11" ht="19.95" customHeight="1">
      <c r="H20" s="26">
        <v>75</v>
      </c>
      <c r="I20" s="26" t="s">
        <v>60</v>
      </c>
      <c r="J20" s="26">
        <v>75.989999999999995</v>
      </c>
      <c r="K20" s="25">
        <v>77</v>
      </c>
    </row>
    <row r="21" spans="8:11" ht="19.95" customHeight="1">
      <c r="H21" s="26">
        <v>76</v>
      </c>
      <c r="I21" s="26" t="s">
        <v>60</v>
      </c>
      <c r="J21" s="26">
        <v>76.989999999999995</v>
      </c>
      <c r="K21" s="25">
        <v>78</v>
      </c>
    </row>
    <row r="22" spans="8:11" ht="19.95" customHeight="1">
      <c r="H22" s="26">
        <v>77</v>
      </c>
      <c r="I22" s="26" t="s">
        <v>60</v>
      </c>
      <c r="J22" s="26">
        <v>77.989999999999995</v>
      </c>
      <c r="K22" s="25">
        <v>79</v>
      </c>
    </row>
    <row r="23" spans="8:11" ht="19.95" customHeight="1">
      <c r="H23" s="26">
        <v>78</v>
      </c>
      <c r="I23" s="26" t="s">
        <v>60</v>
      </c>
      <c r="J23" s="26">
        <v>78.989999999999995</v>
      </c>
      <c r="K23" s="25">
        <v>80</v>
      </c>
    </row>
    <row r="24" spans="8:11" ht="19.95" customHeight="1">
      <c r="H24" s="26">
        <v>79</v>
      </c>
      <c r="I24" s="26" t="s">
        <v>60</v>
      </c>
      <c r="J24" s="26">
        <v>79.989999999999995</v>
      </c>
      <c r="K24" s="25">
        <v>81</v>
      </c>
    </row>
    <row r="25" spans="8:11" ht="19.95" customHeight="1">
      <c r="H25" s="26">
        <v>80</v>
      </c>
      <c r="I25" s="26" t="s">
        <v>60</v>
      </c>
      <c r="J25" s="26">
        <v>80.989999999999995</v>
      </c>
      <c r="K25" s="25">
        <v>82</v>
      </c>
    </row>
    <row r="26" spans="8:11" ht="19.95" customHeight="1">
      <c r="H26" s="26">
        <v>81</v>
      </c>
      <c r="I26" s="26" t="s">
        <v>60</v>
      </c>
      <c r="J26" s="26">
        <v>81.99</v>
      </c>
      <c r="K26" s="25">
        <v>83</v>
      </c>
    </row>
    <row r="27" spans="8:11" ht="19.95" customHeight="1">
      <c r="H27" s="26">
        <v>82</v>
      </c>
      <c r="I27" s="26" t="s">
        <v>60</v>
      </c>
      <c r="J27" s="26">
        <v>82.99</v>
      </c>
      <c r="K27" s="25">
        <v>84</v>
      </c>
    </row>
    <row r="28" spans="8:11" ht="19.95" customHeight="1">
      <c r="H28" s="26">
        <v>83</v>
      </c>
      <c r="I28" s="26" t="s">
        <v>60</v>
      </c>
      <c r="J28" s="26">
        <v>83.99</v>
      </c>
      <c r="K28" s="25">
        <v>85</v>
      </c>
    </row>
    <row r="29" spans="8:11" ht="19.95" customHeight="1">
      <c r="H29" s="26">
        <v>84</v>
      </c>
      <c r="I29" s="26" t="s">
        <v>60</v>
      </c>
      <c r="J29" s="26">
        <v>84.99</v>
      </c>
      <c r="K29" s="25">
        <v>86</v>
      </c>
    </row>
    <row r="30" spans="8:11" ht="19.95" customHeight="1">
      <c r="H30" s="26">
        <v>85</v>
      </c>
      <c r="I30" s="26" t="s">
        <v>60</v>
      </c>
      <c r="J30" s="26">
        <v>85.99</v>
      </c>
      <c r="K30" s="25">
        <v>87</v>
      </c>
    </row>
    <row r="31" spans="8:11" ht="19.95" customHeight="1">
      <c r="H31" s="26">
        <v>86</v>
      </c>
      <c r="I31" s="26" t="s">
        <v>60</v>
      </c>
      <c r="J31" s="26">
        <v>86.99</v>
      </c>
      <c r="K31" s="25">
        <v>88</v>
      </c>
    </row>
    <row r="32" spans="8:11" ht="19.95" customHeight="1">
      <c r="H32" s="26">
        <v>87</v>
      </c>
      <c r="I32" s="26" t="s">
        <v>60</v>
      </c>
      <c r="J32" s="26">
        <v>87.99</v>
      </c>
      <c r="K32" s="25">
        <v>89</v>
      </c>
    </row>
    <row r="33" spans="8:11" ht="19.95" customHeight="1">
      <c r="H33" s="26">
        <v>88</v>
      </c>
      <c r="I33" s="26" t="s">
        <v>60</v>
      </c>
      <c r="J33" s="26">
        <v>88.99</v>
      </c>
      <c r="K33" s="25">
        <v>90</v>
      </c>
    </row>
    <row r="34" spans="8:11" ht="19.95" customHeight="1">
      <c r="H34" s="26">
        <v>89</v>
      </c>
      <c r="I34" s="26" t="s">
        <v>60</v>
      </c>
      <c r="J34" s="26">
        <v>89.99</v>
      </c>
      <c r="K34" s="25">
        <v>91</v>
      </c>
    </row>
    <row r="35" spans="8:11" ht="19.95" customHeight="1">
      <c r="H35" s="26">
        <v>90</v>
      </c>
      <c r="I35" s="26" t="s">
        <v>60</v>
      </c>
      <c r="J35" s="26">
        <v>90.99</v>
      </c>
      <c r="K35" s="25">
        <v>92</v>
      </c>
    </row>
    <row r="36" spans="8:11" ht="19.95" customHeight="1">
      <c r="H36" s="26">
        <v>91</v>
      </c>
      <c r="I36" s="26" t="s">
        <v>60</v>
      </c>
      <c r="J36" s="26">
        <v>91.99</v>
      </c>
      <c r="K36" s="25">
        <v>93</v>
      </c>
    </row>
    <row r="37" spans="8:11" ht="19.95" customHeight="1">
      <c r="H37" s="26">
        <v>92</v>
      </c>
      <c r="I37" s="26" t="s">
        <v>60</v>
      </c>
      <c r="J37" s="26">
        <v>92.99</v>
      </c>
      <c r="K37" s="25">
        <v>94</v>
      </c>
    </row>
    <row r="38" spans="8:11" ht="19.95" customHeight="1">
      <c r="H38" s="26">
        <v>93</v>
      </c>
      <c r="I38" s="26" t="s">
        <v>60</v>
      </c>
      <c r="J38" s="26">
        <v>93.99</v>
      </c>
      <c r="K38" s="25">
        <v>95</v>
      </c>
    </row>
    <row r="39" spans="8:11" ht="19.95" customHeight="1">
      <c r="H39" s="26">
        <v>94</v>
      </c>
      <c r="I39" s="26" t="s">
        <v>60</v>
      </c>
      <c r="J39" s="26">
        <v>94.99</v>
      </c>
      <c r="K39" s="25">
        <v>96</v>
      </c>
    </row>
    <row r="40" spans="8:11" ht="19.95" customHeight="1">
      <c r="H40" s="26">
        <v>95</v>
      </c>
      <c r="I40" s="26" t="s">
        <v>60</v>
      </c>
      <c r="J40" s="26">
        <v>95.99</v>
      </c>
      <c r="K40" s="25">
        <v>97</v>
      </c>
    </row>
    <row r="41" spans="8:11" ht="19.95" customHeight="1">
      <c r="H41" s="26">
        <v>96</v>
      </c>
      <c r="I41" s="26" t="s">
        <v>60</v>
      </c>
      <c r="J41" s="26">
        <v>97.49</v>
      </c>
      <c r="K41" s="25">
        <v>98</v>
      </c>
    </row>
    <row r="42" spans="8:11" ht="19.95" customHeight="1">
      <c r="H42" s="26">
        <v>97.5</v>
      </c>
      <c r="I42" s="26" t="s">
        <v>60</v>
      </c>
      <c r="J42" s="26">
        <v>99.49</v>
      </c>
      <c r="K42" s="25">
        <v>99</v>
      </c>
    </row>
    <row r="43" spans="8:11" ht="19.95" customHeight="1">
      <c r="H43" s="26">
        <v>99.5</v>
      </c>
      <c r="I43" s="26" t="s">
        <v>60</v>
      </c>
      <c r="J43" s="26">
        <v>100</v>
      </c>
      <c r="K43" s="25">
        <v>100</v>
      </c>
    </row>
  </sheetData>
  <mergeCells count="2">
    <mergeCell ref="H2:K2"/>
    <mergeCell ref="T2:W2"/>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B1" workbookViewId="0">
      <selection activeCell="G2" sqref="G2:J42"/>
    </sheetView>
  </sheetViews>
  <sheetFormatPr defaultColWidth="9.109375" defaultRowHeight="13.2"/>
  <cols>
    <col min="1" max="1" width="50" style="22" customWidth="1"/>
    <col min="2" max="2" width="27.109375" style="22" customWidth="1"/>
    <col min="3" max="3" width="35" style="22" customWidth="1"/>
    <col min="4" max="4" width="34.109375" style="22" customWidth="1"/>
    <col min="5" max="6" width="9.109375" style="22" customWidth="1"/>
    <col min="7" max="7" width="9.88671875" style="24" customWidth="1"/>
    <col min="8" max="20" width="9.109375" style="22" customWidth="1"/>
    <col min="21" max="21" width="49.109375" style="22" customWidth="1"/>
    <col min="22" max="24" width="9.109375" style="23" customWidth="1"/>
    <col min="25" max="25" width="9.109375" style="22" customWidth="1"/>
    <col min="26" max="16384" width="9.109375" style="22"/>
  </cols>
  <sheetData>
    <row r="1" spans="1:24" ht="25.95" customHeight="1">
      <c r="A1" s="31" t="s">
        <v>52</v>
      </c>
      <c r="B1" s="31" t="s">
        <v>73</v>
      </c>
      <c r="C1" s="31" t="s">
        <v>74</v>
      </c>
      <c r="D1" s="30" t="s">
        <v>75</v>
      </c>
      <c r="G1" s="309" t="s">
        <v>57</v>
      </c>
      <c r="H1" s="273"/>
      <c r="I1" s="273"/>
      <c r="J1" s="273"/>
    </row>
    <row r="2" spans="1:24">
      <c r="A2" s="22" t="s">
        <v>59</v>
      </c>
      <c r="B2" s="29">
        <v>0.3</v>
      </c>
      <c r="C2" s="29">
        <v>0.5</v>
      </c>
      <c r="D2" s="29">
        <v>0.2</v>
      </c>
      <c r="E2" s="28">
        <f>SUM(B2:D2)</f>
        <v>1</v>
      </c>
      <c r="G2" s="26">
        <v>0</v>
      </c>
      <c r="H2" s="26" t="s">
        <v>60</v>
      </c>
      <c r="I2" s="26">
        <v>3.99</v>
      </c>
      <c r="J2" s="25">
        <v>60</v>
      </c>
    </row>
    <row r="3" spans="1:24">
      <c r="A3" s="22" t="s">
        <v>62</v>
      </c>
      <c r="B3" s="29">
        <v>0.4</v>
      </c>
      <c r="C3" s="29">
        <v>0.4</v>
      </c>
      <c r="D3" s="29">
        <v>0.2</v>
      </c>
      <c r="E3" s="28">
        <f>SUM(B3:D3)</f>
        <v>1</v>
      </c>
      <c r="G3" s="26">
        <v>4</v>
      </c>
      <c r="H3" s="26" t="s">
        <v>60</v>
      </c>
      <c r="I3" s="26">
        <v>7.99</v>
      </c>
      <c r="J3" s="25">
        <v>61</v>
      </c>
    </row>
    <row r="4" spans="1:24">
      <c r="A4" s="22" t="s">
        <v>64</v>
      </c>
      <c r="B4" s="29">
        <v>0.2</v>
      </c>
      <c r="C4" s="29">
        <v>0.6</v>
      </c>
      <c r="D4" s="29">
        <v>0.2</v>
      </c>
      <c r="E4" s="28">
        <f>SUM(B4:D4)</f>
        <v>1</v>
      </c>
      <c r="G4" s="26">
        <v>8</v>
      </c>
      <c r="H4" s="26" t="s">
        <v>60</v>
      </c>
      <c r="I4" s="26">
        <v>11.99</v>
      </c>
      <c r="J4" s="25">
        <v>62</v>
      </c>
    </row>
    <row r="5" spans="1:24">
      <c r="A5" s="22" t="s">
        <v>10</v>
      </c>
      <c r="G5" s="26">
        <v>12</v>
      </c>
      <c r="H5" s="26" t="s">
        <v>60</v>
      </c>
      <c r="I5" s="26">
        <v>15.99</v>
      </c>
      <c r="J5" s="25">
        <v>63</v>
      </c>
      <c r="V5" s="23" t="s">
        <v>76</v>
      </c>
      <c r="W5" s="23" t="s">
        <v>77</v>
      </c>
      <c r="X5" s="23" t="s">
        <v>78</v>
      </c>
    </row>
    <row r="6" spans="1:24">
      <c r="A6" s="22" t="s">
        <v>67</v>
      </c>
      <c r="G6" s="26">
        <v>16</v>
      </c>
      <c r="H6" s="26" t="s">
        <v>60</v>
      </c>
      <c r="I6" s="26">
        <v>19.989999999999998</v>
      </c>
      <c r="J6" s="25">
        <v>64</v>
      </c>
      <c r="U6" s="22" t="s">
        <v>59</v>
      </c>
      <c r="V6" s="27">
        <v>0.3</v>
      </c>
      <c r="W6" s="27">
        <v>0.5</v>
      </c>
      <c r="X6" s="27">
        <v>0.2</v>
      </c>
    </row>
    <row r="7" spans="1:24">
      <c r="A7" s="22" t="s">
        <v>79</v>
      </c>
      <c r="G7" s="26">
        <v>20</v>
      </c>
      <c r="H7" s="26" t="s">
        <v>60</v>
      </c>
      <c r="I7" s="26">
        <v>23.99</v>
      </c>
      <c r="J7" s="25">
        <v>65</v>
      </c>
      <c r="U7" s="22" t="s">
        <v>62</v>
      </c>
      <c r="V7" s="27">
        <v>0.3</v>
      </c>
      <c r="W7" s="27">
        <v>0.5</v>
      </c>
      <c r="X7" s="27">
        <v>0.2</v>
      </c>
    </row>
    <row r="8" spans="1:24">
      <c r="A8" s="22" t="s">
        <v>80</v>
      </c>
      <c r="G8" s="26">
        <v>24</v>
      </c>
      <c r="H8" s="26" t="s">
        <v>60</v>
      </c>
      <c r="I8" s="26">
        <v>27.99</v>
      </c>
      <c r="J8" s="25">
        <v>66</v>
      </c>
      <c r="U8" s="22" t="s">
        <v>64</v>
      </c>
      <c r="V8" s="27">
        <v>0.4</v>
      </c>
      <c r="W8" s="27">
        <v>0.4</v>
      </c>
      <c r="X8" s="27">
        <v>0.2</v>
      </c>
    </row>
    <row r="9" spans="1:24">
      <c r="A9" s="22" t="s">
        <v>81</v>
      </c>
      <c r="C9" s="22" t="s">
        <v>82</v>
      </c>
      <c r="G9" s="26">
        <v>28</v>
      </c>
      <c r="H9" s="26" t="s">
        <v>60</v>
      </c>
      <c r="I9" s="26">
        <v>31.99</v>
      </c>
      <c r="J9" s="25">
        <v>67</v>
      </c>
      <c r="U9" s="22" t="s">
        <v>10</v>
      </c>
      <c r="V9" s="27">
        <v>0.4</v>
      </c>
      <c r="W9" s="27">
        <v>0.4</v>
      </c>
      <c r="X9" s="27">
        <v>0.2</v>
      </c>
    </row>
    <row r="10" spans="1:24">
      <c r="C10" s="22" t="s">
        <v>83</v>
      </c>
      <c r="G10" s="26">
        <v>32</v>
      </c>
      <c r="H10" s="26" t="s">
        <v>60</v>
      </c>
      <c r="I10" s="26">
        <v>35.99</v>
      </c>
      <c r="J10" s="25">
        <v>68</v>
      </c>
      <c r="U10" s="22" t="s">
        <v>67</v>
      </c>
      <c r="V10" s="27">
        <v>0.3</v>
      </c>
      <c r="W10" s="27">
        <v>0.5</v>
      </c>
      <c r="X10" s="27">
        <v>0.2</v>
      </c>
    </row>
    <row r="11" spans="1:24">
      <c r="C11" s="22" t="s">
        <v>84</v>
      </c>
      <c r="G11" s="26">
        <v>36</v>
      </c>
      <c r="H11" s="26" t="s">
        <v>60</v>
      </c>
      <c r="I11" s="26">
        <v>39.99</v>
      </c>
      <c r="J11" s="25">
        <v>69</v>
      </c>
      <c r="U11" s="22" t="s">
        <v>79</v>
      </c>
      <c r="V11" s="27">
        <v>0.3</v>
      </c>
      <c r="W11" s="27">
        <v>0.5</v>
      </c>
      <c r="X11" s="27">
        <v>0.2</v>
      </c>
    </row>
    <row r="12" spans="1:24">
      <c r="C12" s="22" t="s">
        <v>85</v>
      </c>
      <c r="G12" s="26">
        <v>40</v>
      </c>
      <c r="H12" s="26" t="s">
        <v>60</v>
      </c>
      <c r="I12" s="26">
        <v>43.99</v>
      </c>
      <c r="J12" s="25">
        <v>70</v>
      </c>
      <c r="U12" s="22" t="s">
        <v>80</v>
      </c>
      <c r="V12" s="27">
        <v>0.2</v>
      </c>
      <c r="W12" s="27">
        <v>0.6</v>
      </c>
      <c r="X12" s="27">
        <v>0.2</v>
      </c>
    </row>
    <row r="13" spans="1:24">
      <c r="G13" s="26">
        <v>44</v>
      </c>
      <c r="H13" s="26" t="s">
        <v>60</v>
      </c>
      <c r="I13" s="26">
        <v>47.99</v>
      </c>
      <c r="J13" s="25">
        <v>71</v>
      </c>
      <c r="U13" s="22" t="s">
        <v>81</v>
      </c>
      <c r="V13" s="27">
        <v>0.3</v>
      </c>
      <c r="W13" s="27">
        <v>0.5</v>
      </c>
      <c r="X13" s="27">
        <v>0.2</v>
      </c>
    </row>
    <row r="14" spans="1:24">
      <c r="G14" s="26">
        <v>48</v>
      </c>
      <c r="H14" s="26" t="s">
        <v>60</v>
      </c>
      <c r="I14" s="26">
        <v>51.99</v>
      </c>
      <c r="J14" s="25">
        <v>72</v>
      </c>
    </row>
    <row r="15" spans="1:24">
      <c r="G15" s="26">
        <v>52</v>
      </c>
      <c r="H15" s="26" t="s">
        <v>60</v>
      </c>
      <c r="I15" s="26">
        <v>55.99</v>
      </c>
      <c r="J15" s="25">
        <v>73</v>
      </c>
      <c r="U15" s="22" t="str">
        <f>U6&amp;U7&amp;U8&amp;U9&amp;U10&amp;U11&amp;U12&amp;U13</f>
        <v>FILIPINOENGLISHMATHEMATICSSCIENCEARALING PANLIPUNANEDUKASYON SA PAGPAPAKATAOEDUKASYONG PANTAHANAN AT PANGKABUHAYANMOTHER TONGUE</v>
      </c>
    </row>
    <row r="16" spans="1:24">
      <c r="G16" s="26">
        <v>56</v>
      </c>
      <c r="H16" s="26" t="s">
        <v>60</v>
      </c>
      <c r="I16" s="26">
        <v>59.99</v>
      </c>
      <c r="J16" s="25">
        <v>74</v>
      </c>
      <c r="U16" s="22" t="s">
        <v>86</v>
      </c>
    </row>
    <row r="17" spans="7:10">
      <c r="G17" s="26">
        <v>60</v>
      </c>
      <c r="H17" s="26" t="s">
        <v>60</v>
      </c>
      <c r="I17" s="26">
        <v>61.59</v>
      </c>
      <c r="J17" s="25">
        <v>75</v>
      </c>
    </row>
    <row r="18" spans="7:10">
      <c r="G18" s="26">
        <v>61.6</v>
      </c>
      <c r="H18" s="26" t="s">
        <v>60</v>
      </c>
      <c r="I18" s="26">
        <v>63.19</v>
      </c>
      <c r="J18" s="25">
        <v>76</v>
      </c>
    </row>
    <row r="19" spans="7:10">
      <c r="G19" s="26">
        <v>63.2</v>
      </c>
      <c r="H19" s="26" t="s">
        <v>60</v>
      </c>
      <c r="I19" s="26">
        <v>64.790000000000006</v>
      </c>
      <c r="J19" s="25">
        <v>77</v>
      </c>
    </row>
    <row r="20" spans="7:10">
      <c r="G20" s="26">
        <v>64.8</v>
      </c>
      <c r="H20" s="26" t="s">
        <v>60</v>
      </c>
      <c r="I20" s="26">
        <v>66.39</v>
      </c>
      <c r="J20" s="25">
        <v>78</v>
      </c>
    </row>
    <row r="21" spans="7:10">
      <c r="G21" s="26">
        <v>66.400000000000006</v>
      </c>
      <c r="H21" s="26" t="s">
        <v>60</v>
      </c>
      <c r="I21" s="26">
        <v>67.990000000000009</v>
      </c>
      <c r="J21" s="25">
        <v>79</v>
      </c>
    </row>
    <row r="22" spans="7:10">
      <c r="G22" s="26">
        <v>68</v>
      </c>
      <c r="H22" s="26" t="s">
        <v>60</v>
      </c>
      <c r="I22" s="26">
        <v>69.59</v>
      </c>
      <c r="J22" s="25">
        <v>80</v>
      </c>
    </row>
    <row r="23" spans="7:10">
      <c r="G23" s="26">
        <v>69.599999999999994</v>
      </c>
      <c r="H23" s="26" t="s">
        <v>60</v>
      </c>
      <c r="I23" s="26">
        <v>71.19</v>
      </c>
      <c r="J23" s="25">
        <v>81</v>
      </c>
    </row>
    <row r="24" spans="7:10">
      <c r="G24" s="26">
        <v>71.2</v>
      </c>
      <c r="H24" s="26" t="s">
        <v>60</v>
      </c>
      <c r="I24" s="26">
        <v>72.790000000000006</v>
      </c>
      <c r="J24" s="25">
        <v>82</v>
      </c>
    </row>
    <row r="25" spans="7:10">
      <c r="G25" s="26">
        <v>72.8</v>
      </c>
      <c r="H25" s="26" t="s">
        <v>60</v>
      </c>
      <c r="I25" s="26">
        <v>74.39</v>
      </c>
      <c r="J25" s="25">
        <v>83</v>
      </c>
    </row>
    <row r="26" spans="7:10">
      <c r="G26" s="26">
        <v>74.400000000000006</v>
      </c>
      <c r="H26" s="26" t="s">
        <v>60</v>
      </c>
      <c r="I26" s="26">
        <v>75.990000000000009</v>
      </c>
      <c r="J26" s="25">
        <v>84</v>
      </c>
    </row>
    <row r="27" spans="7:10">
      <c r="G27" s="26">
        <v>76</v>
      </c>
      <c r="H27" s="26" t="s">
        <v>60</v>
      </c>
      <c r="I27" s="26">
        <v>77.59</v>
      </c>
      <c r="J27" s="25">
        <v>85</v>
      </c>
    </row>
    <row r="28" spans="7:10">
      <c r="G28" s="26">
        <v>77.599999999999994</v>
      </c>
      <c r="H28" s="26" t="s">
        <v>60</v>
      </c>
      <c r="I28" s="26">
        <v>79.19</v>
      </c>
      <c r="J28" s="25">
        <v>86</v>
      </c>
    </row>
    <row r="29" spans="7:10">
      <c r="G29" s="26">
        <v>79.2</v>
      </c>
      <c r="H29" s="26" t="s">
        <v>60</v>
      </c>
      <c r="I29" s="26">
        <v>80.790000000000006</v>
      </c>
      <c r="J29" s="25">
        <v>87</v>
      </c>
    </row>
    <row r="30" spans="7:10">
      <c r="G30" s="26">
        <v>80.8</v>
      </c>
      <c r="H30" s="26" t="s">
        <v>60</v>
      </c>
      <c r="I30" s="26">
        <v>82.39</v>
      </c>
      <c r="J30" s="25">
        <v>88</v>
      </c>
    </row>
    <row r="31" spans="7:10">
      <c r="G31" s="26">
        <v>82.4</v>
      </c>
      <c r="H31" s="26" t="s">
        <v>60</v>
      </c>
      <c r="I31" s="26">
        <v>83.990000000000009</v>
      </c>
      <c r="J31" s="25">
        <v>89</v>
      </c>
    </row>
    <row r="32" spans="7:10">
      <c r="G32" s="26">
        <v>84</v>
      </c>
      <c r="H32" s="26" t="s">
        <v>60</v>
      </c>
      <c r="I32" s="26">
        <v>85.59</v>
      </c>
      <c r="J32" s="25">
        <v>90</v>
      </c>
    </row>
    <row r="33" spans="7:10">
      <c r="G33" s="26">
        <v>85.6</v>
      </c>
      <c r="H33" s="26" t="s">
        <v>60</v>
      </c>
      <c r="I33" s="26">
        <v>87.19</v>
      </c>
      <c r="J33" s="25">
        <v>91</v>
      </c>
    </row>
    <row r="34" spans="7:10">
      <c r="G34" s="26">
        <v>87.2</v>
      </c>
      <c r="H34" s="26" t="s">
        <v>60</v>
      </c>
      <c r="I34" s="26">
        <v>88.79</v>
      </c>
      <c r="J34" s="25">
        <v>92</v>
      </c>
    </row>
    <row r="35" spans="7:10">
      <c r="G35" s="26">
        <v>88.8</v>
      </c>
      <c r="H35" s="26" t="s">
        <v>60</v>
      </c>
      <c r="I35" s="26">
        <v>90.39</v>
      </c>
      <c r="J35" s="25">
        <v>93</v>
      </c>
    </row>
    <row r="36" spans="7:10">
      <c r="G36" s="26">
        <v>90.4</v>
      </c>
      <c r="H36" s="26" t="s">
        <v>60</v>
      </c>
      <c r="I36" s="26">
        <v>91.990000000000009</v>
      </c>
      <c r="J36" s="25">
        <v>94</v>
      </c>
    </row>
    <row r="37" spans="7:10">
      <c r="G37" s="26">
        <v>92</v>
      </c>
      <c r="H37" s="26" t="s">
        <v>60</v>
      </c>
      <c r="I37" s="26">
        <v>93.59</v>
      </c>
      <c r="J37" s="25">
        <v>95</v>
      </c>
    </row>
    <row r="38" spans="7:10">
      <c r="G38" s="26">
        <v>93.6</v>
      </c>
      <c r="H38" s="26" t="s">
        <v>60</v>
      </c>
      <c r="I38" s="26">
        <v>95.19</v>
      </c>
      <c r="J38" s="25">
        <v>96</v>
      </c>
    </row>
    <row r="39" spans="7:10">
      <c r="G39" s="26">
        <v>95.2</v>
      </c>
      <c r="H39" s="26" t="s">
        <v>60</v>
      </c>
      <c r="I39" s="26">
        <v>96.79</v>
      </c>
      <c r="J39" s="25">
        <v>97</v>
      </c>
    </row>
    <row r="40" spans="7:10">
      <c r="G40" s="26">
        <v>96.8</v>
      </c>
      <c r="H40" s="26" t="s">
        <v>60</v>
      </c>
      <c r="I40" s="26">
        <v>98.39</v>
      </c>
      <c r="J40" s="25">
        <v>98</v>
      </c>
    </row>
    <row r="41" spans="7:10">
      <c r="G41" s="26">
        <v>98.4</v>
      </c>
      <c r="H41" s="26" t="s">
        <v>60</v>
      </c>
      <c r="I41" s="26">
        <v>99.990000000000009</v>
      </c>
      <c r="J41" s="25">
        <v>99</v>
      </c>
    </row>
    <row r="42" spans="7:10">
      <c r="G42" s="26">
        <v>100</v>
      </c>
      <c r="H42" s="26" t="s">
        <v>60</v>
      </c>
      <c r="I42" s="26"/>
      <c r="J42" s="25">
        <v>100</v>
      </c>
    </row>
  </sheetData>
  <mergeCells count="1">
    <mergeCell ref="G1:J1"/>
  </mergeCell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81550-826C-4719-B1CB-1AE138833712}">
  <dimension ref="A8:C112"/>
  <sheetViews>
    <sheetView workbookViewId="0"/>
  </sheetViews>
  <sheetFormatPr defaultRowHeight="14.4"/>
  <cols>
    <col min="2" max="2" width="40.77734375" customWidth="1"/>
    <col min="3" max="3" width="16.77734375" customWidth="1"/>
  </cols>
  <sheetData>
    <row r="8" spans="1:3">
      <c r="A8" s="310" t="s">
        <v>194</v>
      </c>
      <c r="B8" s="310" t="s">
        <v>195</v>
      </c>
      <c r="C8" s="310" t="s">
        <v>196</v>
      </c>
    </row>
    <row r="12" spans="1:3">
      <c r="A12">
        <v>1</v>
      </c>
      <c r="B12" t="s">
        <v>94</v>
      </c>
      <c r="C12" s="311" t="s">
        <v>197</v>
      </c>
    </row>
    <row r="13" spans="1:3">
      <c r="A13">
        <v>2</v>
      </c>
      <c r="B13" t="s">
        <v>95</v>
      </c>
      <c r="C13" s="311" t="s">
        <v>198</v>
      </c>
    </row>
    <row r="14" spans="1:3">
      <c r="A14">
        <v>3</v>
      </c>
      <c r="B14" t="s">
        <v>96</v>
      </c>
      <c r="C14" s="311" t="s">
        <v>199</v>
      </c>
    </row>
    <row r="15" spans="1:3">
      <c r="A15">
        <v>4</v>
      </c>
      <c r="B15" t="s">
        <v>97</v>
      </c>
      <c r="C15" s="311" t="s">
        <v>200</v>
      </c>
    </row>
    <row r="16" spans="1:3">
      <c r="A16">
        <v>5</v>
      </c>
      <c r="B16" t="s">
        <v>98</v>
      </c>
      <c r="C16" s="311" t="s">
        <v>201</v>
      </c>
    </row>
    <row r="17" spans="1:3">
      <c r="A17">
        <v>6</v>
      </c>
      <c r="B17" t="s">
        <v>99</v>
      </c>
      <c r="C17" s="311" t="s">
        <v>202</v>
      </c>
    </row>
    <row r="18" spans="1:3">
      <c r="A18">
        <v>7</v>
      </c>
      <c r="B18" t="s">
        <v>100</v>
      </c>
      <c r="C18" s="311" t="s">
        <v>203</v>
      </c>
    </row>
    <row r="19" spans="1:3">
      <c r="A19">
        <v>8</v>
      </c>
      <c r="B19" t="s">
        <v>101</v>
      </c>
      <c r="C19" s="311" t="s">
        <v>204</v>
      </c>
    </row>
    <row r="20" spans="1:3">
      <c r="A20">
        <v>9</v>
      </c>
      <c r="B20" t="s">
        <v>102</v>
      </c>
      <c r="C20" s="311" t="s">
        <v>205</v>
      </c>
    </row>
    <row r="21" spans="1:3">
      <c r="A21">
        <v>10</v>
      </c>
      <c r="B21" t="s">
        <v>103</v>
      </c>
      <c r="C21" s="311" t="s">
        <v>206</v>
      </c>
    </row>
    <row r="22" spans="1:3">
      <c r="A22">
        <v>11</v>
      </c>
      <c r="B22" t="s">
        <v>104</v>
      </c>
      <c r="C22" s="311" t="s">
        <v>207</v>
      </c>
    </row>
    <row r="23" spans="1:3">
      <c r="A23">
        <v>12</v>
      </c>
      <c r="B23" t="s">
        <v>105</v>
      </c>
      <c r="C23" s="311" t="s">
        <v>208</v>
      </c>
    </row>
    <row r="24" spans="1:3">
      <c r="A24">
        <v>13</v>
      </c>
      <c r="B24" t="s">
        <v>106</v>
      </c>
      <c r="C24" s="311" t="s">
        <v>209</v>
      </c>
    </row>
    <row r="25" spans="1:3">
      <c r="A25">
        <v>14</v>
      </c>
      <c r="B25" t="s">
        <v>107</v>
      </c>
      <c r="C25" s="311" t="s">
        <v>210</v>
      </c>
    </row>
    <row r="26" spans="1:3">
      <c r="A26">
        <v>15</v>
      </c>
      <c r="B26" t="s">
        <v>108</v>
      </c>
      <c r="C26" s="311" t="s">
        <v>211</v>
      </c>
    </row>
    <row r="27" spans="1:3">
      <c r="A27">
        <v>16</v>
      </c>
      <c r="B27" t="s">
        <v>109</v>
      </c>
      <c r="C27" s="311" t="s">
        <v>212</v>
      </c>
    </row>
    <row r="28" spans="1:3">
      <c r="A28">
        <v>17</v>
      </c>
      <c r="B28" t="s">
        <v>110</v>
      </c>
      <c r="C28" s="311" t="s">
        <v>213</v>
      </c>
    </row>
    <row r="29" spans="1:3">
      <c r="A29">
        <v>18</v>
      </c>
      <c r="B29" t="s">
        <v>111</v>
      </c>
      <c r="C29" s="311" t="s">
        <v>214</v>
      </c>
    </row>
    <row r="30" spans="1:3">
      <c r="A30">
        <v>19</v>
      </c>
      <c r="B30" t="s">
        <v>112</v>
      </c>
      <c r="C30" s="311" t="s">
        <v>215</v>
      </c>
    </row>
    <row r="31" spans="1:3">
      <c r="A31">
        <v>20</v>
      </c>
      <c r="B31" t="s">
        <v>113</v>
      </c>
      <c r="C31" s="311" t="s">
        <v>216</v>
      </c>
    </row>
    <row r="32" spans="1:3">
      <c r="A32">
        <v>21</v>
      </c>
      <c r="B32" t="s">
        <v>114</v>
      </c>
      <c r="C32" s="311" t="s">
        <v>217</v>
      </c>
    </row>
    <row r="33" spans="1:3">
      <c r="A33">
        <v>22</v>
      </c>
      <c r="B33" t="s">
        <v>115</v>
      </c>
      <c r="C33" s="311" t="s">
        <v>218</v>
      </c>
    </row>
    <row r="34" spans="1:3">
      <c r="A34">
        <v>23</v>
      </c>
      <c r="B34" t="s">
        <v>116</v>
      </c>
      <c r="C34" s="311" t="s">
        <v>219</v>
      </c>
    </row>
    <row r="35" spans="1:3">
      <c r="A35">
        <v>24</v>
      </c>
      <c r="B35" t="s">
        <v>117</v>
      </c>
      <c r="C35" s="311" t="s">
        <v>220</v>
      </c>
    </row>
    <row r="36" spans="1:3">
      <c r="A36">
        <v>25</v>
      </c>
      <c r="B36" t="s">
        <v>118</v>
      </c>
      <c r="C36" s="311" t="s">
        <v>221</v>
      </c>
    </row>
    <row r="37" spans="1:3">
      <c r="A37">
        <v>26</v>
      </c>
      <c r="B37" t="s">
        <v>119</v>
      </c>
      <c r="C37" s="311" t="s">
        <v>222</v>
      </c>
    </row>
    <row r="38" spans="1:3">
      <c r="A38">
        <v>27</v>
      </c>
      <c r="B38" t="s">
        <v>120</v>
      </c>
      <c r="C38" s="311" t="s">
        <v>223</v>
      </c>
    </row>
    <row r="39" spans="1:3">
      <c r="A39">
        <v>28</v>
      </c>
      <c r="B39" t="s">
        <v>121</v>
      </c>
      <c r="C39" s="311" t="s">
        <v>224</v>
      </c>
    </row>
    <row r="40" spans="1:3">
      <c r="A40">
        <v>29</v>
      </c>
      <c r="B40" t="s">
        <v>122</v>
      </c>
      <c r="C40" s="311" t="s">
        <v>225</v>
      </c>
    </row>
    <row r="41" spans="1:3">
      <c r="A41">
        <v>30</v>
      </c>
      <c r="B41" t="s">
        <v>123</v>
      </c>
      <c r="C41" s="311" t="s">
        <v>226</v>
      </c>
    </row>
    <row r="42" spans="1:3">
      <c r="A42">
        <v>31</v>
      </c>
      <c r="B42" t="s">
        <v>124</v>
      </c>
      <c r="C42" s="311" t="s">
        <v>227</v>
      </c>
    </row>
    <row r="43" spans="1:3">
      <c r="A43">
        <v>32</v>
      </c>
      <c r="B43" t="s">
        <v>125</v>
      </c>
      <c r="C43" s="311" t="s">
        <v>228</v>
      </c>
    </row>
    <row r="44" spans="1:3">
      <c r="A44">
        <v>33</v>
      </c>
      <c r="B44" t="s">
        <v>126</v>
      </c>
      <c r="C44" s="311" t="s">
        <v>229</v>
      </c>
    </row>
    <row r="45" spans="1:3">
      <c r="A45">
        <v>34</v>
      </c>
      <c r="B45" t="s">
        <v>127</v>
      </c>
      <c r="C45" s="311" t="s">
        <v>230</v>
      </c>
    </row>
    <row r="46" spans="1:3">
      <c r="A46">
        <v>35</v>
      </c>
      <c r="B46" t="s">
        <v>128</v>
      </c>
      <c r="C46" s="311" t="s">
        <v>231</v>
      </c>
    </row>
    <row r="47" spans="1:3">
      <c r="A47">
        <v>36</v>
      </c>
      <c r="B47" t="s">
        <v>129</v>
      </c>
      <c r="C47" s="311" t="s">
        <v>232</v>
      </c>
    </row>
    <row r="48" spans="1:3">
      <c r="A48">
        <v>37</v>
      </c>
      <c r="B48" t="s">
        <v>130</v>
      </c>
      <c r="C48" s="311" t="s">
        <v>233</v>
      </c>
    </row>
    <row r="49" spans="1:3">
      <c r="A49">
        <v>38</v>
      </c>
      <c r="B49" t="s">
        <v>131</v>
      </c>
      <c r="C49" s="311" t="s">
        <v>234</v>
      </c>
    </row>
    <row r="50" spans="1:3">
      <c r="A50">
        <v>39</v>
      </c>
      <c r="B50" t="s">
        <v>132</v>
      </c>
      <c r="C50" s="311" t="s">
        <v>235</v>
      </c>
    </row>
    <row r="51" spans="1:3">
      <c r="A51">
        <v>40</v>
      </c>
      <c r="B51" t="s">
        <v>133</v>
      </c>
      <c r="C51" s="311" t="s">
        <v>236</v>
      </c>
    </row>
    <row r="52" spans="1:3">
      <c r="A52">
        <v>41</v>
      </c>
      <c r="B52" t="s">
        <v>134</v>
      </c>
      <c r="C52" s="311" t="s">
        <v>237</v>
      </c>
    </row>
    <row r="53" spans="1:3">
      <c r="A53">
        <v>42</v>
      </c>
      <c r="B53" t="s">
        <v>135</v>
      </c>
      <c r="C53" s="311" t="s">
        <v>238</v>
      </c>
    </row>
    <row r="54" spans="1:3">
      <c r="A54">
        <v>43</v>
      </c>
      <c r="B54" t="s">
        <v>136</v>
      </c>
      <c r="C54" s="311" t="s">
        <v>239</v>
      </c>
    </row>
    <row r="55" spans="1:3">
      <c r="A55">
        <v>44</v>
      </c>
      <c r="B55" t="s">
        <v>137</v>
      </c>
      <c r="C55" s="311" t="s">
        <v>240</v>
      </c>
    </row>
    <row r="56" spans="1:3">
      <c r="A56">
        <v>45</v>
      </c>
      <c r="B56" t="s">
        <v>138</v>
      </c>
      <c r="C56" s="311" t="s">
        <v>241</v>
      </c>
    </row>
    <row r="57" spans="1:3">
      <c r="A57">
        <v>46</v>
      </c>
      <c r="B57" t="s">
        <v>139</v>
      </c>
      <c r="C57" s="311" t="s">
        <v>242</v>
      </c>
    </row>
    <row r="58" spans="1:3">
      <c r="A58">
        <v>47</v>
      </c>
      <c r="B58" t="s">
        <v>140</v>
      </c>
      <c r="C58" s="311" t="s">
        <v>243</v>
      </c>
    </row>
    <row r="59" spans="1:3">
      <c r="A59">
        <v>48</v>
      </c>
      <c r="B59" t="s">
        <v>141</v>
      </c>
      <c r="C59" s="311" t="s">
        <v>244</v>
      </c>
    </row>
    <row r="60" spans="1:3">
      <c r="A60">
        <v>49</v>
      </c>
      <c r="B60" t="s">
        <v>142</v>
      </c>
      <c r="C60" s="311" t="s">
        <v>245</v>
      </c>
    </row>
    <row r="61" spans="1:3">
      <c r="A61">
        <v>50</v>
      </c>
      <c r="B61" t="s">
        <v>143</v>
      </c>
      <c r="C61" s="311" t="s">
        <v>246</v>
      </c>
    </row>
    <row r="62" spans="1:3">
      <c r="C62" s="311"/>
    </row>
    <row r="63" spans="1:3">
      <c r="A63">
        <v>1</v>
      </c>
      <c r="B63" t="s">
        <v>144</v>
      </c>
      <c r="C63" s="311" t="s">
        <v>247</v>
      </c>
    </row>
    <row r="64" spans="1:3">
      <c r="A64">
        <v>2</v>
      </c>
      <c r="B64" t="s">
        <v>145</v>
      </c>
      <c r="C64" s="311" t="s">
        <v>248</v>
      </c>
    </row>
    <row r="65" spans="1:3">
      <c r="A65">
        <v>3</v>
      </c>
      <c r="B65" t="s">
        <v>146</v>
      </c>
      <c r="C65" s="311" t="s">
        <v>249</v>
      </c>
    </row>
    <row r="66" spans="1:3">
      <c r="A66">
        <v>4</v>
      </c>
      <c r="B66" t="s">
        <v>147</v>
      </c>
      <c r="C66" s="311" t="s">
        <v>250</v>
      </c>
    </row>
    <row r="67" spans="1:3">
      <c r="A67">
        <v>5</v>
      </c>
      <c r="B67" t="s">
        <v>148</v>
      </c>
      <c r="C67" s="311" t="s">
        <v>251</v>
      </c>
    </row>
    <row r="68" spans="1:3">
      <c r="A68">
        <v>6</v>
      </c>
      <c r="B68" t="s">
        <v>149</v>
      </c>
      <c r="C68" s="311" t="s">
        <v>252</v>
      </c>
    </row>
    <row r="69" spans="1:3">
      <c r="A69">
        <v>7</v>
      </c>
      <c r="B69" t="s">
        <v>150</v>
      </c>
      <c r="C69" s="311" t="s">
        <v>253</v>
      </c>
    </row>
    <row r="70" spans="1:3">
      <c r="A70">
        <v>8</v>
      </c>
      <c r="B70" t="s">
        <v>151</v>
      </c>
      <c r="C70" s="311" t="s">
        <v>254</v>
      </c>
    </row>
    <row r="71" spans="1:3">
      <c r="A71">
        <v>9</v>
      </c>
      <c r="B71" t="s">
        <v>152</v>
      </c>
      <c r="C71" s="311" t="s">
        <v>255</v>
      </c>
    </row>
    <row r="72" spans="1:3">
      <c r="A72">
        <v>10</v>
      </c>
      <c r="B72" t="s">
        <v>153</v>
      </c>
      <c r="C72" s="311" t="s">
        <v>256</v>
      </c>
    </row>
    <row r="73" spans="1:3">
      <c r="A73">
        <v>11</v>
      </c>
      <c r="B73" t="s">
        <v>154</v>
      </c>
      <c r="C73" s="311" t="s">
        <v>257</v>
      </c>
    </row>
    <row r="74" spans="1:3">
      <c r="A74">
        <v>12</v>
      </c>
      <c r="B74" t="s">
        <v>155</v>
      </c>
      <c r="C74" s="311" t="s">
        <v>258</v>
      </c>
    </row>
    <row r="75" spans="1:3">
      <c r="A75">
        <v>13</v>
      </c>
      <c r="B75" t="s">
        <v>156</v>
      </c>
      <c r="C75" s="311" t="s">
        <v>259</v>
      </c>
    </row>
    <row r="76" spans="1:3">
      <c r="A76">
        <v>14</v>
      </c>
      <c r="B76" t="s">
        <v>157</v>
      </c>
      <c r="C76" s="311" t="s">
        <v>260</v>
      </c>
    </row>
    <row r="77" spans="1:3">
      <c r="A77">
        <v>15</v>
      </c>
      <c r="B77" t="s">
        <v>158</v>
      </c>
      <c r="C77" s="311" t="s">
        <v>261</v>
      </c>
    </row>
    <row r="78" spans="1:3">
      <c r="A78">
        <v>16</v>
      </c>
      <c r="B78" t="s">
        <v>159</v>
      </c>
      <c r="C78" s="311" t="s">
        <v>262</v>
      </c>
    </row>
    <row r="79" spans="1:3">
      <c r="A79">
        <v>17</v>
      </c>
      <c r="B79" t="s">
        <v>160</v>
      </c>
      <c r="C79" s="311" t="s">
        <v>263</v>
      </c>
    </row>
    <row r="80" spans="1:3">
      <c r="A80">
        <v>18</v>
      </c>
      <c r="B80" t="s">
        <v>161</v>
      </c>
      <c r="C80" s="311" t="s">
        <v>264</v>
      </c>
    </row>
    <row r="81" spans="1:3">
      <c r="A81">
        <v>19</v>
      </c>
      <c r="B81" t="s">
        <v>162</v>
      </c>
      <c r="C81" s="311" t="s">
        <v>265</v>
      </c>
    </row>
    <row r="82" spans="1:3">
      <c r="A82">
        <v>20</v>
      </c>
      <c r="B82" t="s">
        <v>163</v>
      </c>
      <c r="C82" s="311" t="s">
        <v>266</v>
      </c>
    </row>
    <row r="83" spans="1:3">
      <c r="A83">
        <v>21</v>
      </c>
      <c r="B83" t="s">
        <v>164</v>
      </c>
      <c r="C83" s="311" t="s">
        <v>267</v>
      </c>
    </row>
    <row r="84" spans="1:3">
      <c r="A84">
        <v>22</v>
      </c>
      <c r="B84" t="s">
        <v>165</v>
      </c>
      <c r="C84" s="311" t="s">
        <v>268</v>
      </c>
    </row>
    <row r="85" spans="1:3">
      <c r="A85">
        <v>23</v>
      </c>
      <c r="B85" t="s">
        <v>166</v>
      </c>
      <c r="C85" s="311" t="s">
        <v>269</v>
      </c>
    </row>
    <row r="86" spans="1:3">
      <c r="A86">
        <v>24</v>
      </c>
      <c r="B86" t="s">
        <v>167</v>
      </c>
      <c r="C86" s="311" t="s">
        <v>270</v>
      </c>
    </row>
    <row r="87" spans="1:3">
      <c r="A87">
        <v>25</v>
      </c>
      <c r="B87" t="s">
        <v>168</v>
      </c>
      <c r="C87" s="311" t="s">
        <v>271</v>
      </c>
    </row>
    <row r="88" spans="1:3">
      <c r="A88">
        <v>26</v>
      </c>
      <c r="B88" t="s">
        <v>169</v>
      </c>
      <c r="C88" s="311" t="s">
        <v>272</v>
      </c>
    </row>
    <row r="89" spans="1:3">
      <c r="A89">
        <v>27</v>
      </c>
      <c r="B89" t="s">
        <v>170</v>
      </c>
      <c r="C89" s="311" t="s">
        <v>273</v>
      </c>
    </row>
    <row r="90" spans="1:3">
      <c r="A90">
        <v>28</v>
      </c>
      <c r="B90" t="s">
        <v>171</v>
      </c>
      <c r="C90" s="311" t="s">
        <v>274</v>
      </c>
    </row>
    <row r="91" spans="1:3">
      <c r="A91">
        <v>29</v>
      </c>
      <c r="B91" t="s">
        <v>172</v>
      </c>
      <c r="C91" s="311" t="s">
        <v>275</v>
      </c>
    </row>
    <row r="92" spans="1:3">
      <c r="A92">
        <v>30</v>
      </c>
      <c r="B92" t="s">
        <v>173</v>
      </c>
      <c r="C92" s="311" t="s">
        <v>276</v>
      </c>
    </row>
    <row r="93" spans="1:3">
      <c r="A93">
        <v>31</v>
      </c>
      <c r="B93" t="s">
        <v>174</v>
      </c>
      <c r="C93" s="311" t="s">
        <v>277</v>
      </c>
    </row>
    <row r="94" spans="1:3">
      <c r="A94">
        <v>32</v>
      </c>
      <c r="B94" t="s">
        <v>175</v>
      </c>
      <c r="C94" s="311" t="s">
        <v>278</v>
      </c>
    </row>
    <row r="95" spans="1:3">
      <c r="A95">
        <v>33</v>
      </c>
      <c r="B95" t="s">
        <v>176</v>
      </c>
      <c r="C95" s="311" t="s">
        <v>279</v>
      </c>
    </row>
    <row r="96" spans="1:3">
      <c r="A96">
        <v>34</v>
      </c>
      <c r="B96" t="s">
        <v>177</v>
      </c>
      <c r="C96" s="311" t="s">
        <v>280</v>
      </c>
    </row>
    <row r="97" spans="1:3">
      <c r="A97">
        <v>35</v>
      </c>
      <c r="B97" t="s">
        <v>178</v>
      </c>
      <c r="C97" s="311" t="s">
        <v>281</v>
      </c>
    </row>
    <row r="98" spans="1:3">
      <c r="A98">
        <v>36</v>
      </c>
      <c r="B98" t="s">
        <v>179</v>
      </c>
      <c r="C98" s="311" t="s">
        <v>282</v>
      </c>
    </row>
    <row r="99" spans="1:3">
      <c r="A99">
        <v>37</v>
      </c>
      <c r="B99" t="s">
        <v>180</v>
      </c>
      <c r="C99" s="311" t="s">
        <v>283</v>
      </c>
    </row>
    <row r="100" spans="1:3">
      <c r="A100">
        <v>38</v>
      </c>
      <c r="B100" t="s">
        <v>181</v>
      </c>
      <c r="C100" s="311" t="s">
        <v>284</v>
      </c>
    </row>
    <row r="101" spans="1:3">
      <c r="A101">
        <v>39</v>
      </c>
      <c r="B101" t="s">
        <v>182</v>
      </c>
      <c r="C101" s="311" t="s">
        <v>285</v>
      </c>
    </row>
    <row r="102" spans="1:3">
      <c r="A102">
        <v>40</v>
      </c>
      <c r="B102" t="s">
        <v>183</v>
      </c>
      <c r="C102" s="311" t="s">
        <v>286</v>
      </c>
    </row>
    <row r="103" spans="1:3">
      <c r="A103">
        <v>41</v>
      </c>
      <c r="B103" t="s">
        <v>184</v>
      </c>
      <c r="C103" s="311" t="s">
        <v>287</v>
      </c>
    </row>
    <row r="104" spans="1:3">
      <c r="A104">
        <v>42</v>
      </c>
      <c r="B104" t="s">
        <v>185</v>
      </c>
      <c r="C104" s="311" t="s">
        <v>288</v>
      </c>
    </row>
    <row r="105" spans="1:3">
      <c r="A105">
        <v>43</v>
      </c>
      <c r="B105" t="s">
        <v>186</v>
      </c>
      <c r="C105" s="311" t="s">
        <v>289</v>
      </c>
    </row>
    <row r="106" spans="1:3">
      <c r="A106">
        <v>44</v>
      </c>
      <c r="B106" t="s">
        <v>187</v>
      </c>
      <c r="C106" s="311" t="s">
        <v>290</v>
      </c>
    </row>
    <row r="107" spans="1:3">
      <c r="A107">
        <v>45</v>
      </c>
      <c r="B107" t="s">
        <v>188</v>
      </c>
      <c r="C107" s="311" t="s">
        <v>291</v>
      </c>
    </row>
    <row r="108" spans="1:3">
      <c r="A108">
        <v>46</v>
      </c>
      <c r="B108" t="s">
        <v>189</v>
      </c>
      <c r="C108" s="311" t="s">
        <v>292</v>
      </c>
    </row>
    <row r="109" spans="1:3">
      <c r="A109">
        <v>47</v>
      </c>
      <c r="B109" t="s">
        <v>190</v>
      </c>
      <c r="C109" s="311" t="s">
        <v>293</v>
      </c>
    </row>
    <row r="110" spans="1:3">
      <c r="A110">
        <v>48</v>
      </c>
      <c r="B110" t="s">
        <v>191</v>
      </c>
      <c r="C110" s="311" t="s">
        <v>294</v>
      </c>
    </row>
    <row r="111" spans="1:3">
      <c r="A111">
        <v>49</v>
      </c>
      <c r="B111" t="s">
        <v>192</v>
      </c>
      <c r="C111" s="311" t="s">
        <v>295</v>
      </c>
    </row>
    <row r="112" spans="1:3">
      <c r="A112">
        <v>50</v>
      </c>
      <c r="B112" t="s">
        <v>193</v>
      </c>
      <c r="C112" s="311" t="s">
        <v>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11</vt:i4>
      </vt:variant>
    </vt:vector>
  </HeadingPairs>
  <TitlesOfParts>
    <vt:vector size="19" baseType="lpstr">
      <vt:lpstr>INPUT</vt:lpstr>
      <vt:lpstr>TERM1</vt:lpstr>
      <vt:lpstr>TERM2</vt:lpstr>
      <vt:lpstr>TERM3</vt:lpstr>
      <vt:lpstr>SUMMARY OF GRADES</vt:lpstr>
      <vt:lpstr>Helper (Do Not Delete)</vt:lpstr>
      <vt:lpstr>DO NOT DELETE</vt:lpstr>
      <vt:lpstr>LRN</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Shaine Ella Pines</cp:lastModifiedBy>
  <cp:lastPrinted>2026-04-19T10:35:14Z</cp:lastPrinted>
  <dcterms:created xsi:type="dcterms:W3CDTF">2015-06-02T20:29:55Z</dcterms:created>
  <dcterms:modified xsi:type="dcterms:W3CDTF">2026-10-12T14:59:30Z</dcterms:modified>
</cp:coreProperties>
</file>