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H120" i="1"/>
  <c r="AI120" i="1"/>
  <c r="AJ120" i="1"/>
  <c r="AK120" i="1"/>
  <c r="AH121" i="1"/>
  <c r="AI121" i="1"/>
  <c r="AJ121" i="1"/>
  <c r="AK121" i="1"/>
  <c r="AH122" i="1"/>
  <c r="AI122" i="1"/>
  <c r="AJ122" i="1"/>
  <c r="AK122" i="1"/>
  <c r="AH123" i="1"/>
  <c r="AI123" i="1"/>
  <c r="AJ123" i="1"/>
  <c r="AK123" i="1"/>
  <c r="AH124" i="1"/>
  <c r="AI124" i="1"/>
  <c r="AJ124" i="1"/>
  <c r="AK124" i="1"/>
  <c r="AH125" i="1"/>
  <c r="AI125" i="1"/>
  <c r="AJ125" i="1"/>
  <c r="AK125" i="1"/>
  <c r="AH126" i="1"/>
  <c r="AI126" i="1"/>
  <c r="AJ126" i="1"/>
  <c r="AK126" i="1"/>
  <c r="AH127" i="1"/>
  <c r="AI127" i="1"/>
  <c r="AJ127" i="1"/>
  <c r="AK127" i="1"/>
  <c r="AH128" i="1"/>
  <c r="AI128" i="1"/>
  <c r="AJ128" i="1"/>
  <c r="AK128" i="1"/>
  <c r="AH129" i="1"/>
  <c r="AI129" i="1"/>
  <c r="AJ129" i="1"/>
  <c r="AK129" i="1"/>
  <c r="AH130" i="1"/>
  <c r="AI130" i="1"/>
  <c r="AJ130" i="1"/>
  <c r="AK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<sst xmlns="http://schemas.openxmlformats.org/spreadsheetml/2006/main" count="187" uniqueCount="49">
  <si>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</si>
  <si>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</si>
  <si>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</si>
  <si>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</si>
  <si>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</si>
  <si>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</si>
  <si>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</si>
  <si>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</si>
  <si>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</si>
  <si>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</si>
  <si>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</si>
  <si>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</si>
  <si>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</si>
  <si>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</si>
  <si>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</si>
  <si>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Payer Rate</t>
  </si>
  <si>
    <t>Medicare Rate</t>
  </si>
  <si>
    <t>CIGNA Rate</t>
  </si>
  <si>
    <t>TRICARE EAST Rate</t>
  </si>
  <si>
    <t>AMCO Rate</t>
  </si>
  <si>
    <t>AMERICAN LIFECARE Rate</t>
  </si>
  <si>
    <t>APPO Rate</t>
  </si>
  <si>
    <t>ARKANSAS TOTAL CARE Rate</t>
  </si>
  <si>
    <t>BCBS FEDERAL Rate</t>
  </si>
  <si>
    <t>BCBS OF ARKANSAS Rate</t>
  </si>
  <si>
    <t>BLUE ADVANTAGE Rate</t>
  </si>
  <si>
    <t>BLUE CROSS EXCHANGE Rate</t>
  </si>
  <si>
    <t>COMPSYCH Rate</t>
  </si>
  <si>
    <t>COVENTRY MERCY INSUR Rate</t>
  </si>
  <si>
    <t>EMPOWER HEALTHCARE S Rate</t>
  </si>
  <si>
    <t>FIRST HEALTH Rate</t>
  </si>
  <si>
    <t>HEALTH ADVANTAGE Rate</t>
  </si>
  <si>
    <t>HEALTHLINK HMO Rate</t>
  </si>
  <si>
    <t>LIFESYNCH CORPHEALTH Rate</t>
  </si>
  <si>
    <t>MAGELLAN NON HMO Rate</t>
  </si>
  <si>
    <t>MANAGED HEALTH NETWO Rate</t>
  </si>
  <si>
    <t>MENTAL HEALTH NETWOR Rate</t>
  </si>
  <si>
    <t>NOVASYS Rate</t>
  </si>
  <si>
    <t>QUALCHOICE Rate</t>
  </si>
  <si>
    <t>SUMMIT COMMUNITY CAR Rate</t>
  </si>
  <si>
    <t>TRICARE EAST RTC Rate</t>
  </si>
  <si>
    <t>TRICARE WEST Rate</t>
  </si>
  <si>
    <t>TRICARE WEST RTC HN Rate</t>
  </si>
  <si>
    <t>UNITED BEHAVIORAL HE Rate</t>
  </si>
  <si>
    <t>WELLPOINT BEHAVIORAL Rate</t>
  </si>
  <si>
    <t>Adolescent</t>
  </si>
  <si>
    <t xml:space="preserve">Inpatient </t>
  </si>
  <si>
    <t>Child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</si>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</sst>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C47" sqref="C47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31" t="s">
        <v>13</v>
      </c>
      <c r="C2" s="31"/>
      <c r="D2" s="31"/>
      <c r="E2" s="31"/>
      <c r="F2" s="31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9" t="s">
        <v>15</v>
      </c>
      <c r="L3" s="8" t="s">
        <v>16</v>
      </c>
    </row>
    <row r="4" spans="2:12">
      <c r="B4" s="13" t="s">
        <v>14</v>
      </c>
      <c r="C4" s="13" t="s">
        <v>6</v>
      </c>
      <c r="D4" s="13" t="s">
        <v>8</v>
      </c>
      <c r="E4" s="13" t="s">
        <v>45</v>
      </c>
      <c r="F4" s="13" t="s">
        <v>7</v>
      </c>
      <c r="G4" s="20">
        <f>IF(Data!$E$212&gt;1,"Error",MAX(Data!E120:E196))</f>
        <v>2200</v>
      </c>
      <c r="H4" s="9">
        <f>IF(Data!$E$212&gt;1,"Error",MAX(Data!F120:F196))</f>
        <v>124</v>
      </c>
      <c r="I4" s="20">
        <f>IF(Data!$E$212&gt;1,"Error",MAX(Data!G120:G196))</f>
        <v>600</v>
      </c>
      <c r="J4" s="20">
        <f>IF(Data!$E$212&gt;1,"Error",MAX(Data!H120:H196))</f>
        <v>1059</v>
      </c>
      <c r="K4" s="10">
        <f>IF(Data!$I$212&gt;1,"Error",IF(Data!$I$212=0,"N/A",MAX(Data!I120:CN209)))</f>
        <v>1444</v>
      </c>
      <c r="L4" s="21" t="str">
        <f>IF(K4&lt;2,MAX(Data!I120:CN209),"N/A")</f>
        <v>N/A</v>
      </c>
    </row>
    <row r="6" spans="2:12" hidden="1"/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9" t="s">
        <v>14</v>
      </c>
      <c r="C8" s="24" t="s">
        <v>6</v>
      </c>
      <c r="D8" s="24" t="s">
        <v>8</v>
      </c>
      <c r="E8" s="30" t="s">
        <v>45</v>
      </c>
      <c r="F8" s="30" t="s">
        <v>7</v>
      </c>
    </row>
    <row r="9" spans="2:12" hidden="1" outlineLevel="1">
      <c r="B9" s="29" t="s">
        <v>19</v>
      </c>
      <c r="C9" s="30" t="s">
        <v>9</v>
      </c>
      <c r="D9" s="30"/>
      <c r="E9" s="24" t="s">
        <v>47</v>
      </c>
      <c r="F9" s="30"/>
    </row>
    <row r="10" spans="2:12" hidden="1" outlineLevel="1">
      <c r="B10" s="29" t="s">
        <v>20</v>
      </c>
      <c r="C10" s="30" t="s">
        <v>48</v>
      </c>
      <c r="D10"/>
      <c r="E10" s="30"/>
      <c r="F10" s="30"/>
    </row>
    <row r="11" spans="2:12" hidden="1" outlineLevel="1">
      <c r="B11" s="29" t="s">
        <v>21</v>
      </c>
      <c r="C11"/>
      <c r="D11"/>
      <c r="E11"/>
      <c r="F11"/>
    </row>
    <row r="12" spans="2:12" hidden="1" outlineLevel="1">
      <c r="B12" s="29" t="s">
        <v>22</v>
      </c>
      <c r="C12"/>
      <c r="D12"/>
      <c r="E12"/>
      <c r="F12"/>
    </row>
    <row r="13" spans="2:12" hidden="1" outlineLevel="1">
      <c r="B13" s="29" t="s">
        <v>23</v>
      </c>
      <c r="C13"/>
      <c r="D13"/>
      <c r="E13"/>
      <c r="F13"/>
    </row>
    <row r="14" spans="2:12" hidden="1" outlineLevel="1">
      <c r="B14" s="29" t="s">
        <v>24</v>
      </c>
      <c r="C14"/>
      <c r="D14"/>
      <c r="E14"/>
      <c r="F14"/>
    </row>
    <row r="15" spans="2:12" hidden="1" outlineLevel="1">
      <c r="B15" s="29" t="s">
        <v>25</v>
      </c>
      <c r="C15"/>
      <c r="D15"/>
      <c r="E15"/>
      <c r="F15"/>
      <c r="G15" s="9"/>
    </row>
    <row r="16" spans="2:12" hidden="1" outlineLevel="1">
      <c r="B16" s="29" t="s">
        <v>26</v>
      </c>
      <c r="C16"/>
      <c r="D16"/>
      <c r="E16"/>
      <c r="F16"/>
    </row>
    <row r="17" spans="2:6" hidden="1" outlineLevel="1">
      <c r="B17" s="29" t="s">
        <v>17</v>
      </c>
      <c r="C17"/>
      <c r="D17"/>
      <c r="E17"/>
      <c r="F17"/>
    </row>
    <row r="18" spans="2:6" hidden="1">
      <c r="B18" s="29" t="s">
        <v>27</v>
      </c>
    </row>
    <row r="19" spans="2:6" hidden="1">
      <c r="B19" s="29" t="s">
        <v>28</v>
      </c>
    </row>
    <row r="20" spans="2:6" hidden="1">
      <c r="B20" s="29" t="s">
        <v>29</v>
      </c>
    </row>
    <row r="21" spans="2:6" hidden="1">
      <c r="B21" s="29" t="s">
        <v>30</v>
      </c>
    </row>
    <row r="22" spans="2:6" hidden="1">
      <c r="B22" s="29" t="s">
        <v>31</v>
      </c>
    </row>
    <row r="23" spans="2:6" hidden="1">
      <c r="B23" s="29" t="s">
        <v>32</v>
      </c>
    </row>
    <row r="24" spans="2:6" hidden="1">
      <c r="B24" s="29" t="s">
        <v>33</v>
      </c>
    </row>
    <row r="25" spans="2:6" hidden="1">
      <c r="B25" s="29" t="s">
        <v>34</v>
      </c>
    </row>
    <row r="26" spans="2:6" hidden="1">
      <c r="B26" s="29" t="s">
        <v>35</v>
      </c>
    </row>
    <row r="27" spans="2:6" hidden="1">
      <c r="B27" s="29" t="s">
        <v>36</v>
      </c>
    </row>
    <row r="28" spans="2:6" hidden="1">
      <c r="B28" s="29" t="s">
        <v>37</v>
      </c>
    </row>
    <row r="29" spans="2:6" hidden="1">
      <c r="B29" s="29" t="s">
        <v>38</v>
      </c>
    </row>
    <row r="30" spans="2:6" hidden="1">
      <c r="B30" s="29" t="s">
        <v>39</v>
      </c>
    </row>
    <row r="31" spans="2:6" hidden="1">
      <c r="B31" s="29" t="s">
        <v>18</v>
      </c>
    </row>
    <row r="32" spans="2:6" hidden="1">
      <c r="B32" s="29" t="s">
        <v>40</v>
      </c>
    </row>
    <row r="33" spans="2:2" hidden="1">
      <c r="B33" s="29" t="s">
        <v>41</v>
      </c>
    </row>
    <row r="34" spans="2:2" hidden="1">
      <c r="B34" s="29" t="s">
        <v>42</v>
      </c>
    </row>
    <row r="35" spans="2:2" hidden="1">
      <c r="B35" s="29" t="s">
        <v>43</v>
      </c>
    </row>
    <row r="36" spans="2:2" hidden="1">
      <c r="B36" s="29" t="s">
        <v>44</v>
      </c>
    </row>
    <row r="37" spans="2:2" hidden="1">
      <c r="B37" s="14"/>
    </row>
    <row r="38" spans="2:2" hidden="1">
      <c r="B38" s="14"/>
    </row>
    <row r="39" spans="2:2" hidden="1">
      <c r="B39" s="14"/>
    </row>
    <row r="40" spans="2:2" hidden="1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$E$8:$E$9</formula1>
    </dataValidation>
    <dataValidation type="list" allowBlank="1" showInputMessage="1" showErrorMessage="1" sqref="D4">
      <formula1>$D$8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$B$8:$B$36</formula1>
    </dataValidation>
    <dataValidation type="list" allowBlank="1" showInputMessage="1" showErrorMessage="1" sqref="F4">
      <formula1>$F$8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03" workbookViewId="0">
      <selection activeCell="A133" sqref="A133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8" t="s">
        <v>0</v>
      </c>
      <c r="B1" s="28" t="s">
        <v>1</v>
      </c>
      <c r="C1" s="28" t="s">
        <v>2</v>
      </c>
      <c r="D1" s="28" t="s">
        <v>3</v>
      </c>
      <c r="E1" s="29" t="s">
        <v>10</v>
      </c>
      <c r="F1" s="29" t="s">
        <v>11</v>
      </c>
      <c r="G1" s="29" t="s">
        <v>4</v>
      </c>
      <c r="H1" s="29" t="s">
        <v>5</v>
      </c>
      <c r="I1" s="29" t="s">
        <v>14</v>
      </c>
      <c r="J1" s="29" t="s">
        <v>19</v>
      </c>
      <c r="K1" s="29" t="s">
        <v>20</v>
      </c>
      <c r="L1" s="29" t="s">
        <v>21</v>
      </c>
      <c r="M1" s="29" t="s">
        <v>22</v>
      </c>
      <c r="N1" s="29" t="s">
        <v>23</v>
      </c>
      <c r="O1" s="29" t="s">
        <v>24</v>
      </c>
      <c r="P1" s="29" t="s">
        <v>25</v>
      </c>
      <c r="Q1" s="29" t="s">
        <v>26</v>
      </c>
      <c r="R1" s="29" t="s">
        <v>17</v>
      </c>
      <c r="S1" s="29" t="s">
        <v>27</v>
      </c>
      <c r="T1" s="29" t="s">
        <v>28</v>
      </c>
      <c r="U1" s="29" t="s">
        <v>29</v>
      </c>
      <c r="V1" s="29" t="s">
        <v>30</v>
      </c>
      <c r="W1" s="29" t="s">
        <v>31</v>
      </c>
      <c r="X1" s="29" t="s">
        <v>32</v>
      </c>
      <c r="Y1" s="29" t="s">
        <v>33</v>
      </c>
      <c r="Z1" s="29" t="s">
        <v>34</v>
      </c>
      <c r="AA1" s="29" t="s">
        <v>35</v>
      </c>
      <c r="AB1" s="29" t="s">
        <v>36</v>
      </c>
      <c r="AC1" s="29" t="s">
        <v>37</v>
      </c>
      <c r="AD1" s="29" t="s">
        <v>38</v>
      </c>
      <c r="AE1" s="29" t="s">
        <v>39</v>
      </c>
      <c r="AF1" s="29" t="s">
        <v>18</v>
      </c>
      <c r="AG1" s="29" t="s">
        <v>40</v>
      </c>
      <c r="AH1" s="29" t="s">
        <v>41</v>
      </c>
      <c r="AI1" s="29" t="s">
        <v>42</v>
      </c>
      <c r="AJ1" s="29" t="s">
        <v>43</v>
      </c>
      <c r="AK1" s="29" t="s">
        <v>44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58">
      <c r="A2" s="24" t="s">
        <v>6</v>
      </c>
      <c r="B2" s="24" t="s">
        <v>8</v>
      </c>
      <c r="C2" s="30" t="s">
        <v>45</v>
      </c>
      <c r="D2" s="30" t="s">
        <v>7</v>
      </c>
      <c r="E2" s="17">
        <v>2200</v>
      </c>
      <c r="F2" s="18">
        <v>124</v>
      </c>
      <c r="G2" s="17">
        <v>600</v>
      </c>
      <c r="H2" s="17">
        <v>1059</v>
      </c>
      <c r="I2" s="27">
        <v>1444</v>
      </c>
      <c r="J2" s="27">
        <v>0</v>
      </c>
      <c r="K2" s="27">
        <v>0</v>
      </c>
      <c r="L2" s="27">
        <v>0</v>
      </c>
      <c r="M2" s="27">
        <v>977</v>
      </c>
      <c r="N2" s="27">
        <v>0</v>
      </c>
      <c r="O2" s="27">
        <v>0</v>
      </c>
      <c r="P2" s="27">
        <v>0</v>
      </c>
      <c r="Q2" s="27">
        <v>655.54</v>
      </c>
      <c r="R2" s="27">
        <v>0</v>
      </c>
      <c r="S2" s="27">
        <v>850</v>
      </c>
      <c r="T2" s="27">
        <v>795</v>
      </c>
      <c r="U2" s="27">
        <v>0</v>
      </c>
      <c r="V2" s="27">
        <v>795</v>
      </c>
      <c r="W2" s="27">
        <v>0</v>
      </c>
      <c r="X2" s="27">
        <v>0</v>
      </c>
      <c r="Y2" s="27">
        <v>1666</v>
      </c>
      <c r="Z2" s="27">
        <v>0</v>
      </c>
      <c r="AA2" s="27">
        <v>0</v>
      </c>
      <c r="AB2" s="27">
        <v>600</v>
      </c>
      <c r="AC2" s="27">
        <v>725</v>
      </c>
      <c r="AD2" s="27">
        <v>0</v>
      </c>
      <c r="AE2" s="27">
        <v>0</v>
      </c>
      <c r="AF2" s="27">
        <v>953.1</v>
      </c>
      <c r="AG2" s="27">
        <v>0</v>
      </c>
      <c r="AH2" s="27">
        <v>1059</v>
      </c>
      <c r="AI2" s="27">
        <v>0</v>
      </c>
      <c r="AJ2" s="27">
        <v>0</v>
      </c>
      <c r="AK2" s="27">
        <v>700</v>
      </c>
      <c r="AL2" s="2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58">
      <c r="A3" s="24" t="s">
        <v>46</v>
      </c>
      <c r="B3" s="30" t="s">
        <v>8</v>
      </c>
      <c r="C3" s="24" t="s">
        <v>47</v>
      </c>
      <c r="D3" s="30" t="s">
        <v>7</v>
      </c>
      <c r="E3" s="17">
        <v>2200</v>
      </c>
      <c r="F3" s="18">
        <v>124</v>
      </c>
      <c r="G3" s="17">
        <v>578</v>
      </c>
      <c r="H3" s="17">
        <v>1034</v>
      </c>
      <c r="I3" s="27">
        <v>845</v>
      </c>
      <c r="J3" s="27">
        <v>871</v>
      </c>
      <c r="K3" s="27">
        <v>896</v>
      </c>
      <c r="L3" s="27">
        <v>675</v>
      </c>
      <c r="M3" s="27">
        <v>578</v>
      </c>
      <c r="N3" s="27">
        <v>722.09</v>
      </c>
      <c r="O3" s="27">
        <v>722.09</v>
      </c>
      <c r="P3" s="27">
        <v>722.09</v>
      </c>
      <c r="Q3" s="27">
        <v>0</v>
      </c>
      <c r="R3" s="27">
        <v>816</v>
      </c>
      <c r="S3" s="27">
        <v>0</v>
      </c>
      <c r="T3" s="27">
        <v>795</v>
      </c>
      <c r="U3" s="27">
        <v>578</v>
      </c>
      <c r="V3" s="27">
        <v>0</v>
      </c>
      <c r="W3" s="27">
        <v>739.49</v>
      </c>
      <c r="X3" s="27">
        <v>700</v>
      </c>
      <c r="Y3" s="27">
        <v>0</v>
      </c>
      <c r="Z3" s="27">
        <v>735</v>
      </c>
      <c r="AA3" s="27">
        <v>672</v>
      </c>
      <c r="AB3" s="27">
        <v>0</v>
      </c>
      <c r="AC3" s="27">
        <v>0</v>
      </c>
      <c r="AD3" s="27">
        <v>782.24</v>
      </c>
      <c r="AE3" s="27">
        <v>578</v>
      </c>
      <c r="AF3" s="27">
        <v>930.6</v>
      </c>
      <c r="AG3" s="27">
        <v>0</v>
      </c>
      <c r="AH3" s="27">
        <v>1034</v>
      </c>
      <c r="AI3" s="27">
        <v>0</v>
      </c>
      <c r="AJ3" s="27">
        <v>830</v>
      </c>
      <c r="AK3" s="27">
        <v>0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58">
      <c r="A4" s="30" t="s">
        <v>9</v>
      </c>
      <c r="B4" s="30" t="s">
        <v>8</v>
      </c>
      <c r="C4" s="30" t="s">
        <v>45</v>
      </c>
      <c r="D4" s="30" t="s">
        <v>7</v>
      </c>
      <c r="E4" s="17">
        <v>700</v>
      </c>
      <c r="F4" s="18">
        <v>912</v>
      </c>
      <c r="G4" s="17">
        <v>250</v>
      </c>
      <c r="H4" s="17">
        <v>340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340</v>
      </c>
      <c r="S4" s="27">
        <v>0</v>
      </c>
      <c r="T4" s="27">
        <v>0</v>
      </c>
      <c r="U4" s="27">
        <v>0</v>
      </c>
      <c r="V4" s="27">
        <v>0</v>
      </c>
      <c r="W4" s="27">
        <v>250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339.87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58">
      <c r="A5" s="30" t="s">
        <v>9</v>
      </c>
      <c r="B5" s="30" t="s">
        <v>8</v>
      </c>
      <c r="C5" s="30" t="s">
        <v>47</v>
      </c>
      <c r="D5" s="30" t="s">
        <v>7</v>
      </c>
      <c r="E5" s="17">
        <v>700</v>
      </c>
      <c r="F5" s="18">
        <v>912</v>
      </c>
      <c r="G5" s="17">
        <v>250</v>
      </c>
      <c r="H5" s="17">
        <v>340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340</v>
      </c>
      <c r="S5" s="27">
        <v>0</v>
      </c>
      <c r="T5" s="27">
        <v>0</v>
      </c>
      <c r="U5" s="27">
        <v>0</v>
      </c>
      <c r="V5" s="27">
        <v>0</v>
      </c>
      <c r="W5" s="27">
        <v>250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339.87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BE5" s="6"/>
      <c r="BF5" s="6"/>
    </row>
    <row r="6" spans="1:58">
      <c r="A6" s="30" t="s">
        <v>48</v>
      </c>
      <c r="B6" s="30" t="s">
        <v>8</v>
      </c>
      <c r="C6" s="30" t="s">
        <v>47</v>
      </c>
      <c r="D6" s="30" t="s">
        <v>7</v>
      </c>
      <c r="E6" s="17">
        <v>1620</v>
      </c>
      <c r="F6" s="18">
        <v>129</v>
      </c>
      <c r="G6" s="17">
        <v>399</v>
      </c>
      <c r="H6" s="17">
        <v>599</v>
      </c>
      <c r="I6" s="27">
        <v>599</v>
      </c>
      <c r="J6" s="27">
        <v>0</v>
      </c>
      <c r="K6" s="27">
        <v>588</v>
      </c>
      <c r="L6" s="27">
        <v>0</v>
      </c>
      <c r="M6" s="27">
        <v>399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24" t="s">
        <v>48</v>
      </c>
      <c r="B7" s="30" t="s">
        <v>8</v>
      </c>
      <c r="C7" s="24" t="s">
        <v>45</v>
      </c>
      <c r="D7" s="30" t="s">
        <v>7</v>
      </c>
      <c r="E7" s="17">
        <v>1620</v>
      </c>
      <c r="F7" s="18">
        <v>129</v>
      </c>
      <c r="G7" s="17">
        <v>399</v>
      </c>
      <c r="H7" s="17">
        <v>990</v>
      </c>
      <c r="I7" s="27">
        <v>0</v>
      </c>
      <c r="J7" s="27">
        <v>706</v>
      </c>
      <c r="K7" s="27">
        <v>0</v>
      </c>
      <c r="L7" s="27">
        <v>550</v>
      </c>
      <c r="M7" s="27">
        <v>0</v>
      </c>
      <c r="N7" s="27">
        <v>500</v>
      </c>
      <c r="O7" s="27">
        <v>0</v>
      </c>
      <c r="P7" s="27">
        <v>0</v>
      </c>
      <c r="Q7" s="27">
        <v>0</v>
      </c>
      <c r="R7" s="27">
        <v>580</v>
      </c>
      <c r="S7" s="27">
        <v>625</v>
      </c>
      <c r="T7" s="27">
        <v>594</v>
      </c>
      <c r="U7" s="27">
        <v>399</v>
      </c>
      <c r="V7" s="27">
        <v>594</v>
      </c>
      <c r="W7" s="27">
        <v>0</v>
      </c>
      <c r="X7" s="27">
        <v>0</v>
      </c>
      <c r="Y7" s="27">
        <v>1200</v>
      </c>
      <c r="Z7" s="27">
        <v>548</v>
      </c>
      <c r="AA7" s="27">
        <v>410</v>
      </c>
      <c r="AB7" s="27">
        <v>425</v>
      </c>
      <c r="AC7" s="27">
        <v>630</v>
      </c>
      <c r="AD7" s="27">
        <v>620.4</v>
      </c>
      <c r="AE7" s="27">
        <v>399</v>
      </c>
      <c r="AF7" s="27">
        <v>0</v>
      </c>
      <c r="AG7" s="27">
        <v>891</v>
      </c>
      <c r="AH7" s="27">
        <v>0</v>
      </c>
      <c r="AI7" s="27">
        <v>1014</v>
      </c>
      <c r="AJ7" s="27">
        <v>632</v>
      </c>
      <c r="AK7" s="27">
        <v>550</v>
      </c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E8" s="3"/>
      <c r="F8" s="11"/>
      <c r="G8" s="21"/>
      <c r="H8" s="21"/>
      <c r="I8" s="12"/>
      <c r="J8" s="21"/>
      <c r="K8" s="12"/>
      <c r="L8" s="12"/>
      <c r="M8" s="12"/>
      <c r="N8" s="12"/>
      <c r="O8" s="21"/>
      <c r="P8" s="12"/>
      <c r="Q8" s="12"/>
      <c r="R8" s="21"/>
      <c r="S8" s="12"/>
      <c r="T8" s="21"/>
      <c r="U8" s="12"/>
      <c r="V8" s="12"/>
      <c r="W8" s="12"/>
      <c r="X8" s="12"/>
      <c r="Y8" s="12"/>
      <c r="Z8" s="12"/>
      <c r="AA8" s="2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21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BE8" s="5"/>
      <c r="BF8" s="5"/>
    </row>
    <row r="9" spans="1:58">
      <c r="E9" s="3"/>
      <c r="F9" s="11"/>
      <c r="G9" s="3"/>
      <c r="H9" s="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BE9" s="5"/>
      <c r="BF9" s="5"/>
    </row>
    <row r="10" spans="1:58">
      <c r="E10" s="3"/>
      <c r="F10" s="11"/>
      <c r="G10" s="21"/>
      <c r="H10" s="21"/>
      <c r="I10" s="12"/>
      <c r="J10" s="21"/>
      <c r="K10" s="12"/>
      <c r="L10" s="12"/>
      <c r="M10" s="12"/>
      <c r="N10" s="12"/>
      <c r="O10" s="21"/>
      <c r="P10" s="12"/>
      <c r="Q10" s="12"/>
      <c r="R10" s="21"/>
      <c r="S10" s="12"/>
      <c r="T10" s="21"/>
      <c r="U10" s="12"/>
      <c r="V10" s="12"/>
      <c r="W10" s="12"/>
      <c r="X10" s="12"/>
      <c r="Y10" s="12"/>
      <c r="Z10" s="12"/>
      <c r="AA10" s="2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1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8">
      <c r="E11" s="3"/>
      <c r="F11" s="11"/>
      <c r="G11" s="3"/>
      <c r="H11" s="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8">
      <c r="E12" s="3"/>
      <c r="F12" s="11"/>
      <c r="G12" s="3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8">
      <c r="E13" s="3"/>
      <c r="F13" s="11"/>
      <c r="G13" s="21"/>
      <c r="H13" s="21"/>
      <c r="I13" s="12"/>
      <c r="J13" s="21"/>
      <c r="K13" s="12"/>
      <c r="L13" s="12"/>
      <c r="M13" s="12"/>
      <c r="N13" s="12"/>
      <c r="O13" s="21"/>
      <c r="P13" s="12"/>
      <c r="Q13" s="12"/>
      <c r="R13" s="21"/>
      <c r="S13" s="12"/>
      <c r="T13" s="21"/>
      <c r="U13" s="12"/>
      <c r="V13" s="12"/>
      <c r="W13" s="12"/>
      <c r="X13" s="12"/>
      <c r="Y13" s="12"/>
      <c r="Z13" s="12"/>
      <c r="AA13" s="2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21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8">
      <c r="E14" s="3"/>
      <c r="F14" s="11"/>
      <c r="G14" s="3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8">
      <c r="E16" s="3"/>
      <c r="F16" s="11"/>
      <c r="G16" s="21"/>
      <c r="H16" s="21"/>
      <c r="I16" s="12"/>
      <c r="J16" s="21"/>
      <c r="K16" s="12"/>
      <c r="L16" s="12"/>
      <c r="M16" s="12"/>
      <c r="N16" s="12"/>
      <c r="O16" s="21"/>
      <c r="P16" s="12"/>
      <c r="Q16" s="12"/>
      <c r="R16" s="21"/>
      <c r="S16" s="12"/>
      <c r="T16" s="21"/>
      <c r="U16" s="12"/>
      <c r="V16" s="12"/>
      <c r="W16" s="12"/>
      <c r="X16" s="12"/>
      <c r="Y16" s="12"/>
      <c r="Z16" s="12"/>
      <c r="AA16" s="21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4:49">
      <c r="E17" s="3"/>
      <c r="F17" s="11"/>
      <c r="G17" s="3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4:49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4:49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9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4:49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9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9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4:49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9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9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4:49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9">
      <c r="D28" s="24"/>
      <c r="E28" s="22"/>
      <c r="F28" s="23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9">
      <c r="D29" s="24"/>
      <c r="E29" s="22"/>
      <c r="F29" s="23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4:49">
      <c r="D30" s="24"/>
      <c r="E30" s="22"/>
      <c r="F30" s="23"/>
      <c r="G30" s="25"/>
      <c r="H30" s="2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4:49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9">
      <c r="D32" s="24"/>
      <c r="E32" s="22"/>
      <c r="F32" s="23"/>
      <c r="G32" s="25"/>
      <c r="H32" s="2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>
      <c r="D33" s="24"/>
      <c r="E33" s="22"/>
      <c r="F33" s="23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4"/>
      <c r="E34" s="22"/>
      <c r="F34" s="23"/>
      <c r="G34" s="25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>
      <c r="D35" s="24"/>
      <c r="E35" s="22"/>
      <c r="F35" s="23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4"/>
      <c r="E36" s="22"/>
      <c r="F36" s="23"/>
      <c r="G36" s="25"/>
      <c r="H36" s="2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>
      <c r="D37" s="24"/>
      <c r="E37" s="22"/>
      <c r="F37" s="23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4"/>
      <c r="E38" s="22"/>
      <c r="F38" s="23"/>
      <c r="G38" s="25"/>
      <c r="H38" s="2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>
      <c r="D39" s="24"/>
      <c r="E39" s="22"/>
      <c r="F39" s="23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4"/>
      <c r="E40" s="22"/>
      <c r="F40" s="23"/>
      <c r="G40" s="25"/>
      <c r="H40" s="2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>
      <c r="D41" s="24"/>
      <c r="E41" s="22"/>
      <c r="F41" s="23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4"/>
      <c r="E42" s="22"/>
      <c r="F42" s="23"/>
      <c r="G42" s="25"/>
      <c r="H42" s="2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>
      <c r="D43" s="24"/>
      <c r="E43" s="22"/>
      <c r="F43" s="23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4"/>
      <c r="E44" s="22"/>
      <c r="F44" s="23"/>
      <c r="G44" s="25"/>
      <c r="H44" s="2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>
      <c r="D45" s="24"/>
      <c r="E45" s="22"/>
      <c r="F45" s="23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4"/>
      <c r="E46" s="22"/>
      <c r="F46" s="23"/>
      <c r="G46" s="25"/>
      <c r="H46" s="2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>
      <c r="D47" s="24"/>
      <c r="E47" s="22"/>
      <c r="F47" s="23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4"/>
      <c r="E48" s="22"/>
      <c r="F48" s="23"/>
      <c r="G48" s="25"/>
      <c r="H48" s="2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>
      <c r="D49" s="24"/>
      <c r="E49" s="22"/>
      <c r="F49" s="23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4"/>
      <c r="E50" s="22"/>
      <c r="F50" s="23"/>
      <c r="G50" s="25"/>
      <c r="H50" s="2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>
      <c r="D51" s="24"/>
      <c r="E51" s="22"/>
      <c r="F51" s="23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4"/>
      <c r="E52" s="22"/>
      <c r="F52" s="23"/>
      <c r="G52" s="25"/>
      <c r="H52" s="2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>
      <c r="D53" s="24"/>
      <c r="E53" s="22"/>
      <c r="F53" s="23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4"/>
      <c r="E54" s="22"/>
      <c r="F54" s="23"/>
      <c r="G54" s="25"/>
      <c r="H54" s="2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>
      <c r="D55" s="24"/>
      <c r="E55" s="22"/>
      <c r="F55" s="23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4"/>
      <c r="E56" s="22"/>
      <c r="F56" s="23"/>
      <c r="G56" s="25"/>
      <c r="H56" s="2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>
      <c r="D57" s="24"/>
      <c r="E57" s="22"/>
      <c r="F57" s="23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4"/>
      <c r="E58" s="22"/>
      <c r="F58" s="23"/>
      <c r="G58" s="25"/>
      <c r="H58" s="2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>
      <c r="D59" s="24"/>
      <c r="E59" s="22"/>
      <c r="F59" s="23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4"/>
      <c r="E60" s="22"/>
      <c r="F60" s="23"/>
      <c r="G60" s="25"/>
      <c r="H60" s="2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>
      <c r="D61" s="24"/>
      <c r="E61" s="22"/>
      <c r="F61" s="23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4"/>
      <c r="E62" s="22"/>
      <c r="F62" s="23"/>
      <c r="G62" s="25"/>
      <c r="H62" s="2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>
      <c r="D63" s="24"/>
      <c r="E63" s="22"/>
      <c r="F63" s="23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4"/>
      <c r="E64" s="22"/>
      <c r="F64" s="23"/>
      <c r="G64" s="25"/>
      <c r="H64" s="2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>
      <c r="D65" s="24"/>
      <c r="E65" s="22"/>
      <c r="F65" s="23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4"/>
      <c r="E68" s="22"/>
      <c r="F68" s="23"/>
      <c r="G68" s="25"/>
      <c r="H68" s="2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5"/>
      <c r="H70" s="2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>
      <c r="D71" s="24"/>
      <c r="E71" s="22"/>
      <c r="F71" s="23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4"/>
      <c r="E72" s="22"/>
      <c r="F72" s="23"/>
      <c r="G72" s="25"/>
      <c r="H72" s="2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>
      <c r="D73" s="24"/>
      <c r="E73" s="22"/>
      <c r="F73" s="23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4"/>
      <c r="E74" s="22"/>
      <c r="F74" s="23"/>
      <c r="G74" s="25"/>
      <c r="H74" s="2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>
      <c r="D75" s="24"/>
      <c r="E75" s="22"/>
      <c r="F75" s="23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9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9">
      <c r="E114" s="17"/>
      <c r="F114" s="18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9">
      <c r="E115" s="17"/>
      <c r="F115" s="18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9">
      <c r="E116" s="17"/>
      <c r="F116" s="18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9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9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9" ht="45">
      <c r="A119" s="28" t="s">
        <v>0</v>
      </c>
      <c r="B119" s="28" t="s">
        <v>1</v>
      </c>
      <c r="C119" s="28" t="s">
        <v>2</v>
      </c>
      <c r="D119" s="28" t="s">
        <v>3</v>
      </c>
      <c r="E119" s="29" t="s">
        <v>10</v>
      </c>
      <c r="F119" s="29" t="s">
        <v>11</v>
      </c>
      <c r="G119" s="29" t="s">
        <v>4</v>
      </c>
      <c r="H119" s="29" t="s">
        <v>5</v>
      </c>
      <c r="I119" s="29" t="s">
        <v>14</v>
      </c>
      <c r="J119" s="29" t="s">
        <v>19</v>
      </c>
      <c r="K119" s="29" t="s">
        <v>20</v>
      </c>
      <c r="L119" s="29" t="s">
        <v>21</v>
      </c>
      <c r="M119" s="29" t="s">
        <v>22</v>
      </c>
      <c r="N119" s="29" t="s">
        <v>23</v>
      </c>
      <c r="O119" s="29" t="s">
        <v>24</v>
      </c>
      <c r="P119" s="29" t="s">
        <v>25</v>
      </c>
      <c r="Q119" s="29" t="s">
        <v>26</v>
      </c>
      <c r="R119" s="29" t="s">
        <v>17</v>
      </c>
      <c r="S119" s="29" t="s">
        <v>27</v>
      </c>
      <c r="T119" s="29" t="s">
        <v>28</v>
      </c>
      <c r="U119" s="29" t="s">
        <v>29</v>
      </c>
      <c r="V119" s="29" t="s">
        <v>30</v>
      </c>
      <c r="W119" s="29" t="s">
        <v>31</v>
      </c>
      <c r="X119" s="29" t="s">
        <v>32</v>
      </c>
      <c r="Y119" s="29" t="s">
        <v>33</v>
      </c>
      <c r="Z119" s="29" t="s">
        <v>34</v>
      </c>
      <c r="AA119" s="29" t="s">
        <v>35</v>
      </c>
      <c r="AB119" s="29" t="s">
        <v>36</v>
      </c>
      <c r="AC119" s="29" t="s">
        <v>37</v>
      </c>
      <c r="AD119" s="29" t="s">
        <v>38</v>
      </c>
      <c r="AE119" s="29" t="s">
        <v>39</v>
      </c>
      <c r="AF119" s="29" t="s">
        <v>18</v>
      </c>
      <c r="AG119" s="29" t="s">
        <v>40</v>
      </c>
      <c r="AH119" s="29" t="s">
        <v>41</v>
      </c>
      <c r="AI119" s="29" t="s">
        <v>42</v>
      </c>
      <c r="AJ119" s="29" t="s">
        <v>43</v>
      </c>
      <c r="AK119" s="29" t="s">
        <v>44</v>
      </c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4" t="s">
        <v>6</v>
      </c>
      <c r="B120" s="24" t="s">
        <v>8</v>
      </c>
      <c r="C120" s="30" t="s">
        <v>45</v>
      </c>
      <c r="D120" s="30" t="s">
        <v>7</v>
      </c>
      <c r="E120" s="4">
        <f>IF('Shoppable Services'!$F$4=$D120,1,0)*IF('Shoppable Services'!$E$4=$C120,1,0)*IF('Shoppable Services'!$D$4=$B120,1,0)*IF('Shoppable Services'!$C$4=$A120,1,0)*$E2</f>
        <v>2200</v>
      </c>
      <c r="F120" s="4">
        <f>IF('Shoppable Services'!$F$4=$D120,1,0)*IF('Shoppable Services'!$E$4=$C120,1,0)*IF('Shoppable Services'!$D$4=$B120,1,0)*IF('Shoppable Services'!$C$4=$A120,1,0)*$F2</f>
        <v>124</v>
      </c>
      <c r="G120" s="4">
        <f>IF('Shoppable Services'!$F$4=$D120,1,0)*IF('Shoppable Services'!$E$4=$C120,1,0)*IF('Shoppable Services'!$D$4=$B120,1,0)*IF('Shoppable Services'!$C$4=$A120,1,0)*$G2</f>
        <v>600</v>
      </c>
      <c r="H120" s="4">
        <f>IF('Shoppable Services'!$F$4=$D120,1,0)*IF('Shoppable Services'!$E$4=$C120,1,0)*IF('Shoppable Services'!$D$4=$B120,1,0)*IF('Shoppable Services'!$C$4=$A120,1,0)*$H2</f>
        <v>1059</v>
      </c>
      <c r="I120" s="4">
        <f>IF('Shoppable Services'!$F$4=$D120,1,0)*IF('Shoppable Services'!$E$4=$C120,1,0)*IF('Shoppable Services'!$D$4=$B120,1,0)*IF('Shoppable Services'!$C$4=$A120,1,0)*IF('Shoppable Services'!$B$4=Data!I$119,I2,0)</f>
        <v>1444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24" t="s">
        <v>46</v>
      </c>
      <c r="B121" s="30" t="s">
        <v>8</v>
      </c>
      <c r="C121" s="24" t="s">
        <v>47</v>
      </c>
      <c r="D121" s="30" t="s">
        <v>7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0" t="s">
        <v>9</v>
      </c>
      <c r="B122" s="30" t="s">
        <v>8</v>
      </c>
      <c r="C122" s="30" t="s">
        <v>45</v>
      </c>
      <c r="D122" s="30" t="s">
        <v>7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0" t="s">
        <v>9</v>
      </c>
      <c r="B123" s="30" t="s">
        <v>8</v>
      </c>
      <c r="C123" s="30" t="s">
        <v>47</v>
      </c>
      <c r="D123" s="30" t="s">
        <v>7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30" t="s">
        <v>48</v>
      </c>
      <c r="B124" s="30" t="s">
        <v>8</v>
      </c>
      <c r="C124" s="30" t="s">
        <v>47</v>
      </c>
      <c r="D124" s="30" t="s">
        <v>7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24" t="s">
        <v>48</v>
      </c>
      <c r="B125" s="30" t="s">
        <v>8</v>
      </c>
      <c r="C125" s="24" t="s">
        <v>45</v>
      </c>
      <c r="D125" s="30" t="s">
        <v>7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5:49"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5:49"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5:49"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5:49"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5:49"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5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5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5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5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5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5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5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5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5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5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5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3"/>
    </sheetView>
  </sheetViews>
  <sheetFormatPr defaultRowHeight="15"/>
  <cols>
    <col min="1" max="1" width="26" bestFit="1" customWidth="1"/>
  </cols>
  <sheetData>
    <row r="1" spans="1:4">
      <c r="A1" s="24" t="s">
        <v>6</v>
      </c>
      <c r="B1" s="24" t="s">
        <v>8</v>
      </c>
      <c r="C1" s="30" t="s">
        <v>45</v>
      </c>
      <c r="D1" s="30" t="s">
        <v>7</v>
      </c>
    </row>
    <row r="2" spans="1:4">
      <c r="A2" s="30" t="s">
        <v>9</v>
      </c>
      <c r="B2" s="30"/>
      <c r="C2" s="24" t="s">
        <v>47</v>
      </c>
      <c r="D2" s="30"/>
    </row>
    <row r="3" spans="1:4">
      <c r="A3" s="30" t="s">
        <v>48</v>
      </c>
      <c r="C3" s="30"/>
      <c r="D3" s="30"/>
    </row>
    <row r="4" spans="1:4">
      <c r="C4" s="30"/>
      <c r="D4" s="30"/>
    </row>
    <row r="5" spans="1:4">
      <c r="C5" s="30"/>
      <c r="D5" s="30"/>
    </row>
    <row r="6" spans="1:4">
      <c r="C6" s="24"/>
      <c r="D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2020-12-15T20:04:29Z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