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20" windowWidth="19035" windowHeight="12270"/>
  </bookViews>
  <sheets>
    <sheet name="Payback" sheetId="1" r:id="rId1"/>
  </sheets>
  <calcPr calcId="145621"/>
</workbook>
</file>

<file path=xl/calcChain.xml><?xml version="1.0" encoding="utf-8"?>
<calcChain xmlns="http://schemas.openxmlformats.org/spreadsheetml/2006/main">
  <c r="C8" i="1" l="1"/>
  <c r="D10" i="1" s="1"/>
  <c r="D11" i="1" l="1"/>
  <c r="C10" i="1"/>
  <c r="D5" i="1" l="1"/>
  <c r="E5" i="1" s="1"/>
  <c r="F5" i="1" s="1"/>
  <c r="G5" i="1" s="1"/>
  <c r="H5" i="1" s="1"/>
  <c r="I5" i="1" s="1"/>
  <c r="J5" i="1" s="1"/>
  <c r="E8" i="1"/>
  <c r="E10" i="1" l="1"/>
  <c r="F8" i="1"/>
  <c r="E11" i="1" l="1"/>
  <c r="F10" i="1"/>
  <c r="G8" i="1"/>
  <c r="G10" i="1" l="1"/>
  <c r="F11" i="1"/>
  <c r="H8" i="1"/>
  <c r="G11" i="1" l="1"/>
  <c r="H10" i="1"/>
  <c r="I8" i="1"/>
  <c r="J8" i="1" l="1"/>
  <c r="J10" i="1" s="1"/>
  <c r="I10" i="1"/>
  <c r="H11" i="1"/>
  <c r="J11" i="1" l="1"/>
  <c r="C23" i="1"/>
  <c r="I11" i="1"/>
  <c r="C14" i="1"/>
  <c r="C19" i="1"/>
  <c r="C18" i="1"/>
</calcChain>
</file>

<file path=xl/sharedStrings.xml><?xml version="1.0" encoding="utf-8"?>
<sst xmlns="http://schemas.openxmlformats.org/spreadsheetml/2006/main" count="19" uniqueCount="18">
  <si>
    <t>Tutorial URL:</t>
  </si>
  <si>
    <t>Payback period calculation example</t>
  </si>
  <si>
    <t>Payback period</t>
  </si>
  <si>
    <t>Cumulative cash flows</t>
  </si>
  <si>
    <t>Cash flows</t>
  </si>
  <si>
    <t>Initial investment</t>
  </si>
  <si>
    <t>Fraction calculations</t>
  </si>
  <si>
    <t>http://techtites.com/2013/04/04/calculating-payback-period-in-excel/</t>
  </si>
  <si>
    <t>Breaking it down &gt;</t>
  </si>
  <si>
    <t>The Fraction</t>
  </si>
  <si>
    <t>The Integer</t>
  </si>
  <si>
    <t>=INDEX(D11:J11,,COUNTIF(D10:J10,"&lt;0")+1)</t>
  </si>
  <si>
    <t>=COUNTIF(D10:J10,"&lt;0")</t>
  </si>
  <si>
    <t>=IF(D10&lt;0,"n/m",ABS(C10)/D8)</t>
  </si>
  <si>
    <t>=COUNTIF(D10:J10,"&lt;0")+INDEX(D11:J11,,COUNTIF(D10:J10,"&lt;0")+1)</t>
  </si>
  <si>
    <t>=COUNTIF(D10:J10,"&lt;0")+ABS(INDEX(D10:J10,,COUNTIF(D10:J10,"&lt;0")))</t>
  </si>
  <si>
    <t>+ABS(INDEX(D10:J10,,COUNTIF(D10:J10,"&lt;0")))/INDEX(D8:J8,,COUNTIF(D10:J10,"&lt;0")+1)</t>
  </si>
  <si>
    <t>Bonus: Payback period calculations in just one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</si>
</sst>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68" formatCode="#,##0.00_);\(#,##0.00\);#,##0.00_);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5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6" fontId="0" fillId="2" borderId="2" xfId="2" applyNumberFormat="1" applyFont="1" applyFill="1" applyBorder="1" applyAlignment="1">
      <alignment vertical="center"/>
    </xf>
    <xf numFmtId="166" fontId="0" fillId="0" borderId="0" xfId="2" applyNumberFormat="1" applyFont="1" applyAlignment="1">
      <alignment vertical="center"/>
    </xf>
    <xf numFmtId="166" fontId="6" fillId="0" borderId="0" xfId="2" applyNumberFormat="1" applyFont="1" applyAlignment="1">
      <alignment vertical="center"/>
    </xf>
    <xf numFmtId="0" fontId="1" fillId="0" borderId="3" xfId="0" applyFont="1" applyBorder="1" applyAlignment="1">
      <alignment vertical="center"/>
    </xf>
    <xf numFmtId="166" fontId="1" fillId="0" borderId="3" xfId="2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3" fontId="0" fillId="0" borderId="0" xfId="0" applyNumberFormat="1" applyFont="1" applyAlignment="1">
      <alignment vertical="center"/>
    </xf>
    <xf numFmtId="43" fontId="8" fillId="3" borderId="1" xfId="2" applyFont="1" applyFill="1" applyBorder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0" xfId="0" applyFont="1" applyAlignment="1">
      <alignment vertical="center"/>
    </xf>
    <xf numFmtId="168" fontId="0" fillId="0" borderId="2" xfId="0" applyNumberFormat="1" applyBorder="1" applyAlignment="1">
      <alignment vertical="center"/>
    </xf>
    <xf numFmtId="43" fontId="0" fillId="0" borderId="0" xfId="0" applyNumberFormat="1" applyFont="1" applyAlignment="1">
      <alignment horizontal="right" vertical="center"/>
    </xf>
    <xf numFmtId="43" fontId="0" fillId="0" borderId="0" xfId="0" quotePrefix="1" applyNumberFormat="1" applyFont="1" applyAlignment="1">
      <alignment vertical="center"/>
    </xf>
    <xf numFmtId="0" fontId="1" fillId="4" borderId="0" xfId="0" applyFont="1" applyFill="1" applyAlignme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chtites.com/2013/04/04/calculating-payback-period-in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1"/>
  <sheetViews>
    <sheetView showGridLines="0" tabSelected="1" zoomScale="85" zoomScaleNormal="85" workbookViewId="0"/>
  </sheetViews>
  <sheetFormatPr defaultColWidth="0" defaultRowHeight="15" x14ac:dyDescent="0.25"/>
  <cols>
    <col min="1" max="1" width="1.7109375" style="2" customWidth="1"/>
    <col min="2" max="2" width="22.140625" style="2" bestFit="1" customWidth="1"/>
    <col min="3" max="3" width="12.7109375" style="2" customWidth="1"/>
    <col min="4" max="11" width="9.140625" style="2" customWidth="1"/>
    <col min="12" max="16384" width="9.140625" style="2" hidden="1"/>
  </cols>
  <sheetData>
    <row r="1" spans="1:11" ht="25.5" x14ac:dyDescent="0.25">
      <c r="A1" s="1" t="s">
        <v>1</v>
      </c>
    </row>
    <row r="2" spans="1:11" x14ac:dyDescent="0.25">
      <c r="A2" s="3" t="s">
        <v>0</v>
      </c>
      <c r="C2" s="4" t="s">
        <v>7</v>
      </c>
    </row>
    <row r="5" spans="1:11" x14ac:dyDescent="0.25">
      <c r="B5" s="5"/>
      <c r="C5" s="6">
        <v>2013</v>
      </c>
      <c r="D5" s="6">
        <f t="shared" ref="D5:J5" si="0">C5+1</f>
        <v>2014</v>
      </c>
      <c r="E5" s="6">
        <f t="shared" si="0"/>
        <v>2015</v>
      </c>
      <c r="F5" s="6">
        <f t="shared" si="0"/>
        <v>2016</v>
      </c>
      <c r="G5" s="6">
        <f t="shared" si="0"/>
        <v>2017</v>
      </c>
      <c r="H5" s="6">
        <f t="shared" si="0"/>
        <v>2018</v>
      </c>
      <c r="I5" s="6">
        <f t="shared" si="0"/>
        <v>2019</v>
      </c>
      <c r="J5" s="6">
        <f t="shared" si="0"/>
        <v>2020</v>
      </c>
      <c r="K5" s="7"/>
    </row>
    <row r="6" spans="1:11" x14ac:dyDescent="0.25">
      <c r="B6" s="7"/>
      <c r="C6" s="8"/>
      <c r="D6" s="8"/>
      <c r="E6" s="8"/>
      <c r="F6" s="8"/>
      <c r="G6" s="8"/>
      <c r="H6" s="8"/>
      <c r="I6" s="8"/>
      <c r="J6" s="8"/>
      <c r="K6" s="7"/>
    </row>
    <row r="7" spans="1:11" x14ac:dyDescent="0.25">
      <c r="B7" s="7" t="s">
        <v>5</v>
      </c>
      <c r="C7" s="9">
        <v>1000</v>
      </c>
      <c r="D7" s="10"/>
      <c r="E7" s="10"/>
      <c r="F7" s="10"/>
      <c r="G7" s="10"/>
      <c r="H7" s="10"/>
      <c r="I7" s="10"/>
      <c r="J7" s="10"/>
      <c r="K7" s="7"/>
    </row>
    <row r="8" spans="1:11" x14ac:dyDescent="0.25">
      <c r="B8" s="7" t="s">
        <v>4</v>
      </c>
      <c r="C8" s="10">
        <f>-C7</f>
        <v>-1000</v>
      </c>
      <c r="D8" s="11">
        <v>200</v>
      </c>
      <c r="E8" s="11">
        <f t="shared" ref="E8:J8" si="1">D8*1.05</f>
        <v>210</v>
      </c>
      <c r="F8" s="11">
        <f t="shared" si="1"/>
        <v>220.5</v>
      </c>
      <c r="G8" s="11">
        <f t="shared" si="1"/>
        <v>231.52500000000001</v>
      </c>
      <c r="H8" s="11">
        <f t="shared" si="1"/>
        <v>243.10125000000002</v>
      </c>
      <c r="I8" s="11">
        <f t="shared" si="1"/>
        <v>255.25631250000004</v>
      </c>
      <c r="J8" s="11">
        <f t="shared" si="1"/>
        <v>268.01912812500007</v>
      </c>
      <c r="K8" s="7"/>
    </row>
    <row r="9" spans="1:11" x14ac:dyDescent="0.25">
      <c r="B9" s="7"/>
      <c r="C9" s="10"/>
      <c r="D9" s="10"/>
      <c r="E9" s="10"/>
      <c r="F9" s="10"/>
      <c r="G9" s="10"/>
      <c r="H9" s="10"/>
      <c r="I9" s="10"/>
      <c r="J9" s="10"/>
      <c r="K9" s="7"/>
    </row>
    <row r="10" spans="1:11" x14ac:dyDescent="0.25">
      <c r="B10" s="12" t="s">
        <v>3</v>
      </c>
      <c r="C10" s="13">
        <f>SUM($C8:C8)</f>
        <v>-1000</v>
      </c>
      <c r="D10" s="13">
        <f>SUM($C8:D8)</f>
        <v>-800</v>
      </c>
      <c r="E10" s="13">
        <f>SUM($C8:E8)</f>
        <v>-590</v>
      </c>
      <c r="F10" s="13">
        <f>SUM($C8:F8)</f>
        <v>-369.5</v>
      </c>
      <c r="G10" s="13">
        <f>SUM($C8:G8)</f>
        <v>-137.97499999999999</v>
      </c>
      <c r="H10" s="13">
        <f>SUM($C8:H8)</f>
        <v>105.12625000000003</v>
      </c>
      <c r="I10" s="13">
        <f>SUM($C8:I8)</f>
        <v>360.38256250000006</v>
      </c>
      <c r="J10" s="13">
        <f>SUM($C8:J8)</f>
        <v>628.40169062500013</v>
      </c>
      <c r="K10" s="7"/>
    </row>
    <row r="11" spans="1:11" x14ac:dyDescent="0.25">
      <c r="B11" s="14" t="s">
        <v>6</v>
      </c>
      <c r="C11" s="7"/>
      <c r="D11" s="20" t="str">
        <f t="shared" ref="D11" si="2">IF(D10&lt;0,"n/m",ABS(C10)/D8)</f>
        <v>n/m</v>
      </c>
      <c r="E11" s="20" t="str">
        <f t="shared" ref="E11" si="3">IF(E10&lt;0,"n/m",ABS(D10)/E8)</f>
        <v>n/m</v>
      </c>
      <c r="F11" s="20" t="str">
        <f t="shared" ref="F11" si="4">IF(F10&lt;0,"n/m",ABS(E10)/F8)</f>
        <v>n/m</v>
      </c>
      <c r="G11" s="20" t="str">
        <f t="shared" ref="G11" si="5">IF(G10&lt;0,"n/m",ABS(F10)/G8)</f>
        <v>n/m</v>
      </c>
      <c r="H11" s="20">
        <f t="shared" ref="H11" si="6">IF(H10&lt;0,"n/m",ABS(G10)/H8)</f>
        <v>0.56756186979704948</v>
      </c>
      <c r="I11" s="20">
        <f t="shared" ref="I11" si="7">IF(I10&lt;0,"n/m",ABS(H10)/I8)</f>
        <v>0.41184583828852428</v>
      </c>
      <c r="J11" s="20">
        <f t="shared" ref="J11" si="8">IF(J10&lt;0,"n/m",ABS(I10)/J8)</f>
        <v>1.3446150840843087</v>
      </c>
      <c r="K11" s="7"/>
    </row>
    <row r="12" spans="1:11" x14ac:dyDescent="0.25">
      <c r="D12" s="17" t="s">
        <v>13</v>
      </c>
      <c r="E12" s="7"/>
      <c r="F12" s="7"/>
      <c r="G12" s="7"/>
      <c r="H12" s="21"/>
      <c r="I12" s="7"/>
      <c r="J12" s="7"/>
      <c r="K12" s="7"/>
    </row>
    <row r="13" spans="1:11" x14ac:dyDescent="0.25">
      <c r="D13" s="7"/>
      <c r="E13" s="7"/>
      <c r="F13" s="7"/>
      <c r="G13" s="7"/>
      <c r="H13" s="15"/>
      <c r="I13" s="7"/>
      <c r="J13" s="7"/>
      <c r="K13" s="7"/>
    </row>
    <row r="14" spans="1:11" x14ac:dyDescent="0.25">
      <c r="B14" s="8" t="s">
        <v>2</v>
      </c>
      <c r="C14" s="16">
        <f>COUNTIF(D10:J10,"&lt;0")+INDEX(D11:J11,,COUNTIF(D10:J10,"&lt;0")+1)</f>
        <v>4.5675618697970499</v>
      </c>
      <c r="D14" s="17" t="s">
        <v>14</v>
      </c>
    </row>
    <row r="17" spans="2:11" x14ac:dyDescent="0.25">
      <c r="B17" s="18" t="s">
        <v>8</v>
      </c>
    </row>
    <row r="18" spans="2:11" x14ac:dyDescent="0.25">
      <c r="B18" s="8" t="s">
        <v>10</v>
      </c>
      <c r="C18" s="19">
        <f>COUNTIF(D10:J10,"&lt;0")</f>
        <v>4</v>
      </c>
      <c r="D18" s="17" t="s">
        <v>12</v>
      </c>
    </row>
    <row r="19" spans="2:11" x14ac:dyDescent="0.25">
      <c r="B19" s="8" t="s">
        <v>9</v>
      </c>
      <c r="C19" s="19">
        <f>INDEX(D11:J11,,COUNTIF(D10:J10,"&lt;0")+1)</f>
        <v>0.56756186979704948</v>
      </c>
      <c r="D19" s="17" t="s">
        <v>11</v>
      </c>
    </row>
    <row r="22" spans="2:11" x14ac:dyDescent="0.25">
      <c r="B22" s="22" t="s">
        <v>17</v>
      </c>
      <c r="C22" s="22"/>
      <c r="D22" s="22"/>
      <c r="E22" s="22"/>
      <c r="F22" s="22"/>
      <c r="G22" s="22"/>
      <c r="H22" s="22"/>
      <c r="I22" s="22"/>
      <c r="J22" s="22"/>
    </row>
    <row r="23" spans="2:11" ht="15" customHeight="1" x14ac:dyDescent="0.25">
      <c r="B23" s="8" t="s">
        <v>2</v>
      </c>
      <c r="C23" s="16">
        <f>COUNTIF(D10:J10,"&lt;0")+ABS(INDEX(D10:J10,,COUNTIF(D10:J10,"&lt;0")))/INDEX(D8:J8,,COUNTIF(D10:J10,"&lt;0")+1)</f>
        <v>4.5675618697970499</v>
      </c>
      <c r="E23"/>
      <c r="F23"/>
      <c r="G23"/>
      <c r="H23"/>
      <c r="I23"/>
      <c r="J23"/>
    </row>
    <row r="24" spans="2:11" x14ac:dyDescent="0.25">
      <c r="C24" s="17" t="s">
        <v>15</v>
      </c>
    </row>
    <row r="25" spans="2:11" x14ac:dyDescent="0.25">
      <c r="C25" s="17" t="s">
        <v>16</v>
      </c>
    </row>
    <row r="31" spans="2:11" x14ac:dyDescent="0.25">
      <c r="K31" s="7"/>
    </row>
  </sheetData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Payback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2012-08-06T16:16:59Z</dcterms:created>
  <dcterms:modified xsi:type="dcterms:W3CDTF">2013-04-04T16:34:19Z</dcterms:modified>
</cp:coreProperties>
</file>