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6585" windowHeight="8820"/>
  </bookViews>
  <sheets>
    <sheet name="model" sheetId="1" r:id="rId1"/>
  </sheets>
  <definedNames>
    <definedName name="BREAKFAST">model!$D$2:$F$2</definedName>
    <definedName name="breakfast_schedule">model!$D$26:$F$39</definedName>
    <definedName name="breakfast_schedule.badindex" hidden="1">1</definedName>
    <definedName name="breakfast_schedule.columnindex" hidden="1">BREAKFAST</definedName>
    <definedName name="breakfast_schedule.columnindex.dirn" hidden="1">"column"</definedName>
    <definedName name="breakfast_schedule.firstindex" hidden="1">"column"</definedName>
    <definedName name="breakfast_schedule.rowindex" hidden="1">DAY</definedName>
    <definedName name="breakfast_schedule.rowindex.dirn" hidden="1">"row"</definedName>
    <definedName name="cycle">model!#REF!</definedName>
    <definedName name="daily_demand">model!$M$6:$M$19</definedName>
    <definedName name="daily_demand.badindex" hidden="1">1</definedName>
    <definedName name="daily_demand.rowindex" hidden="1">DAY</definedName>
    <definedName name="daily_demand.rowindex.dirn" hidden="1">"row"</definedName>
    <definedName name="DAY">model!$B$6:$B$19</definedName>
    <definedName name="DINNER">model!$J$2:$L$2</definedName>
    <definedName name="dinner_schedule">model!$J$26:$L$39</definedName>
    <definedName name="dinner_schedule.badindex" hidden="1">1</definedName>
    <definedName name="dinner_schedule.columnindex" hidden="1">DINNER</definedName>
    <definedName name="dinner_schedule.columnindex.dirn" hidden="1">"column"</definedName>
    <definedName name="dinner_schedule.firstindex" hidden="1">"column"</definedName>
    <definedName name="dinner_schedule.rowindex" hidden="1">DAY</definedName>
    <definedName name="dinner_schedule.rowindex.dirn" hidden="1">"row"</definedName>
    <definedName name="LUNCH">model!$G$2:$I$2</definedName>
    <definedName name="lunch_schedule">model!$G$26:$I$39</definedName>
    <definedName name="lunch_schedule.badindex" hidden="1">1</definedName>
    <definedName name="lunch_schedule.columnindex" hidden="1">LUNCH</definedName>
    <definedName name="lunch_schedule.columnindex.dirn" hidden="1">"column"</definedName>
    <definedName name="lunch_schedule.firstindex" hidden="1">"column"</definedName>
    <definedName name="lunch_schedule.rowindex" hidden="1">DAY</definedName>
    <definedName name="lunch_schedule.rowindex.dirn" hidden="1">"row"</definedName>
    <definedName name="manday_rate.badindex" hidden="1">1</definedName>
    <definedName name="manday_rate.columnindex" hidden="1">MENU</definedName>
    <definedName name="manday_rate.columnindex.dirn" hidden="1">"column"</definedName>
    <definedName name="mandays">model!$C$6:$C$19</definedName>
    <definedName name="mandays.badindex" hidden="1">1</definedName>
    <definedName name="mandays.rowindex" hidden="1">DAY</definedName>
    <definedName name="mandays.rowindex.dirn" hidden="1">"row"</definedName>
    <definedName name="MENU">model!$D$2:$L$2</definedName>
    <definedName name="menu_choice.badindex" hidden="1">1</definedName>
    <definedName name="menu_choice.rowindex" hidden="1">DAY</definedName>
    <definedName name="menu_choice.rowindex.dirn" hidden="1">"row"</definedName>
    <definedName name="menu_cost">model!$D$3:$L$3</definedName>
    <definedName name="menu_cost.badindex" hidden="1">1</definedName>
    <definedName name="menu_cost.columnindex" hidden="1">MENU</definedName>
    <definedName name="menu_cost.columnindex.dirn" hidden="1">"column"</definedName>
    <definedName name="menu_demand">model!$D$22:$L$22</definedName>
    <definedName name="menu_demand.badindex" hidden="1">1</definedName>
    <definedName name="menu_demand.columnindex" hidden="1">MENU</definedName>
    <definedName name="menu_demand.columnindex.dirn" hidden="1">"column"</definedName>
    <definedName name="menu_select.badindex" hidden="1">1</definedName>
    <definedName name="menu_select.columnindex" hidden="1">MENU</definedName>
    <definedName name="menu_select.columnindex.dirn" hidden="1">"column"</definedName>
    <definedName name="menu_select.firstindex" hidden="1">"column"</definedName>
    <definedName name="menu_select.rowindex" hidden="1">DAY</definedName>
    <definedName name="menu_select.rowindex.dirn" hidden="1">"row"</definedName>
    <definedName name="menu_supply">model!$D$6:$L$19</definedName>
    <definedName name="menu_supply.badindex" hidden="1">1</definedName>
    <definedName name="menu_supply.columnindex" hidden="1">MENU</definedName>
    <definedName name="menu_supply.columnindex.dirn" hidden="1">"column"</definedName>
    <definedName name="menu_supply.firstindex" hidden="1">"column"</definedName>
    <definedName name="menu_supply.rowindex" hidden="1">DAY</definedName>
    <definedName name="menu_supply.rowindex.dirn" hidden="1">"row"</definedName>
    <definedName name="rotation_schedule">model!$D$26:$L$39</definedName>
    <definedName name="rotation_schedule.badindex" hidden="1">1</definedName>
    <definedName name="rotation_schedule.columnindex" hidden="1">MENU</definedName>
    <definedName name="rotation_schedule.columnindex.dirn" hidden="1">"column"</definedName>
    <definedName name="rotation_schedule.firstindex" hidden="1">"column"</definedName>
    <definedName name="rotation_schedule.rowindex" hidden="1">DAY</definedName>
    <definedName name="rotation_schedule.rowindex.dirn" hidden="1">"row"</definedName>
    <definedName name="total_mandays">model!$C$20</definedName>
  </definedNames>
  <calcPr calcId="125725"/>
</workbook>
</file>

<file path=xl/calcChain.xml><?xml version="1.0" encoding="utf-8"?>
<calcChain xmlns="http://schemas.openxmlformats.org/spreadsheetml/2006/main">
  <c r="J27" i="1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K26"/>
  <c r="L26"/>
  <c r="J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H39"/>
  <c r="I39"/>
  <c r="H26"/>
  <c r="I26"/>
  <c r="G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E26"/>
  <c r="F26"/>
  <c r="D26"/>
  <c r="E20" l="1"/>
  <c r="F20"/>
  <c r="G20"/>
  <c r="H20"/>
  <c r="I20"/>
  <c r="J20"/>
  <c r="K20"/>
  <c r="L20"/>
  <c r="D20"/>
  <c r="C20"/>
  <c r="E22" l="1"/>
  <c r="F22"/>
  <c r="G22"/>
  <c r="H22"/>
  <c r="I22"/>
  <c r="J22"/>
  <c r="K22"/>
  <c r="L22"/>
  <c r="D22"/>
  <c r="M7"/>
  <c r="M8"/>
  <c r="M9"/>
  <c r="M10"/>
  <c r="M11"/>
  <c r="M12"/>
  <c r="M13"/>
  <c r="M14"/>
  <c r="M15"/>
  <c r="M16"/>
  <c r="M17"/>
  <c r="M18"/>
  <c r="M19"/>
  <c r="M6"/>
  <c r="M20" s="1"/>
  <c r="N7"/>
  <c r="N6" l="1"/>
  <c r="N19"/>
  <c r="N18"/>
  <c r="N17"/>
  <c r="N16"/>
  <c r="N15"/>
  <c r="N14"/>
  <c r="N13"/>
  <c r="N12"/>
  <c r="N11"/>
  <c r="N10"/>
  <c r="N9"/>
  <c r="N8"/>
  <c r="N20" l="1"/>
</calcChain>
</file>

<file path=xl/sharedStrings.xml><?xml version="1.0" encoding="utf-8"?>
<sst xmlns="http://schemas.openxmlformats.org/spreadsheetml/2006/main" count="12" uniqueCount="12">
  <si>
    <t>DAY</t>
  </si>
  <si>
    <t>mandays</t>
  </si>
  <si>
    <t>day_cost</t>
  </si>
  <si>
    <t>MENU</t>
  </si>
  <si>
    <t>menu_supply</t>
  </si>
  <si>
    <t>daily_demand</t>
  </si>
  <si>
    <t>menu_cost</t>
  </si>
  <si>
    <t>BREAKFAST</t>
  </si>
  <si>
    <t>LUNCH</t>
  </si>
  <si>
    <t>DINNER</t>
  </si>
  <si>
    <t>rotation_schedule</t>
  </si>
  <si>
    <t>menu_demand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</si>
</sst>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 inden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3" tint="0.59996337778862885"/>
        </patternFill>
      </fill>
    </dxf>
    <dxf>
      <font>
        <color theme="0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41"/>
  <sheetViews>
    <sheetView showGridLines="0" tabSelected="1" workbookViewId="0">
      <selection activeCell="H24" sqref="H24"/>
    </sheetView>
  </sheetViews>
  <sheetFormatPr defaultRowHeight="12"/>
  <cols>
    <col min="1" max="1" width="3.140625" style="2" customWidth="1"/>
    <col min="2" max="2" width="5.85546875" style="2" customWidth="1"/>
    <col min="3" max="3" width="11.42578125" style="2" customWidth="1"/>
    <col min="4" max="12" width="6.7109375" style="2" customWidth="1"/>
    <col min="13" max="18" width="11.42578125" style="2" customWidth="1"/>
    <col min="19" max="19" width="14.140625" style="2" bestFit="1" customWidth="1"/>
    <col min="20" max="20" width="9.42578125" style="2" customWidth="1"/>
    <col min="21" max="16384" width="9.140625" style="2"/>
  </cols>
  <sheetData>
    <row r="1" spans="2:18">
      <c r="D1" s="20" t="s">
        <v>7</v>
      </c>
      <c r="E1" s="20"/>
      <c r="F1" s="20"/>
      <c r="G1" s="21" t="s">
        <v>8</v>
      </c>
      <c r="H1" s="21"/>
      <c r="I1" s="21"/>
      <c r="J1" s="22" t="s">
        <v>9</v>
      </c>
      <c r="K1" s="22"/>
      <c r="L1" s="22"/>
    </row>
    <row r="2" spans="2:18">
      <c r="C2" s="3" t="s">
        <v>3</v>
      </c>
      <c r="D2" s="9">
        <v>1</v>
      </c>
      <c r="E2" s="12">
        <v>2</v>
      </c>
      <c r="F2" s="9">
        <v>3</v>
      </c>
      <c r="G2" s="10">
        <v>4</v>
      </c>
      <c r="H2" s="13">
        <v>5</v>
      </c>
      <c r="I2" s="10">
        <v>6</v>
      </c>
      <c r="J2" s="11">
        <v>7</v>
      </c>
      <c r="K2" s="14">
        <v>8</v>
      </c>
      <c r="L2" s="11">
        <v>9</v>
      </c>
      <c r="M2" s="1"/>
    </row>
    <row r="3" spans="2:18">
      <c r="C3" s="3" t="s">
        <v>6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1"/>
    </row>
    <row r="5" spans="2:18">
      <c r="B5" s="3" t="s">
        <v>0</v>
      </c>
      <c r="C5" s="3" t="s">
        <v>1</v>
      </c>
      <c r="D5" s="17" t="s">
        <v>4</v>
      </c>
      <c r="E5" s="18"/>
      <c r="F5" s="18"/>
      <c r="G5" s="18"/>
      <c r="H5" s="18"/>
      <c r="I5" s="18"/>
      <c r="J5" s="18"/>
      <c r="K5" s="18"/>
      <c r="L5" s="19"/>
      <c r="M5" s="3" t="s">
        <v>5</v>
      </c>
      <c r="N5" s="3" t="s">
        <v>2</v>
      </c>
      <c r="R5" s="3"/>
    </row>
    <row r="6" spans="2:18">
      <c r="B6" s="1">
        <v>1</v>
      </c>
      <c r="C6" s="4">
        <v>100</v>
      </c>
      <c r="D6" s="7">
        <v>100</v>
      </c>
      <c r="E6" s="7">
        <v>0</v>
      </c>
      <c r="F6" s="7">
        <v>0</v>
      </c>
      <c r="G6" s="7">
        <v>100</v>
      </c>
      <c r="H6" s="7">
        <v>0</v>
      </c>
      <c r="I6" s="7">
        <v>0</v>
      </c>
      <c r="J6" s="7">
        <v>100</v>
      </c>
      <c r="K6" s="7">
        <v>0</v>
      </c>
      <c r="L6" s="7">
        <v>0</v>
      </c>
      <c r="M6" s="5">
        <f>C6*3</f>
        <v>300</v>
      </c>
      <c r="N6" s="5">
        <f t="shared" ref="N6:N19" si="0" xml:space="preserve"> mandays*SUMPRODUCT(D6:L6, $D$3:$L$3)</f>
        <v>150000</v>
      </c>
      <c r="R6" s="1"/>
    </row>
    <row r="7" spans="2:18">
      <c r="B7" s="1">
        <v>2</v>
      </c>
      <c r="C7" s="4">
        <v>100</v>
      </c>
      <c r="D7" s="7">
        <v>0</v>
      </c>
      <c r="E7" s="7">
        <v>100</v>
      </c>
      <c r="F7" s="7">
        <v>0</v>
      </c>
      <c r="G7" s="7">
        <v>0</v>
      </c>
      <c r="H7" s="7">
        <v>100</v>
      </c>
      <c r="I7" s="7">
        <v>0</v>
      </c>
      <c r="J7" s="7">
        <v>0</v>
      </c>
      <c r="K7" s="7">
        <v>100</v>
      </c>
      <c r="L7" s="7">
        <v>0</v>
      </c>
      <c r="M7" s="5">
        <f t="shared" ref="M7:M19" si="1">C7*3</f>
        <v>300</v>
      </c>
      <c r="N7" s="5">
        <f t="shared" si="0"/>
        <v>180000</v>
      </c>
      <c r="R7" s="1"/>
    </row>
    <row r="8" spans="2:18">
      <c r="B8" s="1">
        <v>3</v>
      </c>
      <c r="C8" s="4">
        <v>100</v>
      </c>
      <c r="D8" s="7">
        <v>0</v>
      </c>
      <c r="E8" s="7">
        <v>0</v>
      </c>
      <c r="F8" s="7">
        <v>100</v>
      </c>
      <c r="G8" s="7">
        <v>0</v>
      </c>
      <c r="H8" s="7">
        <v>0</v>
      </c>
      <c r="I8" s="7">
        <v>100</v>
      </c>
      <c r="J8" s="7">
        <v>0</v>
      </c>
      <c r="K8" s="7">
        <v>0</v>
      </c>
      <c r="L8" s="7">
        <v>100</v>
      </c>
      <c r="M8" s="5">
        <f t="shared" si="1"/>
        <v>300</v>
      </c>
      <c r="N8" s="5">
        <f t="shared" si="0"/>
        <v>210000</v>
      </c>
      <c r="R8" s="1"/>
    </row>
    <row r="9" spans="2:18">
      <c r="B9" s="1">
        <v>4</v>
      </c>
      <c r="C9" s="4">
        <v>100</v>
      </c>
      <c r="D9" s="7">
        <v>100</v>
      </c>
      <c r="E9" s="7">
        <v>0</v>
      </c>
      <c r="F9" s="7">
        <v>0</v>
      </c>
      <c r="G9" s="7">
        <v>100</v>
      </c>
      <c r="H9" s="7">
        <v>0</v>
      </c>
      <c r="I9" s="7">
        <v>0</v>
      </c>
      <c r="J9" s="7">
        <v>100</v>
      </c>
      <c r="K9" s="7">
        <v>0</v>
      </c>
      <c r="L9" s="7">
        <v>0</v>
      </c>
      <c r="M9" s="5">
        <f t="shared" si="1"/>
        <v>300</v>
      </c>
      <c r="N9" s="5">
        <f t="shared" si="0"/>
        <v>150000</v>
      </c>
      <c r="R9" s="1"/>
    </row>
    <row r="10" spans="2:18">
      <c r="B10" s="1">
        <v>5</v>
      </c>
      <c r="C10" s="4">
        <v>100</v>
      </c>
      <c r="D10" s="7">
        <v>0</v>
      </c>
      <c r="E10" s="7">
        <v>100</v>
      </c>
      <c r="F10" s="7">
        <v>0</v>
      </c>
      <c r="G10" s="7">
        <v>0</v>
      </c>
      <c r="H10" s="7">
        <v>100</v>
      </c>
      <c r="I10" s="7">
        <v>0</v>
      </c>
      <c r="J10" s="7">
        <v>0</v>
      </c>
      <c r="K10" s="7">
        <v>100</v>
      </c>
      <c r="L10" s="7">
        <v>0</v>
      </c>
      <c r="M10" s="5">
        <f t="shared" si="1"/>
        <v>300</v>
      </c>
      <c r="N10" s="5">
        <f t="shared" si="0"/>
        <v>180000</v>
      </c>
      <c r="R10" s="1"/>
    </row>
    <row r="11" spans="2:18">
      <c r="B11" s="1">
        <v>6</v>
      </c>
      <c r="C11" s="4">
        <v>100</v>
      </c>
      <c r="D11" s="7">
        <v>0</v>
      </c>
      <c r="E11" s="7">
        <v>0</v>
      </c>
      <c r="F11" s="7">
        <v>100</v>
      </c>
      <c r="G11" s="7">
        <v>0</v>
      </c>
      <c r="H11" s="7">
        <v>0</v>
      </c>
      <c r="I11" s="7">
        <v>100</v>
      </c>
      <c r="J11" s="7">
        <v>0</v>
      </c>
      <c r="K11" s="7">
        <v>0</v>
      </c>
      <c r="L11" s="7">
        <v>100</v>
      </c>
      <c r="M11" s="5">
        <f t="shared" si="1"/>
        <v>300</v>
      </c>
      <c r="N11" s="5">
        <f t="shared" si="0"/>
        <v>210000</v>
      </c>
      <c r="R11" s="1"/>
    </row>
    <row r="12" spans="2:18">
      <c r="B12" s="1">
        <v>7</v>
      </c>
      <c r="C12" s="4">
        <v>100</v>
      </c>
      <c r="D12" s="7">
        <v>100</v>
      </c>
      <c r="E12" s="7">
        <v>0</v>
      </c>
      <c r="F12" s="7">
        <v>0</v>
      </c>
      <c r="G12" s="7">
        <v>100</v>
      </c>
      <c r="H12" s="7">
        <v>0</v>
      </c>
      <c r="I12" s="7">
        <v>0</v>
      </c>
      <c r="J12" s="7">
        <v>100</v>
      </c>
      <c r="K12" s="7">
        <v>0</v>
      </c>
      <c r="L12" s="7">
        <v>0</v>
      </c>
      <c r="M12" s="5">
        <f t="shared" si="1"/>
        <v>300</v>
      </c>
      <c r="N12" s="5">
        <f t="shared" si="0"/>
        <v>150000</v>
      </c>
      <c r="R12" s="1"/>
    </row>
    <row r="13" spans="2:18">
      <c r="B13" s="1">
        <v>8</v>
      </c>
      <c r="C13" s="4">
        <v>100</v>
      </c>
      <c r="D13" s="7">
        <v>0</v>
      </c>
      <c r="E13" s="7">
        <v>100</v>
      </c>
      <c r="F13" s="7">
        <v>0</v>
      </c>
      <c r="G13" s="7">
        <v>0</v>
      </c>
      <c r="H13" s="7">
        <v>100</v>
      </c>
      <c r="I13" s="7">
        <v>0</v>
      </c>
      <c r="J13" s="7">
        <v>0</v>
      </c>
      <c r="K13" s="7">
        <v>100</v>
      </c>
      <c r="L13" s="7">
        <v>0</v>
      </c>
      <c r="M13" s="5">
        <f t="shared" si="1"/>
        <v>300</v>
      </c>
      <c r="N13" s="5">
        <f t="shared" si="0"/>
        <v>180000</v>
      </c>
      <c r="R13" s="1"/>
    </row>
    <row r="14" spans="2:18">
      <c r="B14" s="1">
        <v>9</v>
      </c>
      <c r="C14" s="4">
        <v>100</v>
      </c>
      <c r="D14" s="7">
        <v>0</v>
      </c>
      <c r="E14" s="7">
        <v>0</v>
      </c>
      <c r="F14" s="7">
        <v>100</v>
      </c>
      <c r="G14" s="7">
        <v>0</v>
      </c>
      <c r="H14" s="7">
        <v>0</v>
      </c>
      <c r="I14" s="7">
        <v>100</v>
      </c>
      <c r="J14" s="7">
        <v>0</v>
      </c>
      <c r="K14" s="7">
        <v>0</v>
      </c>
      <c r="L14" s="7">
        <v>100</v>
      </c>
      <c r="M14" s="5">
        <f t="shared" si="1"/>
        <v>300</v>
      </c>
      <c r="N14" s="5">
        <f t="shared" si="0"/>
        <v>210000</v>
      </c>
      <c r="R14" s="1"/>
    </row>
    <row r="15" spans="2:18">
      <c r="B15" s="1">
        <v>10</v>
      </c>
      <c r="C15" s="4">
        <v>100</v>
      </c>
      <c r="D15" s="7">
        <v>100</v>
      </c>
      <c r="E15" s="7">
        <v>0</v>
      </c>
      <c r="F15" s="7">
        <v>0</v>
      </c>
      <c r="G15" s="7">
        <v>100</v>
      </c>
      <c r="H15" s="7">
        <v>0</v>
      </c>
      <c r="I15" s="7">
        <v>0</v>
      </c>
      <c r="J15" s="7">
        <v>100</v>
      </c>
      <c r="K15" s="7">
        <v>0</v>
      </c>
      <c r="L15" s="7">
        <v>0</v>
      </c>
      <c r="M15" s="5">
        <f t="shared" si="1"/>
        <v>300</v>
      </c>
      <c r="N15" s="5">
        <f t="shared" si="0"/>
        <v>150000</v>
      </c>
      <c r="R15" s="1"/>
    </row>
    <row r="16" spans="2:18">
      <c r="B16" s="1">
        <v>11</v>
      </c>
      <c r="C16" s="4">
        <v>100</v>
      </c>
      <c r="D16" s="7">
        <v>0</v>
      </c>
      <c r="E16" s="7">
        <v>100</v>
      </c>
      <c r="F16" s="7">
        <v>0</v>
      </c>
      <c r="G16" s="7">
        <v>0</v>
      </c>
      <c r="H16" s="7">
        <v>100</v>
      </c>
      <c r="I16" s="7">
        <v>0</v>
      </c>
      <c r="J16" s="7">
        <v>0</v>
      </c>
      <c r="K16" s="7">
        <v>100</v>
      </c>
      <c r="L16" s="7">
        <v>0</v>
      </c>
      <c r="M16" s="5">
        <f t="shared" si="1"/>
        <v>300</v>
      </c>
      <c r="N16" s="5">
        <f t="shared" si="0"/>
        <v>180000</v>
      </c>
      <c r="R16" s="1"/>
    </row>
    <row r="17" spans="2:18">
      <c r="B17" s="1">
        <v>12</v>
      </c>
      <c r="C17" s="4">
        <v>100</v>
      </c>
      <c r="D17" s="7">
        <v>0</v>
      </c>
      <c r="E17" s="7">
        <v>0</v>
      </c>
      <c r="F17" s="7">
        <v>100</v>
      </c>
      <c r="G17" s="7">
        <v>0</v>
      </c>
      <c r="H17" s="7">
        <v>0</v>
      </c>
      <c r="I17" s="7">
        <v>100</v>
      </c>
      <c r="J17" s="7">
        <v>0</v>
      </c>
      <c r="K17" s="7">
        <v>0</v>
      </c>
      <c r="L17" s="7">
        <v>100</v>
      </c>
      <c r="M17" s="5">
        <f t="shared" si="1"/>
        <v>300</v>
      </c>
      <c r="N17" s="5">
        <f t="shared" si="0"/>
        <v>210000</v>
      </c>
      <c r="R17" s="1"/>
    </row>
    <row r="18" spans="2:18">
      <c r="B18" s="1">
        <v>13</v>
      </c>
      <c r="C18" s="4">
        <v>100</v>
      </c>
      <c r="D18" s="7">
        <v>100</v>
      </c>
      <c r="E18" s="7">
        <v>0</v>
      </c>
      <c r="F18" s="7">
        <v>0</v>
      </c>
      <c r="G18" s="7">
        <v>100</v>
      </c>
      <c r="H18" s="7">
        <v>0</v>
      </c>
      <c r="I18" s="7">
        <v>0</v>
      </c>
      <c r="J18" s="7">
        <v>100</v>
      </c>
      <c r="K18" s="7">
        <v>0</v>
      </c>
      <c r="L18" s="7">
        <v>0</v>
      </c>
      <c r="M18" s="5">
        <f t="shared" si="1"/>
        <v>300</v>
      </c>
      <c r="N18" s="5">
        <f t="shared" si="0"/>
        <v>150000</v>
      </c>
      <c r="R18" s="1"/>
    </row>
    <row r="19" spans="2:18">
      <c r="B19" s="1">
        <v>14</v>
      </c>
      <c r="C19" s="4">
        <v>100</v>
      </c>
      <c r="D19" s="7">
        <v>0</v>
      </c>
      <c r="E19" s="7">
        <v>100</v>
      </c>
      <c r="F19" s="7">
        <v>0</v>
      </c>
      <c r="G19" s="7">
        <v>0</v>
      </c>
      <c r="H19" s="7">
        <v>100</v>
      </c>
      <c r="I19" s="7">
        <v>0</v>
      </c>
      <c r="J19" s="7">
        <v>0</v>
      </c>
      <c r="K19" s="7">
        <v>100</v>
      </c>
      <c r="L19" s="7">
        <v>0</v>
      </c>
      <c r="M19" s="5">
        <f t="shared" si="1"/>
        <v>300</v>
      </c>
      <c r="N19" s="5">
        <f t="shared" si="0"/>
        <v>180000</v>
      </c>
      <c r="R19" s="1"/>
    </row>
    <row r="20" spans="2:18">
      <c r="C20" s="3">
        <f>SUM(mandays)</f>
        <v>1400</v>
      </c>
      <c r="D20" s="16">
        <f>SUM(D6:D19)</f>
        <v>500</v>
      </c>
      <c r="E20" s="16">
        <f t="shared" ref="E20:L20" si="2">SUM(E6:E19)</f>
        <v>500</v>
      </c>
      <c r="F20" s="16">
        <f t="shared" si="2"/>
        <v>400</v>
      </c>
      <c r="G20" s="16">
        <f t="shared" si="2"/>
        <v>500</v>
      </c>
      <c r="H20" s="16">
        <f t="shared" si="2"/>
        <v>500</v>
      </c>
      <c r="I20" s="16">
        <f t="shared" si="2"/>
        <v>400</v>
      </c>
      <c r="J20" s="16">
        <f t="shared" si="2"/>
        <v>500</v>
      </c>
      <c r="K20" s="16">
        <f t="shared" si="2"/>
        <v>500</v>
      </c>
      <c r="L20" s="16">
        <f t="shared" si="2"/>
        <v>400</v>
      </c>
      <c r="M20" s="6">
        <f>SUM(daily_demand)</f>
        <v>4200</v>
      </c>
      <c r="N20" s="6">
        <f>SUM(N6:N19)</f>
        <v>2490000</v>
      </c>
    </row>
    <row r="21" spans="2:18">
      <c r="C21" s="3"/>
      <c r="D21" s="16"/>
      <c r="E21" s="16"/>
      <c r="F21" s="16"/>
      <c r="G21" s="16"/>
      <c r="H21" s="16"/>
      <c r="I21" s="16"/>
      <c r="J21" s="16"/>
      <c r="K21" s="16"/>
      <c r="L21" s="16"/>
    </row>
    <row r="22" spans="2:18">
      <c r="C22" s="8" t="s">
        <v>11</v>
      </c>
      <c r="D22" s="4">
        <f t="shared" ref="D22:L22" si="3">INT(total_mandays/3)</f>
        <v>466</v>
      </c>
      <c r="E22" s="4">
        <f t="shared" si="3"/>
        <v>466</v>
      </c>
      <c r="F22" s="4">
        <f t="shared" si="3"/>
        <v>466</v>
      </c>
      <c r="G22" s="4">
        <f t="shared" si="3"/>
        <v>466</v>
      </c>
      <c r="H22" s="4">
        <f t="shared" si="3"/>
        <v>466</v>
      </c>
      <c r="I22" s="4">
        <f t="shared" si="3"/>
        <v>466</v>
      </c>
      <c r="J22" s="4">
        <f t="shared" si="3"/>
        <v>466</v>
      </c>
      <c r="K22" s="4">
        <f t="shared" si="3"/>
        <v>466</v>
      </c>
      <c r="L22" s="4">
        <f t="shared" si="3"/>
        <v>466</v>
      </c>
    </row>
    <row r="24" spans="2:18">
      <c r="C24" s="8"/>
      <c r="D24" s="8"/>
      <c r="E24" s="8"/>
      <c r="F24" s="8"/>
      <c r="G24" s="8"/>
      <c r="H24" s="8"/>
      <c r="I24" s="8"/>
      <c r="J24" s="8"/>
      <c r="K24" s="8"/>
      <c r="L24" s="8"/>
      <c r="M24" s="1"/>
      <c r="N24" s="6"/>
    </row>
    <row r="25" spans="2:18">
      <c r="B25" s="3"/>
      <c r="C25" s="3"/>
      <c r="D25" s="23" t="s">
        <v>10</v>
      </c>
      <c r="E25" s="24"/>
      <c r="F25" s="24"/>
      <c r="G25" s="24"/>
      <c r="H25" s="24"/>
      <c r="I25" s="24"/>
      <c r="J25" s="24"/>
      <c r="K25" s="24"/>
      <c r="L25" s="25"/>
    </row>
    <row r="26" spans="2:18">
      <c r="B26" s="1"/>
      <c r="C26" s="1"/>
      <c r="D26" s="15">
        <f>IF(MOD($B6-(D$2-1), COUNTA(BREAKFAST))=1, 1, 0)</f>
        <v>1</v>
      </c>
      <c r="E26" s="15">
        <f>IF(MOD($B6-(E$2-1), COUNTA(BREAKFAST))=1, 1, 0)</f>
        <v>0</v>
      </c>
      <c r="F26" s="15">
        <f>IF(MOD($B6-(F$2-1), COUNTA(BREAKFAST))=1, 1, 0)</f>
        <v>0</v>
      </c>
      <c r="G26" s="15">
        <f>IF(MOD($B6-(G$2-1), COUNTA(LUNCH))=1, 1, 0)</f>
        <v>1</v>
      </c>
      <c r="H26" s="15">
        <f>IF(MOD($B6-(H$2-1), COUNTA(LUNCH))=1, 1, 0)</f>
        <v>0</v>
      </c>
      <c r="I26" s="15">
        <f>IF(MOD($B6-(I$2-1), COUNTA(LUNCH))=1, 1, 0)</f>
        <v>0</v>
      </c>
      <c r="J26" s="15">
        <f>IF(MOD($B6-(J$2-1), COUNTA(DINNER))=1, 1, 0)</f>
        <v>1</v>
      </c>
      <c r="K26" s="15">
        <f>IF(MOD($B6-(K$2-1), COUNTA(DINNER))=1, 1, 0)</f>
        <v>0</v>
      </c>
      <c r="L26" s="15">
        <f>IF(MOD($B6-(L$2-1), COUNTA(DINNER))=1, 1, 0)</f>
        <v>0</v>
      </c>
    </row>
    <row r="27" spans="2:18">
      <c r="B27" s="1"/>
      <c r="C27" s="1"/>
      <c r="D27" s="15">
        <f>IF(MOD($B7-(D$2-1), COUNTA(BREAKFAST))=1, 1, 0)</f>
        <v>0</v>
      </c>
      <c r="E27" s="15">
        <f>IF(MOD($B7-(E$2-1), COUNTA(BREAKFAST))=1, 1, 0)</f>
        <v>1</v>
      </c>
      <c r="F27" s="15">
        <f>IF(MOD($B7-(F$2-1), COUNTA(BREAKFAST))=1, 1, 0)</f>
        <v>0</v>
      </c>
      <c r="G27" s="15">
        <f>IF(MOD($B7-(G$2-1), COUNTA(LUNCH))=1, 1, 0)</f>
        <v>0</v>
      </c>
      <c r="H27" s="15">
        <f>IF(MOD($B7-(H$2-1), COUNTA(LUNCH))=1, 1, 0)</f>
        <v>1</v>
      </c>
      <c r="I27" s="15">
        <f>IF(MOD($B7-(I$2-1), COUNTA(LUNCH))=1, 1, 0)</f>
        <v>0</v>
      </c>
      <c r="J27" s="15">
        <f>IF(MOD($B7-(J$2-1), COUNTA(DINNER))=1, 1, 0)</f>
        <v>0</v>
      </c>
      <c r="K27" s="15">
        <f>IF(MOD($B7-(K$2-1), COUNTA(DINNER))=1, 1, 0)</f>
        <v>1</v>
      </c>
      <c r="L27" s="15">
        <f>IF(MOD($B7-(L$2-1), COUNTA(DINNER))=1, 1, 0)</f>
        <v>0</v>
      </c>
    </row>
    <row r="28" spans="2:18">
      <c r="B28" s="1"/>
      <c r="C28" s="1"/>
      <c r="D28" s="15">
        <f>IF(MOD($B8-(D$2-1), COUNTA(BREAKFAST))=1, 1, 0)</f>
        <v>0</v>
      </c>
      <c r="E28" s="15">
        <f>IF(MOD($B8-(E$2-1), COUNTA(BREAKFAST))=1, 1, 0)</f>
        <v>0</v>
      </c>
      <c r="F28" s="15">
        <f>IF(MOD($B8-(F$2-1), COUNTA(BREAKFAST))=1, 1, 0)</f>
        <v>1</v>
      </c>
      <c r="G28" s="15">
        <f>IF(MOD($B8-(G$2-1), COUNTA(LUNCH))=1, 1, 0)</f>
        <v>0</v>
      </c>
      <c r="H28" s="15">
        <f>IF(MOD($B8-(H$2-1), COUNTA(LUNCH))=1, 1, 0)</f>
        <v>0</v>
      </c>
      <c r="I28" s="15">
        <f>IF(MOD($B8-(I$2-1), COUNTA(LUNCH))=1, 1, 0)</f>
        <v>1</v>
      </c>
      <c r="J28" s="15">
        <f>IF(MOD($B8-(J$2-1), COUNTA(DINNER))=1, 1, 0)</f>
        <v>0</v>
      </c>
      <c r="K28" s="15">
        <f>IF(MOD($B8-(K$2-1), COUNTA(DINNER))=1, 1, 0)</f>
        <v>0</v>
      </c>
      <c r="L28" s="15">
        <f>IF(MOD($B8-(L$2-1), COUNTA(DINNER))=1, 1, 0)</f>
        <v>1</v>
      </c>
    </row>
    <row r="29" spans="2:18">
      <c r="B29" s="1"/>
      <c r="C29" s="1"/>
      <c r="D29" s="15">
        <f>IF(MOD($B9-(D$2-1), COUNTA(BREAKFAST))=1, 1, 0)</f>
        <v>1</v>
      </c>
      <c r="E29" s="15">
        <f>IF(MOD($B9-(E$2-1), COUNTA(BREAKFAST))=1, 1, 0)</f>
        <v>0</v>
      </c>
      <c r="F29" s="15">
        <f>IF(MOD($B9-(F$2-1), COUNTA(BREAKFAST))=1, 1, 0)</f>
        <v>0</v>
      </c>
      <c r="G29" s="15">
        <f>IF(MOD($B9-(G$2-1), COUNTA(LUNCH))=1, 1, 0)</f>
        <v>1</v>
      </c>
      <c r="H29" s="15">
        <f>IF(MOD($B9-(H$2-1), COUNTA(LUNCH))=1, 1, 0)</f>
        <v>0</v>
      </c>
      <c r="I29" s="15">
        <f>IF(MOD($B9-(I$2-1), COUNTA(LUNCH))=1, 1, 0)</f>
        <v>0</v>
      </c>
      <c r="J29" s="15">
        <f>IF(MOD($B9-(J$2-1), COUNTA(DINNER))=1, 1, 0)</f>
        <v>1</v>
      </c>
      <c r="K29" s="15">
        <f>IF(MOD($B9-(K$2-1), COUNTA(DINNER))=1, 1, 0)</f>
        <v>0</v>
      </c>
      <c r="L29" s="15">
        <f>IF(MOD($B9-(L$2-1), COUNTA(DINNER))=1, 1, 0)</f>
        <v>0</v>
      </c>
    </row>
    <row r="30" spans="2:18">
      <c r="B30" s="1"/>
      <c r="C30" s="1"/>
      <c r="D30" s="15">
        <f>IF(MOD($B10-(D$2-1), COUNTA(BREAKFAST))=1, 1, 0)</f>
        <v>0</v>
      </c>
      <c r="E30" s="15">
        <f>IF(MOD($B10-(E$2-1), COUNTA(BREAKFAST))=1, 1, 0)</f>
        <v>1</v>
      </c>
      <c r="F30" s="15">
        <f>IF(MOD($B10-(F$2-1), COUNTA(BREAKFAST))=1, 1, 0)</f>
        <v>0</v>
      </c>
      <c r="G30" s="15">
        <f>IF(MOD($B10-(G$2-1), COUNTA(LUNCH))=1, 1, 0)</f>
        <v>0</v>
      </c>
      <c r="H30" s="15">
        <f>IF(MOD($B10-(H$2-1), COUNTA(LUNCH))=1, 1, 0)</f>
        <v>1</v>
      </c>
      <c r="I30" s="15">
        <f>IF(MOD($B10-(I$2-1), COUNTA(LUNCH))=1, 1, 0)</f>
        <v>0</v>
      </c>
      <c r="J30" s="15">
        <f>IF(MOD($B10-(J$2-1), COUNTA(DINNER))=1, 1, 0)</f>
        <v>0</v>
      </c>
      <c r="K30" s="15">
        <f>IF(MOD($B10-(K$2-1), COUNTA(DINNER))=1, 1, 0)</f>
        <v>1</v>
      </c>
      <c r="L30" s="15">
        <f>IF(MOD($B10-(L$2-1), COUNTA(DINNER))=1, 1, 0)</f>
        <v>0</v>
      </c>
    </row>
    <row r="31" spans="2:18">
      <c r="B31" s="1"/>
      <c r="C31" s="1"/>
      <c r="D31" s="15">
        <f>IF(MOD($B11-(D$2-1), COUNTA(BREAKFAST))=1, 1, 0)</f>
        <v>0</v>
      </c>
      <c r="E31" s="15">
        <f>IF(MOD($B11-(E$2-1), COUNTA(BREAKFAST))=1, 1, 0)</f>
        <v>0</v>
      </c>
      <c r="F31" s="15">
        <f>IF(MOD($B11-(F$2-1), COUNTA(BREAKFAST))=1, 1, 0)</f>
        <v>1</v>
      </c>
      <c r="G31" s="15">
        <f>IF(MOD($B11-(G$2-1), COUNTA(LUNCH))=1, 1, 0)</f>
        <v>0</v>
      </c>
      <c r="H31" s="15">
        <f>IF(MOD($B11-(H$2-1), COUNTA(LUNCH))=1, 1, 0)</f>
        <v>0</v>
      </c>
      <c r="I31" s="15">
        <f>IF(MOD($B11-(I$2-1), COUNTA(LUNCH))=1, 1, 0)</f>
        <v>1</v>
      </c>
      <c r="J31" s="15">
        <f>IF(MOD($B11-(J$2-1), COUNTA(DINNER))=1, 1, 0)</f>
        <v>0</v>
      </c>
      <c r="K31" s="15">
        <f>IF(MOD($B11-(K$2-1), COUNTA(DINNER))=1, 1, 0)</f>
        <v>0</v>
      </c>
      <c r="L31" s="15">
        <f>IF(MOD($B11-(L$2-1), COUNTA(DINNER))=1, 1, 0)</f>
        <v>1</v>
      </c>
    </row>
    <row r="32" spans="2:18">
      <c r="B32" s="1"/>
      <c r="C32" s="1"/>
      <c r="D32" s="15">
        <f>IF(MOD($B12-(D$2-1), COUNTA(BREAKFAST))=1, 1, 0)</f>
        <v>1</v>
      </c>
      <c r="E32" s="15">
        <f>IF(MOD($B12-(E$2-1), COUNTA(BREAKFAST))=1, 1, 0)</f>
        <v>0</v>
      </c>
      <c r="F32" s="15">
        <f>IF(MOD($B12-(F$2-1), COUNTA(BREAKFAST))=1, 1, 0)</f>
        <v>0</v>
      </c>
      <c r="G32" s="15">
        <f>IF(MOD($B12-(G$2-1), COUNTA(LUNCH))=1, 1, 0)</f>
        <v>1</v>
      </c>
      <c r="H32" s="15">
        <f>IF(MOD($B12-(H$2-1), COUNTA(LUNCH))=1, 1, 0)</f>
        <v>0</v>
      </c>
      <c r="I32" s="15">
        <f>IF(MOD($B12-(I$2-1), COUNTA(LUNCH))=1, 1, 0)</f>
        <v>0</v>
      </c>
      <c r="J32" s="15">
        <f>IF(MOD($B12-(J$2-1), COUNTA(DINNER))=1, 1, 0)</f>
        <v>1</v>
      </c>
      <c r="K32" s="15">
        <f>IF(MOD($B12-(K$2-1), COUNTA(DINNER))=1, 1, 0)</f>
        <v>0</v>
      </c>
      <c r="L32" s="15">
        <f>IF(MOD($B12-(L$2-1), COUNTA(DINNER))=1, 1, 0)</f>
        <v>0</v>
      </c>
    </row>
    <row r="33" spans="2:12">
      <c r="B33" s="1"/>
      <c r="C33" s="1"/>
      <c r="D33" s="15">
        <f>IF(MOD($B13-(D$2-1), COUNTA(BREAKFAST))=1, 1, 0)</f>
        <v>0</v>
      </c>
      <c r="E33" s="15">
        <f>IF(MOD($B13-(E$2-1), COUNTA(BREAKFAST))=1, 1, 0)</f>
        <v>1</v>
      </c>
      <c r="F33" s="15">
        <f>IF(MOD($B13-(F$2-1), COUNTA(BREAKFAST))=1, 1, 0)</f>
        <v>0</v>
      </c>
      <c r="G33" s="15">
        <f>IF(MOD($B13-(G$2-1), COUNTA(LUNCH))=1, 1, 0)</f>
        <v>0</v>
      </c>
      <c r="H33" s="15">
        <f>IF(MOD($B13-(H$2-1), COUNTA(LUNCH))=1, 1, 0)</f>
        <v>1</v>
      </c>
      <c r="I33" s="15">
        <f>IF(MOD($B13-(I$2-1), COUNTA(LUNCH))=1, 1, 0)</f>
        <v>0</v>
      </c>
      <c r="J33" s="15">
        <f>IF(MOD($B13-(J$2-1), COUNTA(DINNER))=1, 1, 0)</f>
        <v>0</v>
      </c>
      <c r="K33" s="15">
        <f>IF(MOD($B13-(K$2-1), COUNTA(DINNER))=1, 1, 0)</f>
        <v>1</v>
      </c>
      <c r="L33" s="15">
        <f>IF(MOD($B13-(L$2-1), COUNTA(DINNER))=1, 1, 0)</f>
        <v>0</v>
      </c>
    </row>
    <row r="34" spans="2:12">
      <c r="B34" s="1"/>
      <c r="C34" s="1"/>
      <c r="D34" s="15">
        <f>IF(MOD($B14-(D$2-1), COUNTA(BREAKFAST))=1, 1, 0)</f>
        <v>0</v>
      </c>
      <c r="E34" s="15">
        <f>IF(MOD($B14-(E$2-1), COUNTA(BREAKFAST))=1, 1, 0)</f>
        <v>0</v>
      </c>
      <c r="F34" s="15">
        <f>IF(MOD($B14-(F$2-1), COUNTA(BREAKFAST))=1, 1, 0)</f>
        <v>1</v>
      </c>
      <c r="G34" s="15">
        <f>IF(MOD($B14-(G$2-1), COUNTA(LUNCH))=1, 1, 0)</f>
        <v>0</v>
      </c>
      <c r="H34" s="15">
        <f>IF(MOD($B14-(H$2-1), COUNTA(LUNCH))=1, 1, 0)</f>
        <v>0</v>
      </c>
      <c r="I34" s="15">
        <f>IF(MOD($B14-(I$2-1), COUNTA(LUNCH))=1, 1, 0)</f>
        <v>1</v>
      </c>
      <c r="J34" s="15">
        <f>IF(MOD($B14-(J$2-1), COUNTA(DINNER))=1, 1, 0)</f>
        <v>0</v>
      </c>
      <c r="K34" s="15">
        <f>IF(MOD($B14-(K$2-1), COUNTA(DINNER))=1, 1, 0)</f>
        <v>0</v>
      </c>
      <c r="L34" s="15">
        <f>IF(MOD($B14-(L$2-1), COUNTA(DINNER))=1, 1, 0)</f>
        <v>1</v>
      </c>
    </row>
    <row r="35" spans="2:12">
      <c r="B35" s="1"/>
      <c r="C35" s="1"/>
      <c r="D35" s="15">
        <f>IF(MOD($B15-(D$2-1), COUNTA(BREAKFAST))=1, 1, 0)</f>
        <v>1</v>
      </c>
      <c r="E35" s="15">
        <f>IF(MOD($B15-(E$2-1), COUNTA(BREAKFAST))=1, 1, 0)</f>
        <v>0</v>
      </c>
      <c r="F35" s="15">
        <f>IF(MOD($B15-(F$2-1), COUNTA(BREAKFAST))=1, 1, 0)</f>
        <v>0</v>
      </c>
      <c r="G35" s="15">
        <f>IF(MOD($B15-(G$2-1), COUNTA(LUNCH))=1, 1, 0)</f>
        <v>1</v>
      </c>
      <c r="H35" s="15">
        <f>IF(MOD($B15-(H$2-1), COUNTA(LUNCH))=1, 1, 0)</f>
        <v>0</v>
      </c>
      <c r="I35" s="15">
        <f>IF(MOD($B15-(I$2-1), COUNTA(LUNCH))=1, 1, 0)</f>
        <v>0</v>
      </c>
      <c r="J35" s="15">
        <f>IF(MOD($B15-(J$2-1), COUNTA(DINNER))=1, 1, 0)</f>
        <v>1</v>
      </c>
      <c r="K35" s="15">
        <f>IF(MOD($B15-(K$2-1), COUNTA(DINNER))=1, 1, 0)</f>
        <v>0</v>
      </c>
      <c r="L35" s="15">
        <f>IF(MOD($B15-(L$2-1), COUNTA(DINNER))=1, 1, 0)</f>
        <v>0</v>
      </c>
    </row>
    <row r="36" spans="2:12">
      <c r="B36" s="1"/>
      <c r="C36" s="1"/>
      <c r="D36" s="15">
        <f>IF(MOD($B16-(D$2-1), COUNTA(BREAKFAST))=1, 1, 0)</f>
        <v>0</v>
      </c>
      <c r="E36" s="15">
        <f>IF(MOD($B16-(E$2-1), COUNTA(BREAKFAST))=1, 1, 0)</f>
        <v>1</v>
      </c>
      <c r="F36" s="15">
        <f>IF(MOD($B16-(F$2-1), COUNTA(BREAKFAST))=1, 1, 0)</f>
        <v>0</v>
      </c>
      <c r="G36" s="15">
        <f>IF(MOD($B16-(G$2-1), COUNTA(LUNCH))=1, 1, 0)</f>
        <v>0</v>
      </c>
      <c r="H36" s="15">
        <f>IF(MOD($B16-(H$2-1), COUNTA(LUNCH))=1, 1, 0)</f>
        <v>1</v>
      </c>
      <c r="I36" s="15">
        <f>IF(MOD($B16-(I$2-1), COUNTA(LUNCH))=1, 1, 0)</f>
        <v>0</v>
      </c>
      <c r="J36" s="15">
        <f>IF(MOD($B16-(J$2-1), COUNTA(DINNER))=1, 1, 0)</f>
        <v>0</v>
      </c>
      <c r="K36" s="15">
        <f>IF(MOD($B16-(K$2-1), COUNTA(DINNER))=1, 1, 0)</f>
        <v>1</v>
      </c>
      <c r="L36" s="15">
        <f>IF(MOD($B16-(L$2-1), COUNTA(DINNER))=1, 1, 0)</f>
        <v>0</v>
      </c>
    </row>
    <row r="37" spans="2:12">
      <c r="B37" s="1"/>
      <c r="C37" s="1"/>
      <c r="D37" s="15">
        <f>IF(MOD($B17-(D$2-1), COUNTA(BREAKFAST))=1, 1, 0)</f>
        <v>0</v>
      </c>
      <c r="E37" s="15">
        <f>IF(MOD($B17-(E$2-1), COUNTA(BREAKFAST))=1, 1, 0)</f>
        <v>0</v>
      </c>
      <c r="F37" s="15">
        <f>IF(MOD($B17-(F$2-1), COUNTA(BREAKFAST))=1, 1, 0)</f>
        <v>1</v>
      </c>
      <c r="G37" s="15">
        <f>IF(MOD($B17-(G$2-1), COUNTA(LUNCH))=1, 1, 0)</f>
        <v>0</v>
      </c>
      <c r="H37" s="15">
        <f>IF(MOD($B17-(H$2-1), COUNTA(LUNCH))=1, 1, 0)</f>
        <v>0</v>
      </c>
      <c r="I37" s="15">
        <f>IF(MOD($B17-(I$2-1), COUNTA(LUNCH))=1, 1, 0)</f>
        <v>1</v>
      </c>
      <c r="J37" s="15">
        <f>IF(MOD($B17-(J$2-1), COUNTA(DINNER))=1, 1, 0)</f>
        <v>0</v>
      </c>
      <c r="K37" s="15">
        <f>IF(MOD($B17-(K$2-1), COUNTA(DINNER))=1, 1, 0)</f>
        <v>0</v>
      </c>
      <c r="L37" s="15">
        <f>IF(MOD($B17-(L$2-1), COUNTA(DINNER))=1, 1, 0)</f>
        <v>1</v>
      </c>
    </row>
    <row r="38" spans="2:12">
      <c r="B38" s="1"/>
      <c r="C38" s="1"/>
      <c r="D38" s="15">
        <f>IF(MOD($B18-(D$2-1), COUNTA(BREAKFAST))=1, 1, 0)</f>
        <v>1</v>
      </c>
      <c r="E38" s="15">
        <f>IF(MOD($B18-(E$2-1), COUNTA(BREAKFAST))=1, 1, 0)</f>
        <v>0</v>
      </c>
      <c r="F38" s="15">
        <f>IF(MOD($B18-(F$2-1), COUNTA(BREAKFAST))=1, 1, 0)</f>
        <v>0</v>
      </c>
      <c r="G38" s="15">
        <f>IF(MOD($B18-(G$2-1), COUNTA(LUNCH))=1, 1, 0)</f>
        <v>1</v>
      </c>
      <c r="H38" s="15">
        <f>IF(MOD($B18-(H$2-1), COUNTA(LUNCH))=1, 1, 0)</f>
        <v>0</v>
      </c>
      <c r="I38" s="15">
        <f>IF(MOD($B18-(I$2-1), COUNTA(LUNCH))=1, 1, 0)</f>
        <v>0</v>
      </c>
      <c r="J38" s="15">
        <f>IF(MOD($B18-(J$2-1), COUNTA(DINNER))=1, 1, 0)</f>
        <v>1</v>
      </c>
      <c r="K38" s="15">
        <f>IF(MOD($B18-(K$2-1), COUNTA(DINNER))=1, 1, 0)</f>
        <v>0</v>
      </c>
      <c r="L38" s="15">
        <f>IF(MOD($B18-(L$2-1), COUNTA(DINNER))=1, 1, 0)</f>
        <v>0</v>
      </c>
    </row>
    <row r="39" spans="2:12">
      <c r="B39" s="1"/>
      <c r="C39" s="1"/>
      <c r="D39" s="15">
        <f>IF(MOD($B19-(D$2-1), COUNTA(BREAKFAST))=1, 1, 0)</f>
        <v>0</v>
      </c>
      <c r="E39" s="15">
        <f>IF(MOD($B19-(E$2-1), COUNTA(BREAKFAST))=1, 1, 0)</f>
        <v>1</v>
      </c>
      <c r="F39" s="15">
        <f>IF(MOD($B19-(F$2-1), COUNTA(BREAKFAST))=1, 1, 0)</f>
        <v>0</v>
      </c>
      <c r="G39" s="15">
        <f>IF(MOD($B19-(G$2-1), COUNTA(LUNCH))=1, 1, 0)</f>
        <v>0</v>
      </c>
      <c r="H39" s="15">
        <f>IF(MOD($B19-(H$2-1), COUNTA(LUNCH))=1, 1, 0)</f>
        <v>1</v>
      </c>
      <c r="I39" s="15">
        <f>IF(MOD($B19-(I$2-1), COUNTA(LUNCH))=1, 1, 0)</f>
        <v>0</v>
      </c>
      <c r="J39" s="15">
        <f>IF(MOD($B19-(J$2-1), COUNTA(DINNER))=1, 1, 0)</f>
        <v>0</v>
      </c>
      <c r="K39" s="15">
        <f>IF(MOD($B19-(K$2-1), COUNTA(DINNER))=1, 1, 0)</f>
        <v>1</v>
      </c>
      <c r="L39" s="15">
        <f>IF(MOD($B19-(L$2-1), COUNTA(DINNER))=1, 1, 0)</f>
        <v>0</v>
      </c>
    </row>
    <row r="40" spans="2:12">
      <c r="C40" s="1"/>
    </row>
    <row r="41" spans="2:12">
      <c r="C41" s="1"/>
    </row>
  </sheetData>
  <mergeCells count="5">
    <mergeCell ref="D25:L25"/>
    <mergeCell ref="D5:L5"/>
    <mergeCell ref="D1:F1"/>
    <mergeCell ref="G1:I1"/>
    <mergeCell ref="J1:L1"/>
  </mergeCells>
  <conditionalFormatting sqref="D6:L19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DAY circular;
set MENU;
set BREAKFAST within MENU circular;
set LUNCH within MENU circular;
set DINNER within MENU circular;
param menu_cost {i in MENU};
param mandays {DAY} integer &gt;= 0;
param daily_demand {DAY};
param menu_demand {MENU};
param rotation_schedule {i in MENU, t in DAY} binary;
param breakfast_schedule {i in 0 .. card(BREAKFAST)-1, t in DAY} binary default
    if ((t-i) mod card(BREAKFAST)) = 1 then 1 else 0;
param lunch_schedule {i in 0 .. card(LUNCH)-1, t in DAY} binary default
    if ((t-i) mod card(LUNCH)) = 1 then 1 else 0;
param dinner_schedule {i in 0 .. card(DINNER)-1, t in DAY} binary default
    if ((t-i) mod card(DINNER)) = 1 then 1 else 0;
var menu_supply {MENU, DAY} &gt;= 0;
var daily_cost {t in DAY} =
    mandays[t] * sum {i in MENU} menu_cost[i] * menu_supply[i, t];
minimize total_cost:
    sum {t in DAY} daily_cost[t];
subject to Daily_Demand {t in DAY}:
    sum {i in MENU} menu_supply[i, t] = daily_demand[t];
subject to Breakfast_Requirement {t in DAY}:
    sum {i in BREAKFAST} menu_supply[i, t] = mandays[t];
subject to Lunch_Requirement {t in DAY}:
    sum {i in LUNCH} menu_supply[i, t] = mandays[t];
subject to Dinner_Requirement {t in DAY}:
    sum {i in DINNER} menu_supply[i, t] = mandays[t];
subject to Breakfast_Rotation {i in BREAKFAST, t in DAY}:
    menu_supply[i, t] + menu_supply[i, next(t)] &lt;= mandays[t];
subject to Lunch_Rotation {i in LUNCH, t in DAY}:
    menu_supply[i, t] + menu_supply[i, next(t)] &lt;= mandays[t];
subject to Dinner_Rotation {i in DINNER, t in DAY}:
    menu_supply[i, t] + menu_supply[i, next(t)] &lt;= mandays[t];
#subject to Menu_Demand {i in MENU}:
#    sum {j in DAY} menu_supply[i, j] &gt;= menu_demand[i];
subject to Schedule {i in MENU, t in DAY}:
    rotation_schedule[i,t] * menu_supply[i,t] &gt;= menu_supply[i,t];
solve;
display menu_supply &gt; Sheet;
end;
</FileText>
      <ParentWorksheetName>model</ParentWorksheetName>
    </StoredFile>
  </StoredFiles>
</StoredFilesList>
</file>

<file path=customXml/itemProps1.xml><?xml version="1.0" encoding="utf-8"?>
<ds:datastoreItem xmlns:ds="http://schemas.openxmlformats.org/officeDocument/2006/customXml" ds:itemID="{1BD29BFB-DAEA-4892-9230-33F180564FB5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model</vt:lpstr>
      <vt:lpstr>BREAKFAST</vt:lpstr>
      <vt:lpstr>breakfast_schedule</vt:lpstr>
      <vt:lpstr>daily_demand</vt:lpstr>
      <vt:lpstr>DAY</vt:lpstr>
      <vt:lpstr>DINNER</vt:lpstr>
      <vt:lpstr>dinner_schedule</vt:lpstr>
      <vt:lpstr>LUNCH</vt:lpstr>
      <vt:lpstr>lunch_schedule</vt:lpstr>
      <vt:lpstr>mandays</vt:lpstr>
      <vt:lpstr>MENU</vt:lpstr>
      <vt:lpstr>menu_cost</vt:lpstr>
      <vt:lpstr>menu_demand</vt:lpstr>
      <vt:lpstr>menu_supply</vt:lpstr>
      <vt:lpstr>rotation_schedule</vt:lpstr>
      <vt:lpstr>total_mandays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2017-05-13T19:09:38Z</dcterms:created>
  <dcterms:modified xsi:type="dcterms:W3CDTF">2017-05-28T08:20:02Z</dcterms:modified>
</cp:coreProperties>
</file>