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4440" windowHeight="8010"/>
  </bookViews>
  <sheets>
    <sheet name="regular" sheetId="5" r:id="rId1"/>
    <sheet name="friday" sheetId="6" r:id="rId2"/>
  </sheets>
  <definedNames>
    <definedName name="crew">regular!$X$5:$X$13</definedName>
    <definedName name="crew.badindex" hidden="1">1</definedName>
    <definedName name="crew.rowindex" hidden="1">SHIFT</definedName>
    <definedName name="crew.rowindex.dirn" hidden="1">"row"</definedName>
    <definedName name="DAY">regular!$B$17:$B$18</definedName>
    <definedName name="demand">regular!$G$16:$V$16</definedName>
    <definedName name="demand.badindex" hidden="1">1</definedName>
    <definedName name="demand.columnindex" hidden="1">HOUR</definedName>
    <definedName name="demand.columnindex.dirn" hidden="1">"column"</definedName>
    <definedName name="HOUR">regular!$G$3:$V$3</definedName>
    <definedName name="hourly_cost.badindex" hidden="1">1</definedName>
    <definedName name="hourly_cost.rowindex" hidden="1">SHIFT</definedName>
    <definedName name="hourly_cost.rowindex.dirn" hidden="1">"row"</definedName>
    <definedName name="hourly_rate">regular!$E$5:$E$13</definedName>
    <definedName name="hourly_rate.badindex" hidden="1">1</definedName>
    <definedName name="hourly_rate.rowindex" hidden="1">SHIFT</definedName>
    <definedName name="hourly_rate.rowindex.dirn" hidden="1">"row"</definedName>
    <definedName name="quantity">regular!$D$5:$D$13</definedName>
    <definedName name="quantity.badindex" hidden="1">1</definedName>
    <definedName name="quantity.rowindex" hidden="1">SHIFT</definedName>
    <definedName name="quantity.rowindex.dirn" hidden="1">"row"</definedName>
    <definedName name="schedule">regular!$G$5:$V$13</definedName>
    <definedName name="schedule.badindex" hidden="1">1</definedName>
    <definedName name="schedule.columnindex" hidden="1">HOUR</definedName>
    <definedName name="schedule.columnindex.dirn" hidden="1">"column"</definedName>
    <definedName name="schedule.firstindex" hidden="1">"column"</definedName>
    <definedName name="schedule.rowindex" hidden="1">SHIFT</definedName>
    <definedName name="schedule.rowindex.dirn" hidden="1">"row"</definedName>
    <definedName name="SHIFT">regular!$C$5:$C$13</definedName>
    <definedName name="SHIFTS.dirn" hidden="1">"row"</definedName>
    <definedName name="supply.badindex" hidden="1">1</definedName>
    <definedName name="supply.rowindex" hidden="1">SHIFT</definedName>
    <definedName name="supply.rowindex.dirn" hidden="1">"row"</definedName>
  </definedNames>
  <calcPr calcId="125725"/>
</workbook>
</file>

<file path=xl/calcChain.xml><?xml version="1.0" encoding="utf-8"?>
<calcChain xmlns="http://schemas.openxmlformats.org/spreadsheetml/2006/main">
  <c r="E5" i="6" a="1"/>
  <c r="E5"/>
  <c r="E6"/>
  <c r="E7"/>
  <c r="E8"/>
  <c r="E9"/>
  <c r="E10"/>
  <c r="E11"/>
  <c r="E12"/>
  <c r="E13"/>
  <c r="V19"/>
  <c r="U19"/>
  <c r="T19"/>
  <c r="S19"/>
  <c r="R19"/>
  <c r="Q19"/>
  <c r="P19"/>
  <c r="O19"/>
  <c r="N19"/>
  <c r="M19"/>
  <c r="L19"/>
  <c r="K19"/>
  <c r="J19"/>
  <c r="I19"/>
  <c r="H19"/>
  <c r="G19"/>
  <c r="X19" s="1"/>
  <c r="V18"/>
  <c r="U18"/>
  <c r="T18"/>
  <c r="S18"/>
  <c r="R18"/>
  <c r="Q18"/>
  <c r="P18"/>
  <c r="O18"/>
  <c r="N18"/>
  <c r="M18"/>
  <c r="L18"/>
  <c r="K18"/>
  <c r="J18"/>
  <c r="I18"/>
  <c r="H18"/>
  <c r="G18"/>
  <c r="X18" s="1"/>
  <c r="X16"/>
  <c r="X14"/>
  <c r="X14" i="5"/>
  <c r="H19"/>
  <c r="I19"/>
  <c r="J19"/>
  <c r="K19"/>
  <c r="L19"/>
  <c r="M19"/>
  <c r="N19"/>
  <c r="O19"/>
  <c r="P19"/>
  <c r="Q19"/>
  <c r="R19"/>
  <c r="S19"/>
  <c r="T19"/>
  <c r="U19"/>
  <c r="V19"/>
  <c r="G19"/>
  <c r="X19"/>
  <c r="H18"/>
  <c r="I18"/>
  <c r="J18"/>
  <c r="K18"/>
  <c r="L18"/>
  <c r="M18"/>
  <c r="N18"/>
  <c r="O18"/>
  <c r="P18"/>
  <c r="Q18"/>
  <c r="R18"/>
  <c r="S18"/>
  <c r="T18"/>
  <c r="U18"/>
  <c r="V18"/>
  <c r="G18"/>
  <c r="X18"/>
  <c r="X16"/>
</calcChain>
</file>

<file path=xl/sharedStrings.xml><?xml version="1.0" encoding="utf-8"?>
<sst xmlns="http://schemas.openxmlformats.org/spreadsheetml/2006/main" count="42" uniqueCount="20">
  <si>
    <t>s1</t>
  </si>
  <si>
    <t>s2</t>
  </si>
  <si>
    <t>s3</t>
  </si>
  <si>
    <t>s4</t>
  </si>
  <si>
    <t>s5</t>
  </si>
  <si>
    <t>s6</t>
  </si>
  <si>
    <t>s7</t>
  </si>
  <si>
    <t>s8</t>
  </si>
  <si>
    <t>s9</t>
  </si>
  <si>
    <t>hours</t>
  </si>
  <si>
    <t>SAR</t>
  </si>
  <si>
    <t>staff</t>
  </si>
  <si>
    <t>quantity[s]</t>
  </si>
  <si>
    <t>cost[s]</t>
  </si>
  <si>
    <t>demand[h]</t>
  </si>
  <si>
    <t>supply[h]</t>
  </si>
  <si>
    <t>cost[h]</t>
  </si>
  <si>
    <t>crew[s]</t>
  </si>
  <si>
    <t>HOUR h</t>
  </si>
  <si>
    <t>SHIFT 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</si>
</sst>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" fillId="0" borderId="0" xfId="0" applyNumberFormat="1" applyFont="1" applyAlignment="1"/>
    <xf numFmtId="3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19"/>
  <sheetViews>
    <sheetView showGridLines="0" tabSelected="1" workbookViewId="0">
      <selection activeCell="S16" sqref="S16"/>
    </sheetView>
  </sheetViews>
  <sheetFormatPr defaultRowHeight="12"/>
  <cols>
    <col min="1" max="1" width="2.7109375" style="1" customWidth="1"/>
    <col min="2" max="2" width="7" style="1" bestFit="1" customWidth="1"/>
    <col min="3" max="3" width="4.7109375" style="1" customWidth="1"/>
    <col min="4" max="4" width="9.140625" style="1" bestFit="1" customWidth="1"/>
    <col min="5" max="5" width="7.85546875" style="1" customWidth="1"/>
    <col min="6" max="6" width="3" style="1" customWidth="1"/>
    <col min="7" max="22" width="4.7109375" style="1" customWidth="1"/>
    <col min="23" max="23" width="3" style="1" customWidth="1"/>
    <col min="24" max="24" width="4.85546875" style="1" bestFit="1" customWidth="1"/>
    <col min="25" max="25" width="6.7109375" style="1" customWidth="1"/>
    <col min="26" max="26" width="3.42578125" style="1" customWidth="1"/>
    <col min="27" max="16384" width="9.140625" style="1"/>
  </cols>
  <sheetData>
    <row r="2" spans="2:25">
      <c r="G2" s="25" t="s">
        <v>18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5">
      <c r="F3" s="3"/>
      <c r="G3" s="21">
        <v>1</v>
      </c>
      <c r="H3" s="21">
        <v>2</v>
      </c>
      <c r="I3" s="21">
        <v>3</v>
      </c>
      <c r="J3" s="21">
        <v>4</v>
      </c>
      <c r="K3" s="21">
        <v>5</v>
      </c>
      <c r="L3" s="21">
        <v>6</v>
      </c>
      <c r="M3" s="21">
        <v>7</v>
      </c>
      <c r="N3" s="21">
        <v>8</v>
      </c>
      <c r="O3" s="21">
        <v>9</v>
      </c>
      <c r="P3" s="21">
        <v>10</v>
      </c>
      <c r="Q3" s="21">
        <v>11</v>
      </c>
      <c r="R3" s="21">
        <v>12</v>
      </c>
      <c r="S3" s="21">
        <v>13</v>
      </c>
      <c r="T3" s="21">
        <v>14</v>
      </c>
      <c r="U3" s="21">
        <v>15</v>
      </c>
      <c r="V3" s="21">
        <v>16</v>
      </c>
    </row>
    <row r="4" spans="2:25">
      <c r="C4" s="4"/>
      <c r="D4" s="4" t="s">
        <v>12</v>
      </c>
      <c r="E4" s="4" t="s">
        <v>13</v>
      </c>
      <c r="X4" s="6"/>
    </row>
    <row r="5" spans="2:25">
      <c r="B5" s="23" t="s">
        <v>19</v>
      </c>
      <c r="C5" s="19" t="s">
        <v>0</v>
      </c>
      <c r="D5" s="20">
        <v>5</v>
      </c>
      <c r="E5" s="20">
        <v>20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X5" s="17">
        <v>3</v>
      </c>
      <c r="Y5" s="24" t="s">
        <v>17</v>
      </c>
    </row>
    <row r="6" spans="2:25">
      <c r="B6" s="23"/>
      <c r="C6" s="19" t="s">
        <v>1</v>
      </c>
      <c r="D6" s="20">
        <v>2</v>
      </c>
      <c r="E6" s="20">
        <v>45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X6" s="17">
        <v>1</v>
      </c>
      <c r="Y6" s="24"/>
    </row>
    <row r="7" spans="2:25">
      <c r="B7" s="23"/>
      <c r="C7" s="19" t="s">
        <v>2</v>
      </c>
      <c r="D7" s="20">
        <v>5</v>
      </c>
      <c r="E7" s="20">
        <v>40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X7" s="17">
        <v>1</v>
      </c>
      <c r="Y7" s="24"/>
    </row>
    <row r="8" spans="2:25">
      <c r="B8" s="23"/>
      <c r="C8" s="19" t="s">
        <v>3</v>
      </c>
      <c r="D8" s="20">
        <v>1</v>
      </c>
      <c r="E8" s="20">
        <v>50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X8" s="17">
        <v>1</v>
      </c>
      <c r="Y8" s="24"/>
    </row>
    <row r="9" spans="2:25">
      <c r="B9" s="23"/>
      <c r="C9" s="19" t="s">
        <v>4</v>
      </c>
      <c r="D9" s="20">
        <v>3</v>
      </c>
      <c r="E9" s="20">
        <v>60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X9" s="17">
        <v>3</v>
      </c>
      <c r="Y9" s="24"/>
    </row>
    <row r="10" spans="2:25">
      <c r="B10" s="23"/>
      <c r="C10" s="19" t="s">
        <v>5</v>
      </c>
      <c r="D10" s="20">
        <v>4</v>
      </c>
      <c r="E10" s="20">
        <v>32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X10" s="17">
        <v>2</v>
      </c>
      <c r="Y10" s="24"/>
    </row>
    <row r="11" spans="2:25">
      <c r="B11" s="23"/>
      <c r="C11" s="19" t="s">
        <v>6</v>
      </c>
      <c r="D11" s="20">
        <v>2</v>
      </c>
      <c r="E11" s="20">
        <v>70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0</v>
      </c>
      <c r="X11" s="17">
        <v>0</v>
      </c>
      <c r="Y11" s="24"/>
    </row>
    <row r="12" spans="2:25">
      <c r="B12" s="23"/>
      <c r="C12" s="19" t="s">
        <v>7</v>
      </c>
      <c r="D12" s="20">
        <v>4</v>
      </c>
      <c r="E12" s="20">
        <v>80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X12" s="17">
        <v>3</v>
      </c>
      <c r="Y12" s="24"/>
    </row>
    <row r="13" spans="2:25">
      <c r="B13" s="23"/>
      <c r="C13" s="19" t="s">
        <v>8</v>
      </c>
      <c r="D13" s="20">
        <v>4</v>
      </c>
      <c r="E13" s="20">
        <v>90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X13" s="17">
        <v>0</v>
      </c>
      <c r="Y13" s="24"/>
    </row>
    <row r="14" spans="2:25">
      <c r="X14" s="18">
        <f>SUM(crew)</f>
        <v>14</v>
      </c>
      <c r="Y14" s="1" t="s">
        <v>11</v>
      </c>
    </row>
    <row r="15" spans="2:25">
      <c r="X15" s="6"/>
    </row>
    <row r="16" spans="2:25">
      <c r="C16" s="5"/>
      <c r="D16" s="5"/>
      <c r="E16" s="5" t="s">
        <v>14</v>
      </c>
      <c r="F16" s="5"/>
      <c r="G16" s="12">
        <v>3</v>
      </c>
      <c r="H16" s="13">
        <v>4</v>
      </c>
      <c r="I16" s="13">
        <v>5</v>
      </c>
      <c r="J16" s="13">
        <v>6</v>
      </c>
      <c r="K16" s="13">
        <v>6</v>
      </c>
      <c r="L16" s="13">
        <v>6</v>
      </c>
      <c r="M16" s="13">
        <v>6</v>
      </c>
      <c r="N16" s="13">
        <v>6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5</v>
      </c>
      <c r="U16" s="13">
        <v>3</v>
      </c>
      <c r="V16" s="14">
        <v>3</v>
      </c>
      <c r="X16" s="16">
        <f>SUM(G16:V16)</f>
        <v>83</v>
      </c>
      <c r="Y16" s="11" t="s">
        <v>9</v>
      </c>
    </row>
    <row r="17" spans="3:27">
      <c r="C17" s="5"/>
      <c r="D17" s="5"/>
      <c r="E17" s="5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X17" s="9"/>
      <c r="Y17" s="9"/>
    </row>
    <row r="18" spans="3:27">
      <c r="C18" s="5"/>
      <c r="D18" s="5"/>
      <c r="E18" s="5" t="s">
        <v>15</v>
      </c>
      <c r="G18" s="7">
        <f t="shared" ref="G18:V18" si="0">SUMPRODUCT(G5:G13,crew)</f>
        <v>3</v>
      </c>
      <c r="H18" s="7">
        <f t="shared" si="0"/>
        <v>4</v>
      </c>
      <c r="I18" s="7">
        <f t="shared" si="0"/>
        <v>5</v>
      </c>
      <c r="J18" s="7">
        <f t="shared" si="0"/>
        <v>6</v>
      </c>
      <c r="K18" s="7">
        <f t="shared" si="0"/>
        <v>6</v>
      </c>
      <c r="L18" s="7">
        <f t="shared" si="0"/>
        <v>10</v>
      </c>
      <c r="M18" s="7">
        <f t="shared" si="0"/>
        <v>10</v>
      </c>
      <c r="N18" s="7">
        <f t="shared" si="0"/>
        <v>13</v>
      </c>
      <c r="O18" s="7">
        <f t="shared" si="0"/>
        <v>11</v>
      </c>
      <c r="P18" s="7">
        <f t="shared" si="0"/>
        <v>9</v>
      </c>
      <c r="Q18" s="7">
        <f t="shared" si="0"/>
        <v>10</v>
      </c>
      <c r="R18" s="7">
        <f t="shared" si="0"/>
        <v>6</v>
      </c>
      <c r="S18" s="7">
        <f t="shared" si="0"/>
        <v>8</v>
      </c>
      <c r="T18" s="7">
        <f t="shared" si="0"/>
        <v>5</v>
      </c>
      <c r="U18" s="7">
        <f t="shared" si="0"/>
        <v>3</v>
      </c>
      <c r="V18" s="7">
        <f t="shared" si="0"/>
        <v>3</v>
      </c>
      <c r="X18" s="16">
        <f>SUM(G18:V18)</f>
        <v>112</v>
      </c>
      <c r="Y18" s="11" t="s">
        <v>9</v>
      </c>
    </row>
    <row r="19" spans="3:27">
      <c r="E19" s="5" t="s">
        <v>16</v>
      </c>
      <c r="G19" s="7">
        <f t="shared" ref="G19:V19" si="1">SUMPRODUCT(G5:G13,crew, hourly_rate)</f>
        <v>60</v>
      </c>
      <c r="H19" s="7">
        <f t="shared" si="1"/>
        <v>105</v>
      </c>
      <c r="I19" s="7">
        <f t="shared" si="1"/>
        <v>145</v>
      </c>
      <c r="J19" s="7">
        <f t="shared" si="1"/>
        <v>195</v>
      </c>
      <c r="K19" s="7">
        <f t="shared" si="1"/>
        <v>315</v>
      </c>
      <c r="L19" s="7">
        <f t="shared" si="1"/>
        <v>394</v>
      </c>
      <c r="M19" s="7">
        <f t="shared" si="1"/>
        <v>399</v>
      </c>
      <c r="N19" s="7">
        <f t="shared" si="1"/>
        <v>629</v>
      </c>
      <c r="O19" s="7">
        <f t="shared" si="1"/>
        <v>499</v>
      </c>
      <c r="P19" s="7">
        <f t="shared" si="1"/>
        <v>555</v>
      </c>
      <c r="Q19" s="7">
        <f t="shared" si="1"/>
        <v>574</v>
      </c>
      <c r="R19" s="7">
        <f t="shared" si="1"/>
        <v>294</v>
      </c>
      <c r="S19" s="7">
        <f t="shared" si="1"/>
        <v>484</v>
      </c>
      <c r="T19" s="7">
        <f t="shared" si="1"/>
        <v>304</v>
      </c>
      <c r="U19" s="7">
        <f t="shared" si="1"/>
        <v>240</v>
      </c>
      <c r="V19" s="7">
        <f t="shared" si="1"/>
        <v>240</v>
      </c>
      <c r="X19" s="15">
        <f>SUM(G19:V19)</f>
        <v>5432</v>
      </c>
      <c r="Y19" s="15" t="s">
        <v>10</v>
      </c>
      <c r="AA19" s="10"/>
    </row>
  </sheetData>
  <mergeCells count="3">
    <mergeCell ref="B5:B13"/>
    <mergeCell ref="Y5:Y13"/>
    <mergeCell ref="G2:V2"/>
  </mergeCells>
  <conditionalFormatting sqref="G5:V13">
    <cfRule type="cellIs" dxfId="1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Y19"/>
  <sheetViews>
    <sheetView showGridLines="0" workbookViewId="0">
      <selection activeCell="G5" sqref="G5:V13"/>
    </sheetView>
  </sheetViews>
  <sheetFormatPr defaultRowHeight="12"/>
  <cols>
    <col min="1" max="1" width="3.140625" style="1" customWidth="1"/>
    <col min="2" max="2" width="6.28515625" style="1" bestFit="1" customWidth="1"/>
    <col min="3" max="3" width="4.28515625" style="1" customWidth="1"/>
    <col min="4" max="4" width="9.140625" style="1"/>
    <col min="5" max="5" width="9.28515625" style="1" bestFit="1" customWidth="1"/>
    <col min="6" max="6" width="2" style="1" customWidth="1"/>
    <col min="7" max="22" width="4.7109375" style="1" customWidth="1"/>
    <col min="23" max="23" width="2.28515625" style="1" customWidth="1"/>
    <col min="24" max="24" width="4.7109375" style="1" customWidth="1"/>
    <col min="25" max="25" width="6.85546875" style="1" bestFit="1" customWidth="1"/>
    <col min="26" max="16384" width="9.140625" style="1"/>
  </cols>
  <sheetData>
    <row r="2" spans="2:25">
      <c r="G2" s="25" t="s">
        <v>18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5">
      <c r="F3" s="3"/>
      <c r="G3" s="21">
        <v>1</v>
      </c>
      <c r="H3" s="21">
        <v>2</v>
      </c>
      <c r="I3" s="21">
        <v>3</v>
      </c>
      <c r="J3" s="21">
        <v>4</v>
      </c>
      <c r="K3" s="21">
        <v>5</v>
      </c>
      <c r="L3" s="21">
        <v>6</v>
      </c>
      <c r="M3" s="21">
        <v>7</v>
      </c>
      <c r="N3" s="21">
        <v>8</v>
      </c>
      <c r="O3" s="21">
        <v>9</v>
      </c>
      <c r="P3" s="21">
        <v>10</v>
      </c>
      <c r="Q3" s="21">
        <v>11</v>
      </c>
      <c r="R3" s="21">
        <v>12</v>
      </c>
      <c r="S3" s="21">
        <v>13</v>
      </c>
      <c r="T3" s="21">
        <v>14</v>
      </c>
      <c r="U3" s="21">
        <v>15</v>
      </c>
      <c r="V3" s="21">
        <v>16</v>
      </c>
    </row>
    <row r="4" spans="2:25">
      <c r="C4" s="4"/>
      <c r="D4" s="4" t="s">
        <v>12</v>
      </c>
      <c r="E4" s="4" t="s">
        <v>13</v>
      </c>
      <c r="X4" s="6"/>
    </row>
    <row r="5" spans="2:25">
      <c r="B5" s="23" t="s">
        <v>19</v>
      </c>
      <c r="C5" s="19" t="s">
        <v>0</v>
      </c>
      <c r="D5" s="20">
        <v>5</v>
      </c>
      <c r="E5" s="22">
        <f t="array" ref="E5:E13">hourly_rate*1.5</f>
        <v>30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X5" s="17">
        <v>3</v>
      </c>
      <c r="Y5" s="24" t="s">
        <v>17</v>
      </c>
    </row>
    <row r="6" spans="2:25">
      <c r="B6" s="23"/>
      <c r="C6" s="19" t="s">
        <v>1</v>
      </c>
      <c r="D6" s="20">
        <v>2</v>
      </c>
      <c r="E6" s="22">
        <v>67.5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X6" s="17">
        <v>1</v>
      </c>
      <c r="Y6" s="24"/>
    </row>
    <row r="7" spans="2:25">
      <c r="B7" s="23"/>
      <c r="C7" s="19" t="s">
        <v>2</v>
      </c>
      <c r="D7" s="20">
        <v>5</v>
      </c>
      <c r="E7" s="22">
        <v>60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X7" s="17">
        <v>1</v>
      </c>
      <c r="Y7" s="24"/>
    </row>
    <row r="8" spans="2:25">
      <c r="B8" s="23"/>
      <c r="C8" s="19" t="s">
        <v>3</v>
      </c>
      <c r="D8" s="20">
        <v>1</v>
      </c>
      <c r="E8" s="22">
        <v>75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X8" s="17">
        <v>1</v>
      </c>
      <c r="Y8" s="24"/>
    </row>
    <row r="9" spans="2:25">
      <c r="B9" s="23"/>
      <c r="C9" s="19" t="s">
        <v>4</v>
      </c>
      <c r="D9" s="20">
        <v>3</v>
      </c>
      <c r="E9" s="22">
        <v>90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X9" s="17">
        <v>3</v>
      </c>
      <c r="Y9" s="24"/>
    </row>
    <row r="10" spans="2:25">
      <c r="B10" s="23"/>
      <c r="C10" s="19" t="s">
        <v>5</v>
      </c>
      <c r="D10" s="20">
        <v>4</v>
      </c>
      <c r="E10" s="22">
        <v>48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X10" s="17">
        <v>2</v>
      </c>
      <c r="Y10" s="24"/>
    </row>
    <row r="11" spans="2:25">
      <c r="B11" s="23"/>
      <c r="C11" s="19" t="s">
        <v>6</v>
      </c>
      <c r="D11" s="20">
        <v>2</v>
      </c>
      <c r="E11" s="22">
        <v>105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0</v>
      </c>
      <c r="X11" s="17">
        <v>0</v>
      </c>
      <c r="Y11" s="24"/>
    </row>
    <row r="12" spans="2:25">
      <c r="B12" s="23"/>
      <c r="C12" s="19" t="s">
        <v>7</v>
      </c>
      <c r="D12" s="20">
        <v>4</v>
      </c>
      <c r="E12" s="22">
        <v>120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X12" s="17">
        <v>3</v>
      </c>
      <c r="Y12" s="24"/>
    </row>
    <row r="13" spans="2:25">
      <c r="B13" s="23"/>
      <c r="C13" s="19" t="s">
        <v>8</v>
      </c>
      <c r="D13" s="20">
        <v>4</v>
      </c>
      <c r="E13" s="22">
        <v>135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X13" s="17">
        <v>0</v>
      </c>
      <c r="Y13" s="24"/>
    </row>
    <row r="14" spans="2:25">
      <c r="X14" s="18">
        <f>SUM(crew)</f>
        <v>14</v>
      </c>
      <c r="Y14" s="1" t="s">
        <v>11</v>
      </c>
    </row>
    <row r="15" spans="2:25">
      <c r="X15" s="6"/>
    </row>
    <row r="16" spans="2:25">
      <c r="C16" s="5"/>
      <c r="D16" s="5"/>
      <c r="E16" s="5" t="s">
        <v>14</v>
      </c>
      <c r="F16" s="5"/>
      <c r="G16" s="12">
        <v>3</v>
      </c>
      <c r="H16" s="13">
        <v>4</v>
      </c>
      <c r="I16" s="13">
        <v>5</v>
      </c>
      <c r="J16" s="13">
        <v>6</v>
      </c>
      <c r="K16" s="13">
        <v>6</v>
      </c>
      <c r="L16" s="13">
        <v>6</v>
      </c>
      <c r="M16" s="13">
        <v>6</v>
      </c>
      <c r="N16" s="13">
        <v>6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5</v>
      </c>
      <c r="U16" s="13">
        <v>3</v>
      </c>
      <c r="V16" s="14">
        <v>3</v>
      </c>
      <c r="X16" s="16">
        <f>SUM(G16:V16)</f>
        <v>83</v>
      </c>
      <c r="Y16" s="11" t="s">
        <v>9</v>
      </c>
    </row>
    <row r="17" spans="3:25">
      <c r="C17" s="5"/>
      <c r="D17" s="5"/>
      <c r="E17" s="5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X17" s="11"/>
      <c r="Y17" s="11"/>
    </row>
    <row r="18" spans="3:25">
      <c r="C18" s="5"/>
      <c r="D18" s="5"/>
      <c r="E18" s="5" t="s">
        <v>15</v>
      </c>
      <c r="G18" s="7">
        <f t="shared" ref="G18:V18" si="0">SUMPRODUCT(G5:G13,crew)</f>
        <v>3</v>
      </c>
      <c r="H18" s="7">
        <f t="shared" si="0"/>
        <v>4</v>
      </c>
      <c r="I18" s="7">
        <f t="shared" si="0"/>
        <v>5</v>
      </c>
      <c r="J18" s="7">
        <f t="shared" si="0"/>
        <v>6</v>
      </c>
      <c r="K18" s="7">
        <f t="shared" si="0"/>
        <v>6</v>
      </c>
      <c r="L18" s="7">
        <f t="shared" si="0"/>
        <v>10</v>
      </c>
      <c r="M18" s="7">
        <f t="shared" si="0"/>
        <v>10</v>
      </c>
      <c r="N18" s="7">
        <f t="shared" si="0"/>
        <v>13</v>
      </c>
      <c r="O18" s="7">
        <f t="shared" si="0"/>
        <v>11</v>
      </c>
      <c r="P18" s="7">
        <f t="shared" si="0"/>
        <v>9</v>
      </c>
      <c r="Q18" s="7">
        <f t="shared" si="0"/>
        <v>10</v>
      </c>
      <c r="R18" s="7">
        <f t="shared" si="0"/>
        <v>6</v>
      </c>
      <c r="S18" s="7">
        <f t="shared" si="0"/>
        <v>8</v>
      </c>
      <c r="T18" s="7">
        <f t="shared" si="0"/>
        <v>5</v>
      </c>
      <c r="U18" s="7">
        <f t="shared" si="0"/>
        <v>3</v>
      </c>
      <c r="V18" s="7">
        <f t="shared" si="0"/>
        <v>3</v>
      </c>
      <c r="X18" s="16">
        <f>SUM(G18:V18)</f>
        <v>112</v>
      </c>
      <c r="Y18" s="11" t="s">
        <v>9</v>
      </c>
    </row>
    <row r="19" spans="3:25">
      <c r="E19" s="5" t="s">
        <v>16</v>
      </c>
      <c r="G19" s="7">
        <f t="shared" ref="G19:V19" si="1">SUMPRODUCT(G5:G13,crew, hourly_rate)</f>
        <v>60</v>
      </c>
      <c r="H19" s="7">
        <f t="shared" si="1"/>
        <v>105</v>
      </c>
      <c r="I19" s="7">
        <f t="shared" si="1"/>
        <v>145</v>
      </c>
      <c r="J19" s="7">
        <f t="shared" si="1"/>
        <v>195</v>
      </c>
      <c r="K19" s="7">
        <f t="shared" si="1"/>
        <v>315</v>
      </c>
      <c r="L19" s="7">
        <f t="shared" si="1"/>
        <v>394</v>
      </c>
      <c r="M19" s="7">
        <f t="shared" si="1"/>
        <v>399</v>
      </c>
      <c r="N19" s="7">
        <f t="shared" si="1"/>
        <v>629</v>
      </c>
      <c r="O19" s="7">
        <f t="shared" si="1"/>
        <v>499</v>
      </c>
      <c r="P19" s="7">
        <f t="shared" si="1"/>
        <v>555</v>
      </c>
      <c r="Q19" s="7">
        <f t="shared" si="1"/>
        <v>574</v>
      </c>
      <c r="R19" s="7">
        <f t="shared" si="1"/>
        <v>294</v>
      </c>
      <c r="S19" s="7">
        <f t="shared" si="1"/>
        <v>484</v>
      </c>
      <c r="T19" s="7">
        <f t="shared" si="1"/>
        <v>304</v>
      </c>
      <c r="U19" s="7">
        <f t="shared" si="1"/>
        <v>240</v>
      </c>
      <c r="V19" s="7">
        <f t="shared" si="1"/>
        <v>240</v>
      </c>
      <c r="X19" s="15">
        <f>SUM(G19:V19)</f>
        <v>5432</v>
      </c>
      <c r="Y19" s="15" t="s">
        <v>10</v>
      </c>
    </row>
  </sheetData>
  <mergeCells count="3">
    <mergeCell ref="G2:V2"/>
    <mergeCell ref="B5:B13"/>
    <mergeCell ref="Y5:Y13"/>
  </mergeCells>
  <conditionalFormatting sqref="G5:V13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Model PARAMETERS and SETS 
# Sets
set SHIFT;
set HOUR;
set DAY;
# Input Parameters
param demand {HOUR};
param schedule{HOUR, SHIFT};
param hourly_rate{SHIFT};
param quantity{SHIFT};
#----- Model VARIABLES -----
#  crew size of shift s
var crew{s in SHIFT}, integer, &gt;=0;
#----- Model CONSTRAINTS -----
# number of crew to cover with a shift given hourly demand and day
s.t. coverage{h in HOUR}:
    sum{s in SHIFT} crew[s] * schedule[h,s] &gt;= demand[h];
s.t. availability{s in SHIFT}: quantity[s] &gt;= crew[s];
#----- Model OBJECTIVE -----
# minimize number of crew to cover demand
#minimize crew_size: sum{s in SHIFT} crew[s];
minimize cost: 
    sum{s in SHIFT, h in HOUR} crew[s] * hourly_rate[s] * schedule[h, s];
solve;
printf "crew :=\n" &gt;&gt; "Sheet";
printf {s in SHIFT}: "%s %s\n", s, crew[s] &gt;&gt; "Sheet";
printf ";\n" &gt;&gt; "Sheet";
display crew;
#printf "\n";
#printf "Total Crew: %3d\n\n", sum{s in SHIFT} crew[s];
</FileText>
      <ParentWorksheetName>regular</ParentWorksheetName>
    </StoredFile>
  </StoredFiles>
</StoredFilesList>
</file>

<file path=customXml/itemProps1.xml><?xml version="1.0" encoding="utf-8"?>
<ds:datastoreItem xmlns:ds="http://schemas.openxmlformats.org/officeDocument/2006/customXml" ds:itemID="{06589C6C-F396-4878-AAC2-5434C3204EC5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regular</vt:lpstr>
      <vt:lpstr>friday</vt:lpstr>
      <vt:lpstr>crew</vt:lpstr>
      <vt:lpstr>DAY</vt:lpstr>
      <vt:lpstr>demand</vt:lpstr>
      <vt:lpstr>HOUR</vt:lpstr>
      <vt:lpstr>hourly_rate</vt:lpstr>
      <vt:lpstr>quantity</vt:lpstr>
      <vt:lpstr>schedule</vt:lpstr>
      <vt:lpstr>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Shift Cover</dc:title>
  <cp:lastModifiedBy/>
  <dcterms:created xsi:type="dcterms:W3CDTF">2006-09-16T00:00:00Z</dcterms:created>
  <dcterms:modified xsi:type="dcterms:W3CDTF">2017-05-18T09:25:54Z</dcterms:modified>
  <cp:contentStatus>Version 2</cp:contentStatus>
</cp:coreProperties>
</file>