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mber " sheetId="1" r:id="rId4"/>
    <sheet state="visible" name="December " sheetId="2" r:id="rId5"/>
    <sheet state="visible" name="Januyari-2022" sheetId="3" r:id="rId6"/>
    <sheet state="visible" name="February-2022" sheetId="4" r:id="rId7"/>
  </sheets>
  <definedNames/>
  <calcPr/>
</workbook>
</file>

<file path=xl/sharedStrings.xml><?xml version="1.0" encoding="utf-8"?>
<sst xmlns="http://schemas.openxmlformats.org/spreadsheetml/2006/main" count="305" uniqueCount="100">
  <si>
    <t>bazar kari</t>
  </si>
  <si>
    <t>Bazar</t>
  </si>
  <si>
    <t>shakil</t>
  </si>
  <si>
    <t>arif</t>
  </si>
  <si>
    <t>badsha</t>
  </si>
  <si>
    <t>salim</t>
  </si>
  <si>
    <t>kashed</t>
  </si>
  <si>
    <t>Meal</t>
  </si>
  <si>
    <t>taka</t>
  </si>
  <si>
    <t>payed.</t>
  </si>
  <si>
    <t>payed</t>
  </si>
  <si>
    <t>selim</t>
  </si>
  <si>
    <t>kased</t>
  </si>
  <si>
    <t>element</t>
  </si>
  <si>
    <t>Total taka</t>
  </si>
  <si>
    <t>arif,salim</t>
  </si>
  <si>
    <t>room rent</t>
  </si>
  <si>
    <t xml:space="preserve"> wifi</t>
  </si>
  <si>
    <t>kased,salim</t>
  </si>
  <si>
    <t>dust</t>
  </si>
  <si>
    <t>current</t>
  </si>
  <si>
    <t>gas</t>
  </si>
  <si>
    <t>khala cost</t>
  </si>
  <si>
    <t>kased,selim</t>
  </si>
  <si>
    <t>total</t>
  </si>
  <si>
    <t>due</t>
  </si>
  <si>
    <t>arif,badsha</t>
  </si>
  <si>
    <t>arif,badsha,kashed</t>
  </si>
  <si>
    <t>total mill</t>
  </si>
  <si>
    <t>other cost</t>
  </si>
  <si>
    <t>meal rate</t>
  </si>
  <si>
    <t>mess chnge vara 130,patil 160</t>
  </si>
  <si>
    <t>total eat meal cost</t>
  </si>
  <si>
    <t>jharu</t>
  </si>
  <si>
    <t xml:space="preserve">     debt    and savings</t>
  </si>
  <si>
    <t>rice stan</t>
  </si>
  <si>
    <t xml:space="preserve">with other cost </t>
  </si>
  <si>
    <t>chula700,light50 bodna30, daining charge</t>
  </si>
  <si>
    <t>tab chakni</t>
  </si>
  <si>
    <t>dokane due</t>
  </si>
  <si>
    <t>gas&amp;etc cost due</t>
  </si>
  <si>
    <t>brash</t>
  </si>
  <si>
    <t>harpic</t>
  </si>
  <si>
    <t>total cost</t>
  </si>
  <si>
    <t>per person cost</t>
  </si>
  <si>
    <t>due/save</t>
  </si>
  <si>
    <t>chal</t>
  </si>
  <si>
    <t>dal,alu,bag</t>
  </si>
  <si>
    <t>tel</t>
  </si>
  <si>
    <t>dim</t>
  </si>
  <si>
    <t>sobji</t>
  </si>
  <si>
    <t>arif,selim</t>
  </si>
  <si>
    <t>dheros,pepe,jhal,</t>
  </si>
  <si>
    <t>shak</t>
  </si>
  <si>
    <t>kochu</t>
  </si>
  <si>
    <t>alu</t>
  </si>
  <si>
    <t>poli</t>
  </si>
  <si>
    <t>chal6kg</t>
  </si>
  <si>
    <t>tel, saban</t>
  </si>
  <si>
    <t>mas</t>
  </si>
  <si>
    <t>potol,begun.</t>
  </si>
  <si>
    <t>kasa bazar</t>
  </si>
  <si>
    <t>25/11/21</t>
  </si>
  <si>
    <t>27/11/21</t>
  </si>
  <si>
    <t>dal</t>
  </si>
  <si>
    <t>nasta</t>
  </si>
  <si>
    <t>bazar details</t>
  </si>
  <si>
    <t>meat</t>
  </si>
  <si>
    <t>g morij,moshla</t>
  </si>
  <si>
    <t>chal,fire box</t>
  </si>
  <si>
    <t>lobon</t>
  </si>
  <si>
    <t>tel, alu</t>
  </si>
  <si>
    <t>khira</t>
  </si>
  <si>
    <t>adv</t>
  </si>
  <si>
    <t>bazar kari.</t>
  </si>
  <si>
    <t>Taijul</t>
  </si>
  <si>
    <t>Arif</t>
  </si>
  <si>
    <t>Shakil</t>
  </si>
  <si>
    <t>Arif+Badsha</t>
  </si>
  <si>
    <t xml:space="preserve"> </t>
  </si>
  <si>
    <t>taijul</t>
  </si>
  <si>
    <t>moris</t>
  </si>
  <si>
    <t xml:space="preserve">sobji </t>
  </si>
  <si>
    <t>mosla</t>
  </si>
  <si>
    <t xml:space="preserve">  জানুয়ারি মাস এর প্রতি মিল খরচ = ৪১.০৯ ফিক্সড</t>
  </si>
  <si>
    <t>ফেব্রুয়ারি মাস এর মিল হিসাব রক্ষণ সিট</t>
  </si>
  <si>
    <t>INTERVAL</t>
  </si>
  <si>
    <t xml:space="preserve"> অন্যান্য খরচ এবং বাসা ভাড়া</t>
  </si>
  <si>
    <t>Name</t>
  </si>
  <si>
    <t>February</t>
  </si>
  <si>
    <t>home cost(10500)</t>
  </si>
  <si>
    <t>cooking cost (550)</t>
  </si>
  <si>
    <t>network(700)</t>
  </si>
  <si>
    <t>Electricity(500)</t>
  </si>
  <si>
    <t>Gas(1250)</t>
  </si>
  <si>
    <t>Others(300)
ময়লা =১০০,
চাবি =৮০,
বাল্ব=৭০, 
বাল্ব = ৫০,</t>
  </si>
  <si>
    <t>Total Cost</t>
  </si>
  <si>
    <t>Badsha</t>
  </si>
  <si>
    <t>Kashed</t>
  </si>
  <si>
    <t xml:space="preserve">Total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</si>
</sst>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mm/dd/yyyy"/>
    <numFmt numFmtId="166" formatCode="mm/dd"/>
    <numFmt numFmtId="167" formatCode="m/d/yy"/>
    <numFmt numFmtId="168" formatCode="m/d/yyyy"/>
  </numFmts>
  <fonts count="10">
    <font>
      <sz val="10.0"/>
      <color rgb="FF000000"/>
      <name val="Arial"/>
    </font>
    <font>
      <sz val="14.0"/>
      <color theme="1"/>
      <name val="Arial"/>
    </font>
    <font>
      <sz val="14.0"/>
      <color rgb="FFFFFF00"/>
      <name val="Arial"/>
    </font>
    <font>
      <color theme="1"/>
      <name val="Arial"/>
    </font>
    <font>
      <b/>
      <i/>
      <sz val="14.0"/>
      <color rgb="FFEA4335"/>
      <name val="Arial"/>
    </font>
    <font>
      <b/>
      <i/>
      <sz val="24.0"/>
      <color theme="1"/>
      <name val="Arial"/>
    </font>
    <font>
      <b/>
      <i/>
      <sz val="36.0"/>
      <color rgb="FF00FF00"/>
      <name val="Arial"/>
    </font>
    <font>
      <b/>
      <i/>
      <sz val="36.0"/>
      <color rgb="FF6AA84F"/>
      <name val="Arial"/>
    </font>
    <font>
      <sz val="14.0"/>
      <color rgb="FFFF0000"/>
      <name val="Arial"/>
    </font>
    <font>
      <i/>
      <sz val="18.0"/>
      <color rgb="FF0C343D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F7981D"/>
        <bgColor rgb="FFF7981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1" numFmtId="0" xfId="0" applyAlignment="1" applyFill="1" applyFont="1">
      <alignment horizontal="left" readingOrder="0"/>
    </xf>
    <xf borderId="0" fillId="4" fontId="1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5" fontId="1" numFmtId="0" xfId="0" applyAlignment="1" applyFill="1" applyFont="1">
      <alignment horizontal="left" readingOrder="0"/>
    </xf>
    <xf borderId="0" fillId="6" fontId="1" numFmtId="0" xfId="0" applyAlignment="1" applyFill="1" applyFont="1">
      <alignment horizontal="left" readingOrder="0"/>
    </xf>
    <xf borderId="0" fillId="7" fontId="1" numFmtId="0" xfId="0" applyAlignment="1" applyFill="1" applyFont="1">
      <alignment horizontal="left" readingOrder="0"/>
    </xf>
    <xf borderId="0" fillId="0" fontId="1" numFmtId="0" xfId="0" applyAlignment="1" applyFont="1">
      <alignment horizontal="left"/>
    </xf>
    <xf borderId="0" fillId="8" fontId="1" numFmtId="0" xfId="0" applyAlignment="1" applyFill="1" applyFont="1">
      <alignment horizontal="left" readingOrder="0"/>
    </xf>
    <xf borderId="0" fillId="9" fontId="1" numFmtId="164" xfId="0" applyAlignment="1" applyFill="1" applyFont="1" applyNumberFormat="1">
      <alignment horizontal="left" readingOrder="0"/>
    </xf>
    <xf borderId="0" fillId="10" fontId="1" numFmtId="0" xfId="0" applyAlignment="1" applyFill="1" applyFont="1">
      <alignment horizontal="left"/>
    </xf>
    <xf borderId="0" fillId="11" fontId="1" numFmtId="0" xfId="0" applyAlignment="1" applyFill="1" applyFont="1">
      <alignment horizontal="left" readingOrder="0"/>
    </xf>
    <xf borderId="0" fillId="12" fontId="1" numFmtId="0" xfId="0" applyAlignment="1" applyFill="1" applyFont="1">
      <alignment horizontal="left"/>
    </xf>
    <xf borderId="0" fillId="13" fontId="1" numFmtId="0" xfId="0" applyAlignment="1" applyFill="1" applyFont="1">
      <alignment horizontal="left" readingOrder="0"/>
    </xf>
    <xf borderId="0" fillId="14" fontId="1" numFmtId="0" xfId="0" applyAlignment="1" applyFill="1" applyFont="1">
      <alignment horizontal="left" readingOrder="0"/>
    </xf>
    <xf borderId="0" fillId="12" fontId="1" numFmtId="165" xfId="0" applyAlignment="1" applyFont="1" applyNumberFormat="1">
      <alignment horizontal="left" readingOrder="0"/>
    </xf>
    <xf borderId="0" fillId="12" fontId="1" numFmtId="0" xfId="0" applyAlignment="1" applyFont="1">
      <alignment horizontal="left" readingOrder="0"/>
    </xf>
    <xf borderId="0" fillId="11" fontId="1" numFmtId="0" xfId="0" applyAlignment="1" applyFont="1">
      <alignment horizontal="left"/>
    </xf>
    <xf borderId="0" fillId="14" fontId="1" numFmtId="0" xfId="0" applyAlignment="1" applyFont="1">
      <alignment horizontal="left"/>
    </xf>
    <xf borderId="0" fillId="10" fontId="1" numFmtId="0" xfId="0" applyAlignment="1" applyFont="1">
      <alignment horizontal="left" readingOrder="0"/>
    </xf>
    <xf borderId="0" fillId="7" fontId="1" numFmtId="0" xfId="0" applyAlignment="1" applyFont="1">
      <alignment horizontal="left"/>
    </xf>
    <xf borderId="0" fillId="5" fontId="1" numFmtId="0" xfId="0" applyAlignment="1" applyFont="1">
      <alignment horizontal="left"/>
    </xf>
    <xf borderId="0" fillId="3" fontId="1" numFmtId="0" xfId="0" applyAlignment="1" applyFont="1">
      <alignment horizontal="left"/>
    </xf>
    <xf borderId="0" fillId="6" fontId="1" numFmtId="0" xfId="0" applyAlignment="1" applyFont="1">
      <alignment horizontal="left"/>
    </xf>
    <xf borderId="0" fillId="13" fontId="1" numFmtId="0" xfId="0" applyAlignment="1" applyFont="1">
      <alignment horizontal="left"/>
    </xf>
    <xf borderId="0" fillId="8" fontId="1" numFmtId="164" xfId="0" applyAlignment="1" applyFont="1" applyNumberFormat="1">
      <alignment horizontal="left" readingOrder="0"/>
    </xf>
    <xf borderId="0" fillId="15" fontId="1" numFmtId="0" xfId="0" applyAlignment="1" applyFill="1" applyFont="1">
      <alignment horizontal="left"/>
    </xf>
    <xf borderId="0" fillId="16" fontId="1" numFmtId="0" xfId="0" applyAlignment="1" applyFill="1" applyFont="1">
      <alignment horizontal="left"/>
    </xf>
    <xf borderId="0" fillId="17" fontId="1" numFmtId="0" xfId="0" applyAlignment="1" applyFill="1" applyFont="1">
      <alignment horizontal="left"/>
    </xf>
    <xf borderId="0" fillId="18" fontId="2" numFmtId="0" xfId="0" applyAlignment="1" applyFill="1" applyFont="1">
      <alignment horizontal="left" readingOrder="0"/>
    </xf>
    <xf borderId="0" fillId="18" fontId="2" numFmtId="0" xfId="0" applyAlignment="1" applyFont="1">
      <alignment horizontal="left"/>
    </xf>
    <xf borderId="0" fillId="19" fontId="1" numFmtId="0" xfId="0" applyAlignment="1" applyFill="1" applyFont="1">
      <alignment horizontal="left" readingOrder="0"/>
    </xf>
    <xf borderId="0" fillId="20" fontId="1" numFmtId="0" xfId="0" applyAlignment="1" applyFill="1" applyFont="1">
      <alignment horizontal="left" readingOrder="0"/>
    </xf>
    <xf borderId="0" fillId="20" fontId="1" numFmtId="0" xfId="0" applyAlignment="1" applyFont="1">
      <alignment horizontal="left"/>
    </xf>
    <xf borderId="0" fillId="8" fontId="1" numFmtId="0" xfId="0" applyAlignment="1" applyFont="1">
      <alignment horizontal="left"/>
    </xf>
    <xf borderId="0" fillId="19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16" fontId="1" numFmtId="0" xfId="0" applyAlignment="1" applyFont="1">
      <alignment horizontal="left" readingOrder="0"/>
    </xf>
    <xf borderId="0" fillId="3" fontId="1" numFmtId="164" xfId="0" applyAlignment="1" applyFont="1" applyNumberFormat="1">
      <alignment horizontal="left" readingOrder="0"/>
    </xf>
    <xf borderId="0" fillId="3" fontId="1" numFmtId="166" xfId="0" applyAlignment="1" applyFont="1" applyNumberFormat="1">
      <alignment horizontal="left" readingOrder="0"/>
    </xf>
    <xf borderId="0" fillId="3" fontId="1" numFmtId="167" xfId="0" applyAlignment="1" applyFont="1" applyNumberFormat="1">
      <alignment horizontal="left" readingOrder="0"/>
    </xf>
    <xf borderId="0" fillId="3" fontId="1" numFmtId="168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21" fontId="1" numFmtId="164" xfId="0" applyAlignment="1" applyFill="1" applyFont="1" applyNumberFormat="1">
      <alignment horizontal="left" readingOrder="0"/>
    </xf>
    <xf borderId="0" fillId="22" fontId="3" numFmtId="167" xfId="0" applyAlignment="1" applyFill="1" applyFont="1" applyNumberFormat="1">
      <alignment readingOrder="0"/>
    </xf>
    <xf borderId="0" fillId="22" fontId="3" numFmtId="0" xfId="0" applyFont="1"/>
    <xf borderId="0" fillId="22" fontId="3" numFmtId="0" xfId="0" applyAlignment="1" applyFont="1">
      <alignment readingOrder="0"/>
    </xf>
    <xf borderId="0" fillId="23" fontId="3" numFmtId="0" xfId="0" applyFill="1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4" fontId="3" numFmtId="0" xfId="0" applyAlignment="1" applyFill="1" applyFont="1">
      <alignment readingOrder="0"/>
    </xf>
    <xf borderId="0" fillId="24" fontId="3" numFmtId="0" xfId="0" applyFont="1"/>
    <xf borderId="0" fillId="25" fontId="4" numFmtId="0" xfId="0" applyAlignment="1" applyFill="1" applyFont="1">
      <alignment horizontal="center" readingOrder="0" shrinkToFit="0" textRotation="0" vertical="center" wrapText="0"/>
    </xf>
    <xf borderId="0" fillId="7" fontId="5" numFmtId="0" xfId="0" applyAlignment="1" applyFont="1">
      <alignment horizontal="center" readingOrder="0" vertical="center"/>
    </xf>
    <xf borderId="0" fillId="26" fontId="2" numFmtId="0" xfId="0" applyAlignment="1" applyFill="1" applyFont="1">
      <alignment horizontal="left"/>
    </xf>
    <xf borderId="0" fillId="26" fontId="6" numFmtId="0" xfId="0" applyAlignment="1" applyFont="1">
      <alignment horizontal="left" readingOrder="0" shrinkToFit="0" textRotation="255" vertical="center" wrapText="0"/>
    </xf>
    <xf borderId="0" fillId="27" fontId="3" numFmtId="0" xfId="0" applyFill="1" applyFont="1"/>
    <xf borderId="0" fillId="28" fontId="3" numFmtId="0" xfId="0" applyFill="1" applyFont="1"/>
    <xf borderId="0" fillId="8" fontId="3" numFmtId="0" xfId="0" applyFont="1"/>
    <xf borderId="0" fillId="3" fontId="3" numFmtId="0" xfId="0" applyFont="1"/>
    <xf borderId="0" fillId="19" fontId="7" numFmtId="0" xfId="0" applyAlignment="1" applyFont="1">
      <alignment horizontal="center" readingOrder="0" vertical="center"/>
    </xf>
    <xf borderId="0" fillId="12" fontId="8" numFmtId="0" xfId="0" applyAlignment="1" applyFont="1">
      <alignment readingOrder="0"/>
    </xf>
    <xf borderId="0" fillId="12" fontId="8" numFmtId="0" xfId="0" applyFont="1"/>
    <xf borderId="0" fillId="29" fontId="9" numFmtId="0" xfId="0" applyAlignment="1" applyFill="1" applyFont="1">
      <alignment readingOrder="0"/>
    </xf>
    <xf borderId="0" fillId="29" fontId="9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5.14"/>
    <col customWidth="1" min="19" max="19" width="9.57"/>
    <col customWidth="1" min="20" max="20" width="10.57"/>
    <col customWidth="1" min="21" max="21" width="11.29"/>
    <col customWidth="1" min="22" max="22" width="11.71"/>
    <col customWidth="1" min="23" max="23" width="10.14"/>
    <col customWidth="1" min="25" max="25" width="12.57"/>
    <col customWidth="1" min="26" max="26" width="10.86"/>
    <col customWidth="1" min="29" max="29" width="11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4"/>
      <c r="O1" s="5" t="s">
        <v>2</v>
      </c>
      <c r="P1" s="5" t="s">
        <v>8</v>
      </c>
      <c r="Q1" s="5" t="s">
        <v>9</v>
      </c>
      <c r="R1" s="5" t="s">
        <v>3</v>
      </c>
      <c r="S1" s="5" t="s">
        <v>8</v>
      </c>
      <c r="T1" s="5" t="s">
        <v>10</v>
      </c>
      <c r="U1" s="5" t="s">
        <v>4</v>
      </c>
      <c r="V1" s="5" t="s">
        <v>8</v>
      </c>
      <c r="W1" s="5" t="s">
        <v>10</v>
      </c>
      <c r="X1" s="5" t="s">
        <v>11</v>
      </c>
      <c r="Y1" s="5" t="s">
        <v>8</v>
      </c>
      <c r="Z1" s="5" t="s">
        <v>10</v>
      </c>
      <c r="AA1" s="5" t="s">
        <v>12</v>
      </c>
      <c r="AB1" s="5" t="s">
        <v>8</v>
      </c>
      <c r="AC1" s="5" t="s">
        <v>10</v>
      </c>
      <c r="AD1" s="2" t="s">
        <v>13</v>
      </c>
      <c r="AE1" s="6" t="s">
        <v>14</v>
      </c>
      <c r="AF1" s="7" t="s">
        <v>10</v>
      </c>
      <c r="AG1" s="8"/>
    </row>
    <row r="2">
      <c r="A2" s="9" t="s">
        <v>15</v>
      </c>
      <c r="B2" s="10">
        <v>44501.0</v>
      </c>
      <c r="C2" s="11"/>
      <c r="D2" s="12">
        <v>610.0</v>
      </c>
      <c r="E2" s="13"/>
      <c r="F2" s="14">
        <v>380.0</v>
      </c>
      <c r="G2" s="15">
        <v>150.0</v>
      </c>
      <c r="H2" s="16">
        <v>44501.0</v>
      </c>
      <c r="I2" s="17">
        <v>1.0</v>
      </c>
      <c r="J2" s="17">
        <v>2.0</v>
      </c>
      <c r="K2" s="17">
        <v>2.0</v>
      </c>
      <c r="L2" s="17">
        <v>2.0</v>
      </c>
      <c r="M2" s="17">
        <v>2.0</v>
      </c>
      <c r="N2" s="4"/>
      <c r="O2" s="5" t="s">
        <v>16</v>
      </c>
      <c r="P2" s="5">
        <v>2050.0</v>
      </c>
      <c r="Q2" s="5">
        <v>2050.0</v>
      </c>
      <c r="R2" s="5" t="s">
        <v>16</v>
      </c>
      <c r="S2" s="5">
        <v>2050.0</v>
      </c>
      <c r="T2" s="5">
        <v>2050.0</v>
      </c>
      <c r="U2" s="5" t="s">
        <v>16</v>
      </c>
      <c r="V2" s="5">
        <v>2050.0</v>
      </c>
      <c r="W2" s="5">
        <v>2050.0</v>
      </c>
      <c r="X2" s="5" t="s">
        <v>16</v>
      </c>
      <c r="Y2" s="5">
        <v>2050.0</v>
      </c>
      <c r="Z2" s="5">
        <v>2050.0</v>
      </c>
      <c r="AA2" s="5" t="s">
        <v>16</v>
      </c>
      <c r="AB2" s="5">
        <v>1300.0</v>
      </c>
      <c r="AC2" s="5">
        <v>1300.0</v>
      </c>
      <c r="AD2" s="2" t="s">
        <v>16</v>
      </c>
      <c r="AE2" s="6">
        <f>(P2+S2+V2+Y2+AB2)</f>
        <v>9500</v>
      </c>
      <c r="AF2" s="7">
        <v>9500.0</v>
      </c>
      <c r="AG2" s="4"/>
    </row>
    <row r="3">
      <c r="A3" s="9" t="s">
        <v>12</v>
      </c>
      <c r="B3" s="10">
        <v>44502.0</v>
      </c>
      <c r="C3" s="11"/>
      <c r="D3" s="18"/>
      <c r="E3" s="17">
        <v>10.0</v>
      </c>
      <c r="F3" s="14"/>
      <c r="G3" s="15">
        <v>130.0</v>
      </c>
      <c r="H3" s="16">
        <v>44502.0</v>
      </c>
      <c r="I3" s="17">
        <v>2.5</v>
      </c>
      <c r="J3" s="17">
        <v>2.5</v>
      </c>
      <c r="K3" s="17">
        <v>2.5</v>
      </c>
      <c r="L3" s="17">
        <v>2.0</v>
      </c>
      <c r="M3" s="17">
        <v>2.5</v>
      </c>
      <c r="N3" s="4"/>
      <c r="O3" s="5" t="s">
        <v>17</v>
      </c>
      <c r="P3" s="5">
        <f t="shared" ref="P3:P4" si="1">(AE3/5)</f>
        <v>140</v>
      </c>
      <c r="Q3" s="5"/>
      <c r="R3" s="5" t="s">
        <v>17</v>
      </c>
      <c r="S3" s="5">
        <f>AE3/5</f>
        <v>140</v>
      </c>
      <c r="T3" s="5">
        <v>500.0</v>
      </c>
      <c r="U3" s="5" t="s">
        <v>17</v>
      </c>
      <c r="V3" s="5">
        <f>AE3/5</f>
        <v>140</v>
      </c>
      <c r="W3" s="5">
        <v>130.0</v>
      </c>
      <c r="X3" s="5" t="s">
        <v>17</v>
      </c>
      <c r="Y3" s="5">
        <f t="shared" ref="Y3:Y5" si="2">AE3/5</f>
        <v>140</v>
      </c>
      <c r="Z3" s="5">
        <v>140.0</v>
      </c>
      <c r="AA3" s="5" t="s">
        <v>17</v>
      </c>
      <c r="AB3" s="5">
        <f t="shared" ref="AB3:AB5" si="3">AE3/5</f>
        <v>140</v>
      </c>
      <c r="AC3" s="5"/>
      <c r="AD3" s="2" t="s">
        <v>17</v>
      </c>
      <c r="AE3" s="6">
        <v>700.0</v>
      </c>
      <c r="AF3" s="7">
        <v>700.0</v>
      </c>
      <c r="AG3" s="4"/>
    </row>
    <row r="4">
      <c r="A4" s="9" t="s">
        <v>18</v>
      </c>
      <c r="B4" s="10">
        <v>44503.0</v>
      </c>
      <c r="C4" s="11"/>
      <c r="D4" s="12"/>
      <c r="E4" s="13"/>
      <c r="F4" s="14">
        <v>389.0</v>
      </c>
      <c r="G4" s="19"/>
      <c r="H4" s="16">
        <v>44503.0</v>
      </c>
      <c r="I4" s="17">
        <v>2.5</v>
      </c>
      <c r="J4" s="17">
        <v>2.0</v>
      </c>
      <c r="K4" s="17">
        <v>2.5</v>
      </c>
      <c r="L4" s="17">
        <v>2.5</v>
      </c>
      <c r="M4" s="17">
        <v>2.5</v>
      </c>
      <c r="N4" s="4"/>
      <c r="O4" s="5" t="s">
        <v>19</v>
      </c>
      <c r="P4" s="5">
        <f t="shared" si="1"/>
        <v>20</v>
      </c>
      <c r="Q4" s="5">
        <v>100.0</v>
      </c>
      <c r="R4" s="5" t="s">
        <v>19</v>
      </c>
      <c r="S4" s="5">
        <f>(AE4/5)</f>
        <v>20</v>
      </c>
      <c r="T4" s="5"/>
      <c r="U4" s="5" t="s">
        <v>19</v>
      </c>
      <c r="V4" s="5">
        <f>(AE4/5)</f>
        <v>20</v>
      </c>
      <c r="W4" s="5"/>
      <c r="X4" s="5" t="s">
        <v>19</v>
      </c>
      <c r="Y4" s="5">
        <f t="shared" si="2"/>
        <v>20</v>
      </c>
      <c r="Z4" s="5">
        <v>32.0</v>
      </c>
      <c r="AA4" s="5" t="s">
        <v>19</v>
      </c>
      <c r="AB4" s="5">
        <f t="shared" si="3"/>
        <v>20</v>
      </c>
      <c r="AC4" s="5"/>
      <c r="AD4" s="2" t="s">
        <v>19</v>
      </c>
      <c r="AE4" s="6">
        <v>100.0</v>
      </c>
      <c r="AF4" s="7">
        <v>100.0</v>
      </c>
      <c r="AG4" s="4"/>
    </row>
    <row r="5">
      <c r="A5" s="9" t="s">
        <v>3</v>
      </c>
      <c r="B5" s="10">
        <v>44504.0</v>
      </c>
      <c r="C5" s="11"/>
      <c r="D5" s="18"/>
      <c r="E5" s="13"/>
      <c r="F5" s="14">
        <v>720.0</v>
      </c>
      <c r="G5" s="19"/>
      <c r="H5" s="16">
        <v>44504.0</v>
      </c>
      <c r="I5" s="17">
        <v>2.5</v>
      </c>
      <c r="J5" s="17">
        <v>2.5</v>
      </c>
      <c r="K5" s="17">
        <v>1.5</v>
      </c>
      <c r="L5" s="17">
        <v>2.5</v>
      </c>
      <c r="M5" s="17">
        <v>1.5</v>
      </c>
      <c r="N5" s="4"/>
      <c r="O5" s="5" t="s">
        <v>20</v>
      </c>
      <c r="P5" s="5">
        <f>AE5/5</f>
        <v>104</v>
      </c>
      <c r="Q5" s="5"/>
      <c r="R5" s="5" t="s">
        <v>20</v>
      </c>
      <c r="S5" s="5">
        <f>AE5/5</f>
        <v>104</v>
      </c>
      <c r="T5" s="5">
        <v>520.0</v>
      </c>
      <c r="U5" s="5" t="s">
        <v>20</v>
      </c>
      <c r="V5" s="5">
        <f>AE5/5</f>
        <v>104</v>
      </c>
      <c r="W5" s="5"/>
      <c r="X5" s="5" t="s">
        <v>20</v>
      </c>
      <c r="Y5" s="5">
        <f t="shared" si="2"/>
        <v>104</v>
      </c>
      <c r="Z5" s="5">
        <v>104.0</v>
      </c>
      <c r="AA5" s="5" t="s">
        <v>20</v>
      </c>
      <c r="AB5" s="5">
        <f t="shared" si="3"/>
        <v>104</v>
      </c>
      <c r="AC5" s="5"/>
      <c r="AD5" s="2" t="s">
        <v>20</v>
      </c>
      <c r="AE5" s="6">
        <v>520.0</v>
      </c>
      <c r="AF5" s="7">
        <v>520.0</v>
      </c>
      <c r="AG5" s="4"/>
    </row>
    <row r="6">
      <c r="A6" s="9" t="s">
        <v>2</v>
      </c>
      <c r="B6" s="10">
        <v>44505.0</v>
      </c>
      <c r="C6" s="20">
        <v>130.0</v>
      </c>
      <c r="D6" s="18"/>
      <c r="E6" s="13"/>
      <c r="F6" s="14"/>
      <c r="G6" s="19"/>
      <c r="H6" s="16">
        <v>44505.0</v>
      </c>
      <c r="I6" s="17">
        <v>2.5</v>
      </c>
      <c r="J6" s="17">
        <v>2.5</v>
      </c>
      <c r="K6" s="17">
        <v>2.5</v>
      </c>
      <c r="L6" s="17">
        <v>2.5</v>
      </c>
      <c r="M6" s="17">
        <v>2.5</v>
      </c>
      <c r="N6" s="4"/>
      <c r="O6" s="5" t="s">
        <v>21</v>
      </c>
      <c r="P6" s="5">
        <f>AE6/4</f>
        <v>350</v>
      </c>
      <c r="Q6" s="5">
        <v>200.0</v>
      </c>
      <c r="R6" s="5" t="s">
        <v>21</v>
      </c>
      <c r="S6" s="5">
        <f>AE6/4</f>
        <v>350</v>
      </c>
      <c r="T6" s="5">
        <v>500.0</v>
      </c>
      <c r="U6" s="5" t="s">
        <v>21</v>
      </c>
      <c r="V6" s="5">
        <f>AE6/4</f>
        <v>350</v>
      </c>
      <c r="W6" s="5">
        <v>100.0</v>
      </c>
      <c r="X6" s="5" t="s">
        <v>21</v>
      </c>
      <c r="Y6" s="5">
        <v>200.0</v>
      </c>
      <c r="Z6" s="5"/>
      <c r="AA6" s="5" t="s">
        <v>21</v>
      </c>
      <c r="AB6" s="5">
        <f>AE6/4</f>
        <v>350</v>
      </c>
      <c r="AC6" s="5">
        <v>1000.0</v>
      </c>
      <c r="AD6" s="2" t="s">
        <v>21</v>
      </c>
      <c r="AE6" s="6">
        <v>1400.0</v>
      </c>
      <c r="AF6" s="7">
        <v>1400.0</v>
      </c>
      <c r="AG6" s="4"/>
    </row>
    <row r="7">
      <c r="A7" s="9" t="s">
        <v>3</v>
      </c>
      <c r="B7" s="10">
        <v>44506.0</v>
      </c>
      <c r="C7" s="11"/>
      <c r="D7" s="18"/>
      <c r="E7" s="13"/>
      <c r="F7" s="14">
        <v>310.0</v>
      </c>
      <c r="G7" s="19"/>
      <c r="H7" s="16">
        <v>44506.0</v>
      </c>
      <c r="I7" s="17">
        <v>2.5</v>
      </c>
      <c r="J7" s="17">
        <v>2.0</v>
      </c>
      <c r="K7" s="17">
        <v>2.5</v>
      </c>
      <c r="L7" s="17">
        <v>2.5</v>
      </c>
      <c r="M7" s="17">
        <v>2.5</v>
      </c>
      <c r="N7" s="4"/>
      <c r="O7" s="5" t="s">
        <v>22</v>
      </c>
      <c r="P7" s="5"/>
      <c r="Q7" s="5"/>
      <c r="R7" s="5"/>
      <c r="S7" s="5">
        <v>395.0</v>
      </c>
      <c r="T7" s="5"/>
      <c r="U7" s="5"/>
      <c r="V7" s="5"/>
      <c r="W7" s="5">
        <v>145.0</v>
      </c>
      <c r="X7" s="5"/>
      <c r="Y7" s="5"/>
      <c r="Z7" s="5"/>
      <c r="AA7" s="5"/>
      <c r="AB7" s="5"/>
      <c r="AC7" s="5"/>
      <c r="AD7" s="2"/>
      <c r="AE7" s="6"/>
      <c r="AF7" s="21"/>
      <c r="AG7" s="8"/>
    </row>
    <row r="8">
      <c r="A8" s="9" t="s">
        <v>23</v>
      </c>
      <c r="B8" s="10">
        <v>44507.0</v>
      </c>
      <c r="C8" s="20">
        <v>50.0</v>
      </c>
      <c r="D8" s="18"/>
      <c r="E8" s="13"/>
      <c r="F8" s="14">
        <v>180.0</v>
      </c>
      <c r="G8" s="19"/>
      <c r="H8" s="16">
        <v>44507.0</v>
      </c>
      <c r="I8" s="17">
        <v>2.5</v>
      </c>
      <c r="J8" s="17">
        <v>2.5</v>
      </c>
      <c r="K8" s="17">
        <v>2.5</v>
      </c>
      <c r="L8" s="17">
        <v>2.5</v>
      </c>
      <c r="M8" s="17">
        <v>2.5</v>
      </c>
      <c r="N8" s="4"/>
      <c r="O8" s="5"/>
      <c r="P8" s="22"/>
      <c r="Q8" s="22"/>
      <c r="R8" s="5"/>
      <c r="S8" s="5"/>
      <c r="T8" s="22"/>
      <c r="U8" s="22"/>
      <c r="V8" s="5"/>
      <c r="W8" s="5"/>
      <c r="X8" s="5"/>
      <c r="Y8" s="5"/>
      <c r="Z8" s="5"/>
      <c r="AA8" s="22"/>
      <c r="AB8" s="5"/>
      <c r="AC8" s="5"/>
      <c r="AD8" s="23"/>
      <c r="AE8" s="24"/>
      <c r="AF8" s="21"/>
      <c r="AG8" s="8"/>
    </row>
    <row r="9">
      <c r="A9" s="9" t="s">
        <v>4</v>
      </c>
      <c r="B9" s="10">
        <v>44508.0</v>
      </c>
      <c r="C9" s="11"/>
      <c r="D9" s="18"/>
      <c r="E9" s="17">
        <v>290.0</v>
      </c>
      <c r="F9" s="14">
        <v>20.0</v>
      </c>
      <c r="G9" s="19"/>
      <c r="H9" s="16">
        <v>44508.0</v>
      </c>
      <c r="I9" s="17">
        <v>2.5</v>
      </c>
      <c r="J9" s="17">
        <v>2.0</v>
      </c>
      <c r="K9" s="17">
        <v>2.5</v>
      </c>
      <c r="L9" s="17">
        <v>2.5</v>
      </c>
      <c r="M9" s="17">
        <v>2.5</v>
      </c>
      <c r="N9" s="4"/>
      <c r="O9" s="5" t="s">
        <v>24</v>
      </c>
      <c r="P9" s="22">
        <f>SUM(P1:P8)</f>
        <v>2664</v>
      </c>
      <c r="Q9" s="22">
        <f>SUM(Q2:Q8)</f>
        <v>2350</v>
      </c>
      <c r="R9" s="5" t="s">
        <v>24</v>
      </c>
      <c r="S9" s="22">
        <f>SUM(S1:S8)</f>
        <v>3059</v>
      </c>
      <c r="T9" s="22">
        <f>SUM(T2:T8)</f>
        <v>3570</v>
      </c>
      <c r="U9" s="5" t="s">
        <v>24</v>
      </c>
      <c r="V9" s="22">
        <f>SUM(V1:V8)</f>
        <v>2664</v>
      </c>
      <c r="W9" s="22">
        <f>SUM(W2:W8)</f>
        <v>2425</v>
      </c>
      <c r="X9" s="5" t="s">
        <v>24</v>
      </c>
      <c r="Y9" s="22">
        <f>SUM(Y1:Y8)</f>
        <v>2514</v>
      </c>
      <c r="Z9" s="22">
        <f>SUM(Z2:Z8)</f>
        <v>2326</v>
      </c>
      <c r="AA9" s="5" t="s">
        <v>24</v>
      </c>
      <c r="AB9" s="22">
        <f>SUM(AB1:AB8)</f>
        <v>1914</v>
      </c>
      <c r="AC9" s="22">
        <f>SUM(AC2:AC8)</f>
        <v>2300</v>
      </c>
      <c r="AD9" s="2" t="s">
        <v>24</v>
      </c>
      <c r="AE9" s="24">
        <f t="shared" ref="AE9:AF9" si="4">SUM(AE2:AE8)</f>
        <v>12220</v>
      </c>
      <c r="AF9" s="21">
        <f t="shared" si="4"/>
        <v>12220</v>
      </c>
      <c r="AG9" s="8"/>
    </row>
    <row r="10">
      <c r="A10" s="9" t="s">
        <v>4</v>
      </c>
      <c r="B10" s="10">
        <v>44509.0</v>
      </c>
      <c r="C10" s="11"/>
      <c r="D10" s="18"/>
      <c r="E10" s="17">
        <v>480.0</v>
      </c>
      <c r="F10" s="25"/>
      <c r="G10" s="19"/>
      <c r="H10" s="16">
        <v>44509.0</v>
      </c>
      <c r="I10" s="17">
        <v>2.5</v>
      </c>
      <c r="J10" s="17">
        <v>2.0</v>
      </c>
      <c r="K10" s="17">
        <v>2.5</v>
      </c>
      <c r="L10" s="17">
        <v>2.5</v>
      </c>
      <c r="M10" s="17">
        <v>2.5</v>
      </c>
      <c r="N10" s="8"/>
      <c r="O10" s="8"/>
      <c r="P10" s="4" t="s">
        <v>25</v>
      </c>
      <c r="Q10" s="8">
        <f>Q9-P9</f>
        <v>-314</v>
      </c>
      <c r="R10" s="8"/>
      <c r="S10" s="8"/>
      <c r="T10" s="8">
        <f>T9-S9</f>
        <v>511</v>
      </c>
      <c r="U10" s="8"/>
      <c r="V10" s="4"/>
      <c r="W10" s="4">
        <f>W9-V9</f>
        <v>-239</v>
      </c>
      <c r="X10" s="8"/>
      <c r="Y10" s="4"/>
      <c r="Z10" s="8">
        <f>Z9-Y9</f>
        <v>-188</v>
      </c>
      <c r="AA10" s="8"/>
      <c r="AB10" s="4"/>
      <c r="AC10" s="8">
        <f>AC9-AB9</f>
        <v>386</v>
      </c>
      <c r="AD10" s="8"/>
      <c r="AE10" s="8"/>
      <c r="AF10" s="8"/>
      <c r="AG10" s="8"/>
    </row>
    <row r="11">
      <c r="A11" s="9" t="s">
        <v>11</v>
      </c>
      <c r="B11" s="10">
        <v>44510.0</v>
      </c>
      <c r="C11" s="11"/>
      <c r="D11" s="12">
        <v>254.0</v>
      </c>
      <c r="E11" s="13"/>
      <c r="F11" s="14">
        <v>11.0</v>
      </c>
      <c r="G11" s="19"/>
      <c r="H11" s="16">
        <v>44510.0</v>
      </c>
      <c r="I11" s="17">
        <v>2.5</v>
      </c>
      <c r="J11" s="17">
        <v>2.0</v>
      </c>
      <c r="K11" s="17">
        <v>2.5</v>
      </c>
      <c r="L11" s="17">
        <v>2.5</v>
      </c>
      <c r="M11" s="17">
        <v>3.0</v>
      </c>
      <c r="N11" s="8"/>
      <c r="O11" s="8"/>
      <c r="P11" s="8"/>
      <c r="Q11" s="8"/>
      <c r="R11" s="8"/>
      <c r="S11" s="8"/>
      <c r="T11" s="8"/>
      <c r="U11" s="8"/>
      <c r="V11" s="8"/>
      <c r="W11" s="4">
        <v>60.0</v>
      </c>
      <c r="X11" s="8"/>
      <c r="Y11" s="8"/>
      <c r="Z11" s="4">
        <v>170.0</v>
      </c>
      <c r="AA11" s="8"/>
      <c r="AB11" s="8"/>
      <c r="AC11" s="4">
        <v>-60.0</v>
      </c>
      <c r="AD11" s="8"/>
      <c r="AE11" s="8"/>
      <c r="AF11" s="8"/>
      <c r="AG11" s="8"/>
    </row>
    <row r="12">
      <c r="A12" s="9" t="s">
        <v>11</v>
      </c>
      <c r="B12" s="10">
        <v>44511.0</v>
      </c>
      <c r="C12" s="11"/>
      <c r="D12" s="18"/>
      <c r="E12" s="13"/>
      <c r="F12" s="25"/>
      <c r="G12" s="15">
        <v>545.0</v>
      </c>
      <c r="H12" s="16">
        <v>44511.0</v>
      </c>
      <c r="I12" s="17">
        <v>2.5</v>
      </c>
      <c r="J12" s="17">
        <v>2.0</v>
      </c>
      <c r="K12" s="17">
        <v>2.5</v>
      </c>
      <c r="L12" s="17">
        <v>2.5</v>
      </c>
      <c r="M12" s="17">
        <v>2.0</v>
      </c>
      <c r="N12" s="8"/>
      <c r="O12" s="8"/>
      <c r="P12" s="4"/>
      <c r="Q12" s="4"/>
      <c r="R12" s="8"/>
      <c r="S12" s="8"/>
      <c r="T12" s="8"/>
      <c r="U12" s="8"/>
      <c r="V12" s="8"/>
      <c r="W12" s="4"/>
      <c r="X12" s="8"/>
      <c r="Y12" s="8"/>
      <c r="Z12" s="4"/>
      <c r="AA12" s="8"/>
      <c r="AB12" s="8"/>
      <c r="AC12" s="4">
        <v>-170.0</v>
      </c>
      <c r="AD12" s="8"/>
      <c r="AE12" s="8"/>
      <c r="AF12" s="8"/>
      <c r="AG12" s="8"/>
    </row>
    <row r="13">
      <c r="A13" s="9" t="s">
        <v>6</v>
      </c>
      <c r="B13" s="10">
        <v>44512.0</v>
      </c>
      <c r="C13" s="11"/>
      <c r="D13" s="18"/>
      <c r="E13" s="17">
        <v>300.0</v>
      </c>
      <c r="F13" s="25"/>
      <c r="G13" s="15">
        <v>100.0</v>
      </c>
      <c r="H13" s="16">
        <v>44512.0</v>
      </c>
      <c r="I13" s="17">
        <v>2.5</v>
      </c>
      <c r="J13" s="17">
        <v>2.5</v>
      </c>
      <c r="K13" s="17">
        <v>2.5</v>
      </c>
      <c r="L13" s="17">
        <v>2.5</v>
      </c>
      <c r="M13" s="17">
        <v>2.0</v>
      </c>
      <c r="N13" s="8"/>
      <c r="O13" s="8"/>
      <c r="P13" s="4"/>
      <c r="Q13" s="4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4">
        <v>-156.0</v>
      </c>
      <c r="AD13" s="8"/>
      <c r="AE13" s="8"/>
      <c r="AF13" s="8"/>
      <c r="AG13" s="8"/>
    </row>
    <row r="14">
      <c r="A14" s="9" t="s">
        <v>26</v>
      </c>
      <c r="B14" s="10">
        <v>44513.0</v>
      </c>
      <c r="C14" s="11"/>
      <c r="D14" s="12">
        <v>480.0</v>
      </c>
      <c r="E14" s="17"/>
      <c r="F14" s="14">
        <v>500.0</v>
      </c>
      <c r="G14" s="15"/>
      <c r="H14" s="16">
        <v>44513.0</v>
      </c>
      <c r="I14" s="17">
        <v>2.5</v>
      </c>
      <c r="J14" s="17">
        <v>2.0</v>
      </c>
      <c r="K14" s="17">
        <v>2.5</v>
      </c>
      <c r="L14" s="17">
        <v>2.5</v>
      </c>
      <c r="M14" s="17">
        <v>2.0</v>
      </c>
      <c r="N14" s="8"/>
      <c r="O14" s="4"/>
      <c r="P14" s="4"/>
      <c r="Q14" s="4">
        <v>-314.0</v>
      </c>
      <c r="R14" s="8"/>
      <c r="S14" s="8"/>
      <c r="T14" s="4">
        <v>511.0</v>
      </c>
      <c r="U14" s="8"/>
      <c r="V14" s="8"/>
      <c r="W14" s="8">
        <f>SUM(W10:W13)</f>
        <v>-179</v>
      </c>
      <c r="X14" s="8"/>
      <c r="Y14" s="8"/>
      <c r="Z14" s="8">
        <f>SUM(Z10:Z13)</f>
        <v>-18</v>
      </c>
      <c r="AA14" s="8"/>
      <c r="AB14" s="8"/>
      <c r="AC14" s="8">
        <f>SUM(AC10:AC13)</f>
        <v>0</v>
      </c>
      <c r="AD14" s="8">
        <f>SUM(Q14:AC14)</f>
        <v>0</v>
      </c>
      <c r="AE14" s="8"/>
      <c r="AF14" s="8"/>
      <c r="AG14" s="8"/>
    </row>
    <row r="15">
      <c r="A15" s="9" t="s">
        <v>12</v>
      </c>
      <c r="B15" s="10">
        <v>44514.0</v>
      </c>
      <c r="C15" s="11"/>
      <c r="D15" s="12">
        <v>54.0</v>
      </c>
      <c r="E15" s="17">
        <v>350.0</v>
      </c>
      <c r="F15" s="14">
        <v>46.0</v>
      </c>
      <c r="G15" s="15">
        <v>105.0</v>
      </c>
      <c r="H15" s="16">
        <v>44514.0</v>
      </c>
      <c r="I15" s="17">
        <v>2.5</v>
      </c>
      <c r="J15" s="17">
        <v>2.0</v>
      </c>
      <c r="K15" s="17">
        <v>2.0</v>
      </c>
      <c r="L15" s="17">
        <v>2.0</v>
      </c>
      <c r="M15" s="17">
        <v>2.0</v>
      </c>
      <c r="N15" s="8"/>
      <c r="O15" s="4"/>
      <c r="P15" s="4"/>
      <c r="Q15" s="4"/>
      <c r="R15" s="8"/>
      <c r="S15" s="8"/>
      <c r="T15" s="8"/>
      <c r="U15" s="8"/>
      <c r="V15" s="4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>
      <c r="A16" s="9" t="s">
        <v>12</v>
      </c>
      <c r="B16" s="10">
        <v>44515.0</v>
      </c>
      <c r="C16" s="11"/>
      <c r="D16" s="12">
        <v>242.0</v>
      </c>
      <c r="E16" s="17">
        <v>190.0</v>
      </c>
      <c r="F16" s="25"/>
      <c r="G16" s="15">
        <v>10.0</v>
      </c>
      <c r="H16" s="16">
        <v>44515.0</v>
      </c>
      <c r="I16" s="17">
        <v>2.5</v>
      </c>
      <c r="J16" s="17">
        <v>2.0</v>
      </c>
      <c r="K16" s="17">
        <v>2.5</v>
      </c>
      <c r="L16" s="17">
        <v>2.5</v>
      </c>
      <c r="M16" s="17">
        <v>2.0</v>
      </c>
      <c r="N16" s="8"/>
      <c r="O16" s="8"/>
      <c r="P16" s="4"/>
      <c r="Q16" s="4"/>
      <c r="R16" s="8"/>
      <c r="S16" s="8"/>
      <c r="T16" s="8"/>
      <c r="U16" s="8"/>
      <c r="V16" s="4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>
      <c r="A17" s="9" t="s">
        <v>26</v>
      </c>
      <c r="B17" s="10">
        <v>44516.0</v>
      </c>
      <c r="C17" s="20">
        <v>10.0</v>
      </c>
      <c r="D17" s="18"/>
      <c r="E17" s="17">
        <v>140.0</v>
      </c>
      <c r="F17" s="25"/>
      <c r="G17" s="15">
        <v>500.0</v>
      </c>
      <c r="H17" s="16">
        <v>44516.0</v>
      </c>
      <c r="I17" s="17">
        <v>0.0</v>
      </c>
      <c r="J17" s="17">
        <v>2.5</v>
      </c>
      <c r="K17" s="17">
        <v>2.5</v>
      </c>
      <c r="L17" s="17">
        <v>2.5</v>
      </c>
      <c r="M17" s="17">
        <v>2.0</v>
      </c>
      <c r="N17" s="8"/>
      <c r="O17" s="8"/>
      <c r="P17" s="4"/>
      <c r="Q17" s="4"/>
      <c r="R17" s="8"/>
      <c r="S17" s="8"/>
      <c r="T17" s="8"/>
      <c r="U17" s="8"/>
      <c r="V17" s="4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>
      <c r="A18" s="9" t="s">
        <v>26</v>
      </c>
      <c r="B18" s="10">
        <v>44517.0</v>
      </c>
      <c r="C18" s="11"/>
      <c r="D18" s="12"/>
      <c r="E18" s="17">
        <v>100.0</v>
      </c>
      <c r="F18" s="14">
        <v>15.0</v>
      </c>
      <c r="G18" s="15">
        <v>500.0</v>
      </c>
      <c r="H18" s="16">
        <v>44517.0</v>
      </c>
      <c r="I18" s="17">
        <v>1.5</v>
      </c>
      <c r="J18" s="17">
        <v>2.0</v>
      </c>
      <c r="K18" s="17">
        <v>2.5</v>
      </c>
      <c r="L18" s="17">
        <v>2.5</v>
      </c>
      <c r="M18" s="17">
        <v>2.0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>
      <c r="A19" s="9" t="s">
        <v>26</v>
      </c>
      <c r="B19" s="10">
        <v>44518.0</v>
      </c>
      <c r="C19" s="11"/>
      <c r="D19" s="18"/>
      <c r="E19" s="13"/>
      <c r="F19" s="25"/>
      <c r="G19" s="19"/>
      <c r="H19" s="16">
        <v>44518.0</v>
      </c>
      <c r="I19" s="17">
        <v>3.0</v>
      </c>
      <c r="J19" s="17">
        <v>2.0</v>
      </c>
      <c r="K19" s="17">
        <v>2.5</v>
      </c>
      <c r="L19" s="17">
        <v>2.5</v>
      </c>
      <c r="M19" s="17">
        <v>2.0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>
      <c r="A20" s="9" t="s">
        <v>27</v>
      </c>
      <c r="B20" s="10">
        <v>44519.0</v>
      </c>
      <c r="C20" s="11"/>
      <c r="D20" s="12">
        <v>30.0</v>
      </c>
      <c r="E20" s="17">
        <v>195.0</v>
      </c>
      <c r="F20" s="25"/>
      <c r="G20" s="19"/>
      <c r="H20" s="16">
        <v>44519.0</v>
      </c>
      <c r="I20" s="17">
        <v>2.0</v>
      </c>
      <c r="J20" s="17">
        <v>2.0</v>
      </c>
      <c r="K20" s="17">
        <v>2.5</v>
      </c>
      <c r="L20" s="17">
        <v>2.5</v>
      </c>
      <c r="M20" s="17">
        <v>2.0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>
      <c r="A21" s="26"/>
      <c r="B21" s="10">
        <v>44520.0</v>
      </c>
      <c r="C21" s="20">
        <v>500.0</v>
      </c>
      <c r="D21" s="18"/>
      <c r="E21" s="17">
        <v>225.0</v>
      </c>
      <c r="F21" s="25"/>
      <c r="G21" s="19"/>
      <c r="H21" s="16">
        <v>44520.0</v>
      </c>
      <c r="I21" s="17">
        <v>1.5</v>
      </c>
      <c r="J21" s="17">
        <v>0.0</v>
      </c>
      <c r="K21" s="17">
        <v>2.5</v>
      </c>
      <c r="L21" s="17">
        <v>2.5</v>
      </c>
      <c r="M21" s="17">
        <v>2.0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>
      <c r="A22" s="26"/>
      <c r="B22" s="10">
        <v>44521.0</v>
      </c>
      <c r="C22" s="11"/>
      <c r="D22" s="18"/>
      <c r="E22" s="17">
        <v>70.0</v>
      </c>
      <c r="F22" s="25"/>
      <c r="G22" s="19"/>
      <c r="H22" s="16">
        <v>44521.0</v>
      </c>
      <c r="I22" s="17">
        <v>0.0</v>
      </c>
      <c r="J22" s="17">
        <v>0.0</v>
      </c>
      <c r="K22" s="17">
        <v>2.5</v>
      </c>
      <c r="L22" s="17">
        <v>2.5</v>
      </c>
      <c r="M22" s="17">
        <v>2.0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>
      <c r="A23" s="26"/>
      <c r="B23" s="10">
        <v>44522.0</v>
      </c>
      <c r="C23" s="11"/>
      <c r="D23" s="18"/>
      <c r="E23" s="13"/>
      <c r="F23" s="14">
        <v>100.0</v>
      </c>
      <c r="G23" s="19"/>
      <c r="H23" s="16">
        <v>44522.0</v>
      </c>
      <c r="I23" s="17">
        <v>0.0</v>
      </c>
      <c r="J23" s="17">
        <v>0.0</v>
      </c>
      <c r="K23" s="17">
        <v>2.5</v>
      </c>
      <c r="L23" s="17">
        <v>2.5</v>
      </c>
      <c r="M23" s="17">
        <v>2.0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>
      <c r="A24" s="26"/>
      <c r="B24" s="10">
        <v>44523.0</v>
      </c>
      <c r="C24" s="20">
        <v>500.0</v>
      </c>
      <c r="D24" s="18"/>
      <c r="E24" s="13"/>
      <c r="F24" s="14">
        <v>10.0</v>
      </c>
      <c r="G24" s="19"/>
      <c r="H24" s="16">
        <v>44523.0</v>
      </c>
      <c r="I24" s="17">
        <v>2.0</v>
      </c>
      <c r="J24" s="17">
        <v>0.0</v>
      </c>
      <c r="K24" s="17">
        <v>2.5</v>
      </c>
      <c r="L24" s="17">
        <v>2.5</v>
      </c>
      <c r="M24" s="17">
        <v>2.0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>
      <c r="A25" s="26"/>
      <c r="B25" s="10">
        <v>44524.0</v>
      </c>
      <c r="C25" s="20">
        <v>100.0</v>
      </c>
      <c r="D25" s="18"/>
      <c r="E25" s="17"/>
      <c r="F25" s="25"/>
      <c r="G25" s="19"/>
      <c r="H25" s="16">
        <v>44524.0</v>
      </c>
      <c r="I25" s="17">
        <v>1.0</v>
      </c>
      <c r="J25" s="17">
        <v>1.0</v>
      </c>
      <c r="K25" s="17">
        <v>2.5</v>
      </c>
      <c r="L25" s="17">
        <v>2.5</v>
      </c>
      <c r="M25" s="17">
        <v>2.0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>
      <c r="A26" s="26"/>
      <c r="B26" s="10">
        <v>44525.0</v>
      </c>
      <c r="C26" s="11"/>
      <c r="D26" s="12">
        <v>345.0</v>
      </c>
      <c r="E26" s="17">
        <v>20.0</v>
      </c>
      <c r="F26" s="25"/>
      <c r="G26" s="19"/>
      <c r="H26" s="16">
        <v>44525.0</v>
      </c>
      <c r="I26" s="17">
        <v>0.0</v>
      </c>
      <c r="J26" s="17">
        <v>2.0</v>
      </c>
      <c r="K26" s="17">
        <v>2.5</v>
      </c>
      <c r="L26" s="17">
        <v>1.5</v>
      </c>
      <c r="M26" s="17">
        <v>2.0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>
      <c r="A27" s="9" t="s">
        <v>2</v>
      </c>
      <c r="B27" s="10">
        <v>44526.0</v>
      </c>
      <c r="C27" s="20">
        <v>70.0</v>
      </c>
      <c r="D27" s="18"/>
      <c r="E27" s="17">
        <v>265.0</v>
      </c>
      <c r="F27" s="25"/>
      <c r="G27" s="19"/>
      <c r="H27" s="16">
        <v>44526.0</v>
      </c>
      <c r="I27" s="17">
        <v>2.0</v>
      </c>
      <c r="J27" s="17">
        <v>2.0</v>
      </c>
      <c r="K27" s="17">
        <v>2.0</v>
      </c>
      <c r="L27" s="17">
        <v>0.0</v>
      </c>
      <c r="M27" s="17">
        <v>2.0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>
      <c r="A28" s="26"/>
      <c r="B28" s="10">
        <v>44527.0</v>
      </c>
      <c r="C28" s="20">
        <v>230.0</v>
      </c>
      <c r="D28" s="12">
        <v>10.0</v>
      </c>
      <c r="E28" s="13"/>
      <c r="F28" s="14"/>
      <c r="G28" s="15">
        <v>100.0</v>
      </c>
      <c r="H28" s="16">
        <v>44527.0</v>
      </c>
      <c r="I28" s="17">
        <v>1.0</v>
      </c>
      <c r="J28" s="17">
        <v>2.0</v>
      </c>
      <c r="K28" s="17">
        <v>2.0</v>
      </c>
      <c r="L28" s="17">
        <v>0.0</v>
      </c>
      <c r="M28" s="17">
        <v>2.0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>
      <c r="A29" s="26"/>
      <c r="B29" s="10">
        <v>44528.0</v>
      </c>
      <c r="C29" s="20">
        <v>140.0</v>
      </c>
      <c r="D29" s="12"/>
      <c r="E29" s="13"/>
      <c r="F29" s="25"/>
      <c r="G29" s="19"/>
      <c r="H29" s="16">
        <v>44528.0</v>
      </c>
      <c r="I29" s="17">
        <v>2.0</v>
      </c>
      <c r="J29" s="17">
        <v>2.0</v>
      </c>
      <c r="K29" s="17">
        <v>2.0</v>
      </c>
      <c r="L29" s="17">
        <v>0.0</v>
      </c>
      <c r="M29" s="17">
        <v>2.0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26"/>
      <c r="B30" s="10">
        <v>44529.0</v>
      </c>
      <c r="C30" s="20">
        <v>200.0</v>
      </c>
      <c r="D30" s="12"/>
      <c r="E30" s="13"/>
      <c r="F30" s="14"/>
      <c r="G30" s="15">
        <v>10.0</v>
      </c>
      <c r="H30" s="16">
        <v>44529.0</v>
      </c>
      <c r="I30" s="17">
        <v>2.0</v>
      </c>
      <c r="J30" s="17">
        <v>2.0</v>
      </c>
      <c r="K30" s="17">
        <v>2.5</v>
      </c>
      <c r="L30" s="17">
        <v>0.0</v>
      </c>
      <c r="M30" s="17">
        <v>2.0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26"/>
      <c r="B31" s="10">
        <v>44530.0</v>
      </c>
      <c r="C31" s="11"/>
      <c r="D31" s="12"/>
      <c r="E31" s="17">
        <v>40.0</v>
      </c>
      <c r="F31" s="14"/>
      <c r="G31" s="15">
        <v>105.0</v>
      </c>
      <c r="H31" s="16">
        <v>44530.0</v>
      </c>
      <c r="I31" s="17">
        <v>1.0</v>
      </c>
      <c r="J31" s="17">
        <v>2.0</v>
      </c>
      <c r="K31" s="17">
        <v>2.0</v>
      </c>
      <c r="L31" s="17">
        <v>0.0</v>
      </c>
      <c r="M31" s="17">
        <v>2.0</v>
      </c>
      <c r="N31" s="4" t="s">
        <v>28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24"/>
      <c r="B32" s="24"/>
      <c r="C32" s="24">
        <f>sum(C2:C31)</f>
        <v>1930</v>
      </c>
      <c r="D32" s="24">
        <f>SUM(D2:D31)</f>
        <v>2025</v>
      </c>
      <c r="E32" s="24">
        <f>sum(E2:E31)</f>
        <v>2675</v>
      </c>
      <c r="F32" s="24">
        <f>SUM(F2:F31)</f>
        <v>2681</v>
      </c>
      <c r="G32" s="24">
        <f>sum(G2:G31)</f>
        <v>2255</v>
      </c>
      <c r="H32" s="27">
        <f>SUM(C32:G32)</f>
        <v>11566</v>
      </c>
      <c r="I32" s="28">
        <f t="shared" ref="I32:M32" si="5">SUM(I2:I31)</f>
        <v>55</v>
      </c>
      <c r="J32" s="28">
        <f t="shared" si="5"/>
        <v>54</v>
      </c>
      <c r="K32" s="28">
        <f t="shared" si="5"/>
        <v>71</v>
      </c>
      <c r="L32" s="28">
        <f t="shared" si="5"/>
        <v>60</v>
      </c>
      <c r="M32" s="28">
        <f t="shared" si="5"/>
        <v>64</v>
      </c>
      <c r="N32" s="29">
        <f>SUM(I32:M32)</f>
        <v>304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2" t="s">
        <v>29</v>
      </c>
      <c r="B33" s="23"/>
      <c r="C33" s="23"/>
      <c r="D33" s="8"/>
      <c r="E33" s="4"/>
      <c r="F33" s="4"/>
      <c r="G33" s="30" t="s">
        <v>30</v>
      </c>
      <c r="H33" s="31">
        <f>H32/N32</f>
        <v>38.04605263</v>
      </c>
      <c r="I33" s="20" t="s">
        <v>2</v>
      </c>
      <c r="J33" s="12" t="s">
        <v>3</v>
      </c>
      <c r="K33" s="17" t="s">
        <v>4</v>
      </c>
      <c r="L33" s="14" t="s">
        <v>5</v>
      </c>
      <c r="M33" s="15" t="s">
        <v>6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2" t="s">
        <v>31</v>
      </c>
      <c r="B34" s="32">
        <v>290.0</v>
      </c>
      <c r="C34" s="32" t="s">
        <v>3</v>
      </c>
      <c r="D34" s="8"/>
      <c r="E34" s="8"/>
      <c r="F34" s="8"/>
      <c r="G34" s="33" t="s">
        <v>32</v>
      </c>
      <c r="H34" s="34"/>
      <c r="I34" s="11">
        <f>I32*H33</f>
        <v>2092.532895</v>
      </c>
      <c r="J34" s="18">
        <f>J32*H33</f>
        <v>2054.486842</v>
      </c>
      <c r="K34" s="13">
        <f>K32*H33</f>
        <v>2701.269737</v>
      </c>
      <c r="L34" s="25">
        <f>L32*H33</f>
        <v>2282.763158</v>
      </c>
      <c r="M34" s="19">
        <f>M32*H33</f>
        <v>2434.947368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2" t="s">
        <v>33</v>
      </c>
      <c r="B35" s="32">
        <v>70.0</v>
      </c>
      <c r="C35" s="32" t="s">
        <v>5</v>
      </c>
      <c r="D35" s="8"/>
      <c r="E35" s="8"/>
      <c r="F35" s="8"/>
      <c r="G35" s="9" t="s">
        <v>34</v>
      </c>
      <c r="H35" s="35"/>
      <c r="I35" s="11">
        <f t="shared" ref="I35:M35" si="6">C32-I34</f>
        <v>-162.5328947</v>
      </c>
      <c r="J35" s="18">
        <f t="shared" si="6"/>
        <v>-29.48684211</v>
      </c>
      <c r="K35" s="13">
        <f t="shared" si="6"/>
        <v>-26.26973684</v>
      </c>
      <c r="L35" s="25">
        <f t="shared" si="6"/>
        <v>398.2368421</v>
      </c>
      <c r="M35" s="19">
        <f t="shared" si="6"/>
        <v>-179.9473684</v>
      </c>
      <c r="N35" s="8">
        <f t="shared" ref="N35:N36" si="7">SUM(I35:M35)</f>
        <v>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2" t="s">
        <v>35</v>
      </c>
      <c r="B36" s="32">
        <v>90.0</v>
      </c>
      <c r="C36" s="32" t="s">
        <v>3</v>
      </c>
      <c r="D36" s="8"/>
      <c r="E36" s="8"/>
      <c r="F36" s="4"/>
      <c r="G36" s="2" t="s">
        <v>36</v>
      </c>
      <c r="H36" s="23"/>
      <c r="I36" s="24">
        <f>I35+C47</f>
        <v>-277.5328947</v>
      </c>
      <c r="J36" s="24">
        <f>J35+C48</f>
        <v>235.5131579</v>
      </c>
      <c r="K36" s="24">
        <f>K35+C49</f>
        <v>-66.26973684</v>
      </c>
      <c r="L36" s="24">
        <f>L35+C50</f>
        <v>403.2368421</v>
      </c>
      <c r="M36" s="24">
        <f>M35+C51</f>
        <v>-294.9473684</v>
      </c>
      <c r="N36" s="8">
        <f t="shared" si="7"/>
        <v>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2" t="s">
        <v>37</v>
      </c>
      <c r="B37" s="36"/>
      <c r="C37" s="36"/>
      <c r="D37" s="8"/>
      <c r="E37" s="8"/>
      <c r="F37" s="8"/>
      <c r="G37" s="8"/>
      <c r="H37" s="8"/>
      <c r="I37" s="1"/>
      <c r="J37" s="37"/>
      <c r="K37" s="37"/>
      <c r="L37" s="37"/>
      <c r="M37" s="3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2" t="s">
        <v>38</v>
      </c>
      <c r="B38" s="32">
        <v>20.0</v>
      </c>
      <c r="C38" s="32" t="s">
        <v>4</v>
      </c>
      <c r="D38" s="8"/>
      <c r="E38" s="4" t="s">
        <v>39</v>
      </c>
      <c r="F38" s="4">
        <v>105.0</v>
      </c>
      <c r="G38" s="8"/>
      <c r="H38" s="4" t="s">
        <v>40</v>
      </c>
      <c r="I38" s="4">
        <v>-314.0</v>
      </c>
      <c r="J38" s="4">
        <v>511.0</v>
      </c>
      <c r="K38" s="4">
        <v>-179.0</v>
      </c>
      <c r="L38" s="4">
        <v>-18.0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2" t="s">
        <v>41</v>
      </c>
      <c r="B39" s="32">
        <v>55.0</v>
      </c>
      <c r="C39" s="32" t="s">
        <v>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2" t="s">
        <v>42</v>
      </c>
      <c r="B40" s="32">
        <v>50.0</v>
      </c>
      <c r="C40" s="32" t="s">
        <v>5</v>
      </c>
      <c r="D40" s="8"/>
      <c r="E40" s="8"/>
      <c r="F40" s="8"/>
      <c r="G40" s="8"/>
      <c r="H40" s="8"/>
      <c r="I40" s="8">
        <f t="shared" ref="I40:L40" si="8">SUM(I36:I39)</f>
        <v>-591.5328947</v>
      </c>
      <c r="J40" s="8">
        <f t="shared" si="8"/>
        <v>746.5131579</v>
      </c>
      <c r="K40" s="8">
        <f t="shared" si="8"/>
        <v>-245.2697368</v>
      </c>
      <c r="L40" s="8">
        <f t="shared" si="8"/>
        <v>385.2368421</v>
      </c>
      <c r="M40" s="4">
        <v>-294.0</v>
      </c>
      <c r="N40" s="8">
        <f>SUM(I40:M40)</f>
        <v>0.9473684211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2"/>
      <c r="B41" s="32"/>
      <c r="C41" s="36"/>
      <c r="D41" s="8"/>
      <c r="E41" s="8"/>
      <c r="F41" s="8"/>
      <c r="G41" s="8"/>
      <c r="H41" s="8"/>
      <c r="I41" s="8"/>
      <c r="J41" s="8"/>
      <c r="K41" s="8"/>
      <c r="L41" s="4">
        <v>115.0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6"/>
      <c r="B42" s="36"/>
      <c r="C42" s="36"/>
      <c r="D42" s="8"/>
      <c r="E42" s="8"/>
      <c r="F42" s="8"/>
      <c r="G42" s="8"/>
      <c r="H42" s="8"/>
      <c r="I42" s="8"/>
      <c r="J42" s="8"/>
      <c r="K42" s="8"/>
      <c r="L42" s="4">
        <v>-500.0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6"/>
      <c r="B43" s="36"/>
      <c r="C43" s="36"/>
      <c r="D43" s="8"/>
      <c r="E43" s="8"/>
      <c r="F43" s="8"/>
      <c r="G43" s="8"/>
      <c r="H43" s="8"/>
      <c r="I43" s="8"/>
      <c r="J43" s="8"/>
      <c r="K43" s="8"/>
      <c r="L43" s="8">
        <f>SUM(L40:L42)</f>
        <v>0.2368421053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6" t="s">
        <v>43</v>
      </c>
      <c r="B44" s="24">
        <f>SUM(B34:B43)</f>
        <v>575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6" t="s">
        <v>44</v>
      </c>
      <c r="B45" s="24">
        <f>B44/5</f>
        <v>115</v>
      </c>
      <c r="C45" s="4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6"/>
      <c r="B46" s="24"/>
      <c r="C46" s="38" t="s">
        <v>45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6" t="s">
        <v>2</v>
      </c>
      <c r="B47" s="6">
        <v>0.0</v>
      </c>
      <c r="C47" s="28">
        <f>B47-B45</f>
        <v>-115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6" t="s">
        <v>3</v>
      </c>
      <c r="B48" s="24">
        <f>B34+B36</f>
        <v>380</v>
      </c>
      <c r="C48" s="28">
        <f>B48-B45</f>
        <v>265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6" t="s">
        <v>4</v>
      </c>
      <c r="B49" s="24">
        <f>B38+B39</f>
        <v>75</v>
      </c>
      <c r="C49" s="28">
        <f>B49-B45</f>
        <v>-40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6" t="s">
        <v>5</v>
      </c>
      <c r="B50" s="24">
        <f>B35+B40</f>
        <v>120</v>
      </c>
      <c r="C50" s="28">
        <f>B50-B45</f>
        <v>5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6" t="s">
        <v>6</v>
      </c>
      <c r="B51" s="6">
        <v>0.0</v>
      </c>
      <c r="C51" s="28">
        <f>B51-B45</f>
        <v>-115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4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4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9">
        <v>44501.0</v>
      </c>
      <c r="B56" s="2" t="s">
        <v>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4" t="s">
        <v>46</v>
      </c>
      <c r="B57" s="4">
        <v>267.0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4" t="s">
        <v>47</v>
      </c>
      <c r="B58" s="4">
        <v>50.0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4" t="s">
        <v>48</v>
      </c>
      <c r="B59" s="4">
        <v>153.0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4" t="s">
        <v>49</v>
      </c>
      <c r="B60" s="4">
        <v>110.0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4" t="s">
        <v>50</v>
      </c>
      <c r="B61" s="4">
        <v>30.0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8"/>
      <c r="B62" s="8">
        <f>SUM(B57:B61)</f>
        <v>610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40">
        <v>44297.0</v>
      </c>
      <c r="B63" s="2" t="s">
        <v>51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4" t="s">
        <v>52</v>
      </c>
      <c r="B64" s="4">
        <v>65.0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4" t="s">
        <v>53</v>
      </c>
      <c r="B65" s="4">
        <v>20.0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4" t="s">
        <v>54</v>
      </c>
      <c r="B66" s="4">
        <v>20.0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4" t="s">
        <v>55</v>
      </c>
      <c r="B67" s="4">
        <v>55.0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4" t="s">
        <v>56</v>
      </c>
      <c r="B68" s="4">
        <v>70.0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4" t="s">
        <v>57</v>
      </c>
      <c r="B69" s="4">
        <v>330.0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4" t="s">
        <v>58</v>
      </c>
      <c r="B70" s="4">
        <v>160.0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8"/>
      <c r="B71" s="8">
        <f>SUM(B64:B70)</f>
        <v>720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41">
        <v>44358.0</v>
      </c>
      <c r="B72" s="2" t="s">
        <v>51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4" t="s">
        <v>59</v>
      </c>
      <c r="B73" s="4">
        <v>220.0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4" t="s">
        <v>60</v>
      </c>
      <c r="B74" s="4">
        <v>90.0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8"/>
      <c r="B76" s="8">
        <f>SUM(B73:B75)</f>
        <v>310</v>
      </c>
      <c r="C76" s="8"/>
      <c r="D76" s="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42">
        <v>44480.0</v>
      </c>
      <c r="B77" s="23"/>
      <c r="C77" s="8"/>
      <c r="D77" s="4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4" t="s">
        <v>61</v>
      </c>
      <c r="B78" s="4">
        <v>125.0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4" t="s">
        <v>59</v>
      </c>
      <c r="B79" s="4">
        <v>140.0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8"/>
      <c r="B80" s="8">
        <f>SUM(B78:B79)</f>
        <v>265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2" t="s">
        <v>62</v>
      </c>
      <c r="B81" s="23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8"/>
      <c r="B82" s="4">
        <v>60.0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8"/>
      <c r="B83" s="4">
        <v>140.0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8"/>
      <c r="B84" s="4">
        <v>100.0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8"/>
      <c r="B85" s="4">
        <v>45.0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8"/>
      <c r="B87" s="8">
        <f>SUM(B82:B86)</f>
        <v>345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2" t="s">
        <v>63</v>
      </c>
      <c r="B88" s="2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4" t="s">
        <v>50</v>
      </c>
      <c r="B89" s="4">
        <v>20.0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4" t="s">
        <v>55</v>
      </c>
      <c r="B90" s="4">
        <v>50.0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4" t="s">
        <v>64</v>
      </c>
      <c r="B91" s="4">
        <v>20.0</v>
      </c>
      <c r="C91" s="4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4" t="s">
        <v>65</v>
      </c>
      <c r="B92" s="4">
        <v>20.0</v>
      </c>
      <c r="C92" s="4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8"/>
      <c r="B93" s="4"/>
      <c r="C93" s="4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8"/>
      <c r="B94" s="4"/>
      <c r="C94" s="4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8"/>
      <c r="B95" s="8">
        <f>SUM(B89:B94)</f>
        <v>110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2" t="s">
        <v>66</v>
      </c>
      <c r="B99" s="2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9">
        <v>44530.0</v>
      </c>
      <c r="B100" s="2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4" t="s">
        <v>67</v>
      </c>
      <c r="B101" s="4">
        <v>330.0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4" t="s">
        <v>61</v>
      </c>
      <c r="B102" s="4">
        <v>40.0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4" t="s">
        <v>68</v>
      </c>
      <c r="B103" s="4">
        <v>35.0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4" t="s">
        <v>69</v>
      </c>
      <c r="B104" s="4">
        <v>120.0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4" t="s">
        <v>70</v>
      </c>
      <c r="B105" s="4">
        <v>30.0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8"/>
      <c r="B106" s="8">
        <f>sum(B101:B105)</f>
        <v>555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43">
        <v>44531.0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4" t="s">
        <v>50</v>
      </c>
      <c r="B108" s="4">
        <v>50.0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4" t="s">
        <v>55</v>
      </c>
      <c r="B109" s="4">
        <v>110.0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4" t="s">
        <v>49</v>
      </c>
      <c r="B110" s="4">
        <v>100.0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4" t="s">
        <v>71</v>
      </c>
      <c r="B111" s="4">
        <v>730.0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4" t="s">
        <v>72</v>
      </c>
      <c r="B112" s="4">
        <v>23.0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8"/>
      <c r="B113" s="4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8"/>
      <c r="B114" s="8">
        <f>SUM(B106:B113)</f>
        <v>1568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>
      <c r="A992" s="8"/>
      <c r="B992" s="4"/>
      <c r="C992" s="4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>
      <c r="A993" s="8"/>
      <c r="B993" s="4" t="s">
        <v>25</v>
      </c>
      <c r="C993" s="4">
        <v>100.0</v>
      </c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>
      <c r="A994" s="8"/>
      <c r="B994" s="4"/>
      <c r="C994" s="4">
        <v>744.0</v>
      </c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>
      <c r="A995" s="8"/>
      <c r="B995" s="4" t="s">
        <v>73</v>
      </c>
      <c r="C995" s="4">
        <v>2000.0</v>
      </c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>
      <c r="A996" s="8"/>
      <c r="B996" s="4"/>
      <c r="C996" s="4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>
      <c r="A997" s="8"/>
      <c r="B997" s="4"/>
      <c r="C997" s="4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>
      <c r="A998" s="8"/>
      <c r="B998" s="4"/>
      <c r="C998" s="4">
        <f>SUM(C992:C997)</f>
        <v>2844</v>
      </c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74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75</v>
      </c>
      <c r="G1" s="2" t="s">
        <v>6</v>
      </c>
      <c r="H1" s="3" t="s">
        <v>7</v>
      </c>
      <c r="I1" s="2" t="s">
        <v>2</v>
      </c>
      <c r="J1" s="2" t="s">
        <v>3</v>
      </c>
      <c r="K1" s="2" t="s">
        <v>4</v>
      </c>
      <c r="L1" s="2" t="s">
        <v>75</v>
      </c>
      <c r="M1" s="2" t="s">
        <v>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9" t="s">
        <v>76</v>
      </c>
      <c r="B2" s="10">
        <v>44531.0</v>
      </c>
      <c r="C2" s="20">
        <v>1000.0</v>
      </c>
      <c r="D2" s="12">
        <v>568.0</v>
      </c>
      <c r="E2" s="17">
        <v>40.0</v>
      </c>
      <c r="F2" s="14"/>
      <c r="G2" s="15"/>
      <c r="H2" s="44">
        <v>44531.0</v>
      </c>
      <c r="I2" s="17">
        <v>1.0</v>
      </c>
      <c r="J2" s="17">
        <v>2.0</v>
      </c>
      <c r="K2" s="2" t="s">
        <v>4</v>
      </c>
      <c r="L2" s="2" t="s">
        <v>75</v>
      </c>
      <c r="M2" s="2" t="s">
        <v>6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9" t="s">
        <v>76</v>
      </c>
      <c r="B3" s="10">
        <v>44532.0</v>
      </c>
      <c r="C3" s="11"/>
      <c r="D3" s="12">
        <v>64.0</v>
      </c>
      <c r="E3" s="17">
        <v>20.0</v>
      </c>
      <c r="F3" s="14"/>
      <c r="G3" s="15">
        <v>300.0</v>
      </c>
      <c r="H3" s="44">
        <v>44532.0</v>
      </c>
      <c r="I3" s="17">
        <v>1.0</v>
      </c>
      <c r="J3" s="17">
        <v>2.0</v>
      </c>
      <c r="K3" s="17">
        <v>2.0</v>
      </c>
      <c r="L3" s="17"/>
      <c r="M3" s="17">
        <v>2.0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9" t="s">
        <v>77</v>
      </c>
      <c r="B4" s="10">
        <v>44533.0</v>
      </c>
      <c r="C4" s="20">
        <v>40.0</v>
      </c>
      <c r="D4" s="12">
        <v>275.0</v>
      </c>
      <c r="E4" s="17">
        <v>165.0</v>
      </c>
      <c r="F4" s="14"/>
      <c r="G4" s="19"/>
      <c r="H4" s="44">
        <v>44533.0</v>
      </c>
      <c r="I4" s="17">
        <v>2.0</v>
      </c>
      <c r="J4" s="17">
        <v>2.0</v>
      </c>
      <c r="K4" s="17">
        <v>2.0</v>
      </c>
      <c r="L4" s="17"/>
      <c r="M4" s="17">
        <v>2.0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>
      <c r="A5" s="9" t="s">
        <v>76</v>
      </c>
      <c r="B5" s="10">
        <v>44534.0</v>
      </c>
      <c r="C5" s="11"/>
      <c r="D5" s="12">
        <v>90.0</v>
      </c>
      <c r="E5" s="17"/>
      <c r="F5" s="14"/>
      <c r="G5" s="19"/>
      <c r="H5" s="44">
        <v>44534.0</v>
      </c>
      <c r="I5" s="17">
        <v>1.0</v>
      </c>
      <c r="J5" s="17">
        <v>2.0</v>
      </c>
      <c r="K5" s="17">
        <v>2.0</v>
      </c>
      <c r="L5" s="17"/>
      <c r="M5" s="17">
        <v>2.0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9" t="s">
        <v>78</v>
      </c>
      <c r="B6" s="10">
        <v>44535.0</v>
      </c>
      <c r="C6" s="20"/>
      <c r="D6" s="12">
        <v>278.0</v>
      </c>
      <c r="E6" s="17">
        <v>110.0</v>
      </c>
      <c r="F6" s="14"/>
      <c r="G6" s="15">
        <v>35.0</v>
      </c>
      <c r="H6" s="44">
        <v>44535.0</v>
      </c>
      <c r="I6" s="17">
        <v>1.0</v>
      </c>
      <c r="J6" s="17">
        <v>2.0</v>
      </c>
      <c r="K6" s="17">
        <v>2.0</v>
      </c>
      <c r="L6" s="17"/>
      <c r="M6" s="17">
        <v>2.0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9"/>
      <c r="B7" s="10">
        <v>44536.0</v>
      </c>
      <c r="C7" s="11"/>
      <c r="D7" s="18"/>
      <c r="E7" s="17">
        <v>52.0</v>
      </c>
      <c r="F7" s="14"/>
      <c r="G7" s="19"/>
      <c r="H7" s="44">
        <v>44536.0</v>
      </c>
      <c r="I7" s="17">
        <v>1.0</v>
      </c>
      <c r="J7" s="17">
        <v>2.0</v>
      </c>
      <c r="K7" s="17">
        <v>2.0</v>
      </c>
      <c r="L7" s="17">
        <v>1.0</v>
      </c>
      <c r="M7" s="1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8"/>
    </row>
    <row r="8">
      <c r="A8" s="9"/>
      <c r="B8" s="10">
        <v>44537.0</v>
      </c>
      <c r="C8" s="20"/>
      <c r="D8" s="18"/>
      <c r="E8" s="17">
        <v>219.0</v>
      </c>
      <c r="F8" s="14">
        <v>70.0</v>
      </c>
      <c r="G8" s="19"/>
      <c r="H8" s="44">
        <v>44537.0</v>
      </c>
      <c r="I8" s="17">
        <v>1.0</v>
      </c>
      <c r="J8" s="17">
        <v>2.0</v>
      </c>
      <c r="K8" s="17">
        <v>2.0</v>
      </c>
      <c r="L8" s="17">
        <v>2.0</v>
      </c>
      <c r="M8" s="17">
        <v>1.0</v>
      </c>
      <c r="N8" s="4"/>
      <c r="O8" s="4"/>
      <c r="P8" s="8"/>
      <c r="Q8" s="8"/>
      <c r="R8" s="4"/>
      <c r="S8" s="4"/>
      <c r="T8" s="8"/>
      <c r="U8" s="8"/>
      <c r="V8" s="4"/>
      <c r="W8" s="4"/>
      <c r="X8" s="4"/>
      <c r="Y8" s="4"/>
      <c r="Z8" s="4"/>
      <c r="AA8" s="8"/>
      <c r="AB8" s="4"/>
      <c r="AC8" s="4"/>
      <c r="AD8" s="8"/>
      <c r="AE8" s="8"/>
      <c r="AF8" s="8"/>
    </row>
    <row r="9">
      <c r="A9" s="9"/>
      <c r="B9" s="10">
        <v>44538.0</v>
      </c>
      <c r="C9" s="11"/>
      <c r="D9" s="18"/>
      <c r="E9" s="17">
        <v>40.0</v>
      </c>
      <c r="F9" s="14">
        <v>220.0</v>
      </c>
      <c r="G9" s="19"/>
      <c r="H9" s="44">
        <v>44538.0</v>
      </c>
      <c r="I9" s="17">
        <v>1.0</v>
      </c>
      <c r="J9" s="17">
        <v>2.0</v>
      </c>
      <c r="K9" s="17" t="s">
        <v>79</v>
      </c>
      <c r="L9" s="17">
        <v>2.0</v>
      </c>
      <c r="M9" s="17">
        <v>2.0</v>
      </c>
      <c r="N9" s="4"/>
      <c r="O9" s="4"/>
      <c r="P9" s="8"/>
      <c r="Q9" s="8"/>
      <c r="R9" s="4"/>
      <c r="S9" s="8"/>
      <c r="T9" s="8"/>
      <c r="U9" s="4"/>
      <c r="V9" s="8"/>
      <c r="W9" s="8"/>
      <c r="X9" s="4"/>
      <c r="Y9" s="8"/>
      <c r="Z9" s="8"/>
      <c r="AA9" s="4"/>
      <c r="AB9" s="8"/>
      <c r="AC9" s="8"/>
      <c r="AD9" s="4"/>
      <c r="AE9" s="8"/>
      <c r="AF9" s="8"/>
    </row>
    <row r="10">
      <c r="A10" s="9"/>
      <c r="B10" s="10">
        <v>44539.0</v>
      </c>
      <c r="C10" s="11"/>
      <c r="D10" s="18"/>
      <c r="E10" s="17"/>
      <c r="F10" s="14">
        <v>1525.0</v>
      </c>
      <c r="G10" s="19"/>
      <c r="H10" s="44">
        <v>44539.0</v>
      </c>
      <c r="I10" s="17">
        <v>2.0</v>
      </c>
      <c r="J10" s="17">
        <v>2.0</v>
      </c>
      <c r="K10" s="17">
        <v>2.5</v>
      </c>
      <c r="L10" s="17">
        <v>2.5</v>
      </c>
      <c r="M10" s="17">
        <v>2.0</v>
      </c>
      <c r="N10" s="8"/>
      <c r="O10" s="8"/>
      <c r="P10" s="4"/>
      <c r="Q10" s="8"/>
      <c r="R10" s="8"/>
      <c r="S10" s="8"/>
      <c r="T10" s="8"/>
      <c r="U10" s="8"/>
      <c r="V10" s="4"/>
      <c r="W10" s="4"/>
      <c r="X10" s="8"/>
      <c r="Y10" s="4"/>
      <c r="Z10" s="8"/>
      <c r="AA10" s="8"/>
      <c r="AB10" s="4"/>
      <c r="AC10" s="8"/>
      <c r="AD10" s="8"/>
      <c r="AE10" s="8"/>
      <c r="AF10" s="8"/>
    </row>
    <row r="11">
      <c r="A11" s="9"/>
      <c r="B11" s="10">
        <v>44540.0</v>
      </c>
      <c r="C11" s="11"/>
      <c r="D11" s="12"/>
      <c r="E11" s="17">
        <v>185.0</v>
      </c>
      <c r="F11" s="14">
        <v>200.0</v>
      </c>
      <c r="G11" s="19"/>
      <c r="H11" s="44">
        <v>44540.0</v>
      </c>
      <c r="I11" s="17">
        <v>2.0</v>
      </c>
      <c r="J11" s="17">
        <v>2.0</v>
      </c>
      <c r="K11" s="17">
        <v>2.5</v>
      </c>
      <c r="L11" s="17">
        <v>2.5</v>
      </c>
      <c r="M11" s="17">
        <v>2.0</v>
      </c>
      <c r="N11" s="8"/>
      <c r="O11" s="8"/>
      <c r="P11" s="8"/>
      <c r="Q11" s="8"/>
      <c r="R11" s="8"/>
      <c r="S11" s="8"/>
      <c r="T11" s="8"/>
      <c r="U11" s="8"/>
      <c r="V11" s="8"/>
      <c r="W11" s="4"/>
      <c r="X11" s="8"/>
      <c r="Y11" s="8"/>
      <c r="Z11" s="4"/>
      <c r="AA11" s="8"/>
      <c r="AB11" s="8"/>
      <c r="AC11" s="4"/>
      <c r="AD11" s="8"/>
      <c r="AE11" s="8"/>
      <c r="AF11" s="8"/>
    </row>
    <row r="12">
      <c r="A12" s="9"/>
      <c r="B12" s="10">
        <v>44541.0</v>
      </c>
      <c r="C12" s="11"/>
      <c r="D12" s="18"/>
      <c r="E12" s="17">
        <v>0.0</v>
      </c>
      <c r="F12" s="14">
        <v>110.0</v>
      </c>
      <c r="G12" s="15"/>
      <c r="H12" s="44">
        <v>44541.0</v>
      </c>
      <c r="I12" s="17">
        <v>2.5</v>
      </c>
      <c r="J12" s="17">
        <v>2.0</v>
      </c>
      <c r="K12" s="17">
        <v>2.5</v>
      </c>
      <c r="L12" s="17">
        <v>2.5</v>
      </c>
      <c r="M12" s="17">
        <v>2.0</v>
      </c>
      <c r="N12" s="8"/>
      <c r="O12" s="8"/>
      <c r="P12" s="4"/>
      <c r="Q12" s="4"/>
      <c r="R12" s="8"/>
      <c r="S12" s="8"/>
      <c r="T12" s="8"/>
      <c r="U12" s="8"/>
      <c r="V12" s="8"/>
      <c r="W12" s="4"/>
      <c r="X12" s="8"/>
      <c r="Y12" s="8"/>
      <c r="Z12" s="4"/>
      <c r="AA12" s="8"/>
      <c r="AB12" s="8"/>
      <c r="AC12" s="4"/>
      <c r="AD12" s="8"/>
      <c r="AE12" s="8"/>
      <c r="AF12" s="8"/>
    </row>
    <row r="13">
      <c r="A13" s="9"/>
      <c r="B13" s="10">
        <v>44542.0</v>
      </c>
      <c r="C13" s="11"/>
      <c r="D13" s="18"/>
      <c r="E13" s="17">
        <v>300.0</v>
      </c>
      <c r="F13" s="14">
        <v>290.0</v>
      </c>
      <c r="G13" s="15"/>
      <c r="H13" s="44">
        <v>44542.0</v>
      </c>
      <c r="I13" s="17">
        <v>2.0</v>
      </c>
      <c r="J13" s="17">
        <v>2.0</v>
      </c>
      <c r="K13" s="17">
        <v>2.5</v>
      </c>
      <c r="L13" s="17">
        <v>2.5</v>
      </c>
      <c r="M13" s="17">
        <v>2.0</v>
      </c>
      <c r="N13" s="8"/>
      <c r="O13" s="8"/>
      <c r="P13" s="4"/>
      <c r="Q13" s="4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4"/>
      <c r="AD13" s="8"/>
      <c r="AE13" s="8"/>
      <c r="AF13" s="8"/>
    </row>
    <row r="14">
      <c r="A14" s="9"/>
      <c r="B14" s="10">
        <v>44543.0</v>
      </c>
      <c r="C14" s="11"/>
      <c r="D14" s="12"/>
      <c r="E14" s="17">
        <v>194.0</v>
      </c>
      <c r="F14" s="14"/>
      <c r="G14" s="15"/>
      <c r="H14" s="44">
        <v>44543.0</v>
      </c>
      <c r="I14" s="17">
        <v>2.5</v>
      </c>
      <c r="J14" s="17">
        <v>2.0</v>
      </c>
      <c r="K14" s="17">
        <v>2.5</v>
      </c>
      <c r="L14" s="17">
        <v>2.5</v>
      </c>
      <c r="M14" s="17">
        <v>2.0</v>
      </c>
      <c r="N14" s="8"/>
      <c r="O14" s="4"/>
      <c r="P14" s="4"/>
      <c r="Q14" s="4"/>
      <c r="R14" s="8"/>
      <c r="S14" s="8"/>
      <c r="T14" s="4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>
      <c r="A15" s="9"/>
      <c r="B15" s="10">
        <v>44544.0</v>
      </c>
      <c r="C15" s="11"/>
      <c r="D15" s="12">
        <v>350.0</v>
      </c>
      <c r="E15" s="17">
        <v>20.0</v>
      </c>
      <c r="F15" s="14">
        <v>20.0</v>
      </c>
      <c r="G15" s="15"/>
      <c r="H15" s="44">
        <v>44544.0</v>
      </c>
      <c r="I15" s="17">
        <v>2.5</v>
      </c>
      <c r="J15" s="17">
        <v>2.0</v>
      </c>
      <c r="K15" s="17">
        <v>2.5</v>
      </c>
      <c r="L15" s="17">
        <v>2.5</v>
      </c>
      <c r="M15" s="17">
        <v>2.0</v>
      </c>
      <c r="N15" s="8"/>
      <c r="O15" s="4"/>
      <c r="P15" s="4"/>
      <c r="Q15" s="4"/>
      <c r="R15" s="8"/>
      <c r="S15" s="8"/>
      <c r="T15" s="8"/>
      <c r="U15" s="8"/>
      <c r="V15" s="4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>
      <c r="A16" s="9"/>
      <c r="B16" s="10">
        <v>44545.0</v>
      </c>
      <c r="C16" s="11"/>
      <c r="D16" s="12">
        <v>150.0</v>
      </c>
      <c r="E16" s="17"/>
      <c r="F16" s="25"/>
      <c r="G16" s="15"/>
      <c r="H16" s="44">
        <v>44545.0</v>
      </c>
      <c r="I16" s="17">
        <v>2.0</v>
      </c>
      <c r="J16" s="17">
        <v>2.5</v>
      </c>
      <c r="K16" s="17">
        <v>2.5</v>
      </c>
      <c r="L16" s="17">
        <v>2.5</v>
      </c>
      <c r="M16" s="17">
        <v>2.0</v>
      </c>
      <c r="N16" s="8"/>
      <c r="O16" s="8"/>
      <c r="P16" s="4"/>
      <c r="Q16" s="4"/>
      <c r="R16" s="8"/>
      <c r="S16" s="8"/>
      <c r="T16" s="8"/>
      <c r="U16" s="8"/>
      <c r="V16" s="4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>
      <c r="A17" s="9"/>
      <c r="B17" s="10">
        <v>44546.0</v>
      </c>
      <c r="C17" s="20">
        <v>400.0</v>
      </c>
      <c r="D17" s="18"/>
      <c r="E17" s="17"/>
      <c r="F17" s="14">
        <v>170.0</v>
      </c>
      <c r="G17" s="15"/>
      <c r="H17" s="44">
        <v>44546.0</v>
      </c>
      <c r="I17" s="17">
        <v>2.5</v>
      </c>
      <c r="J17" s="17">
        <v>2.0</v>
      </c>
      <c r="K17" s="17">
        <v>2.5</v>
      </c>
      <c r="L17" s="17">
        <v>2.5</v>
      </c>
      <c r="M17" s="17">
        <v>2.0</v>
      </c>
      <c r="N17" s="8"/>
      <c r="O17" s="8"/>
      <c r="P17" s="4"/>
      <c r="Q17" s="4"/>
      <c r="R17" s="8"/>
      <c r="S17" s="8"/>
      <c r="T17" s="8"/>
      <c r="U17" s="8"/>
      <c r="V17" s="4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>
      <c r="A18" s="9"/>
      <c r="B18" s="10">
        <v>44547.0</v>
      </c>
      <c r="C18" s="11"/>
      <c r="D18" s="12"/>
      <c r="E18" s="17">
        <v>407.0</v>
      </c>
      <c r="F18" s="14"/>
      <c r="G18" s="15"/>
      <c r="H18" s="44">
        <v>44547.0</v>
      </c>
      <c r="I18" s="17">
        <v>2.0</v>
      </c>
      <c r="J18" s="17">
        <v>2.0</v>
      </c>
      <c r="K18" s="17">
        <v>2.5</v>
      </c>
      <c r="L18" s="17">
        <v>2.5</v>
      </c>
      <c r="M18" s="17">
        <v>2.0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>
      <c r="A19" s="9"/>
      <c r="B19" s="10">
        <v>44548.0</v>
      </c>
      <c r="C19" s="11"/>
      <c r="D19" s="18"/>
      <c r="E19" s="17">
        <v>107.0</v>
      </c>
      <c r="F19" s="25"/>
      <c r="G19" s="19"/>
      <c r="H19" s="44">
        <v>44548.0</v>
      </c>
      <c r="I19" s="17">
        <v>2.5</v>
      </c>
      <c r="J19" s="17">
        <v>1.0</v>
      </c>
      <c r="K19" s="17">
        <v>1.5</v>
      </c>
      <c r="L19" s="17">
        <v>1.5</v>
      </c>
      <c r="M19" s="17">
        <v>1.0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>
      <c r="A20" s="9"/>
      <c r="B20" s="10">
        <v>44549.0</v>
      </c>
      <c r="C20" s="11"/>
      <c r="D20" s="12"/>
      <c r="E20" s="17">
        <v>280.0</v>
      </c>
      <c r="F20" s="25"/>
      <c r="G20" s="19"/>
      <c r="H20" s="44">
        <v>44549.0</v>
      </c>
      <c r="I20" s="17">
        <v>1.0</v>
      </c>
      <c r="J20" s="17">
        <v>1.0</v>
      </c>
      <c r="K20" s="17">
        <v>2.5</v>
      </c>
      <c r="L20" s="17">
        <v>2.5</v>
      </c>
      <c r="M20" s="17">
        <v>2.5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>
      <c r="A21" s="9"/>
      <c r="B21" s="10">
        <v>44550.0</v>
      </c>
      <c r="C21" s="20"/>
      <c r="D21" s="18"/>
      <c r="E21" s="17">
        <v>45.0</v>
      </c>
      <c r="F21" s="25"/>
      <c r="G21" s="15">
        <v>140.0</v>
      </c>
      <c r="H21" s="44">
        <v>44550.0</v>
      </c>
      <c r="I21" s="17">
        <v>1.0</v>
      </c>
      <c r="J21" s="17"/>
      <c r="K21" s="17">
        <v>2.5</v>
      </c>
      <c r="L21" s="17">
        <v>2.5</v>
      </c>
      <c r="M21" s="17">
        <v>2.0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>
      <c r="A22" s="9"/>
      <c r="B22" s="10">
        <v>44551.0</v>
      </c>
      <c r="C22" s="20">
        <v>35.0</v>
      </c>
      <c r="D22" s="18"/>
      <c r="E22" s="17"/>
      <c r="F22" s="25"/>
      <c r="G22" s="15">
        <v>125.0</v>
      </c>
      <c r="H22" s="44">
        <v>44551.0</v>
      </c>
      <c r="I22" s="17">
        <v>1.0</v>
      </c>
      <c r="J22" s="17"/>
      <c r="K22" s="17">
        <v>2.0</v>
      </c>
      <c r="L22" s="17">
        <v>2.0</v>
      </c>
      <c r="M22" s="17">
        <v>2.0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>
      <c r="A23" s="9"/>
      <c r="B23" s="10">
        <v>44552.0</v>
      </c>
      <c r="C23" s="11"/>
      <c r="D23" s="18"/>
      <c r="E23" s="13"/>
      <c r="F23" s="14"/>
      <c r="G23" s="15">
        <v>145.0</v>
      </c>
      <c r="H23" s="44">
        <v>44552.0</v>
      </c>
      <c r="I23" s="17">
        <v>2.5</v>
      </c>
      <c r="J23" s="17"/>
      <c r="K23" s="17">
        <v>2.5</v>
      </c>
      <c r="L23" s="17">
        <v>2.5</v>
      </c>
      <c r="M23" s="17">
        <v>2.0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>
      <c r="A24" s="9"/>
      <c r="B24" s="10">
        <v>44553.0</v>
      </c>
      <c r="C24" s="20"/>
      <c r="D24" s="18"/>
      <c r="E24" s="17">
        <v>100.0</v>
      </c>
      <c r="F24" s="14"/>
      <c r="G24" s="15">
        <v>125.0</v>
      </c>
      <c r="H24" s="44">
        <v>44553.0</v>
      </c>
      <c r="I24" s="17">
        <v>1.0</v>
      </c>
      <c r="J24" s="17"/>
      <c r="K24" s="17">
        <v>2.5</v>
      </c>
      <c r="L24" s="17">
        <v>2.5</v>
      </c>
      <c r="M24" s="17">
        <v>2.0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>
      <c r="A25" s="9"/>
      <c r="B25" s="10">
        <v>44554.0</v>
      </c>
      <c r="C25" s="20"/>
      <c r="D25" s="18"/>
      <c r="E25" s="17">
        <v>15.0</v>
      </c>
      <c r="F25" s="25"/>
      <c r="G25" s="15">
        <v>430.0</v>
      </c>
      <c r="H25" s="44">
        <v>44554.0</v>
      </c>
      <c r="I25" s="17"/>
      <c r="J25" s="17"/>
      <c r="K25" s="17">
        <v>2.0</v>
      </c>
      <c r="L25" s="17">
        <v>2.0</v>
      </c>
      <c r="M25" s="17">
        <v>2.0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>
      <c r="A26" s="9"/>
      <c r="B26" s="10">
        <v>44555.0</v>
      </c>
      <c r="C26" s="11"/>
      <c r="D26" s="12"/>
      <c r="E26" s="17"/>
      <c r="F26" s="25"/>
      <c r="G26" s="19"/>
      <c r="H26" s="44">
        <v>44555.0</v>
      </c>
      <c r="I26" s="17"/>
      <c r="J26" s="17"/>
      <c r="K26" s="17">
        <v>2.0</v>
      </c>
      <c r="L26" s="17">
        <v>2.0</v>
      </c>
      <c r="M26" s="17">
        <v>2.0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>
      <c r="A27" s="9"/>
      <c r="B27" s="10">
        <v>44556.0</v>
      </c>
      <c r="C27" s="20"/>
      <c r="D27" s="18"/>
      <c r="E27" s="17"/>
      <c r="F27" s="25"/>
      <c r="G27" s="19"/>
      <c r="H27" s="44">
        <v>44556.0</v>
      </c>
      <c r="I27" s="17"/>
      <c r="J27" s="17"/>
      <c r="K27" s="17"/>
      <c r="L27" s="17">
        <v>2.0</v>
      </c>
      <c r="M27" s="17">
        <v>3.0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>
      <c r="A28" s="9"/>
      <c r="B28" s="10">
        <v>44557.0</v>
      </c>
      <c r="C28" s="20"/>
      <c r="D28" s="12"/>
      <c r="E28" s="13"/>
      <c r="F28" s="14"/>
      <c r="G28" s="15"/>
      <c r="H28" s="44">
        <v>44557.0</v>
      </c>
      <c r="I28" s="17">
        <v>1.0</v>
      </c>
      <c r="J28" s="17"/>
      <c r="K28" s="17"/>
      <c r="L28" s="17">
        <v>2.0</v>
      </c>
      <c r="M28" s="17">
        <v>3.0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>
      <c r="A29" s="9"/>
      <c r="B29" s="10">
        <v>44558.0</v>
      </c>
      <c r="C29" s="20"/>
      <c r="D29" s="12"/>
      <c r="E29" s="13"/>
      <c r="F29" s="25"/>
      <c r="G29" s="19"/>
      <c r="H29" s="44">
        <v>44558.0</v>
      </c>
      <c r="I29" s="17"/>
      <c r="J29" s="17"/>
      <c r="K29" s="17"/>
      <c r="L29" s="17">
        <v>2.0</v>
      </c>
      <c r="M29" s="17">
        <v>2.0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>
      <c r="A30" s="9"/>
      <c r="B30" s="10">
        <v>44559.0</v>
      </c>
      <c r="C30" s="20"/>
      <c r="D30" s="12"/>
      <c r="E30" s="13"/>
      <c r="F30" s="14"/>
      <c r="G30" s="15"/>
      <c r="H30" s="44">
        <v>44559.0</v>
      </c>
      <c r="I30" s="17">
        <v>1.0</v>
      </c>
      <c r="J30" s="17"/>
      <c r="K30" s="17"/>
      <c r="L30" s="17">
        <v>2.0</v>
      </c>
      <c r="M30" s="17">
        <v>2.0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>
      <c r="A31" s="26"/>
      <c r="B31" s="10">
        <v>44560.0</v>
      </c>
      <c r="C31" s="20">
        <v>500.0</v>
      </c>
      <c r="D31" s="12"/>
      <c r="E31" s="17"/>
      <c r="F31" s="14"/>
      <c r="G31" s="15">
        <v>1015.0</v>
      </c>
      <c r="H31" s="44">
        <v>44560.0</v>
      </c>
      <c r="I31" s="17">
        <v>3.0</v>
      </c>
      <c r="J31" s="17"/>
      <c r="K31" s="17"/>
      <c r="L31" s="17">
        <v>2.0</v>
      </c>
      <c r="M31" s="17">
        <v>2.0</v>
      </c>
      <c r="N31" s="4" t="s">
        <v>28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>
      <c r="A32" s="26"/>
      <c r="B32" s="10">
        <v>44561.0</v>
      </c>
      <c r="C32" s="20">
        <v>40.0</v>
      </c>
      <c r="D32" s="12"/>
      <c r="E32" s="17"/>
      <c r="F32" s="14"/>
      <c r="G32" s="15"/>
      <c r="H32" s="44">
        <v>44561.0</v>
      </c>
      <c r="I32" s="17">
        <v>3.0</v>
      </c>
      <c r="J32" s="17"/>
      <c r="K32" s="17"/>
      <c r="L32" s="17">
        <v>2.0</v>
      </c>
      <c r="M32" s="17">
        <v>2.0</v>
      </c>
      <c r="N32" s="4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>
      <c r="A33" s="24"/>
      <c r="B33" s="24"/>
      <c r="C33" s="24">
        <f>sum(C2:C32)</f>
        <v>2015</v>
      </c>
      <c r="D33" s="24">
        <f>SUM(D2:D31)</f>
        <v>1775</v>
      </c>
      <c r="E33" s="24">
        <f>sum(E2:E31)</f>
        <v>2299</v>
      </c>
      <c r="F33" s="24">
        <f>SUM(F2:F31)</f>
        <v>2605</v>
      </c>
      <c r="G33" s="24">
        <f>sum(G2:G31)</f>
        <v>2315</v>
      </c>
      <c r="H33" s="27">
        <f>SUM(C33:G33)</f>
        <v>11009</v>
      </c>
      <c r="I33" s="28">
        <f>SUM(I2:I32)</f>
        <v>46</v>
      </c>
      <c r="J33" s="28">
        <f t="shared" ref="J33:K33" si="1">SUM(J2:J31)</f>
        <v>36.5</v>
      </c>
      <c r="K33" s="28">
        <f t="shared" si="1"/>
        <v>52</v>
      </c>
      <c r="L33" s="28">
        <f t="shared" ref="L33:M33" si="2">SUM(L2:L32)</f>
        <v>57</v>
      </c>
      <c r="M33" s="28">
        <f t="shared" si="2"/>
        <v>58.5</v>
      </c>
      <c r="N33" s="29">
        <f>SUM(I33:M33)</f>
        <v>250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>
      <c r="A34" s="2" t="s">
        <v>29</v>
      </c>
      <c r="B34" s="23"/>
      <c r="C34" s="23"/>
      <c r="D34" s="8"/>
      <c r="E34" s="4"/>
      <c r="F34" s="4"/>
      <c r="G34" s="30" t="s">
        <v>30</v>
      </c>
      <c r="H34" s="31">
        <f>H33/N33</f>
        <v>44.036</v>
      </c>
      <c r="I34" s="20" t="s">
        <v>2</v>
      </c>
      <c r="J34" s="12" t="s">
        <v>3</v>
      </c>
      <c r="K34" s="17" t="s">
        <v>4</v>
      </c>
      <c r="L34" s="14" t="s">
        <v>80</v>
      </c>
      <c r="M34" s="15" t="s">
        <v>6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>
      <c r="A35" s="32"/>
      <c r="B35" s="32"/>
      <c r="C35" s="32"/>
      <c r="D35" s="8"/>
      <c r="E35" s="8"/>
      <c r="F35" s="8"/>
      <c r="G35" s="33" t="s">
        <v>32</v>
      </c>
      <c r="H35" s="34"/>
      <c r="I35" s="11">
        <f>I33*H34</f>
        <v>2025.656</v>
      </c>
      <c r="J35" s="18">
        <f>J33*H34</f>
        <v>1607.314</v>
      </c>
      <c r="K35" s="13">
        <f>K33*H34</f>
        <v>2289.872</v>
      </c>
      <c r="L35" s="25">
        <f>L33*H34</f>
        <v>2510.052</v>
      </c>
      <c r="M35" s="19">
        <f>M33*H34</f>
        <v>2576.106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>
      <c r="A36" s="32"/>
      <c r="B36" s="32"/>
      <c r="C36" s="32"/>
      <c r="D36" s="8"/>
      <c r="E36" s="8"/>
      <c r="F36" s="8"/>
      <c r="G36" s="9" t="s">
        <v>34</v>
      </c>
      <c r="H36" s="35"/>
      <c r="I36" s="11">
        <f t="shared" ref="I36:M36" si="3">C33-I35</f>
        <v>-10.656</v>
      </c>
      <c r="J36" s="18">
        <f t="shared" si="3"/>
        <v>167.686</v>
      </c>
      <c r="K36" s="13">
        <f t="shared" si="3"/>
        <v>9.128</v>
      </c>
      <c r="L36" s="25">
        <f t="shared" si="3"/>
        <v>94.948</v>
      </c>
      <c r="M36" s="19">
        <f t="shared" si="3"/>
        <v>-261.106</v>
      </c>
      <c r="N36" s="8">
        <f t="shared" ref="N36:N37" si="4">SUM(I36:M36)</f>
        <v>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>
      <c r="A37" s="32"/>
      <c r="B37" s="32"/>
      <c r="C37" s="32"/>
      <c r="D37" s="8"/>
      <c r="E37" s="8"/>
      <c r="F37" s="4"/>
      <c r="G37" s="2" t="s">
        <v>36</v>
      </c>
      <c r="H37" s="23"/>
      <c r="I37" s="24">
        <f>I36+C48</f>
        <v>-10.656</v>
      </c>
      <c r="J37" s="24">
        <f>J36+C49</f>
        <v>167.686</v>
      </c>
      <c r="K37" s="24">
        <f>K36+C50</f>
        <v>9.128</v>
      </c>
      <c r="L37" s="24">
        <f>L36+C51</f>
        <v>94.948</v>
      </c>
      <c r="M37" s="24">
        <f>M36+C52</f>
        <v>-261.106</v>
      </c>
      <c r="N37" s="8">
        <f t="shared" si="4"/>
        <v>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>
      <c r="A38" s="32"/>
      <c r="B38" s="36"/>
      <c r="C38" s="36"/>
      <c r="D38" s="8"/>
      <c r="E38" s="8"/>
      <c r="F38" s="8"/>
      <c r="G38" s="8"/>
      <c r="H38" s="8"/>
      <c r="I38" s="1"/>
      <c r="J38" s="37"/>
      <c r="K38" s="37"/>
      <c r="L38" s="37"/>
      <c r="M38" s="3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>
      <c r="A39" s="32"/>
      <c r="B39" s="32"/>
      <c r="C39" s="32"/>
      <c r="D39" s="8"/>
      <c r="E39" s="4"/>
      <c r="F39" s="4"/>
      <c r="G39" s="8"/>
      <c r="H39" s="4"/>
      <c r="I39" s="4"/>
      <c r="J39" s="4"/>
      <c r="K39" s="4"/>
      <c r="L39" s="4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>
      <c r="A40" s="32"/>
      <c r="B40" s="32"/>
      <c r="C40" s="32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>
      <c r="A41" s="32"/>
      <c r="B41" s="32"/>
      <c r="C41" s="32"/>
      <c r="D41" s="8"/>
      <c r="E41" s="8"/>
      <c r="F41" s="8"/>
      <c r="G41" s="8"/>
      <c r="H41" s="8"/>
      <c r="I41" s="8"/>
      <c r="J41" s="8"/>
      <c r="K41" s="8"/>
      <c r="L41" s="8"/>
      <c r="M41" s="4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>
      <c r="A42" s="32"/>
      <c r="B42" s="32"/>
      <c r="C42" s="36"/>
      <c r="D42" s="8"/>
      <c r="E42" s="8"/>
      <c r="F42" s="8"/>
      <c r="G42" s="8"/>
      <c r="H42" s="8"/>
      <c r="I42" s="8"/>
      <c r="J42" s="8"/>
      <c r="K42" s="8"/>
      <c r="L42" s="4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>
      <c r="A43" s="36"/>
      <c r="B43" s="36"/>
      <c r="C43" s="36"/>
      <c r="D43" s="8"/>
      <c r="E43" s="8"/>
      <c r="F43" s="8"/>
      <c r="G43" s="8"/>
      <c r="H43" s="8"/>
      <c r="I43" s="8"/>
      <c r="J43" s="8"/>
      <c r="K43" s="8"/>
      <c r="L43" s="4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>
      <c r="A44" s="36"/>
      <c r="B44" s="36"/>
      <c r="C44" s="36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>
      <c r="A45" s="6" t="s">
        <v>43</v>
      </c>
      <c r="B45" s="24">
        <f>SUM(B35:B44)</f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>
      <c r="A46" s="6" t="s">
        <v>44</v>
      </c>
      <c r="B46" s="24">
        <f>B45/5</f>
        <v>0</v>
      </c>
      <c r="C46" s="4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>
      <c r="A47" s="6"/>
      <c r="B47" s="24"/>
      <c r="C47" s="38" t="s">
        <v>45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>
      <c r="A48" s="6" t="s">
        <v>2</v>
      </c>
      <c r="B48" s="6">
        <v>0.0</v>
      </c>
      <c r="C48" s="28">
        <f>B48-B46</f>
        <v>0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6" t="s">
        <v>3</v>
      </c>
      <c r="B49" s="24">
        <f>B35+B37</f>
        <v>0</v>
      </c>
      <c r="C49" s="28">
        <f>B49-B46</f>
        <v>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>
      <c r="A50" s="6" t="s">
        <v>4</v>
      </c>
      <c r="B50" s="24">
        <f>B39+B40</f>
        <v>0</v>
      </c>
      <c r="C50" s="28">
        <f>B50-B46</f>
        <v>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>
      <c r="A51" s="6" t="s">
        <v>5</v>
      </c>
      <c r="B51" s="24">
        <f>B36+B41</f>
        <v>0</v>
      </c>
      <c r="C51" s="28">
        <f>B51-B46</f>
        <v>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>
      <c r="A52" s="6" t="s">
        <v>6</v>
      </c>
      <c r="B52" s="6">
        <v>0.0</v>
      </c>
      <c r="C52" s="28">
        <f>B52-B46</f>
        <v>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5">
      <c r="A55" s="2" t="s">
        <v>66</v>
      </c>
      <c r="B55" s="23"/>
    </row>
    <row r="56">
      <c r="A56" s="39">
        <v>44530.0</v>
      </c>
      <c r="B56" s="23"/>
    </row>
    <row r="57">
      <c r="A57" s="4" t="s">
        <v>67</v>
      </c>
      <c r="B57" s="4">
        <v>330.0</v>
      </c>
    </row>
    <row r="58">
      <c r="A58" s="4" t="s">
        <v>61</v>
      </c>
      <c r="B58" s="4">
        <v>40.0</v>
      </c>
    </row>
    <row r="59">
      <c r="A59" s="4" t="s">
        <v>68</v>
      </c>
      <c r="B59" s="4">
        <v>35.0</v>
      </c>
    </row>
    <row r="60">
      <c r="A60" s="4" t="s">
        <v>69</v>
      </c>
      <c r="B60" s="4">
        <v>120.0</v>
      </c>
    </row>
    <row r="61">
      <c r="A61" s="4" t="s">
        <v>70</v>
      </c>
      <c r="B61" s="4">
        <v>30.0</v>
      </c>
    </row>
    <row r="62">
      <c r="A62" s="8"/>
      <c r="B62" s="8">
        <f>sum(B57:B61)</f>
        <v>555</v>
      </c>
    </row>
    <row r="63">
      <c r="A63" s="43">
        <v>44531.0</v>
      </c>
      <c r="B63" s="8"/>
    </row>
    <row r="64">
      <c r="A64" s="4" t="s">
        <v>50</v>
      </c>
      <c r="B64" s="4">
        <v>50.0</v>
      </c>
    </row>
    <row r="65">
      <c r="A65" s="4" t="s">
        <v>55</v>
      </c>
      <c r="B65" s="4">
        <v>110.0</v>
      </c>
    </row>
    <row r="66">
      <c r="A66" s="4" t="s">
        <v>49</v>
      </c>
      <c r="B66" s="4">
        <v>100.0</v>
      </c>
    </row>
    <row r="67">
      <c r="A67" s="4" t="s">
        <v>71</v>
      </c>
      <c r="B67" s="4">
        <v>730.0</v>
      </c>
    </row>
    <row r="68">
      <c r="A68" s="4" t="s">
        <v>72</v>
      </c>
      <c r="B68" s="4">
        <v>23.0</v>
      </c>
    </row>
    <row r="69">
      <c r="A69" s="8"/>
      <c r="B69" s="4"/>
    </row>
    <row r="70">
      <c r="A70" s="8"/>
      <c r="B70" s="8">
        <f>SUM(B62:B69)</f>
        <v>1568</v>
      </c>
    </row>
    <row r="71">
      <c r="A71" s="8"/>
      <c r="B71" s="8"/>
    </row>
    <row r="72">
      <c r="A72" s="45">
        <v>44359.0</v>
      </c>
      <c r="B72" s="46"/>
    </row>
    <row r="73">
      <c r="A73" s="47" t="s">
        <v>81</v>
      </c>
      <c r="B73" s="47">
        <v>20.0</v>
      </c>
    </row>
    <row r="74">
      <c r="A74" s="47" t="s">
        <v>49</v>
      </c>
      <c r="B74" s="47">
        <v>32.0</v>
      </c>
    </row>
    <row r="75">
      <c r="B75" s="48">
        <f>sum(B73:B74)</f>
        <v>52</v>
      </c>
    </row>
    <row r="76">
      <c r="A76" s="49">
        <v>44389.0</v>
      </c>
      <c r="B76" s="50" t="s">
        <v>79</v>
      </c>
    </row>
    <row r="77">
      <c r="A77" s="51" t="s">
        <v>82</v>
      </c>
      <c r="B77" s="51">
        <v>70.0</v>
      </c>
    </row>
    <row r="78">
      <c r="A78" s="51" t="s">
        <v>59</v>
      </c>
      <c r="B78" s="51">
        <v>60.0</v>
      </c>
    </row>
    <row r="79">
      <c r="A79" s="51" t="s">
        <v>49</v>
      </c>
      <c r="B79" s="51">
        <v>32.0</v>
      </c>
    </row>
    <row r="80">
      <c r="A80" s="51" t="s">
        <v>46</v>
      </c>
      <c r="B80" s="51">
        <v>107.0</v>
      </c>
    </row>
    <row r="81">
      <c r="A81" s="51" t="s">
        <v>83</v>
      </c>
      <c r="B81" s="51">
        <v>20.0</v>
      </c>
    </row>
    <row r="82">
      <c r="A82" s="51" t="s">
        <v>24</v>
      </c>
      <c r="B82" s="52">
        <f>sum(B77:B81)</f>
        <v>289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86"/>
    <col customWidth="1" min="12" max="12" width="17.0"/>
  </cols>
  <sheetData>
    <row r="1">
      <c r="A1" s="1" t="s">
        <v>74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75</v>
      </c>
      <c r="G1" s="2" t="s">
        <v>6</v>
      </c>
      <c r="H1" s="3" t="s">
        <v>7</v>
      </c>
      <c r="I1" s="2" t="s">
        <v>2</v>
      </c>
      <c r="J1" s="2" t="s">
        <v>3</v>
      </c>
      <c r="K1" s="2" t="s">
        <v>4</v>
      </c>
      <c r="L1" s="2" t="s">
        <v>75</v>
      </c>
      <c r="M1" s="2" t="s">
        <v>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9"/>
      <c r="B2" s="10">
        <v>44562.0</v>
      </c>
      <c r="C2" s="20">
        <v>455.0</v>
      </c>
      <c r="D2" s="12"/>
      <c r="E2" s="17"/>
      <c r="F2" s="14">
        <v>675.0</v>
      </c>
      <c r="G2" s="15"/>
      <c r="H2" s="44"/>
      <c r="I2" s="17">
        <v>2.0</v>
      </c>
      <c r="J2" s="17">
        <v>0.0</v>
      </c>
      <c r="K2" s="17">
        <v>2.0</v>
      </c>
      <c r="L2" s="17">
        <v>2.0</v>
      </c>
      <c r="M2" s="17">
        <v>2.0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9"/>
      <c r="B3" s="10">
        <v>44563.0</v>
      </c>
      <c r="C3" s="11"/>
      <c r="D3" s="12"/>
      <c r="E3" s="17"/>
      <c r="F3" s="14">
        <v>460.0</v>
      </c>
      <c r="G3" s="15"/>
      <c r="H3" s="44"/>
      <c r="I3" s="17">
        <v>2.0</v>
      </c>
      <c r="J3" s="17">
        <v>0.0</v>
      </c>
      <c r="K3" s="17">
        <v>2.5</v>
      </c>
      <c r="L3" s="17">
        <v>2.5</v>
      </c>
      <c r="M3" s="17">
        <v>2.0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9"/>
      <c r="B4" s="10">
        <v>44564.0</v>
      </c>
      <c r="C4" s="20"/>
      <c r="D4" s="12"/>
      <c r="E4" s="17"/>
      <c r="F4" s="14">
        <v>100.0</v>
      </c>
      <c r="G4" s="19"/>
      <c r="H4" s="44"/>
      <c r="I4" s="17">
        <v>1.5</v>
      </c>
      <c r="J4" s="17">
        <v>0.0</v>
      </c>
      <c r="K4" s="17">
        <v>2.5</v>
      </c>
      <c r="L4" s="17">
        <v>2.5</v>
      </c>
      <c r="M4" s="17">
        <v>2.0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>
      <c r="A5" s="9"/>
      <c r="B5" s="10">
        <v>44565.0</v>
      </c>
      <c r="C5" s="11"/>
      <c r="D5" s="12"/>
      <c r="E5" s="17"/>
      <c r="F5" s="14">
        <v>615.0</v>
      </c>
      <c r="G5" s="19"/>
      <c r="H5" s="44"/>
      <c r="I5" s="17">
        <v>2.5</v>
      </c>
      <c r="J5" s="17">
        <v>0.0</v>
      </c>
      <c r="K5" s="17">
        <v>2.5</v>
      </c>
      <c r="L5" s="17">
        <v>2.5</v>
      </c>
      <c r="M5" s="17">
        <v>2.0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9"/>
      <c r="B6" s="10">
        <v>44566.0</v>
      </c>
      <c r="C6" s="20"/>
      <c r="D6" s="12"/>
      <c r="E6" s="17"/>
      <c r="F6" s="14"/>
      <c r="G6" s="15"/>
      <c r="H6" s="44"/>
      <c r="I6" s="17">
        <v>2.5</v>
      </c>
      <c r="J6" s="17">
        <v>0.0</v>
      </c>
      <c r="K6" s="17">
        <v>2.5</v>
      </c>
      <c r="L6" s="17">
        <v>2.5</v>
      </c>
      <c r="M6" s="17">
        <v>2.0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9"/>
      <c r="B7" s="10">
        <v>44567.0</v>
      </c>
      <c r="C7" s="11"/>
      <c r="D7" s="18"/>
      <c r="E7" s="17"/>
      <c r="F7" s="14"/>
      <c r="G7" s="15">
        <v>780.0</v>
      </c>
      <c r="H7" s="44"/>
      <c r="I7" s="17">
        <v>2.5</v>
      </c>
      <c r="J7" s="17">
        <v>0.0</v>
      </c>
      <c r="K7" s="17">
        <v>2.5</v>
      </c>
      <c r="L7" s="17">
        <v>2.5</v>
      </c>
      <c r="M7" s="17">
        <v>2.0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8"/>
    </row>
    <row r="8">
      <c r="A8" s="9"/>
      <c r="B8" s="10">
        <v>44568.0</v>
      </c>
      <c r="C8" s="20">
        <v>40.0</v>
      </c>
      <c r="D8" s="18"/>
      <c r="E8" s="17"/>
      <c r="F8" s="14"/>
      <c r="G8" s="15">
        <v>140.0</v>
      </c>
      <c r="H8" s="44"/>
      <c r="I8" s="17">
        <v>2.5</v>
      </c>
      <c r="J8" s="17">
        <v>0.0</v>
      </c>
      <c r="K8" s="17">
        <v>2.5</v>
      </c>
      <c r="L8" s="17">
        <v>2.5</v>
      </c>
      <c r="M8" s="17">
        <v>2.0</v>
      </c>
      <c r="N8" s="4"/>
      <c r="O8" s="4"/>
      <c r="P8" s="8"/>
      <c r="Q8" s="8"/>
      <c r="R8" s="4"/>
      <c r="S8" s="4"/>
      <c r="T8" s="8"/>
      <c r="U8" s="8"/>
      <c r="V8" s="4"/>
      <c r="W8" s="4"/>
      <c r="X8" s="4"/>
      <c r="Y8" s="4"/>
      <c r="Z8" s="4"/>
      <c r="AA8" s="8"/>
      <c r="AB8" s="4"/>
      <c r="AC8" s="4"/>
      <c r="AD8" s="8"/>
      <c r="AE8" s="8"/>
      <c r="AF8" s="8"/>
    </row>
    <row r="9">
      <c r="A9" s="9"/>
      <c r="B9" s="10">
        <v>44569.0</v>
      </c>
      <c r="C9" s="11"/>
      <c r="D9" s="18"/>
      <c r="E9" s="17"/>
      <c r="F9" s="14"/>
      <c r="G9" s="15">
        <v>260.0</v>
      </c>
      <c r="H9" s="44"/>
      <c r="I9" s="17">
        <v>2.5</v>
      </c>
      <c r="J9" s="17">
        <v>0.0</v>
      </c>
      <c r="K9" s="17">
        <v>2.5</v>
      </c>
      <c r="L9" s="17">
        <v>2.5</v>
      </c>
      <c r="M9" s="17">
        <v>2.0</v>
      </c>
      <c r="N9" s="4"/>
      <c r="O9" s="4"/>
      <c r="P9" s="8"/>
      <c r="Q9" s="8"/>
      <c r="R9" s="4"/>
      <c r="S9" s="8"/>
      <c r="T9" s="8"/>
      <c r="U9" s="4"/>
      <c r="V9" s="8"/>
      <c r="W9" s="8"/>
      <c r="X9" s="4"/>
      <c r="Y9" s="8"/>
      <c r="Z9" s="8"/>
      <c r="AA9" s="4"/>
      <c r="AB9" s="8"/>
      <c r="AC9" s="8"/>
      <c r="AD9" s="4"/>
      <c r="AE9" s="8"/>
      <c r="AF9" s="8"/>
    </row>
    <row r="10">
      <c r="A10" s="9"/>
      <c r="B10" s="10">
        <v>44570.0</v>
      </c>
      <c r="C10" s="11"/>
      <c r="D10" s="18"/>
      <c r="E10" s="17"/>
      <c r="F10" s="14"/>
      <c r="G10" s="15">
        <v>180.0</v>
      </c>
      <c r="H10" s="44"/>
      <c r="I10" s="17">
        <v>2.0</v>
      </c>
      <c r="J10" s="17">
        <v>0.0</v>
      </c>
      <c r="K10" s="17">
        <v>2.5</v>
      </c>
      <c r="L10" s="17">
        <v>2.5</v>
      </c>
      <c r="M10" s="17">
        <v>2.0</v>
      </c>
      <c r="N10" s="8"/>
      <c r="O10" s="8"/>
      <c r="P10" s="4"/>
      <c r="Q10" s="8"/>
      <c r="R10" s="8"/>
      <c r="S10" s="8"/>
      <c r="T10" s="8"/>
      <c r="U10" s="8"/>
      <c r="V10" s="4"/>
      <c r="W10" s="4"/>
      <c r="X10" s="8"/>
      <c r="Y10" s="4"/>
      <c r="Z10" s="8"/>
      <c r="AA10" s="8"/>
      <c r="AB10" s="4"/>
      <c r="AC10" s="8"/>
      <c r="AD10" s="8"/>
      <c r="AE10" s="8"/>
      <c r="AF10" s="8"/>
    </row>
    <row r="11">
      <c r="A11" s="9"/>
      <c r="B11" s="10">
        <v>44571.0</v>
      </c>
      <c r="C11" s="11"/>
      <c r="D11" s="12"/>
      <c r="E11" s="17"/>
      <c r="F11" s="14"/>
      <c r="G11" s="15">
        <v>350.0</v>
      </c>
      <c r="H11" s="44"/>
      <c r="I11" s="17">
        <v>2.5</v>
      </c>
      <c r="J11" s="17">
        <v>0.0</v>
      </c>
      <c r="K11" s="17">
        <v>2.5</v>
      </c>
      <c r="L11" s="17">
        <v>2.5</v>
      </c>
      <c r="M11" s="17">
        <v>2.0</v>
      </c>
      <c r="N11" s="8"/>
      <c r="O11" s="8"/>
      <c r="P11" s="8"/>
      <c r="Q11" s="8"/>
      <c r="R11" s="8"/>
      <c r="S11" s="8"/>
      <c r="T11" s="8"/>
      <c r="U11" s="8"/>
      <c r="V11" s="8"/>
      <c r="W11" s="4"/>
      <c r="X11" s="8"/>
      <c r="Y11" s="8"/>
      <c r="Z11" s="4"/>
      <c r="AA11" s="8"/>
      <c r="AB11" s="8"/>
      <c r="AC11" s="4"/>
      <c r="AD11" s="8"/>
      <c r="AE11" s="8"/>
      <c r="AF11" s="8"/>
    </row>
    <row r="12">
      <c r="A12" s="9"/>
      <c r="B12" s="10">
        <v>44572.0</v>
      </c>
      <c r="C12" s="11"/>
      <c r="D12" s="18"/>
      <c r="E12" s="17"/>
      <c r="F12" s="14"/>
      <c r="G12" s="15">
        <v>410.0</v>
      </c>
      <c r="H12" s="44"/>
      <c r="I12" s="17">
        <v>2.5</v>
      </c>
      <c r="J12" s="17">
        <v>0.0</v>
      </c>
      <c r="K12" s="17">
        <v>2.5</v>
      </c>
      <c r="L12" s="17">
        <v>2.5</v>
      </c>
      <c r="M12" s="17">
        <v>2.0</v>
      </c>
      <c r="N12" s="8"/>
      <c r="O12" s="8"/>
      <c r="P12" s="4"/>
      <c r="Q12" s="4"/>
      <c r="R12" s="8"/>
      <c r="S12" s="8"/>
      <c r="T12" s="8"/>
      <c r="U12" s="8"/>
      <c r="V12" s="8"/>
      <c r="W12" s="4"/>
      <c r="X12" s="8"/>
      <c r="Y12" s="8"/>
      <c r="Z12" s="4"/>
      <c r="AA12" s="8"/>
      <c r="AB12" s="8"/>
      <c r="AC12" s="4"/>
      <c r="AD12" s="8"/>
      <c r="AE12" s="8"/>
      <c r="AF12" s="8"/>
    </row>
    <row r="13">
      <c r="A13" s="9"/>
      <c r="B13" s="10">
        <v>44573.0</v>
      </c>
      <c r="C13" s="11"/>
      <c r="D13" s="12">
        <v>370.0</v>
      </c>
      <c r="E13" s="17"/>
      <c r="F13" s="14"/>
      <c r="G13" s="15"/>
      <c r="H13" s="44"/>
      <c r="I13" s="17">
        <v>2.5</v>
      </c>
      <c r="J13" s="17">
        <v>0.0</v>
      </c>
      <c r="K13" s="17">
        <v>2.5</v>
      </c>
      <c r="L13" s="17">
        <v>2.5</v>
      </c>
      <c r="M13" s="17">
        <v>2.0</v>
      </c>
      <c r="N13" s="8"/>
      <c r="O13" s="8"/>
      <c r="P13" s="4"/>
      <c r="Q13" s="4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4"/>
      <c r="AD13" s="8"/>
      <c r="AE13" s="8"/>
      <c r="AF13" s="8"/>
    </row>
    <row r="14">
      <c r="A14" s="9"/>
      <c r="B14" s="10">
        <v>44574.0</v>
      </c>
      <c r="C14" s="20">
        <v>1025.0</v>
      </c>
      <c r="D14" s="12"/>
      <c r="E14" s="17"/>
      <c r="F14" s="14"/>
      <c r="G14" s="15"/>
      <c r="H14" s="44"/>
      <c r="I14" s="17">
        <v>3.5</v>
      </c>
      <c r="J14" s="17">
        <v>0.0</v>
      </c>
      <c r="K14" s="17">
        <v>2.5</v>
      </c>
      <c r="L14" s="17">
        <v>2.5</v>
      </c>
      <c r="M14" s="17">
        <v>2.0</v>
      </c>
      <c r="N14" s="8"/>
      <c r="O14" s="4"/>
      <c r="P14" s="4"/>
      <c r="Q14" s="4"/>
      <c r="R14" s="8"/>
      <c r="S14" s="8"/>
      <c r="T14" s="4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>
      <c r="A15" s="9"/>
      <c r="B15" s="10">
        <v>44575.0</v>
      </c>
      <c r="C15" s="20">
        <v>300.0</v>
      </c>
      <c r="D15" s="12"/>
      <c r="E15" s="17"/>
      <c r="F15" s="14">
        <v>70.0</v>
      </c>
      <c r="G15" s="15"/>
      <c r="H15" s="44"/>
      <c r="I15" s="17">
        <v>2.0</v>
      </c>
      <c r="J15" s="17">
        <v>0.0</v>
      </c>
      <c r="K15" s="17">
        <v>2.0</v>
      </c>
      <c r="L15" s="17">
        <v>2.0</v>
      </c>
      <c r="M15" s="17">
        <v>2.0</v>
      </c>
      <c r="N15" s="8"/>
      <c r="O15" s="4"/>
      <c r="P15" s="4"/>
      <c r="Q15" s="4"/>
      <c r="R15" s="8"/>
      <c r="S15" s="8"/>
      <c r="T15" s="8"/>
      <c r="U15" s="8"/>
      <c r="V15" s="4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>
      <c r="A16" s="9"/>
      <c r="B16" s="10">
        <v>44576.0</v>
      </c>
      <c r="C16" s="20">
        <v>70.0</v>
      </c>
      <c r="D16" s="12"/>
      <c r="E16" s="17"/>
      <c r="F16" s="25"/>
      <c r="G16" s="15"/>
      <c r="H16" s="44"/>
      <c r="I16" s="17">
        <v>2.5</v>
      </c>
      <c r="J16" s="17">
        <v>0.0</v>
      </c>
      <c r="K16" s="17">
        <v>2.5</v>
      </c>
      <c r="L16" s="17">
        <v>2.5</v>
      </c>
      <c r="M16" s="17">
        <v>2.0</v>
      </c>
      <c r="N16" s="8"/>
      <c r="O16" s="8"/>
      <c r="P16" s="4"/>
      <c r="Q16" s="4"/>
      <c r="R16" s="8"/>
      <c r="S16" s="8"/>
      <c r="T16" s="8"/>
      <c r="U16" s="8"/>
      <c r="V16" s="4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>
      <c r="A17" s="9"/>
      <c r="B17" s="10">
        <v>44577.0</v>
      </c>
      <c r="C17" s="20">
        <v>855.0</v>
      </c>
      <c r="D17" s="18"/>
      <c r="E17" s="17">
        <v>122.0</v>
      </c>
      <c r="F17" s="14"/>
      <c r="G17" s="15"/>
      <c r="H17" s="44"/>
      <c r="I17" s="17">
        <v>2.5</v>
      </c>
      <c r="J17" s="17">
        <v>0.0</v>
      </c>
      <c r="K17" s="17">
        <v>2.5</v>
      </c>
      <c r="L17" s="17">
        <v>2.5</v>
      </c>
      <c r="M17" s="17">
        <v>2.5</v>
      </c>
      <c r="N17" s="8"/>
      <c r="O17" s="8"/>
      <c r="P17" s="4"/>
      <c r="Q17" s="4"/>
      <c r="R17" s="8"/>
      <c r="S17" s="8"/>
      <c r="T17" s="8"/>
      <c r="U17" s="8"/>
      <c r="V17" s="4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>
      <c r="A18" s="9"/>
      <c r="B18" s="10">
        <v>44578.0</v>
      </c>
      <c r="C18" s="20">
        <v>80.0</v>
      </c>
      <c r="D18" s="12"/>
      <c r="E18" s="17"/>
      <c r="F18" s="14"/>
      <c r="G18" s="15"/>
      <c r="H18" s="44"/>
      <c r="I18" s="17">
        <v>2.5</v>
      </c>
      <c r="J18" s="17">
        <v>0.0</v>
      </c>
      <c r="K18" s="17">
        <v>2.5</v>
      </c>
      <c r="L18" s="17">
        <v>2.5</v>
      </c>
      <c r="M18" s="17">
        <v>2.0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>
      <c r="A19" s="9"/>
      <c r="B19" s="10">
        <v>44579.0</v>
      </c>
      <c r="C19" s="20">
        <v>185.0</v>
      </c>
      <c r="D19" s="18"/>
      <c r="E19" s="17"/>
      <c r="F19" s="25"/>
      <c r="G19" s="19"/>
      <c r="H19" s="44"/>
      <c r="I19" s="17">
        <v>2.5</v>
      </c>
      <c r="J19" s="17">
        <v>0.0</v>
      </c>
      <c r="K19" s="17">
        <v>2.5</v>
      </c>
      <c r="L19" s="17">
        <v>2.5</v>
      </c>
      <c r="M19" s="17">
        <v>2.0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>
      <c r="A20" s="9"/>
      <c r="B20" s="10">
        <v>44580.0</v>
      </c>
      <c r="C20" s="11"/>
      <c r="D20" s="12"/>
      <c r="E20" s="17"/>
      <c r="F20" s="14">
        <v>180.0</v>
      </c>
      <c r="G20" s="19"/>
      <c r="H20" s="44"/>
      <c r="I20" s="17">
        <v>2.0</v>
      </c>
      <c r="J20" s="17">
        <v>0.0</v>
      </c>
      <c r="K20" s="17">
        <v>2.5</v>
      </c>
      <c r="L20" s="17">
        <v>2.5</v>
      </c>
      <c r="M20" s="17">
        <v>2.0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>
      <c r="A21" s="9"/>
      <c r="B21" s="10">
        <v>44581.0</v>
      </c>
      <c r="C21" s="20"/>
      <c r="D21" s="18"/>
      <c r="E21" s="17"/>
      <c r="F21" s="14">
        <v>345.0</v>
      </c>
      <c r="G21" s="15"/>
      <c r="H21" s="44"/>
      <c r="I21" s="17">
        <v>2.0</v>
      </c>
      <c r="J21" s="17"/>
      <c r="K21" s="17">
        <v>2.5</v>
      </c>
      <c r="L21" s="17">
        <v>2.5</v>
      </c>
      <c r="M21" s="17">
        <v>4.0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>
      <c r="A22" s="9"/>
      <c r="B22" s="10">
        <v>44582.0</v>
      </c>
      <c r="C22" s="20"/>
      <c r="D22" s="18"/>
      <c r="E22" s="17">
        <v>1333.0</v>
      </c>
      <c r="F22" s="25"/>
      <c r="G22" s="15"/>
      <c r="H22" s="44"/>
      <c r="I22" s="17">
        <v>2.0</v>
      </c>
      <c r="J22" s="17"/>
      <c r="K22" s="17">
        <v>2.0</v>
      </c>
      <c r="L22" s="17">
        <v>2.0</v>
      </c>
      <c r="M22" s="17">
        <v>6.0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>
      <c r="A23" s="9"/>
      <c r="B23" s="10">
        <v>44583.0</v>
      </c>
      <c r="C23" s="11"/>
      <c r="D23" s="18"/>
      <c r="E23" s="17">
        <v>57.0</v>
      </c>
      <c r="F23" s="14"/>
      <c r="G23" s="15"/>
      <c r="H23" s="44"/>
      <c r="I23" s="17">
        <v>2.5</v>
      </c>
      <c r="J23" s="17"/>
      <c r="K23" s="17">
        <v>2.5</v>
      </c>
      <c r="L23" s="17">
        <v>2.5</v>
      </c>
      <c r="M23" s="17">
        <v>0.0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>
      <c r="A24" s="9"/>
      <c r="B24" s="10">
        <v>44584.0</v>
      </c>
      <c r="C24" s="20"/>
      <c r="D24" s="18"/>
      <c r="E24" s="17">
        <v>235.0</v>
      </c>
      <c r="F24" s="14">
        <v>5.0</v>
      </c>
      <c r="G24" s="15"/>
      <c r="H24" s="44"/>
      <c r="I24" s="17">
        <v>2.0</v>
      </c>
      <c r="J24" s="17"/>
      <c r="K24" s="17">
        <v>2.5</v>
      </c>
      <c r="L24" s="17">
        <v>2.5</v>
      </c>
      <c r="M24" s="17">
        <v>0.0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>
      <c r="A25" s="9"/>
      <c r="B25" s="10">
        <v>44585.0</v>
      </c>
      <c r="C25" s="20"/>
      <c r="D25" s="18"/>
      <c r="E25" s="17">
        <v>100.0</v>
      </c>
      <c r="F25" s="25"/>
      <c r="G25" s="15"/>
      <c r="H25" s="44"/>
      <c r="I25" s="17">
        <v>2.0</v>
      </c>
      <c r="J25" s="17"/>
      <c r="K25" s="17">
        <v>2.5</v>
      </c>
      <c r="L25" s="17">
        <v>2.5</v>
      </c>
      <c r="M25" s="17">
        <v>0.0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>
      <c r="A26" s="9"/>
      <c r="B26" s="10">
        <v>44586.0</v>
      </c>
      <c r="C26" s="11"/>
      <c r="D26" s="12"/>
      <c r="E26" s="17">
        <v>157.0</v>
      </c>
      <c r="F26" s="25"/>
      <c r="G26" s="19"/>
      <c r="H26" s="44"/>
      <c r="I26" s="17">
        <v>2.0</v>
      </c>
      <c r="J26" s="17"/>
      <c r="K26" s="17">
        <v>2.5</v>
      </c>
      <c r="L26" s="17">
        <v>2.5</v>
      </c>
      <c r="M26" s="17">
        <v>0.0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>
      <c r="A27" s="9"/>
      <c r="B27" s="10">
        <v>44587.0</v>
      </c>
      <c r="C27" s="20"/>
      <c r="D27" s="18"/>
      <c r="E27" s="17">
        <v>45.0</v>
      </c>
      <c r="F27" s="25"/>
      <c r="G27" s="19"/>
      <c r="H27" s="44"/>
      <c r="I27" s="17">
        <v>2.5</v>
      </c>
      <c r="J27" s="17"/>
      <c r="K27" s="17">
        <v>2.5</v>
      </c>
      <c r="L27" s="17">
        <v>2.5</v>
      </c>
      <c r="M27" s="17">
        <v>0.0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>
      <c r="A28" s="9"/>
      <c r="B28" s="10">
        <v>44588.0</v>
      </c>
      <c r="C28" s="20"/>
      <c r="D28" s="12"/>
      <c r="E28" s="17">
        <v>313.0</v>
      </c>
      <c r="F28" s="14"/>
      <c r="G28" s="15"/>
      <c r="H28" s="44"/>
      <c r="I28" s="17">
        <v>2.5</v>
      </c>
      <c r="J28" s="17"/>
      <c r="K28" s="17">
        <v>3.5</v>
      </c>
      <c r="L28" s="17">
        <v>2.5</v>
      </c>
      <c r="M28" s="17">
        <v>0.0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>
      <c r="A29" s="9"/>
      <c r="B29" s="10">
        <v>44589.0</v>
      </c>
      <c r="C29" s="20">
        <v>365.0</v>
      </c>
      <c r="D29" s="12"/>
      <c r="E29" s="13"/>
      <c r="F29" s="14">
        <v>251.0</v>
      </c>
      <c r="G29" s="19"/>
      <c r="H29" s="44"/>
      <c r="I29" s="17">
        <v>3.0</v>
      </c>
      <c r="J29" s="17"/>
      <c r="K29" s="17">
        <v>2.0</v>
      </c>
      <c r="L29" s="17">
        <v>2.0</v>
      </c>
      <c r="M29" s="1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>
      <c r="A30" s="9"/>
      <c r="B30" s="10">
        <v>44590.0</v>
      </c>
      <c r="C30" s="20">
        <v>70.0</v>
      </c>
      <c r="D30" s="12"/>
      <c r="E30" s="17"/>
      <c r="F30" s="14"/>
      <c r="G30" s="15"/>
      <c r="H30" s="44"/>
      <c r="I30" s="17">
        <v>2.5</v>
      </c>
      <c r="J30" s="17"/>
      <c r="K30" s="17">
        <v>2.5</v>
      </c>
      <c r="L30" s="17">
        <v>2.5</v>
      </c>
      <c r="M30" s="17">
        <v>0.0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>
      <c r="A31" s="26"/>
      <c r="B31" s="10">
        <v>44591.0</v>
      </c>
      <c r="C31" s="20"/>
      <c r="D31" s="12"/>
      <c r="E31" s="17">
        <v>242.0</v>
      </c>
      <c r="F31" s="14"/>
      <c r="G31" s="15"/>
      <c r="H31" s="44"/>
      <c r="I31" s="17">
        <v>5.0</v>
      </c>
      <c r="J31" s="17"/>
      <c r="K31" s="17">
        <v>5.0</v>
      </c>
      <c r="L31" s="17">
        <v>5.0</v>
      </c>
      <c r="M31" s="17"/>
      <c r="N31" s="4" t="s">
        <v>28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>
      <c r="A32" s="24"/>
      <c r="B32" s="24"/>
      <c r="C32" s="24">
        <f>sum(C2:C31)</f>
        <v>3445</v>
      </c>
      <c r="D32" s="24">
        <f>SUM(D2:D31)</f>
        <v>370</v>
      </c>
      <c r="E32" s="24">
        <f>sum(E2:E31)</f>
        <v>2604</v>
      </c>
      <c r="F32" s="24">
        <f>SUM(F2:F31)</f>
        <v>2701</v>
      </c>
      <c r="G32" s="24">
        <f>sum(G2:G31)</f>
        <v>2120</v>
      </c>
      <c r="H32" s="27">
        <f>SUM(C32:G32)</f>
        <v>11240</v>
      </c>
      <c r="I32" s="28">
        <f t="shared" ref="I32:M32" si="1">SUM(I2:I31)</f>
        <v>73</v>
      </c>
      <c r="J32" s="28">
        <f t="shared" si="1"/>
        <v>0</v>
      </c>
      <c r="K32" s="28">
        <f t="shared" si="1"/>
        <v>76.5</v>
      </c>
      <c r="L32" s="28">
        <f t="shared" si="1"/>
        <v>75.5</v>
      </c>
      <c r="M32" s="28">
        <f t="shared" si="1"/>
        <v>48.5</v>
      </c>
      <c r="N32" s="29">
        <f>SUM(I32:M32)</f>
        <v>273.5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>
      <c r="A33" s="2" t="s">
        <v>29</v>
      </c>
      <c r="B33" s="23"/>
      <c r="C33" s="23"/>
      <c r="D33" s="8"/>
      <c r="E33" s="4"/>
      <c r="F33" s="4"/>
      <c r="G33" s="30" t="s">
        <v>30</v>
      </c>
      <c r="H33" s="31">
        <f>H32/N32</f>
        <v>41.09689214</v>
      </c>
      <c r="I33" s="20" t="s">
        <v>2</v>
      </c>
      <c r="J33" s="12" t="s">
        <v>3</v>
      </c>
      <c r="K33" s="17" t="s">
        <v>4</v>
      </c>
      <c r="L33" s="14" t="s">
        <v>80</v>
      </c>
      <c r="M33" s="15" t="s">
        <v>6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>
      <c r="A34" s="32"/>
      <c r="B34" s="32"/>
      <c r="C34" s="32"/>
      <c r="D34" s="8"/>
      <c r="E34" s="8"/>
      <c r="F34" s="8"/>
      <c r="G34" s="33" t="s">
        <v>32</v>
      </c>
      <c r="H34" s="34"/>
      <c r="I34" s="11">
        <f>I32*H33</f>
        <v>3000.073126</v>
      </c>
      <c r="J34" s="18">
        <f>J32*H33</f>
        <v>0</v>
      </c>
      <c r="K34" s="13">
        <f>K32*H33</f>
        <v>3143.912249</v>
      </c>
      <c r="L34" s="25">
        <f>L32*H33</f>
        <v>3102.815356</v>
      </c>
      <c r="M34" s="19">
        <f>M32*H33</f>
        <v>1993.199269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>
      <c r="A35" s="32"/>
      <c r="B35" s="32"/>
      <c r="C35" s="32"/>
      <c r="D35" s="8"/>
      <c r="E35" s="8"/>
      <c r="F35" s="8"/>
      <c r="G35" s="9" t="s">
        <v>34</v>
      </c>
      <c r="H35" s="35"/>
      <c r="I35" s="11">
        <f t="shared" ref="I35:M35" si="2">C32-I34</f>
        <v>444.9268739</v>
      </c>
      <c r="J35" s="18">
        <f t="shared" si="2"/>
        <v>370</v>
      </c>
      <c r="K35" s="13">
        <f t="shared" si="2"/>
        <v>-539.9122486</v>
      </c>
      <c r="L35" s="25">
        <f t="shared" si="2"/>
        <v>-401.8153565</v>
      </c>
      <c r="M35" s="19">
        <f t="shared" si="2"/>
        <v>126.8007313</v>
      </c>
      <c r="N35" s="8">
        <f t="shared" ref="N35:N36" si="3">SUM(I35:M35)</f>
        <v>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>
      <c r="A36" s="32"/>
      <c r="B36" s="32"/>
      <c r="C36" s="32"/>
      <c r="D36" s="8"/>
      <c r="E36" s="8"/>
      <c r="F36" s="4"/>
      <c r="G36" s="2" t="s">
        <v>36</v>
      </c>
      <c r="H36" s="23"/>
      <c r="I36" s="24">
        <f>I35+C47</f>
        <v>444.9268739</v>
      </c>
      <c r="J36" s="24">
        <f>J35+C48</f>
        <v>370</v>
      </c>
      <c r="K36" s="24">
        <f>K35+C49</f>
        <v>-539.9122486</v>
      </c>
      <c r="L36" s="24">
        <f>L35+C50</f>
        <v>-401.8153565</v>
      </c>
      <c r="M36" s="24">
        <f>M35+C51</f>
        <v>126.8007313</v>
      </c>
      <c r="N36" s="8">
        <f t="shared" si="3"/>
        <v>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>
      <c r="A37" s="32"/>
      <c r="B37" s="36"/>
      <c r="C37" s="36"/>
      <c r="D37" s="8"/>
      <c r="E37" s="8"/>
      <c r="F37" s="8"/>
      <c r="G37" s="8"/>
      <c r="H37" s="8"/>
      <c r="I37" s="1"/>
      <c r="J37" s="37"/>
      <c r="K37" s="37"/>
      <c r="L37" s="37"/>
      <c r="M37" s="3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>
      <c r="A38" s="32"/>
      <c r="B38" s="32"/>
      <c r="C38" s="32"/>
      <c r="D38" s="8"/>
      <c r="E38" s="4"/>
      <c r="F38" s="4"/>
      <c r="G38" s="8"/>
      <c r="H38" s="4"/>
      <c r="I38" s="4"/>
      <c r="J38" s="4"/>
      <c r="K38" s="4"/>
      <c r="L38" s="4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>
      <c r="A39" s="32"/>
      <c r="B39" s="32"/>
      <c r="C39" s="32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>
      <c r="A40" s="32"/>
      <c r="B40" s="32"/>
      <c r="C40" s="32"/>
      <c r="D40" s="53" t="s">
        <v>84</v>
      </c>
      <c r="L40" s="8"/>
      <c r="M40" s="4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>
      <c r="A41" s="32"/>
      <c r="B41" s="32"/>
      <c r="C41" s="36"/>
      <c r="L41" s="4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>
      <c r="A42" s="36"/>
      <c r="B42" s="36"/>
      <c r="C42" s="36"/>
      <c r="L42" s="4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>
      <c r="A43" s="36"/>
      <c r="B43" s="36"/>
      <c r="C43" s="3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>
      <c r="A44" s="6" t="s">
        <v>43</v>
      </c>
      <c r="B44" s="24">
        <f>SUM(B34:B43)</f>
        <v>0</v>
      </c>
      <c r="C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>
      <c r="A45" s="6" t="s">
        <v>44</v>
      </c>
      <c r="B45" s="24">
        <f>B44/5</f>
        <v>0</v>
      </c>
      <c r="C45" s="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>
      <c r="A46" s="6"/>
      <c r="B46" s="24"/>
      <c r="C46" s="38" t="s">
        <v>45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>
      <c r="A47" s="6" t="s">
        <v>2</v>
      </c>
      <c r="B47" s="6">
        <v>0.0</v>
      </c>
      <c r="C47" s="28">
        <f>B47-B45</f>
        <v>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>
      <c r="A48" s="6" t="s">
        <v>3</v>
      </c>
      <c r="B48" s="24">
        <f>B34+B36</f>
        <v>0</v>
      </c>
      <c r="C48" s="2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6" t="s">
        <v>4</v>
      </c>
      <c r="B49" s="24">
        <f>B38+B39</f>
        <v>0</v>
      </c>
      <c r="C49" s="28">
        <f>B49-B45</f>
        <v>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>
      <c r="A50" s="6" t="s">
        <v>5</v>
      </c>
      <c r="B50" s="24">
        <f>B35+B40</f>
        <v>0</v>
      </c>
      <c r="C50" s="28">
        <f>B50-B45</f>
        <v>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>
      <c r="A51" s="6" t="s">
        <v>6</v>
      </c>
      <c r="B51" s="6">
        <v>0.0</v>
      </c>
      <c r="C51" s="28">
        <f>B51-B45</f>
        <v>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4">
      <c r="A54" s="2"/>
      <c r="B54" s="23"/>
    </row>
    <row r="55">
      <c r="A55" s="39"/>
      <c r="B55" s="23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8"/>
      <c r="B61" s="8"/>
    </row>
    <row r="62">
      <c r="A62" s="43"/>
      <c r="B62" s="8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8"/>
      <c r="B68" s="4"/>
    </row>
    <row r="69">
      <c r="A69" s="8"/>
      <c r="B69" s="8"/>
    </row>
    <row r="70">
      <c r="A70" s="8"/>
      <c r="B70" s="8"/>
    </row>
    <row r="71">
      <c r="A71" s="45"/>
      <c r="B71" s="46"/>
    </row>
    <row r="72">
      <c r="A72" s="47"/>
      <c r="B72" s="47"/>
    </row>
    <row r="73">
      <c r="A73" s="47"/>
      <c r="B73" s="47"/>
    </row>
    <row r="74">
      <c r="B74" s="48"/>
    </row>
    <row r="75">
      <c r="A75" s="49"/>
    </row>
    <row r="76">
      <c r="A76" s="51"/>
      <c r="B76" s="51"/>
    </row>
    <row r="77">
      <c r="A77" s="51"/>
      <c r="B77" s="51"/>
    </row>
    <row r="78">
      <c r="A78" s="51"/>
      <c r="B78" s="51"/>
    </row>
    <row r="79">
      <c r="A79" s="51"/>
      <c r="B79" s="51"/>
    </row>
    <row r="80">
      <c r="A80" s="51"/>
      <c r="B80" s="51"/>
    </row>
    <row r="81">
      <c r="A81" s="51"/>
      <c r="B81" s="52"/>
    </row>
  </sheetData>
  <mergeCells count="1">
    <mergeCell ref="D40:K4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  <col customWidth="1" min="4" max="4" width="17.14"/>
    <col customWidth="1" min="8" max="8" width="15.57"/>
    <col customWidth="1" min="12" max="12" width="16.86"/>
    <col customWidth="1" min="13" max="13" width="17.0"/>
  </cols>
  <sheetData>
    <row r="1">
      <c r="A1" s="54" t="s">
        <v>85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>
      <c r="A4" s="1" t="s">
        <v>74</v>
      </c>
      <c r="B4" s="1" t="s">
        <v>1</v>
      </c>
      <c r="C4" s="2" t="s">
        <v>2</v>
      </c>
      <c r="D4" s="2" t="s">
        <v>3</v>
      </c>
      <c r="E4" s="2" t="s">
        <v>4</v>
      </c>
      <c r="F4" s="2" t="s">
        <v>75</v>
      </c>
      <c r="G4" s="2" t="s">
        <v>6</v>
      </c>
      <c r="H4" s="55"/>
      <c r="I4" s="3" t="s">
        <v>7</v>
      </c>
      <c r="J4" s="2" t="s">
        <v>2</v>
      </c>
      <c r="K4" s="2" t="s">
        <v>3</v>
      </c>
      <c r="L4" s="2" t="s">
        <v>4</v>
      </c>
      <c r="M4" s="2" t="s">
        <v>75</v>
      </c>
      <c r="N4" s="2" t="s">
        <v>6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>
      <c r="A5" s="9"/>
      <c r="B5" s="10">
        <v>44593.0</v>
      </c>
      <c r="C5" s="20">
        <v>265.0</v>
      </c>
      <c r="D5" s="12"/>
      <c r="E5" s="17"/>
      <c r="F5" s="14"/>
      <c r="G5" s="15"/>
      <c r="H5" s="56" t="s">
        <v>86</v>
      </c>
      <c r="I5" s="44"/>
      <c r="J5" s="17">
        <v>2.5</v>
      </c>
      <c r="K5" s="17">
        <v>0.0</v>
      </c>
      <c r="L5" s="17">
        <v>2.5</v>
      </c>
      <c r="M5" s="17">
        <v>2.5</v>
      </c>
      <c r="N5" s="1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>
      <c r="A6" s="9"/>
      <c r="B6" s="10">
        <v>44594.0</v>
      </c>
      <c r="C6" s="11"/>
      <c r="D6" s="12"/>
      <c r="E6" s="17"/>
      <c r="F6" s="14">
        <v>1512.0</v>
      </c>
      <c r="G6" s="15"/>
      <c r="I6" s="44"/>
      <c r="J6" s="17">
        <v>2.5</v>
      </c>
      <c r="K6" s="17">
        <v>0.0</v>
      </c>
      <c r="L6" s="17">
        <v>3.5</v>
      </c>
      <c r="M6" s="17">
        <v>2.5</v>
      </c>
      <c r="N6" s="17">
        <v>1.0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A7" s="9"/>
      <c r="B7" s="10">
        <v>44595.0</v>
      </c>
      <c r="C7" s="20"/>
      <c r="D7" s="12"/>
      <c r="E7" s="17"/>
      <c r="F7" s="14">
        <v>92.0</v>
      </c>
      <c r="G7" s="19"/>
      <c r="I7" s="44"/>
      <c r="J7" s="17">
        <v>2.0</v>
      </c>
      <c r="K7" s="17">
        <v>0.0</v>
      </c>
      <c r="L7" s="17">
        <v>2.0</v>
      </c>
      <c r="M7" s="17">
        <v>2.0</v>
      </c>
      <c r="N7" s="17">
        <v>2.0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>
      <c r="A8" s="9"/>
      <c r="B8" s="10">
        <v>44596.0</v>
      </c>
      <c r="C8" s="11"/>
      <c r="D8" s="12"/>
      <c r="E8" s="17"/>
      <c r="F8" s="14">
        <v>250.0</v>
      </c>
      <c r="G8" s="19"/>
      <c r="I8" s="44"/>
      <c r="J8" s="17">
        <v>2.0</v>
      </c>
      <c r="K8" s="17">
        <v>0.0</v>
      </c>
      <c r="L8" s="17">
        <v>2.5</v>
      </c>
      <c r="M8" s="17">
        <v>2.5</v>
      </c>
      <c r="N8" s="17">
        <v>2.0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>
      <c r="A9" s="9"/>
      <c r="B9" s="10">
        <v>44597.0</v>
      </c>
      <c r="C9" s="20"/>
      <c r="D9" s="12"/>
      <c r="E9" s="17"/>
      <c r="F9" s="14">
        <v>277.0</v>
      </c>
      <c r="G9" s="15"/>
      <c r="I9" s="44"/>
      <c r="J9" s="17">
        <v>2.0</v>
      </c>
      <c r="K9" s="17">
        <v>0.0</v>
      </c>
      <c r="L9" s="17">
        <v>2.5</v>
      </c>
      <c r="M9" s="17">
        <v>2.5</v>
      </c>
      <c r="N9" s="17">
        <v>2.0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>
      <c r="A10" s="9"/>
      <c r="B10" s="10">
        <v>44598.0</v>
      </c>
      <c r="C10" s="11"/>
      <c r="D10" s="18"/>
      <c r="E10" s="17"/>
      <c r="F10" s="14"/>
      <c r="G10" s="15"/>
      <c r="I10" s="44"/>
      <c r="J10" s="17">
        <v>2.0</v>
      </c>
      <c r="K10" s="17">
        <v>0.0</v>
      </c>
      <c r="L10" s="17">
        <v>2.5</v>
      </c>
      <c r="M10" s="17">
        <v>2.5</v>
      </c>
      <c r="N10" s="17">
        <v>2.0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8"/>
    </row>
    <row r="11">
      <c r="A11" s="9"/>
      <c r="B11" s="10">
        <v>44599.0</v>
      </c>
      <c r="C11" s="20">
        <v>110.0</v>
      </c>
      <c r="D11" s="18"/>
      <c r="E11" s="17"/>
      <c r="F11" s="14">
        <v>72.0</v>
      </c>
      <c r="G11" s="15"/>
      <c r="I11" s="44"/>
      <c r="J11" s="17">
        <v>2.0</v>
      </c>
      <c r="K11" s="17">
        <v>0.0</v>
      </c>
      <c r="L11" s="17">
        <v>2.5</v>
      </c>
      <c r="M11" s="17">
        <v>2.5</v>
      </c>
      <c r="N11" s="17">
        <v>2.0</v>
      </c>
      <c r="O11" s="4"/>
      <c r="P11" s="4"/>
      <c r="Q11" s="8"/>
      <c r="R11" s="8"/>
      <c r="S11" s="4"/>
      <c r="T11" s="4"/>
      <c r="U11" s="8"/>
      <c r="V11" s="8"/>
      <c r="W11" s="4"/>
      <c r="X11" s="4"/>
      <c r="Y11" s="4"/>
      <c r="Z11" s="4"/>
      <c r="AA11" s="4"/>
      <c r="AB11" s="8"/>
      <c r="AC11" s="4"/>
      <c r="AD11" s="4"/>
      <c r="AE11" s="8"/>
      <c r="AF11" s="8"/>
      <c r="AG11" s="8"/>
    </row>
    <row r="12">
      <c r="A12" s="9"/>
      <c r="B12" s="10">
        <v>44600.0</v>
      </c>
      <c r="C12" s="11"/>
      <c r="D12" s="18"/>
      <c r="E12" s="17">
        <v>354.0</v>
      </c>
      <c r="F12" s="14"/>
      <c r="G12" s="15"/>
      <c r="I12" s="44"/>
      <c r="J12" s="17">
        <v>2.0</v>
      </c>
      <c r="K12" s="17">
        <v>0.0</v>
      </c>
      <c r="L12" s="17">
        <v>2.5</v>
      </c>
      <c r="M12" s="17">
        <v>2.5</v>
      </c>
      <c r="N12" s="17">
        <v>2.0</v>
      </c>
      <c r="O12" s="4"/>
      <c r="P12" s="4"/>
      <c r="Q12" s="8"/>
      <c r="R12" s="8"/>
      <c r="S12" s="4"/>
      <c r="T12" s="8"/>
      <c r="U12" s="8"/>
      <c r="V12" s="4"/>
      <c r="W12" s="8"/>
      <c r="X12" s="8"/>
      <c r="Y12" s="4"/>
      <c r="Z12" s="8"/>
      <c r="AA12" s="8"/>
      <c r="AB12" s="4"/>
      <c r="AC12" s="8"/>
      <c r="AD12" s="8"/>
      <c r="AE12" s="4"/>
      <c r="AF12" s="8"/>
      <c r="AG12" s="8"/>
    </row>
    <row r="13">
      <c r="A13" s="9"/>
      <c r="B13" s="10">
        <v>44601.0</v>
      </c>
      <c r="C13" s="11"/>
      <c r="D13" s="18"/>
      <c r="E13" s="17">
        <v>125.0</v>
      </c>
      <c r="F13" s="14"/>
      <c r="G13" s="15"/>
      <c r="I13" s="44"/>
      <c r="J13" s="17">
        <v>2.0</v>
      </c>
      <c r="K13" s="17">
        <v>0.0</v>
      </c>
      <c r="L13" s="17">
        <v>2.5</v>
      </c>
      <c r="M13" s="17">
        <v>4.5</v>
      </c>
      <c r="N13" s="17">
        <v>2.0</v>
      </c>
      <c r="O13" s="8"/>
      <c r="P13" s="8"/>
      <c r="Q13" s="4"/>
      <c r="R13" s="8"/>
      <c r="S13" s="8"/>
      <c r="T13" s="8"/>
      <c r="U13" s="8"/>
      <c r="V13" s="8"/>
      <c r="W13" s="4"/>
      <c r="X13" s="4"/>
      <c r="Y13" s="8"/>
      <c r="Z13" s="4"/>
      <c r="AA13" s="8"/>
      <c r="AB13" s="8"/>
      <c r="AC13" s="4"/>
      <c r="AD13" s="8"/>
      <c r="AE13" s="8"/>
      <c r="AF13" s="8"/>
      <c r="AG13" s="8"/>
    </row>
    <row r="14">
      <c r="A14" s="9"/>
      <c r="B14" s="10">
        <v>44602.0</v>
      </c>
      <c r="C14" s="11"/>
      <c r="D14" s="12"/>
      <c r="E14" s="17"/>
      <c r="F14" s="14"/>
      <c r="G14" s="15">
        <v>1069.0</v>
      </c>
      <c r="I14" s="44"/>
      <c r="J14" s="17">
        <v>2.0</v>
      </c>
      <c r="K14" s="17">
        <v>0.0</v>
      </c>
      <c r="L14" s="17">
        <v>2.5</v>
      </c>
      <c r="M14" s="17">
        <v>6.0</v>
      </c>
      <c r="N14" s="17">
        <v>2.5</v>
      </c>
      <c r="O14" s="8"/>
      <c r="P14" s="8"/>
      <c r="Q14" s="8"/>
      <c r="R14" s="8"/>
      <c r="S14" s="8"/>
      <c r="T14" s="8"/>
      <c r="U14" s="8"/>
      <c r="V14" s="8"/>
      <c r="W14" s="8"/>
      <c r="X14" s="4"/>
      <c r="Y14" s="8"/>
      <c r="Z14" s="8"/>
      <c r="AA14" s="4"/>
      <c r="AB14" s="8"/>
      <c r="AC14" s="8"/>
      <c r="AD14" s="4"/>
      <c r="AE14" s="8"/>
      <c r="AF14" s="8"/>
      <c r="AG14" s="8"/>
    </row>
    <row r="15">
      <c r="A15" s="9"/>
      <c r="B15" s="10">
        <v>44603.0</v>
      </c>
      <c r="C15" s="20">
        <v>47.0</v>
      </c>
      <c r="D15" s="18"/>
      <c r="E15" s="17"/>
      <c r="F15" s="14">
        <v>185.0</v>
      </c>
      <c r="G15" s="15"/>
      <c r="I15" s="44"/>
      <c r="J15" s="17">
        <v>2.5</v>
      </c>
      <c r="K15" s="17">
        <v>0.0</v>
      </c>
      <c r="L15" s="17">
        <v>2.5</v>
      </c>
      <c r="M15" s="17">
        <v>2.5</v>
      </c>
      <c r="N15" s="17">
        <v>2.0</v>
      </c>
      <c r="O15" s="8"/>
      <c r="P15" s="8"/>
      <c r="Q15" s="4"/>
      <c r="R15" s="4"/>
      <c r="S15" s="8"/>
      <c r="T15" s="8"/>
      <c r="U15" s="8"/>
      <c r="V15" s="8"/>
      <c r="W15" s="8"/>
      <c r="X15" s="4"/>
      <c r="Y15" s="8"/>
      <c r="Z15" s="8"/>
      <c r="AA15" s="4"/>
      <c r="AB15" s="8"/>
      <c r="AC15" s="8"/>
      <c r="AD15" s="4"/>
      <c r="AE15" s="8"/>
      <c r="AF15" s="8"/>
      <c r="AG15" s="8"/>
    </row>
    <row r="16">
      <c r="A16" s="9"/>
      <c r="B16" s="10">
        <v>44604.0</v>
      </c>
      <c r="C16" s="20">
        <v>130.0</v>
      </c>
      <c r="D16" s="12"/>
      <c r="E16" s="17"/>
      <c r="F16" s="14"/>
      <c r="G16" s="15">
        <v>355.0</v>
      </c>
      <c r="I16" s="44"/>
      <c r="J16" s="17">
        <v>2.0</v>
      </c>
      <c r="K16" s="17">
        <v>0.0</v>
      </c>
      <c r="L16" s="17">
        <v>2.5</v>
      </c>
      <c r="M16" s="17">
        <v>2.5</v>
      </c>
      <c r="N16" s="17">
        <v>2.0</v>
      </c>
      <c r="O16" s="8"/>
      <c r="P16" s="8"/>
      <c r="Q16" s="4"/>
      <c r="R16" s="4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4"/>
      <c r="AE16" s="8"/>
      <c r="AF16" s="8"/>
      <c r="AG16" s="8"/>
    </row>
    <row r="17">
      <c r="A17" s="9"/>
      <c r="B17" s="10">
        <v>44605.0</v>
      </c>
      <c r="C17" s="20"/>
      <c r="D17" s="12"/>
      <c r="E17" s="17"/>
      <c r="F17" s="14"/>
      <c r="G17" s="15">
        <v>485.0</v>
      </c>
      <c r="I17" s="44"/>
      <c r="J17" s="17">
        <v>2.0</v>
      </c>
      <c r="K17" s="17">
        <v>0.0</v>
      </c>
      <c r="L17" s="17">
        <v>2.5</v>
      </c>
      <c r="M17" s="17">
        <v>2.5</v>
      </c>
      <c r="N17" s="17">
        <v>2.0</v>
      </c>
      <c r="O17" s="8"/>
      <c r="P17" s="4"/>
      <c r="Q17" s="4"/>
      <c r="R17" s="4"/>
      <c r="S17" s="8"/>
      <c r="T17" s="8"/>
      <c r="U17" s="4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>
      <c r="A18" s="9"/>
      <c r="B18" s="10">
        <v>44606.0</v>
      </c>
      <c r="C18" s="20"/>
      <c r="D18" s="12"/>
      <c r="E18" s="17"/>
      <c r="F18" s="14"/>
      <c r="G18" s="15"/>
      <c r="I18" s="44"/>
      <c r="J18" s="17">
        <v>2.0</v>
      </c>
      <c r="K18" s="17">
        <v>0.0</v>
      </c>
      <c r="L18" s="17">
        <v>0.5</v>
      </c>
      <c r="M18" s="17">
        <v>2.5</v>
      </c>
      <c r="N18" s="17">
        <v>2.0</v>
      </c>
      <c r="O18" s="8"/>
      <c r="P18" s="4"/>
      <c r="Q18" s="4"/>
      <c r="R18" s="4"/>
      <c r="S18" s="8"/>
      <c r="T18" s="8"/>
      <c r="U18" s="8"/>
      <c r="V18" s="8"/>
      <c r="W18" s="4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>
      <c r="A19" s="9"/>
      <c r="B19" s="10">
        <v>44607.0</v>
      </c>
      <c r="C19" s="20"/>
      <c r="D19" s="12"/>
      <c r="E19" s="17"/>
      <c r="F19" s="14">
        <v>100.0</v>
      </c>
      <c r="G19" s="15">
        <v>405.0</v>
      </c>
      <c r="I19" s="44"/>
      <c r="J19" s="17">
        <v>2.0</v>
      </c>
      <c r="K19" s="17">
        <v>0.0</v>
      </c>
      <c r="L19" s="17">
        <v>0.0</v>
      </c>
      <c r="M19" s="17">
        <v>2.0</v>
      </c>
      <c r="N19" s="17">
        <v>2.0</v>
      </c>
      <c r="O19" s="8"/>
      <c r="P19" s="8"/>
      <c r="Q19" s="4"/>
      <c r="R19" s="4"/>
      <c r="S19" s="8"/>
      <c r="T19" s="8"/>
      <c r="U19" s="8"/>
      <c r="V19" s="8"/>
      <c r="W19" s="4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>
      <c r="A20" s="9"/>
      <c r="B20" s="10">
        <v>44608.0</v>
      </c>
      <c r="C20" s="20">
        <v>730.0</v>
      </c>
      <c r="D20" s="18"/>
      <c r="E20" s="17"/>
      <c r="F20" s="14"/>
      <c r="G20" s="15"/>
      <c r="I20" s="44"/>
      <c r="J20" s="17">
        <v>2.0</v>
      </c>
      <c r="K20" s="17">
        <v>0.0</v>
      </c>
      <c r="L20" s="17">
        <v>0.0</v>
      </c>
      <c r="M20" s="17">
        <v>2.0</v>
      </c>
      <c r="N20" s="17">
        <v>2.0</v>
      </c>
      <c r="O20" s="8"/>
      <c r="P20" s="8"/>
      <c r="Q20" s="4"/>
      <c r="R20" s="4"/>
      <c r="S20" s="8"/>
      <c r="T20" s="8"/>
      <c r="U20" s="8"/>
      <c r="V20" s="8"/>
      <c r="W20" s="4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>
      <c r="A21" s="9"/>
      <c r="B21" s="10">
        <v>44609.0</v>
      </c>
      <c r="C21" s="20">
        <v>325.0</v>
      </c>
      <c r="D21" s="12"/>
      <c r="E21" s="17"/>
      <c r="F21" s="14"/>
      <c r="G21" s="15"/>
      <c r="I21" s="44"/>
      <c r="J21" s="17">
        <v>2.0</v>
      </c>
      <c r="K21" s="17">
        <v>0.0</v>
      </c>
      <c r="L21" s="17">
        <v>0.0</v>
      </c>
      <c r="M21" s="17">
        <v>2.0</v>
      </c>
      <c r="N21" s="17">
        <v>2.0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>
      <c r="A22" s="9"/>
      <c r="B22" s="10">
        <v>44610.0</v>
      </c>
      <c r="C22" s="20">
        <v>710.0</v>
      </c>
      <c r="D22" s="18"/>
      <c r="E22" s="17"/>
      <c r="F22" s="25"/>
      <c r="G22" s="19"/>
      <c r="I22" s="44"/>
      <c r="J22" s="17">
        <v>3.0</v>
      </c>
      <c r="K22" s="17">
        <v>0.0</v>
      </c>
      <c r="L22" s="17">
        <v>0.0</v>
      </c>
      <c r="M22" s="17">
        <v>2.0</v>
      </c>
      <c r="N22" s="17">
        <v>2.0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>
      <c r="A23" s="9"/>
      <c r="B23" s="10">
        <v>44611.0</v>
      </c>
      <c r="C23" s="20">
        <v>105.0</v>
      </c>
      <c r="D23" s="12"/>
      <c r="E23" s="17"/>
      <c r="F23" s="14">
        <v>82.0</v>
      </c>
      <c r="G23" s="19"/>
      <c r="I23" s="44"/>
      <c r="J23" s="17">
        <v>2.0</v>
      </c>
      <c r="K23" s="17">
        <v>0.0</v>
      </c>
      <c r="L23" s="17">
        <v>0.0</v>
      </c>
      <c r="M23" s="17">
        <v>2.0</v>
      </c>
      <c r="N23" s="17">
        <v>2.0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>
      <c r="A24" s="9"/>
      <c r="B24" s="10">
        <v>44612.0</v>
      </c>
      <c r="C24" s="20">
        <v>186.0</v>
      </c>
      <c r="D24" s="18"/>
      <c r="E24" s="17"/>
      <c r="F24" s="14"/>
      <c r="G24" s="15"/>
      <c r="I24" s="44"/>
      <c r="J24" s="17">
        <v>2.0</v>
      </c>
      <c r="K24" s="17">
        <v>0.0</v>
      </c>
      <c r="L24" s="17">
        <v>0.0</v>
      </c>
      <c r="M24" s="17">
        <v>2.0</v>
      </c>
      <c r="N24" s="17">
        <v>2.0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>
      <c r="A25" s="9"/>
      <c r="B25" s="10">
        <v>44613.0</v>
      </c>
      <c r="C25" s="20">
        <v>55.0</v>
      </c>
      <c r="D25" s="18"/>
      <c r="E25" s="17"/>
      <c r="F25" s="25"/>
      <c r="G25" s="15"/>
      <c r="I25" s="44"/>
      <c r="J25" s="17">
        <v>2.0</v>
      </c>
      <c r="K25" s="17">
        <v>0.0</v>
      </c>
      <c r="L25" s="17">
        <v>0.0</v>
      </c>
      <c r="M25" s="17">
        <v>2.0</v>
      </c>
      <c r="N25" s="17">
        <v>2.0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>
      <c r="A26" s="9"/>
      <c r="B26" s="10">
        <v>44614.0</v>
      </c>
      <c r="C26" s="20">
        <v>35.0</v>
      </c>
      <c r="D26" s="18"/>
      <c r="E26" s="17"/>
      <c r="F26" s="14"/>
      <c r="G26" s="15"/>
      <c r="I26" s="44"/>
      <c r="J26" s="17">
        <v>2.0</v>
      </c>
      <c r="K26" s="17">
        <v>0.0</v>
      </c>
      <c r="L26" s="17">
        <v>0.0</v>
      </c>
      <c r="M26" s="17">
        <v>2.0</v>
      </c>
      <c r="N26" s="17">
        <v>2.0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>
      <c r="A27" s="9"/>
      <c r="B27" s="10">
        <v>44615.0</v>
      </c>
      <c r="C27" s="20"/>
      <c r="D27" s="18"/>
      <c r="E27" s="17"/>
      <c r="F27" s="14">
        <v>213.0</v>
      </c>
      <c r="G27" s="15"/>
      <c r="I27" s="44"/>
      <c r="J27" s="17">
        <v>2.0</v>
      </c>
      <c r="K27" s="17"/>
      <c r="L27" s="17">
        <v>2.5</v>
      </c>
      <c r="M27" s="17">
        <v>2.0</v>
      </c>
      <c r="N27" s="17">
        <v>2.0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>
      <c r="A28" s="9"/>
      <c r="B28" s="10">
        <v>44616.0</v>
      </c>
      <c r="C28" s="20"/>
      <c r="D28" s="18"/>
      <c r="E28" s="17"/>
      <c r="F28" s="25"/>
      <c r="G28" s="15"/>
      <c r="I28" s="44"/>
      <c r="J28" s="17"/>
      <c r="K28" s="17"/>
      <c r="L28" s="17"/>
      <c r="M28" s="17"/>
      <c r="N28" s="1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>
      <c r="A29" s="9"/>
      <c r="B29" s="10">
        <v>44617.0</v>
      </c>
      <c r="C29" s="11"/>
      <c r="D29" s="12"/>
      <c r="E29" s="17"/>
      <c r="F29" s="25"/>
      <c r="G29" s="19"/>
      <c r="I29" s="44"/>
      <c r="J29" s="17"/>
      <c r="K29" s="17"/>
      <c r="L29" s="17"/>
      <c r="M29" s="17"/>
      <c r="N29" s="1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9"/>
      <c r="B30" s="10">
        <v>44618.0</v>
      </c>
      <c r="C30" s="20"/>
      <c r="D30" s="18"/>
      <c r="E30" s="17"/>
      <c r="F30" s="25"/>
      <c r="G30" s="19"/>
      <c r="I30" s="44"/>
      <c r="J30" s="17"/>
      <c r="K30" s="17"/>
      <c r="L30" s="17"/>
      <c r="M30" s="17"/>
      <c r="N30" s="1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9"/>
      <c r="B31" s="10">
        <v>44619.0</v>
      </c>
      <c r="C31" s="20"/>
      <c r="D31" s="12"/>
      <c r="E31" s="17"/>
      <c r="F31" s="14"/>
      <c r="G31" s="15"/>
      <c r="I31" s="44"/>
      <c r="J31" s="17"/>
      <c r="K31" s="17"/>
      <c r="L31" s="17"/>
      <c r="M31" s="17"/>
      <c r="N31" s="1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9"/>
      <c r="B32" s="10">
        <v>44620.0</v>
      </c>
      <c r="C32" s="20"/>
      <c r="D32" s="12"/>
      <c r="E32" s="13"/>
      <c r="F32" s="14"/>
      <c r="G32" s="19"/>
      <c r="I32" s="44"/>
      <c r="J32" s="17"/>
      <c r="K32" s="17"/>
      <c r="L32" s="17"/>
      <c r="M32" s="17"/>
      <c r="N32" s="1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9"/>
      <c r="B33" s="10"/>
      <c r="C33" s="20"/>
      <c r="D33" s="12"/>
      <c r="E33" s="17"/>
      <c r="F33" s="14"/>
      <c r="G33" s="15"/>
      <c r="I33" s="44"/>
      <c r="J33" s="17"/>
      <c r="K33" s="17"/>
      <c r="L33" s="17"/>
      <c r="M33" s="17"/>
      <c r="N33" s="1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26"/>
      <c r="B34" s="10"/>
      <c r="C34" s="20"/>
      <c r="D34" s="12"/>
      <c r="E34" s="17"/>
      <c r="F34" s="14"/>
      <c r="G34" s="15"/>
      <c r="I34" s="44"/>
      <c r="J34" s="17"/>
      <c r="K34" s="17"/>
      <c r="L34" s="17"/>
      <c r="M34" s="17"/>
      <c r="N34" s="17"/>
      <c r="O34" s="4" t="s">
        <v>28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24"/>
      <c r="B35" s="24"/>
      <c r="C35" s="24">
        <f>sum(C5:C34)</f>
        <v>2698</v>
      </c>
      <c r="D35" s="24">
        <f>SUM(D5:D34)</f>
        <v>0</v>
      </c>
      <c r="E35" s="24">
        <f>sum(E5:E34)</f>
        <v>479</v>
      </c>
      <c r="F35" s="24">
        <f>SUM(F5:F34)</f>
        <v>2783</v>
      </c>
      <c r="G35" s="24">
        <f>sum(G5:G34)</f>
        <v>2314</v>
      </c>
      <c r="I35" s="27">
        <f>SUM(C35:G35)</f>
        <v>8274</v>
      </c>
      <c r="J35" s="28">
        <f t="shared" ref="J35:N35" si="1">SUM(J5:J34)</f>
        <v>48.5</v>
      </c>
      <c r="K35" s="28">
        <f t="shared" si="1"/>
        <v>0</v>
      </c>
      <c r="L35" s="28">
        <f t="shared" si="1"/>
        <v>36</v>
      </c>
      <c r="M35" s="28">
        <f t="shared" si="1"/>
        <v>58</v>
      </c>
      <c r="N35" s="28">
        <f t="shared" si="1"/>
        <v>43.5</v>
      </c>
      <c r="O35" s="29">
        <f>SUM(J35:N35)</f>
        <v>186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2" t="s">
        <v>29</v>
      </c>
      <c r="B36" s="23"/>
      <c r="C36" s="23"/>
      <c r="D36" s="8"/>
      <c r="E36" s="4"/>
      <c r="F36" s="4"/>
      <c r="G36" s="30" t="s">
        <v>30</v>
      </c>
      <c r="H36" s="57"/>
      <c r="I36" s="31">
        <f>I35/O35</f>
        <v>44.48387097</v>
      </c>
      <c r="J36" s="20" t="s">
        <v>2</v>
      </c>
      <c r="K36" s="12" t="s">
        <v>3</v>
      </c>
      <c r="L36" s="17" t="s">
        <v>4</v>
      </c>
      <c r="M36" s="14" t="s">
        <v>80</v>
      </c>
      <c r="N36" s="15" t="s">
        <v>6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2"/>
      <c r="B37" s="32"/>
      <c r="C37" s="32"/>
      <c r="D37" s="8"/>
      <c r="E37" s="8"/>
      <c r="F37" s="8"/>
      <c r="G37" s="33" t="s">
        <v>32</v>
      </c>
      <c r="H37" s="58"/>
      <c r="I37" s="34"/>
      <c r="J37" s="11">
        <f>J35*I36</f>
        <v>2157.467742</v>
      </c>
      <c r="K37" s="18">
        <f>K35*I36</f>
        <v>0</v>
      </c>
      <c r="L37" s="13">
        <f>L35*I36</f>
        <v>1601.419355</v>
      </c>
      <c r="M37" s="25">
        <f>M35*I36</f>
        <v>2580.064516</v>
      </c>
      <c r="N37" s="19">
        <f>N35*I36</f>
        <v>1935.048387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2"/>
      <c r="B38" s="32"/>
      <c r="C38" s="32"/>
      <c r="D38" s="8"/>
      <c r="E38" s="8"/>
      <c r="F38" s="8"/>
      <c r="G38" s="9" t="s">
        <v>34</v>
      </c>
      <c r="H38" s="59"/>
      <c r="I38" s="35"/>
      <c r="J38" s="11">
        <f t="shared" ref="J38:N38" si="2">C35-J37</f>
        <v>540.5322581</v>
      </c>
      <c r="K38" s="18">
        <f t="shared" si="2"/>
        <v>0</v>
      </c>
      <c r="L38" s="13">
        <f t="shared" si="2"/>
        <v>-1122.419355</v>
      </c>
      <c r="M38" s="25">
        <f t="shared" si="2"/>
        <v>202.9354839</v>
      </c>
      <c r="N38" s="19">
        <f t="shared" si="2"/>
        <v>378.9516129</v>
      </c>
      <c r="O38" s="8">
        <f t="shared" ref="O38:O39" si="3">SUM(J38:N38)</f>
        <v>0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2"/>
      <c r="B39" s="32"/>
      <c r="C39" s="32"/>
      <c r="D39" s="8"/>
      <c r="E39" s="8"/>
      <c r="F39" s="4"/>
      <c r="G39" s="2" t="s">
        <v>36</v>
      </c>
      <c r="H39" s="60"/>
      <c r="I39" s="23"/>
      <c r="J39" s="24">
        <f>J38+C50</f>
        <v>540.5322581</v>
      </c>
      <c r="K39" s="24">
        <f>K38+C51</f>
        <v>0</v>
      </c>
      <c r="L39" s="24">
        <f>L38+C52</f>
        <v>-1122.419355</v>
      </c>
      <c r="M39" s="24">
        <f>M38+C53</f>
        <v>202.9354839</v>
      </c>
      <c r="N39" s="24">
        <f>N38+C54</f>
        <v>378.9516129</v>
      </c>
      <c r="O39" s="8">
        <f t="shared" si="3"/>
        <v>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2"/>
      <c r="B40" s="36"/>
      <c r="C40" s="36"/>
      <c r="D40" s="8"/>
      <c r="E40" s="8"/>
      <c r="F40" s="8"/>
      <c r="G40" s="8"/>
      <c r="I40" s="8"/>
      <c r="J40" s="1"/>
      <c r="K40" s="37"/>
      <c r="L40" s="37"/>
      <c r="M40" s="37"/>
      <c r="N40" s="3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2"/>
      <c r="B41" s="32"/>
      <c r="C41" s="32"/>
      <c r="D41" s="8"/>
      <c r="E41" s="4"/>
      <c r="F41" s="4"/>
      <c r="G41" s="8"/>
      <c r="I41" s="4"/>
      <c r="J41" s="4"/>
      <c r="K41" s="4"/>
      <c r="L41" s="4"/>
      <c r="M41" s="4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2"/>
      <c r="B42" s="32"/>
      <c r="C42" s="32"/>
      <c r="D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2"/>
      <c r="B43" s="32"/>
      <c r="C43" s="32"/>
      <c r="D43" s="8"/>
      <c r="E43" s="8"/>
      <c r="F43" s="8"/>
      <c r="G43" s="8"/>
      <c r="I43" s="8"/>
      <c r="J43" s="8"/>
      <c r="K43" s="8"/>
      <c r="L43" s="8"/>
      <c r="M43" s="8"/>
      <c r="N43" s="4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2"/>
      <c r="B44" s="32"/>
      <c r="C44" s="36"/>
      <c r="D44" s="8"/>
      <c r="E44" s="8"/>
      <c r="F44" s="8"/>
      <c r="G44" s="8"/>
      <c r="I44" s="8"/>
      <c r="J44" s="8"/>
      <c r="K44" s="8"/>
      <c r="L44" s="8"/>
      <c r="M44" s="4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6"/>
      <c r="B45" s="36"/>
      <c r="C45" s="36"/>
      <c r="D45" s="8"/>
      <c r="E45" s="8"/>
      <c r="F45" s="8"/>
      <c r="G45" s="8"/>
      <c r="I45" s="8"/>
      <c r="J45" s="8"/>
      <c r="K45" s="8"/>
      <c r="L45" s="8"/>
      <c r="M45" s="4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6"/>
      <c r="B46" s="36"/>
      <c r="C46" s="36"/>
      <c r="D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6" t="s">
        <v>43</v>
      </c>
      <c r="B47" s="24">
        <f>SUM(B37:B46)</f>
        <v>0</v>
      </c>
      <c r="C47" s="8"/>
      <c r="D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6" t="s">
        <v>44</v>
      </c>
      <c r="B48" s="24">
        <f>B47/5</f>
        <v>0</v>
      </c>
      <c r="C48" s="4"/>
      <c r="D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6"/>
      <c r="B49" s="24"/>
      <c r="C49" s="38" t="s">
        <v>45</v>
      </c>
      <c r="D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6" t="s">
        <v>2</v>
      </c>
      <c r="B50" s="6">
        <v>0.0</v>
      </c>
      <c r="C50" s="28">
        <f>B50-B48</f>
        <v>0</v>
      </c>
      <c r="D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6" t="s">
        <v>3</v>
      </c>
      <c r="B51" s="24">
        <f>B37+B39</f>
        <v>0</v>
      </c>
      <c r="C51" s="28">
        <f>B51-B48</f>
        <v>0</v>
      </c>
      <c r="D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6" t="s">
        <v>4</v>
      </c>
      <c r="B52" s="24">
        <f>B41+B42</f>
        <v>0</v>
      </c>
      <c r="C52" s="28">
        <f>B52-B48</f>
        <v>0</v>
      </c>
      <c r="D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6" t="s">
        <v>5</v>
      </c>
      <c r="B53" s="24">
        <f>B38+B43</f>
        <v>0</v>
      </c>
      <c r="C53" s="28">
        <f>B53-B48</f>
        <v>0</v>
      </c>
      <c r="D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6" t="s">
        <v>6</v>
      </c>
      <c r="B54" s="6">
        <v>0.0</v>
      </c>
      <c r="C54" s="28">
        <f>B54-B48</f>
        <v>0</v>
      </c>
      <c r="D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7">
      <c r="A57" s="61" t="s">
        <v>87</v>
      </c>
    </row>
    <row r="60" ht="70.5" customHeight="1">
      <c r="A60" s="50" t="s">
        <v>88</v>
      </c>
      <c r="B60" s="50" t="s">
        <v>89</v>
      </c>
      <c r="C60" s="50" t="s">
        <v>90</v>
      </c>
      <c r="D60" s="50" t="s">
        <v>91</v>
      </c>
      <c r="E60" s="50" t="s">
        <v>92</v>
      </c>
      <c r="F60" s="50" t="s">
        <v>93</v>
      </c>
      <c r="G60" s="50" t="s">
        <v>94</v>
      </c>
      <c r="H60" s="50" t="s">
        <v>95</v>
      </c>
      <c r="I60" s="62" t="s">
        <v>96</v>
      </c>
    </row>
    <row r="61">
      <c r="A61" s="50" t="s">
        <v>77</v>
      </c>
      <c r="B61" s="50">
        <v>3350.0</v>
      </c>
      <c r="C61" s="50">
        <v>2250.0</v>
      </c>
      <c r="D61" s="50">
        <v>550.0</v>
      </c>
      <c r="E61" s="50">
        <v>140.0</v>
      </c>
      <c r="F61" s="50">
        <v>100.0</v>
      </c>
      <c r="G61" s="50">
        <v>250.0</v>
      </c>
      <c r="H61" s="50">
        <v>60.0</v>
      </c>
      <c r="I61" s="63">
        <f t="shared" ref="I61:I65" si="4">sum(C61:H61)</f>
        <v>3350</v>
      </c>
    </row>
    <row r="62">
      <c r="A62" s="50" t="s">
        <v>76</v>
      </c>
      <c r="B62" s="50">
        <v>2800.0</v>
      </c>
      <c r="C62" s="50">
        <v>2250.0</v>
      </c>
      <c r="D62" s="50">
        <v>0.0</v>
      </c>
      <c r="E62" s="50">
        <v>140.0</v>
      </c>
      <c r="F62" s="50">
        <v>100.0</v>
      </c>
      <c r="G62" s="50">
        <v>250.0</v>
      </c>
      <c r="H62" s="50">
        <v>60.0</v>
      </c>
      <c r="I62" s="63">
        <f t="shared" si="4"/>
        <v>2800</v>
      </c>
      <c r="J62" s="50">
        <v>0.0</v>
      </c>
      <c r="K62" s="50">
        <v>-125.0</v>
      </c>
    </row>
    <row r="63">
      <c r="A63" s="50" t="s">
        <v>97</v>
      </c>
      <c r="B63" s="50">
        <v>3350.0</v>
      </c>
      <c r="C63" s="50">
        <v>2250.0</v>
      </c>
      <c r="D63" s="50">
        <v>550.0</v>
      </c>
      <c r="E63" s="50">
        <v>140.0</v>
      </c>
      <c r="F63" s="50">
        <v>100.0</v>
      </c>
      <c r="G63" s="50">
        <v>250.0</v>
      </c>
      <c r="H63" s="50">
        <v>60.0</v>
      </c>
      <c r="I63" s="63">
        <f t="shared" si="4"/>
        <v>3350</v>
      </c>
      <c r="J63" s="50">
        <v>0.0</v>
      </c>
    </row>
    <row r="64">
      <c r="A64" s="50" t="s">
        <v>75</v>
      </c>
      <c r="B64" s="50">
        <v>3350.0</v>
      </c>
      <c r="C64" s="50">
        <v>2250.0</v>
      </c>
      <c r="D64" s="50">
        <v>550.0</v>
      </c>
      <c r="E64" s="50">
        <v>140.0</v>
      </c>
      <c r="F64" s="50">
        <v>100.0</v>
      </c>
      <c r="G64" s="50">
        <v>250.0</v>
      </c>
      <c r="H64" s="50">
        <v>60.0</v>
      </c>
      <c r="I64" s="63">
        <f t="shared" si="4"/>
        <v>3350</v>
      </c>
      <c r="J64" s="50">
        <v>2350.0</v>
      </c>
    </row>
    <row r="65">
      <c r="A65" s="50" t="s">
        <v>98</v>
      </c>
      <c r="B65" s="50">
        <v>2600.0</v>
      </c>
      <c r="C65" s="50">
        <v>1500.0</v>
      </c>
      <c r="D65" s="50">
        <v>550.0</v>
      </c>
      <c r="E65" s="50">
        <v>140.0</v>
      </c>
      <c r="F65" s="50">
        <v>100.0</v>
      </c>
      <c r="G65" s="50">
        <v>250.0</v>
      </c>
      <c r="H65" s="50">
        <v>60.0</v>
      </c>
      <c r="I65" s="63">
        <f t="shared" si="4"/>
        <v>2600</v>
      </c>
      <c r="J65" s="50">
        <v>0.0</v>
      </c>
    </row>
    <row r="66">
      <c r="A66" s="50"/>
      <c r="B66" s="50"/>
    </row>
    <row r="67">
      <c r="A67" s="64" t="s">
        <v>99</v>
      </c>
      <c r="B67" s="64">
        <f t="shared" ref="B67:I67" si="5">SUM(B61:B65)</f>
        <v>15450</v>
      </c>
      <c r="C67" s="65">
        <f t="shared" si="5"/>
        <v>10500</v>
      </c>
      <c r="D67" s="65">
        <f t="shared" si="5"/>
        <v>2200</v>
      </c>
      <c r="E67" s="65">
        <f t="shared" si="5"/>
        <v>700</v>
      </c>
      <c r="F67" s="65">
        <f t="shared" si="5"/>
        <v>500</v>
      </c>
      <c r="G67" s="65">
        <f t="shared" si="5"/>
        <v>1250</v>
      </c>
      <c r="H67" s="65">
        <f t="shared" si="5"/>
        <v>300</v>
      </c>
      <c r="I67" s="65">
        <f t="shared" si="5"/>
        <v>15450</v>
      </c>
      <c r="J67" s="66">
        <f>sum(J62:J65)</f>
        <v>2350</v>
      </c>
    </row>
    <row r="69">
      <c r="A69" s="4"/>
      <c r="B69" s="4"/>
    </row>
    <row r="70">
      <c r="A70" s="4"/>
      <c r="B70" s="4"/>
    </row>
    <row r="71">
      <c r="A71" s="8"/>
      <c r="B71" s="4"/>
    </row>
    <row r="72">
      <c r="A72" s="8"/>
      <c r="B72" s="8"/>
    </row>
    <row r="73">
      <c r="A73" s="8"/>
      <c r="B73" s="8"/>
    </row>
  </sheetData>
  <mergeCells count="3">
    <mergeCell ref="A1:N3"/>
    <mergeCell ref="H5:H30"/>
    <mergeCell ref="A57:I59"/>
  </mergeCells>
  <drawing r:id="rId1"/>
</worksheet>
</file>