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380" windowHeight="8196" tabRatio="224" activeTab="1"/>
  </bookViews>
  <sheets>
    <sheet name="Sheet1" sheetId="1" r:id="rId1"/>
    <sheet name="Sheet2" sheetId="2" r:id="rId2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" i="1" l="1"/>
  <c r="R37" i="2"/>
  <c r="Q37" i="2"/>
  <c r="O37" i="2"/>
  <c r="N37" i="2"/>
  <c r="L37" i="2"/>
  <c r="K37" i="2"/>
  <c r="I37" i="2"/>
  <c r="H37" i="2"/>
  <c r="F37" i="2"/>
  <c r="E37" i="2"/>
  <c r="C37" i="2"/>
  <c r="B37" i="2"/>
  <c r="R35" i="2"/>
  <c r="Q35" i="2"/>
  <c r="O35" i="2"/>
  <c r="O38" i="2" s="1"/>
  <c r="N35" i="2"/>
  <c r="L35" i="2"/>
  <c r="K35" i="2"/>
  <c r="I35" i="2"/>
  <c r="I38" i="2" s="1"/>
  <c r="H35" i="2"/>
  <c r="F35" i="2"/>
  <c r="F38" i="2" s="1"/>
  <c r="E35" i="2"/>
  <c r="C35" i="2"/>
  <c r="C38" i="2" s="1"/>
  <c r="B35" i="2"/>
  <c r="R34" i="2"/>
  <c r="Q34" i="2"/>
  <c r="O34" i="2"/>
  <c r="N34" i="2"/>
  <c r="L34" i="2"/>
  <c r="K34" i="2"/>
  <c r="I34" i="2"/>
  <c r="H34" i="2"/>
  <c r="F34" i="2"/>
  <c r="E34" i="2"/>
  <c r="C34" i="2"/>
  <c r="B34" i="2"/>
  <c r="R33" i="2"/>
  <c r="Q33" i="2"/>
  <c r="O33" i="2"/>
  <c r="N33" i="2"/>
  <c r="L33" i="2"/>
  <c r="K33" i="2"/>
  <c r="I33" i="2"/>
  <c r="H33" i="2"/>
  <c r="F33" i="2"/>
  <c r="E33" i="2"/>
  <c r="C33" i="2"/>
  <c r="B33" i="2"/>
  <c r="R32" i="2"/>
  <c r="Q32" i="2"/>
  <c r="O32" i="2"/>
  <c r="N32" i="2"/>
  <c r="L32" i="2"/>
  <c r="K32" i="2"/>
  <c r="I32" i="2"/>
  <c r="H32" i="2"/>
  <c r="F32" i="2"/>
  <c r="E32" i="2"/>
  <c r="C32" i="2"/>
  <c r="B32" i="2"/>
  <c r="R31" i="2"/>
  <c r="Q31" i="2"/>
  <c r="O31" i="2"/>
  <c r="N31" i="2"/>
  <c r="L31" i="2"/>
  <c r="K31" i="2"/>
  <c r="I31" i="2"/>
  <c r="H31" i="2"/>
  <c r="F31" i="2"/>
  <c r="E31" i="2"/>
  <c r="C31" i="2"/>
  <c r="B31" i="2"/>
  <c r="AD24" i="1"/>
  <c r="AC24" i="1"/>
  <c r="AB24" i="1"/>
  <c r="AA24" i="1"/>
  <c r="Y24" i="1"/>
  <c r="X24" i="1"/>
  <c r="W24" i="1"/>
  <c r="V24" i="1"/>
  <c r="T24" i="1"/>
  <c r="S24" i="1"/>
  <c r="R24" i="1"/>
  <c r="Q24" i="1"/>
  <c r="O24" i="1"/>
  <c r="N24" i="1"/>
  <c r="M24" i="1"/>
  <c r="L24" i="1"/>
  <c r="J24" i="1"/>
  <c r="I24" i="1"/>
  <c r="H24" i="1"/>
  <c r="G24" i="1"/>
  <c r="E24" i="1"/>
  <c r="D24" i="1"/>
  <c r="C24" i="1"/>
  <c r="AD22" i="1"/>
  <c r="AC22" i="1"/>
  <c r="AB22" i="1"/>
  <c r="AA22" i="1"/>
  <c r="Y22" i="1"/>
  <c r="X22" i="1"/>
  <c r="W22" i="1"/>
  <c r="V22" i="1"/>
  <c r="T22" i="1"/>
  <c r="S22" i="1"/>
  <c r="R22" i="1"/>
  <c r="Q22" i="1"/>
  <c r="O22" i="1"/>
  <c r="N22" i="1"/>
  <c r="M22" i="1"/>
  <c r="L22" i="1"/>
  <c r="J22" i="1"/>
  <c r="I22" i="1"/>
  <c r="H22" i="1"/>
  <c r="G22" i="1"/>
  <c r="E22" i="1"/>
  <c r="D22" i="1"/>
  <c r="C22" i="1"/>
  <c r="AD21" i="1"/>
  <c r="AC21" i="1"/>
  <c r="AB21" i="1"/>
  <c r="AA21" i="1"/>
  <c r="Y21" i="1"/>
  <c r="X21" i="1"/>
  <c r="W21" i="1"/>
  <c r="V21" i="1"/>
  <c r="T21" i="1"/>
  <c r="S21" i="1"/>
  <c r="R21" i="1"/>
  <c r="Q21" i="1"/>
  <c r="O21" i="1"/>
  <c r="N21" i="1"/>
  <c r="M21" i="1"/>
  <c r="L21" i="1"/>
  <c r="J21" i="1"/>
  <c r="I21" i="1"/>
  <c r="H21" i="1"/>
  <c r="G21" i="1"/>
  <c r="E21" i="1"/>
  <c r="D21" i="1"/>
  <c r="C21" i="1"/>
  <c r="AD20" i="1"/>
  <c r="AC20" i="1"/>
  <c r="AB20" i="1"/>
  <c r="AA20" i="1"/>
  <c r="Y20" i="1"/>
  <c r="X20" i="1"/>
  <c r="W20" i="1"/>
  <c r="V20" i="1"/>
  <c r="T20" i="1"/>
  <c r="S20" i="1"/>
  <c r="R20" i="1"/>
  <c r="Q20" i="1"/>
  <c r="O20" i="1"/>
  <c r="N20" i="1"/>
  <c r="M20" i="1"/>
  <c r="L20" i="1"/>
  <c r="J20" i="1"/>
  <c r="I20" i="1"/>
  <c r="H20" i="1"/>
  <c r="G20" i="1"/>
  <c r="E20" i="1"/>
  <c r="D20" i="1"/>
  <c r="B20" i="1"/>
  <c r="AD19" i="1"/>
  <c r="AC19" i="1"/>
  <c r="AB19" i="1"/>
  <c r="AA19" i="1"/>
  <c r="Y19" i="1"/>
  <c r="X19" i="1"/>
  <c r="W19" i="1"/>
  <c r="V19" i="1"/>
  <c r="T19" i="1"/>
  <c r="S19" i="1"/>
  <c r="R19" i="1"/>
  <c r="Q19" i="1"/>
  <c r="O19" i="1"/>
  <c r="N19" i="1"/>
  <c r="M19" i="1"/>
  <c r="L19" i="1"/>
  <c r="J19" i="1"/>
  <c r="I19" i="1"/>
  <c r="H19" i="1"/>
  <c r="G19" i="1"/>
  <c r="E19" i="1"/>
  <c r="D19" i="1"/>
  <c r="C19" i="1"/>
  <c r="B19" i="1"/>
  <c r="AD18" i="1"/>
  <c r="AC18" i="1"/>
  <c r="AB18" i="1"/>
  <c r="AA18" i="1"/>
  <c r="Y18" i="1"/>
  <c r="X18" i="1"/>
  <c r="W18" i="1"/>
  <c r="V18" i="1"/>
  <c r="T18" i="1"/>
  <c r="S18" i="1"/>
  <c r="R18" i="1"/>
  <c r="Q18" i="1"/>
  <c r="O18" i="1"/>
  <c r="N18" i="1"/>
  <c r="M18" i="1"/>
  <c r="L18" i="1"/>
  <c r="J18" i="1"/>
  <c r="I18" i="1"/>
  <c r="H18" i="1"/>
  <c r="G18" i="1"/>
  <c r="E18" i="1"/>
  <c r="D18" i="1"/>
  <c r="C18" i="1"/>
  <c r="B18" i="1"/>
  <c r="N38" i="2" l="1"/>
  <c r="K38" i="2"/>
  <c r="H38" i="2"/>
  <c r="E38" i="2"/>
  <c r="B38" i="2"/>
  <c r="R38" i="2"/>
  <c r="L38" i="2"/>
  <c r="AD25" i="1"/>
  <c r="AC25" i="1"/>
  <c r="AB25" i="1"/>
  <c r="AA25" i="1"/>
  <c r="Y25" i="1"/>
  <c r="X25" i="1"/>
  <c r="W25" i="1"/>
  <c r="V25" i="1"/>
  <c r="T25" i="1"/>
  <c r="S25" i="1"/>
  <c r="R25" i="1"/>
  <c r="Q25" i="1"/>
  <c r="O25" i="1"/>
  <c r="N25" i="1"/>
  <c r="M25" i="1"/>
  <c r="L25" i="1"/>
  <c r="J25" i="1"/>
  <c r="I25" i="1"/>
  <c r="H25" i="1"/>
  <c r="G25" i="1"/>
  <c r="E25" i="1"/>
  <c r="D25" i="1"/>
  <c r="C25" i="1"/>
  <c r="B24" i="1"/>
  <c r="B22" i="1"/>
  <c r="B25" i="1" s="1"/>
  <c r="B21" i="1"/>
  <c r="Q38" i="2"/>
</calcChain>
</file>

<file path=xl/sharedStrings.xml><?xml version="1.0" encoding="utf-8"?>
<sst xmlns="http://schemas.openxmlformats.org/spreadsheetml/2006/main" count="207" uniqueCount="26">
  <si>
    <t>Environments setup</t>
  </si>
  <si>
    <t>Create client-session</t>
  </si>
  <si>
    <t>Pulling client-repo</t>
  </si>
  <si>
    <t>Minikube start time</t>
  </si>
  <si>
    <t>Kubernetes Deployed</t>
  </si>
  <si>
    <t>Total deployment time</t>
  </si>
  <si>
    <t>Python</t>
  </si>
  <si>
    <t>NodeJS</t>
  </si>
  <si>
    <t>Lua</t>
  </si>
  <si>
    <t>Rscript</t>
  </si>
  <si>
    <t>Creating Boxplot</t>
  </si>
  <si>
    <t>Minikube starting time</t>
  </si>
  <si>
    <t>Kubernetes Deployment</t>
  </si>
  <si>
    <t>Value</t>
  </si>
  <si>
    <t xml:space="preserve">Minimum  </t>
  </si>
  <si>
    <t>Q1</t>
  </si>
  <si>
    <t xml:space="preserve">Median   </t>
  </si>
  <si>
    <t>Q3</t>
  </si>
  <si>
    <t>Maximum</t>
  </si>
  <si>
    <t>Mean</t>
  </si>
  <si>
    <t>Range</t>
  </si>
  <si>
    <t>Python with Dependency</t>
  </si>
  <si>
    <t>Python without Dependency</t>
  </si>
  <si>
    <t>Create client_session</t>
  </si>
  <si>
    <t>Python W/ Dependency</t>
  </si>
  <si>
    <t>Python W/O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</si>
</sst>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FF6D6D"/>
        <bgColor rgb="FFF44A4A"/>
      </patternFill>
    </fill>
    <fill>
      <patternFill patternType="solid">
        <fgColor rgb="FFFFFFA6"/>
        <bgColor rgb="FFFFE994"/>
      </patternFill>
    </fill>
    <fill>
      <patternFill patternType="solid">
        <fgColor rgb="FFB2B2B2"/>
        <bgColor rgb="FFAFABAB"/>
      </patternFill>
    </fill>
    <fill>
      <patternFill patternType="solid">
        <fgColor rgb="FFFFE994"/>
        <bgColor rgb="FFFFFFA6"/>
      </patternFill>
    </fill>
    <fill>
      <patternFill patternType="solid">
        <fgColor rgb="FF3465A4"/>
        <bgColor rgb="FF265F92"/>
      </patternFill>
    </fill>
    <fill>
      <patternFill patternType="solid">
        <fgColor rgb="FFB3CAC7"/>
        <bgColor rgb="FFBDD7EE"/>
      </patternFill>
    </fill>
    <fill>
      <patternFill patternType="solid">
        <fgColor rgb="FFFFB66C"/>
        <bgColor rgb="FFFFD966"/>
      </patternFill>
    </fill>
    <fill>
      <patternFill patternType="solid">
        <fgColor rgb="FF000000"/>
        <bgColor rgb="FF003300"/>
      </patternFill>
    </fill>
    <fill>
      <patternFill patternType="solid">
        <fgColor rgb="FFBF9000"/>
        <bgColor rgb="FF808000"/>
      </patternFill>
    </fill>
    <fill>
      <patternFill patternType="solid">
        <fgColor rgb="FF8FAADC"/>
        <bgColor rgb="FF729FCF"/>
      </patternFill>
    </fill>
    <fill>
      <patternFill patternType="solid">
        <fgColor rgb="FFA9D18E"/>
        <bgColor rgb="FFB3CAC7"/>
      </patternFill>
    </fill>
    <fill>
      <patternFill patternType="solid">
        <fgColor rgb="FFF44A4A"/>
        <bgColor rgb="FFFF6D6D"/>
      </patternFill>
    </fill>
    <fill>
      <patternFill patternType="solid">
        <fgColor rgb="FFFFFF66"/>
        <bgColor rgb="FFFFFFA6"/>
      </patternFill>
    </fill>
    <fill>
      <patternFill patternType="solid">
        <fgColor rgb="FFAFABAB"/>
        <bgColor rgb="FFB2B2B2"/>
      </patternFill>
    </fill>
    <fill>
      <patternFill patternType="solid">
        <fgColor rgb="FFFFD966"/>
        <bgColor rgb="FFFFE99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16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729FCF"/>
      <rgbColor rgb="FF8FAADC"/>
      <rgbColor rgb="FF993366"/>
      <rgbColor rgb="FFFFE994"/>
      <rgbColor rgb="FFCCFFFF"/>
      <rgbColor rgb="FF660066"/>
      <rgbColor rgb="FFFF6D6D"/>
      <rgbColor rgb="FF265F92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A6"/>
      <rgbColor rgb="FFA9D18E"/>
      <rgbColor rgb="FFFFB66C"/>
      <rgbColor rgb="FFB2B2B2"/>
      <rgbColor rgb="FFFFD966"/>
      <rgbColor rgb="FF2E75B6"/>
      <rgbColor rgb="FF33CCCC"/>
      <rgbColor rgb="FFBBE33D"/>
      <rgbColor rgb="FFFFCC00"/>
      <rgbColor rgb="FFBF9000"/>
      <rgbColor rgb="FFF44A4A"/>
      <rgbColor rgb="FF3465A4"/>
      <rgbColor rgb="FFAFABAB"/>
      <rgbColor rgb="FF002060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opLeftCell="H1" zoomScale="80" zoomScaleNormal="80" workbookViewId="0">
      <selection activeCell="L1" sqref="L1:O1"/>
    </sheetView>
  </sheetViews>
  <sheetFormatPr defaultColWidth="11.5546875" defaultRowHeight="13.2" x14ac:dyDescent="0.25"/>
  <cols>
    <col min="1" max="1" width="13" customWidth="1"/>
    <col min="2" max="2" width="12.88671875" customWidth="1"/>
  </cols>
  <sheetData>
    <row r="1" spans="1:37" x14ac:dyDescent="0.25">
      <c r="B1" s="14" t="s">
        <v>0</v>
      </c>
      <c r="C1" s="14"/>
      <c r="D1" s="14"/>
      <c r="E1" s="14"/>
      <c r="G1" s="13" t="s">
        <v>1</v>
      </c>
      <c r="H1" s="13"/>
      <c r="I1" s="13"/>
      <c r="J1" s="13"/>
      <c r="L1" s="12" t="s">
        <v>2</v>
      </c>
      <c r="M1" s="12"/>
      <c r="N1" s="12"/>
      <c r="O1" s="12"/>
      <c r="Q1" s="11" t="s">
        <v>3</v>
      </c>
      <c r="R1" s="11"/>
      <c r="S1" s="11"/>
      <c r="T1" s="11"/>
      <c r="V1" s="10" t="s">
        <v>4</v>
      </c>
      <c r="W1" s="10"/>
      <c r="X1" s="10"/>
      <c r="Y1" s="10"/>
      <c r="AA1" s="9" t="s">
        <v>5</v>
      </c>
      <c r="AB1" s="9"/>
      <c r="AC1" s="9"/>
      <c r="AD1" s="9"/>
    </row>
    <row r="2" spans="1:37" x14ac:dyDescent="0.25">
      <c r="B2" s="15" t="s">
        <v>6</v>
      </c>
      <c r="C2" s="15" t="s">
        <v>7</v>
      </c>
      <c r="D2" s="15" t="s">
        <v>8</v>
      </c>
      <c r="E2" s="15" t="s">
        <v>9</v>
      </c>
      <c r="G2" s="15" t="s">
        <v>6</v>
      </c>
      <c r="H2" s="15" t="s">
        <v>7</v>
      </c>
      <c r="I2" s="15" t="s">
        <v>8</v>
      </c>
      <c r="J2" s="15" t="s">
        <v>9</v>
      </c>
      <c r="L2" s="15" t="s">
        <v>6</v>
      </c>
      <c r="M2" s="15" t="s">
        <v>7</v>
      </c>
      <c r="N2" s="15" t="s">
        <v>8</v>
      </c>
      <c r="O2" s="15" t="s">
        <v>9</v>
      </c>
      <c r="Q2" s="15" t="s">
        <v>6</v>
      </c>
      <c r="R2" s="15" t="s">
        <v>7</v>
      </c>
      <c r="S2" s="15" t="s">
        <v>8</v>
      </c>
      <c r="T2" s="15" t="s">
        <v>9</v>
      </c>
      <c r="V2" s="15" t="s">
        <v>6</v>
      </c>
      <c r="W2" s="15" t="s">
        <v>7</v>
      </c>
      <c r="X2" s="15" t="s">
        <v>8</v>
      </c>
      <c r="Y2" s="15" t="s">
        <v>9</v>
      </c>
      <c r="AA2" s="15" t="s">
        <v>6</v>
      </c>
      <c r="AB2" s="15" t="s">
        <v>7</v>
      </c>
      <c r="AC2" s="15" t="s">
        <v>8</v>
      </c>
      <c r="AD2" s="15" t="s">
        <v>9</v>
      </c>
    </row>
    <row r="3" spans="1:37" x14ac:dyDescent="0.25">
      <c r="B3" s="16">
        <v>3.49</v>
      </c>
      <c r="C3" s="16">
        <v>3.62</v>
      </c>
      <c r="D3" s="16">
        <v>3.54</v>
      </c>
      <c r="E3" s="16">
        <v>3.74</v>
      </c>
      <c r="G3" s="16">
        <v>2.5994730000000001</v>
      </c>
      <c r="H3" s="16">
        <v>2.6137049999999999</v>
      </c>
      <c r="I3" s="16">
        <v>2.0537939999999999</v>
      </c>
      <c r="J3" s="16">
        <v>1.6889529999999999</v>
      </c>
      <c r="L3" s="16">
        <v>57.238270999999997</v>
      </c>
      <c r="M3" s="16">
        <v>44.1414714</v>
      </c>
      <c r="N3" s="16">
        <v>42.858333000000002</v>
      </c>
      <c r="O3" s="16">
        <v>42.980808000000003</v>
      </c>
      <c r="Q3" s="16">
        <v>113.893</v>
      </c>
      <c r="R3" s="16">
        <v>114.874</v>
      </c>
      <c r="S3" s="16">
        <v>109.68</v>
      </c>
      <c r="T3" s="16">
        <v>112.342</v>
      </c>
      <c r="V3" s="16">
        <v>18.827999999999999</v>
      </c>
      <c r="W3" s="16">
        <v>18.893000000000001</v>
      </c>
      <c r="X3" s="16">
        <v>18.809000000000001</v>
      </c>
      <c r="Y3" s="16">
        <v>18.548999999999999</v>
      </c>
      <c r="AA3" s="16">
        <v>196.048</v>
      </c>
      <c r="AB3" s="16">
        <v>184.142</v>
      </c>
      <c r="AC3" s="16">
        <v>176.941</v>
      </c>
      <c r="AD3" s="16">
        <v>179.3</v>
      </c>
    </row>
    <row r="4" spans="1:37" x14ac:dyDescent="0.25">
      <c r="B4" s="16">
        <v>3.431</v>
      </c>
      <c r="C4" s="16">
        <v>3.6139999999999999</v>
      </c>
      <c r="D4" s="16">
        <v>3.5569999999999999</v>
      </c>
      <c r="E4" s="16">
        <v>3.7280000000000002</v>
      </c>
      <c r="G4" s="16">
        <v>2.622404</v>
      </c>
      <c r="H4" s="16">
        <v>1.910174</v>
      </c>
      <c r="I4" s="16">
        <v>1.722626</v>
      </c>
      <c r="J4" s="16">
        <v>2.3561320000000001</v>
      </c>
      <c r="L4" s="16">
        <v>56.014924000000001</v>
      </c>
      <c r="M4" s="16">
        <v>40.058058000000003</v>
      </c>
      <c r="N4" s="16">
        <v>39.551231000000001</v>
      </c>
      <c r="O4" s="16">
        <v>39.654077999999998</v>
      </c>
      <c r="Q4" s="16">
        <v>102.238</v>
      </c>
      <c r="R4" s="16">
        <v>100.51600000000001</v>
      </c>
      <c r="S4" s="16">
        <v>100.398</v>
      </c>
      <c r="T4" s="16">
        <v>95.38</v>
      </c>
      <c r="V4" s="16">
        <v>18.594999999999999</v>
      </c>
      <c r="W4" s="16">
        <v>18.57</v>
      </c>
      <c r="X4" s="16">
        <v>18.515000000000001</v>
      </c>
      <c r="Y4" s="16">
        <v>18.501999999999999</v>
      </c>
      <c r="AA4" s="16">
        <v>199.37200000000001</v>
      </c>
      <c r="AB4" s="16">
        <v>181.374</v>
      </c>
      <c r="AC4" s="16">
        <v>178.73599999999999</v>
      </c>
      <c r="AD4" s="16">
        <v>177.16800000000001</v>
      </c>
    </row>
    <row r="5" spans="1:37" x14ac:dyDescent="0.25">
      <c r="B5" s="16">
        <v>3.4969999999999999</v>
      </c>
      <c r="C5" s="16">
        <v>3.556</v>
      </c>
      <c r="D5" s="16">
        <v>3.5680000000000001</v>
      </c>
      <c r="E5" s="16">
        <v>3.722</v>
      </c>
      <c r="G5" s="16">
        <v>2.0466600000000001</v>
      </c>
      <c r="H5" s="16">
        <v>2.0799799999999999</v>
      </c>
      <c r="I5" s="16">
        <v>2.1417470000000001</v>
      </c>
      <c r="J5" s="16">
        <v>2.705457</v>
      </c>
      <c r="L5" s="16">
        <v>40.730710999999999</v>
      </c>
      <c r="M5" s="16">
        <v>41.193677999999998</v>
      </c>
      <c r="N5" s="16">
        <v>39.424416999999998</v>
      </c>
      <c r="O5" s="16">
        <v>39.588757999999999</v>
      </c>
      <c r="Q5" s="16">
        <v>101.05200000000001</v>
      </c>
      <c r="R5" s="16">
        <v>102.70399999999999</v>
      </c>
      <c r="S5" s="16">
        <v>94.685000000000002</v>
      </c>
      <c r="T5" s="16">
        <v>99.128</v>
      </c>
      <c r="V5" s="16">
        <v>18.631</v>
      </c>
      <c r="W5" s="16">
        <v>18.757000000000001</v>
      </c>
      <c r="X5" s="16">
        <v>18.658999999999999</v>
      </c>
      <c r="Y5" s="16">
        <v>18.800999999999998</v>
      </c>
      <c r="AA5" s="16">
        <v>181.66399999999999</v>
      </c>
      <c r="AB5" s="16">
        <v>183.999</v>
      </c>
      <c r="AC5" s="16">
        <v>173.99100000000001</v>
      </c>
      <c r="AD5" s="16">
        <v>179.989</v>
      </c>
    </row>
    <row r="6" spans="1:37" x14ac:dyDescent="0.25">
      <c r="B6" s="16">
        <v>3.6549999999999998</v>
      </c>
      <c r="C6" s="16">
        <v>3.6150000000000002</v>
      </c>
      <c r="D6" s="16">
        <v>3.4689999999999999</v>
      </c>
      <c r="E6" s="16">
        <v>3.7450000000000001</v>
      </c>
      <c r="G6" s="16">
        <v>2.1098020000000002</v>
      </c>
      <c r="H6" s="16">
        <v>2.4328569999999998</v>
      </c>
      <c r="I6" s="16">
        <v>1.878339</v>
      </c>
      <c r="J6" s="16">
        <v>1.620234</v>
      </c>
      <c r="L6" s="16">
        <v>39.773119000000001</v>
      </c>
      <c r="M6" s="16">
        <v>43.165143</v>
      </c>
      <c r="N6" s="16">
        <v>40.495161000000003</v>
      </c>
      <c r="O6" s="16">
        <v>39.324807</v>
      </c>
      <c r="Q6" s="16">
        <v>102.84699999999999</v>
      </c>
      <c r="R6" s="16">
        <v>99.347999999999999</v>
      </c>
      <c r="S6" s="16">
        <v>102.06399999999999</v>
      </c>
      <c r="T6" s="16">
        <v>102.221</v>
      </c>
      <c r="V6" s="16">
        <v>18.550999999999998</v>
      </c>
      <c r="W6" s="16">
        <v>18.734000000000002</v>
      </c>
      <c r="X6" s="16">
        <v>18.606999999999999</v>
      </c>
      <c r="Y6" s="16">
        <v>18.651</v>
      </c>
      <c r="AA6" s="16">
        <v>182.24600000000001</v>
      </c>
      <c r="AB6" s="16">
        <v>182.59399999999999</v>
      </c>
      <c r="AC6" s="16">
        <v>181.828</v>
      </c>
      <c r="AD6" s="16">
        <v>181.04900000000001</v>
      </c>
    </row>
    <row r="7" spans="1:37" x14ac:dyDescent="0.25">
      <c r="B7" s="16">
        <v>3.5939999999999999</v>
      </c>
      <c r="C7" s="16">
        <v>3.633</v>
      </c>
      <c r="D7" s="16">
        <v>3.504</v>
      </c>
      <c r="E7" s="16">
        <v>3.6040000000000001</v>
      </c>
      <c r="G7" s="16">
        <v>1.6853860000000001</v>
      </c>
      <c r="H7" s="16">
        <v>1.7987169999999999</v>
      </c>
      <c r="I7" s="16">
        <v>1.9624090000000001</v>
      </c>
      <c r="J7" s="16">
        <v>1.7429589999999999</v>
      </c>
      <c r="L7" s="16">
        <v>39.547286999999997</v>
      </c>
      <c r="M7" s="16">
        <v>41.765841999999999</v>
      </c>
      <c r="N7" s="16">
        <v>39.585147999999997</v>
      </c>
      <c r="O7" s="16">
        <v>40.601213999999999</v>
      </c>
      <c r="Q7" s="16">
        <v>102.45099999999999</v>
      </c>
      <c r="R7" s="16">
        <v>99.411000000000001</v>
      </c>
      <c r="S7" s="16">
        <v>98.680999999999997</v>
      </c>
      <c r="T7" s="16">
        <v>98.954999999999998</v>
      </c>
      <c r="V7" s="16">
        <v>18.596</v>
      </c>
      <c r="W7" s="16">
        <v>18.795999999999999</v>
      </c>
      <c r="X7" s="16">
        <v>18.646000000000001</v>
      </c>
      <c r="Y7" s="16">
        <v>18.928000000000001</v>
      </c>
      <c r="AA7" s="16">
        <v>181.55</v>
      </c>
      <c r="AB7" s="16">
        <v>181.01</v>
      </c>
      <c r="AC7" s="16">
        <v>178.24</v>
      </c>
      <c r="AD7" s="16">
        <v>179.715</v>
      </c>
    </row>
    <row r="8" spans="1:37" x14ac:dyDescent="0.25">
      <c r="B8" s="16">
        <v>3.4990000000000001</v>
      </c>
      <c r="C8" s="16">
        <v>3.6280000000000001</v>
      </c>
      <c r="D8" s="16">
        <v>3.5449999999999999</v>
      </c>
      <c r="E8" s="16">
        <v>3.762</v>
      </c>
      <c r="G8" s="16">
        <v>2.0249169999999999</v>
      </c>
      <c r="H8" s="16">
        <v>1.8032490000000001</v>
      </c>
      <c r="I8" s="16">
        <v>2.0266130000000002</v>
      </c>
      <c r="J8" s="16">
        <v>2.0253009999999998</v>
      </c>
      <c r="L8" s="16">
        <v>39.714843999999999</v>
      </c>
      <c r="M8" s="16">
        <v>42.244289000000002</v>
      </c>
      <c r="N8" s="16">
        <v>40.218924999999999</v>
      </c>
      <c r="O8" s="16">
        <v>41.562873000000003</v>
      </c>
      <c r="Q8" s="16">
        <v>101.599</v>
      </c>
      <c r="R8" s="16">
        <v>98.608999999999995</v>
      </c>
      <c r="S8" s="16">
        <v>97.364000000000004</v>
      </c>
      <c r="T8" s="16">
        <v>102.941</v>
      </c>
      <c r="V8" s="16">
        <v>18.664000000000001</v>
      </c>
      <c r="W8" s="16">
        <v>18.584</v>
      </c>
      <c r="X8" s="16">
        <v>18.984999999999999</v>
      </c>
      <c r="Y8" s="16">
        <v>18.498000000000001</v>
      </c>
      <c r="AA8" s="16">
        <v>180.45699999999999</v>
      </c>
      <c r="AB8" s="16">
        <v>179.392</v>
      </c>
      <c r="AC8" s="16">
        <v>178.83699999999999</v>
      </c>
      <c r="AD8" s="16">
        <v>184.23</v>
      </c>
    </row>
    <row r="9" spans="1:37" x14ac:dyDescent="0.25">
      <c r="B9" s="16">
        <v>3.5409999999999999</v>
      </c>
      <c r="C9" s="16">
        <v>3.6059999999999999</v>
      </c>
      <c r="D9" s="16">
        <v>3.48</v>
      </c>
      <c r="E9" s="16">
        <v>3.6709999999999998</v>
      </c>
      <c r="G9" s="16">
        <v>2.1593309999999999</v>
      </c>
      <c r="H9" s="16">
        <v>1.7463010000000001</v>
      </c>
      <c r="I9" s="16">
        <v>3.1170529999999999</v>
      </c>
      <c r="J9" s="16">
        <v>2.576384</v>
      </c>
      <c r="L9" s="16">
        <v>39.805290999999997</v>
      </c>
      <c r="M9" s="16">
        <v>41.616008999999998</v>
      </c>
      <c r="N9" s="16">
        <v>39.620674999999999</v>
      </c>
      <c r="O9" s="16">
        <v>45.618309000000004</v>
      </c>
      <c r="Q9" s="16">
        <v>101.38</v>
      </c>
      <c r="R9" s="16">
        <v>101.282</v>
      </c>
      <c r="S9" s="16">
        <v>98.355999999999995</v>
      </c>
      <c r="T9" s="16">
        <v>104.22</v>
      </c>
      <c r="V9" s="16">
        <v>18.757999999999999</v>
      </c>
      <c r="W9" s="16">
        <v>18.663</v>
      </c>
      <c r="X9" s="16">
        <v>18.791</v>
      </c>
      <c r="Y9" s="16">
        <v>18.901</v>
      </c>
      <c r="AA9" s="16">
        <v>182.31800000000001</v>
      </c>
      <c r="AB9" s="16">
        <v>184.33199999999999</v>
      </c>
      <c r="AC9" s="16">
        <v>178.89400000000001</v>
      </c>
      <c r="AD9" s="16">
        <v>192.167</v>
      </c>
    </row>
    <row r="10" spans="1:37" x14ac:dyDescent="0.25">
      <c r="B10" s="16">
        <v>3.4950000000000001</v>
      </c>
      <c r="C10" s="16">
        <v>3.665</v>
      </c>
      <c r="D10" s="16">
        <v>3.62</v>
      </c>
      <c r="E10" s="16">
        <v>3.734</v>
      </c>
      <c r="G10" s="16">
        <v>1.7927729999999999</v>
      </c>
      <c r="H10" s="16">
        <v>2.044019</v>
      </c>
      <c r="I10" s="16">
        <v>1.8719060000000001</v>
      </c>
      <c r="J10" s="16">
        <v>1.731241</v>
      </c>
      <c r="L10" s="16">
        <v>39.819293000000002</v>
      </c>
      <c r="M10" s="16">
        <v>39.462986999999998</v>
      </c>
      <c r="N10" s="16">
        <v>40.116705000000003</v>
      </c>
      <c r="O10" s="16">
        <v>43.542648999999997</v>
      </c>
      <c r="Q10" s="16">
        <v>100.703</v>
      </c>
      <c r="R10" s="16">
        <v>103.345</v>
      </c>
      <c r="S10" s="16">
        <v>100.46299999999999</v>
      </c>
      <c r="T10" s="16">
        <v>99.778999999999996</v>
      </c>
      <c r="V10" s="16">
        <v>18.562000000000001</v>
      </c>
      <c r="W10" s="16">
        <v>18.510000000000002</v>
      </c>
      <c r="X10" s="16">
        <v>18.706</v>
      </c>
      <c r="Y10" s="16">
        <v>18.678000000000001</v>
      </c>
      <c r="AA10" s="16">
        <v>179.99100000000001</v>
      </c>
      <c r="AB10" s="16">
        <v>177.988</v>
      </c>
      <c r="AC10" s="16">
        <v>180.31899999999999</v>
      </c>
      <c r="AD10" s="16">
        <v>182.959</v>
      </c>
    </row>
    <row r="11" spans="1:37" x14ac:dyDescent="0.25">
      <c r="B11" s="16">
        <v>3.4780000000000002</v>
      </c>
      <c r="C11" s="16">
        <v>3.6259999999999999</v>
      </c>
      <c r="D11" s="16">
        <v>3.577</v>
      </c>
      <c r="E11" s="16">
        <v>3.7389999999999999</v>
      </c>
      <c r="G11" s="16">
        <v>1.9698709999999999</v>
      </c>
      <c r="H11" s="16">
        <v>1.6199589999999999</v>
      </c>
      <c r="I11" s="16">
        <v>2.0660210000000001</v>
      </c>
      <c r="J11" s="16">
        <v>1.813245</v>
      </c>
      <c r="L11" s="16">
        <v>39.501072000000001</v>
      </c>
      <c r="M11" s="16">
        <v>39.518650000000001</v>
      </c>
      <c r="N11" s="16">
        <v>40.175950999999998</v>
      </c>
      <c r="O11" s="16">
        <v>51.749645999999998</v>
      </c>
      <c r="Q11" s="16">
        <v>103.16200000000001</v>
      </c>
      <c r="R11" s="16">
        <v>99.483999999999995</v>
      </c>
      <c r="S11" s="16">
        <v>100.425</v>
      </c>
      <c r="T11" s="16">
        <v>101.268</v>
      </c>
      <c r="V11" s="16">
        <v>18.512</v>
      </c>
      <c r="W11" s="16">
        <v>18.654</v>
      </c>
      <c r="X11" s="16">
        <v>18.667000000000002</v>
      </c>
      <c r="Y11" s="16">
        <v>18.675999999999998</v>
      </c>
      <c r="AA11" s="16">
        <v>182.12</v>
      </c>
      <c r="AB11" s="16">
        <v>181.73699999999999</v>
      </c>
      <c r="AC11" s="16">
        <v>180.23400000000001</v>
      </c>
      <c r="AD11" s="16">
        <v>192.88399999999999</v>
      </c>
    </row>
    <row r="12" spans="1:37" x14ac:dyDescent="0.25">
      <c r="B12" s="24">
        <v>3.5179999999999998</v>
      </c>
      <c r="C12" s="16">
        <v>3.621</v>
      </c>
      <c r="D12" s="16">
        <v>3.4340000000000002</v>
      </c>
      <c r="E12" s="16">
        <v>3.7440000000000002</v>
      </c>
      <c r="G12" s="16">
        <v>2.3287420000000001</v>
      </c>
      <c r="H12" s="16">
        <v>1.9843090000000001</v>
      </c>
      <c r="I12" s="16">
        <v>2.0113409999999998</v>
      </c>
      <c r="J12" s="16">
        <v>1.8368370000000001</v>
      </c>
      <c r="L12" s="16">
        <v>39.808703999999999</v>
      </c>
      <c r="M12" s="16">
        <v>39.637976999999999</v>
      </c>
      <c r="N12" s="16">
        <v>39.31729</v>
      </c>
      <c r="O12" s="16">
        <v>44.080742999999998</v>
      </c>
      <c r="Q12" s="16">
        <v>102.85299999999999</v>
      </c>
      <c r="R12" s="16">
        <v>98.941000000000003</v>
      </c>
      <c r="S12" s="16">
        <v>98.704999999999998</v>
      </c>
      <c r="T12" s="16">
        <v>100.482</v>
      </c>
      <c r="V12" s="16">
        <v>18.725999999999999</v>
      </c>
      <c r="W12" s="16">
        <v>18.611000000000001</v>
      </c>
      <c r="X12" s="16">
        <v>18.651</v>
      </c>
      <c r="Y12" s="16">
        <v>18.696000000000002</v>
      </c>
      <c r="AA12" s="16">
        <v>182.352</v>
      </c>
      <c r="AB12" s="16">
        <v>178.245</v>
      </c>
      <c r="AC12" s="16">
        <v>177.38300000000001</v>
      </c>
      <c r="AD12" s="16">
        <v>184.56</v>
      </c>
    </row>
    <row r="15" spans="1:37" x14ac:dyDescent="0.25">
      <c r="A15" s="8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x14ac:dyDescent="0.25">
      <c r="A16" s="7" t="s">
        <v>0</v>
      </c>
      <c r="B16" s="7"/>
      <c r="C16" s="7"/>
      <c r="D16" s="7"/>
      <c r="E16" s="7"/>
      <c r="F16" s="13" t="s">
        <v>1</v>
      </c>
      <c r="G16" s="13"/>
      <c r="H16" s="13"/>
      <c r="I16" s="13"/>
      <c r="J16" s="13"/>
      <c r="K16" s="12" t="s">
        <v>2</v>
      </c>
      <c r="L16" s="12"/>
      <c r="M16" s="12"/>
      <c r="N16" s="12"/>
      <c r="O16" s="12"/>
      <c r="P16" s="11" t="s">
        <v>11</v>
      </c>
      <c r="Q16" s="11"/>
      <c r="R16" s="11"/>
      <c r="S16" s="11"/>
      <c r="T16" s="11"/>
      <c r="U16" s="10" t="s">
        <v>12</v>
      </c>
      <c r="V16" s="10"/>
      <c r="W16" s="10"/>
      <c r="X16" s="10"/>
      <c r="Y16" s="10"/>
      <c r="Z16" s="9" t="s">
        <v>5</v>
      </c>
      <c r="AA16" s="9"/>
      <c r="AB16" s="9"/>
      <c r="AC16" s="9"/>
      <c r="AD16" s="9"/>
    </row>
    <row r="17" spans="1:30" x14ac:dyDescent="0.25">
      <c r="A17" s="17" t="s">
        <v>13</v>
      </c>
      <c r="B17" s="18" t="s">
        <v>6</v>
      </c>
      <c r="C17" s="19" t="s">
        <v>7</v>
      </c>
      <c r="D17" s="20" t="s">
        <v>8</v>
      </c>
      <c r="E17" s="21" t="s">
        <v>9</v>
      </c>
      <c r="F17" s="17" t="s">
        <v>13</v>
      </c>
      <c r="G17" s="18" t="s">
        <v>6</v>
      </c>
      <c r="H17" s="19" t="s">
        <v>7</v>
      </c>
      <c r="I17" s="20" t="s">
        <v>8</v>
      </c>
      <c r="J17" s="21" t="s">
        <v>9</v>
      </c>
      <c r="K17" s="17" t="s">
        <v>13</v>
      </c>
      <c r="L17" s="18" t="s">
        <v>6</v>
      </c>
      <c r="M17" s="19" t="s">
        <v>7</v>
      </c>
      <c r="N17" s="20" t="s">
        <v>8</v>
      </c>
      <c r="O17" s="21" t="s">
        <v>9</v>
      </c>
      <c r="P17" s="17" t="s">
        <v>13</v>
      </c>
      <c r="Q17" s="18" t="s">
        <v>6</v>
      </c>
      <c r="R17" s="19" t="s">
        <v>7</v>
      </c>
      <c r="S17" s="20" t="s">
        <v>8</v>
      </c>
      <c r="T17" s="21" t="s">
        <v>9</v>
      </c>
      <c r="U17" s="17" t="s">
        <v>13</v>
      </c>
      <c r="V17" s="18" t="s">
        <v>6</v>
      </c>
      <c r="W17" s="19" t="s">
        <v>7</v>
      </c>
      <c r="X17" s="20" t="s">
        <v>8</v>
      </c>
      <c r="Y17" s="21" t="s">
        <v>9</v>
      </c>
      <c r="Z17" s="17" t="s">
        <v>13</v>
      </c>
      <c r="AA17" s="18" t="s">
        <v>6</v>
      </c>
      <c r="AB17" s="19" t="s">
        <v>7</v>
      </c>
      <c r="AC17" s="20" t="s">
        <v>8</v>
      </c>
      <c r="AD17" s="21" t="s">
        <v>9</v>
      </c>
    </row>
    <row r="18" spans="1:30" x14ac:dyDescent="0.25">
      <c r="A18" s="15" t="s">
        <v>14</v>
      </c>
      <c r="B18" s="16">
        <f>_xlfn.QUARTILE.INC(B3:B12, 0)</f>
        <v>3.431</v>
      </c>
      <c r="C18" s="16">
        <f>_xlfn.QUARTILE.INC(C3:C12, 0)</f>
        <v>3.556</v>
      </c>
      <c r="D18" s="16">
        <f>_xlfn.QUARTILE.INC(D3:D12, 0)</f>
        <v>3.4340000000000002</v>
      </c>
      <c r="E18" s="16">
        <f>_xlfn.QUARTILE.INC(E3:E12, 0)</f>
        <v>3.6040000000000001</v>
      </c>
      <c r="F18" s="15" t="s">
        <v>14</v>
      </c>
      <c r="G18" s="16">
        <f>_xlfn.QUARTILE.INC(G3:G12, 0)</f>
        <v>1.6853860000000001</v>
      </c>
      <c r="H18" s="16">
        <f>_xlfn.QUARTILE.INC(H3:H12, 0)</f>
        <v>1.6199589999999999</v>
      </c>
      <c r="I18" s="16">
        <f>_xlfn.QUARTILE.INC(I3:I12, 0)</f>
        <v>1.722626</v>
      </c>
      <c r="J18" s="16">
        <f>_xlfn.QUARTILE.INC(J3:J12, 0)</f>
        <v>1.620234</v>
      </c>
      <c r="K18" s="15" t="s">
        <v>14</v>
      </c>
      <c r="L18" s="16">
        <f>_xlfn.QUARTILE.INC(L3:L12, 0)</f>
        <v>39.501072000000001</v>
      </c>
      <c r="M18" s="16">
        <f>_xlfn.QUARTILE.INC(M3:M12, 0)</f>
        <v>39.462986999999998</v>
      </c>
      <c r="N18" s="16">
        <f>_xlfn.QUARTILE.INC(N3:N12, 0)</f>
        <v>39.31729</v>
      </c>
      <c r="O18" s="16">
        <f>_xlfn.QUARTILE.INC(O3:O12, 0)</f>
        <v>39.324807</v>
      </c>
      <c r="P18" s="15" t="s">
        <v>14</v>
      </c>
      <c r="Q18" s="16">
        <f>_xlfn.QUARTILE.INC(Q3:Q12, 0)</f>
        <v>100.703</v>
      </c>
      <c r="R18" s="16">
        <f>_xlfn.QUARTILE.INC(R3:R12, 0)</f>
        <v>98.608999999999995</v>
      </c>
      <c r="S18" s="16">
        <f>_xlfn.QUARTILE.INC(S3:S12, 0)</f>
        <v>94.685000000000002</v>
      </c>
      <c r="T18" s="16">
        <f>_xlfn.QUARTILE.INC(T3:T12, 0)</f>
        <v>95.38</v>
      </c>
      <c r="U18" s="15" t="s">
        <v>14</v>
      </c>
      <c r="V18" s="16">
        <f>_xlfn.QUARTILE.INC(V3:V12, 0)</f>
        <v>18.512</v>
      </c>
      <c r="W18" s="16">
        <f>_xlfn.QUARTILE.INC(W3:W12, 0)</f>
        <v>18.510000000000002</v>
      </c>
      <c r="X18" s="16">
        <f>_xlfn.QUARTILE.INC(X3:X12, 0)</f>
        <v>18.515000000000001</v>
      </c>
      <c r="Y18" s="16">
        <f>_xlfn.QUARTILE.INC(Y3:Y12, 0)</f>
        <v>18.498000000000001</v>
      </c>
      <c r="Z18" s="15" t="s">
        <v>14</v>
      </c>
      <c r="AA18" s="16">
        <f>_xlfn.QUARTILE.INC(AA3:AA12, 0)</f>
        <v>179.99100000000001</v>
      </c>
      <c r="AB18" s="16">
        <f>_xlfn.QUARTILE.INC(AB3:AB12, 0)</f>
        <v>177.988</v>
      </c>
      <c r="AC18" s="16">
        <f>_xlfn.QUARTILE.INC(AC3:AC12, 0)</f>
        <v>173.99100000000001</v>
      </c>
      <c r="AD18" s="16">
        <f>_xlfn.QUARTILE.INC(AD3:AD12, 0)</f>
        <v>177.16800000000001</v>
      </c>
    </row>
    <row r="19" spans="1:30" x14ac:dyDescent="0.25">
      <c r="A19" s="15" t="s">
        <v>15</v>
      </c>
      <c r="B19" s="16">
        <f>_xlfn.QUARTILE.INC(B3:B12, 1)</f>
        <v>3.49125</v>
      </c>
      <c r="C19" s="16">
        <f>_xlfn.QUARTILE.INC(C3:C12, 1)</f>
        <v>3.6142500000000002</v>
      </c>
      <c r="D19" s="16">
        <f>_xlfn.QUARTILE.INC(D3:D12, 1)</f>
        <v>3.4859999999999998</v>
      </c>
      <c r="E19" s="16">
        <f>_xlfn.QUARTILE.INC(E3:E12, 1)</f>
        <v>3.7235</v>
      </c>
      <c r="F19" s="15" t="s">
        <v>15</v>
      </c>
      <c r="G19" s="16">
        <f>_xlfn.QUARTILE.INC(G3:G12, 1)</f>
        <v>1.9836324999999999</v>
      </c>
      <c r="H19" s="16">
        <f>_xlfn.QUARTILE.INC(H3:H12, 1)</f>
        <v>1.7998499999999999</v>
      </c>
      <c r="I19" s="16">
        <f>_xlfn.QUARTILE.INC(I3:I12, 1)</f>
        <v>1.8993565000000001</v>
      </c>
      <c r="J19" s="16">
        <f>_xlfn.QUARTILE.INC(J3:J12, 1)</f>
        <v>1.7341705000000001</v>
      </c>
      <c r="K19" s="15" t="s">
        <v>15</v>
      </c>
      <c r="L19" s="16">
        <f>_xlfn.QUARTILE.INC(L3:L12, 1)</f>
        <v>39.729412750000002</v>
      </c>
      <c r="M19" s="16">
        <f>_xlfn.QUARTILE.INC(M3:M12, 1)</f>
        <v>39.742997250000002</v>
      </c>
      <c r="N19" s="16">
        <f>_xlfn.QUARTILE.INC(N3:N12, 1)</f>
        <v>39.559710250000002</v>
      </c>
      <c r="O19" s="16">
        <f>_xlfn.QUARTILE.INC(O3:O12, 1)</f>
        <v>39.890861999999998</v>
      </c>
      <c r="P19" s="15" t="s">
        <v>15</v>
      </c>
      <c r="Q19" s="16">
        <f>_xlfn.QUARTILE.INC(Q3:Q12, 1)</f>
        <v>101.43474999999999</v>
      </c>
      <c r="R19" s="16">
        <f>_xlfn.QUARTILE.INC(R3:R12, 1)</f>
        <v>99.363749999999996</v>
      </c>
      <c r="S19" s="16">
        <f>_xlfn.QUARTILE.INC(S3:S12, 1)</f>
        <v>98.437249999999992</v>
      </c>
      <c r="T19" s="16">
        <f>_xlfn.QUARTILE.INC(T3:T12, 1)</f>
        <v>99.290750000000003</v>
      </c>
      <c r="U19" s="15" t="s">
        <v>15</v>
      </c>
      <c r="V19" s="16">
        <f>_xlfn.QUARTILE.INC(V3:V12, 1)</f>
        <v>18.570250000000001</v>
      </c>
      <c r="W19" s="16">
        <f>_xlfn.QUARTILE.INC(W3:W12, 1)</f>
        <v>18.59075</v>
      </c>
      <c r="X19" s="16">
        <f>_xlfn.QUARTILE.INC(X3:X12, 1)</f>
        <v>18.64725</v>
      </c>
      <c r="Y19" s="16">
        <f>_xlfn.QUARTILE.INC(Y3:Y12, 1)</f>
        <v>18.5745</v>
      </c>
      <c r="Z19" s="15" t="s">
        <v>15</v>
      </c>
      <c r="AA19" s="16">
        <f>_xlfn.QUARTILE.INC(AA3:AA12, 1)</f>
        <v>181.57850000000002</v>
      </c>
      <c r="AB19" s="16">
        <f>_xlfn.QUARTILE.INC(AB3:AB12, 1)</f>
        <v>179.79649999999998</v>
      </c>
      <c r="AC19" s="16">
        <f>_xlfn.QUARTILE.INC(AC3:AC12, 1)</f>
        <v>177.59725</v>
      </c>
      <c r="AD19" s="16">
        <f>_xlfn.QUARTILE.INC(AD3:AD12, 1)</f>
        <v>179.7835</v>
      </c>
    </row>
    <row r="20" spans="1:30" x14ac:dyDescent="0.25">
      <c r="A20" s="15" t="s">
        <v>16</v>
      </c>
      <c r="B20" s="16">
        <f>_xlfn.QUARTILE.INC(B3:B12, 2)</f>
        <v>3.4980000000000002</v>
      </c>
      <c r="C20" s="16">
        <f>_xlfn.QUARTILE.INC(C3:C12, 2)</f>
        <v>3.6204999999999998</v>
      </c>
      <c r="D20" s="16">
        <f>_xlfn.QUARTILE.INC(D3:D12, 2)</f>
        <v>3.5425</v>
      </c>
      <c r="E20" s="16">
        <f>_xlfn.QUARTILE.INC(E3:E12, 2)</f>
        <v>3.7364999999999999</v>
      </c>
      <c r="F20" s="15" t="s">
        <v>16</v>
      </c>
      <c r="G20" s="16">
        <f>_xlfn.QUARTILE.INC(G3:G12, 2)</f>
        <v>2.0782310000000002</v>
      </c>
      <c r="H20" s="16">
        <f>_xlfn.QUARTILE.INC(H3:H12, 2)</f>
        <v>1.9472415000000001</v>
      </c>
      <c r="I20" s="16">
        <f>_xlfn.QUARTILE.INC(I3:I12, 2)</f>
        <v>2.018977</v>
      </c>
      <c r="J20" s="16">
        <f>_xlfn.QUARTILE.INC(J3:J12, 2)</f>
        <v>1.8250410000000001</v>
      </c>
      <c r="K20" s="15" t="s">
        <v>16</v>
      </c>
      <c r="L20" s="16">
        <f>_xlfn.QUARTILE.INC(L3:L12, 2)</f>
        <v>39.806997499999994</v>
      </c>
      <c r="M20" s="16">
        <f>_xlfn.QUARTILE.INC(M3:M12, 2)</f>
        <v>41.404843499999998</v>
      </c>
      <c r="N20" s="16">
        <f>_xlfn.QUARTILE.INC(N3:N12, 2)</f>
        <v>39.868690000000001</v>
      </c>
      <c r="O20" s="16">
        <f>_xlfn.QUARTILE.INC(O3:O12, 2)</f>
        <v>42.271840500000003</v>
      </c>
      <c r="P20" s="15" t="s">
        <v>16</v>
      </c>
      <c r="Q20" s="16">
        <f>_xlfn.QUARTILE.INC(Q3:Q12, 2)</f>
        <v>102.3445</v>
      </c>
      <c r="R20" s="16">
        <f>_xlfn.QUARTILE.INC(R3:R12, 2)</f>
        <v>100</v>
      </c>
      <c r="S20" s="16">
        <f>_xlfn.QUARTILE.INC(S3:S12, 2)</f>
        <v>99.551500000000004</v>
      </c>
      <c r="T20" s="16">
        <f>_xlfn.QUARTILE.INC(T3:T12, 2)</f>
        <v>100.875</v>
      </c>
      <c r="U20" s="15" t="s">
        <v>16</v>
      </c>
      <c r="V20" s="16">
        <f>_xlfn.QUARTILE.INC(V3:V12, 2)</f>
        <v>18.613500000000002</v>
      </c>
      <c r="W20" s="16">
        <f>_xlfn.QUARTILE.INC(W3:W12, 2)</f>
        <v>18.6585</v>
      </c>
      <c r="X20" s="16">
        <f>_xlfn.QUARTILE.INC(X3:X12, 2)</f>
        <v>18.663</v>
      </c>
      <c r="Y20" s="16">
        <f>_xlfn.QUARTILE.INC(Y3:Y12, 2)</f>
        <v>18.677</v>
      </c>
      <c r="Z20" s="15" t="s">
        <v>16</v>
      </c>
      <c r="AA20" s="16">
        <f>_xlfn.QUARTILE.INC(AA3:AA12, 2)</f>
        <v>182.18299999999999</v>
      </c>
      <c r="AB20" s="16">
        <f>_xlfn.QUARTILE.INC(AB3:AB12, 2)</f>
        <v>181.55549999999999</v>
      </c>
      <c r="AC20" s="16">
        <f>_xlfn.QUARTILE.INC(AC3:AC12, 2)</f>
        <v>178.78649999999999</v>
      </c>
      <c r="AD20" s="16">
        <f>_xlfn.QUARTILE.INC(AD3:AD12, 2)</f>
        <v>182.00400000000002</v>
      </c>
    </row>
    <row r="21" spans="1:30" x14ac:dyDescent="0.25">
      <c r="A21" s="15" t="s">
        <v>17</v>
      </c>
      <c r="B21" s="16">
        <f>_xlfn.QUARTILE.INC(B3:B12, 3)</f>
        <v>3.53525</v>
      </c>
      <c r="C21" s="16">
        <f>_xlfn.QUARTILE.INC(C3:C12, 3)</f>
        <v>3.6274999999999999</v>
      </c>
      <c r="D21" s="16">
        <f>_xlfn.QUARTILE.INC(D3:D12, 3)</f>
        <v>3.5652499999999998</v>
      </c>
      <c r="E21" s="16">
        <f>_xlfn.QUARTILE.INC(E3:E12, 3)</f>
        <v>3.7430000000000003</v>
      </c>
      <c r="F21" s="15" t="s">
        <v>17</v>
      </c>
      <c r="G21" s="16">
        <f>_xlfn.QUARTILE.INC(G3:G12, 3)</f>
        <v>2.28638925</v>
      </c>
      <c r="H21" s="16">
        <f>_xlfn.QUARTILE.INC(H3:H12, 3)</f>
        <v>2.0709897499999999</v>
      </c>
      <c r="I21" s="16">
        <f>_xlfn.QUARTILE.INC(I3:I12, 3)</f>
        <v>2.0629642500000003</v>
      </c>
      <c r="J21" s="16">
        <f>_xlfn.QUARTILE.INC(J3:J12, 3)</f>
        <v>2.2734242500000001</v>
      </c>
      <c r="K21" s="15" t="s">
        <v>17</v>
      </c>
      <c r="L21" s="16">
        <f>_xlfn.QUARTILE.INC(L3:L12, 3)</f>
        <v>40.5028565</v>
      </c>
      <c r="M21" s="16">
        <f>_xlfn.QUARTILE.INC(M3:M12, 3)</f>
        <v>42.124677250000005</v>
      </c>
      <c r="N21" s="16">
        <f>_xlfn.QUARTILE.INC(N3:N12, 3)</f>
        <v>40.208181499999995</v>
      </c>
      <c r="O21" s="16">
        <f>_xlfn.QUARTILE.INC(O3:O12, 3)</f>
        <v>43.946219499999998</v>
      </c>
      <c r="P21" s="15" t="s">
        <v>17</v>
      </c>
      <c r="Q21" s="16">
        <f>_xlfn.QUARTILE.INC(Q3:Q12, 3)</f>
        <v>102.85149999999999</v>
      </c>
      <c r="R21" s="16">
        <f>_xlfn.QUARTILE.INC(R3:R12, 3)</f>
        <v>102.3485</v>
      </c>
      <c r="S21" s="16">
        <f>_xlfn.QUARTILE.INC(S3:S12, 3)</f>
        <v>100.45349999999999</v>
      </c>
      <c r="T21" s="16">
        <f>_xlfn.QUARTILE.INC(T3:T12, 3)</f>
        <v>102.761</v>
      </c>
      <c r="U21" s="15" t="s">
        <v>17</v>
      </c>
      <c r="V21" s="16">
        <f>_xlfn.QUARTILE.INC(V3:V12, 3)</f>
        <v>18.7105</v>
      </c>
      <c r="W21" s="16">
        <f>_xlfn.QUARTILE.INC(W3:W12, 3)</f>
        <v>18.751250000000002</v>
      </c>
      <c r="X21" s="16">
        <f>_xlfn.QUARTILE.INC(X3:X12, 3)</f>
        <v>18.769750000000002</v>
      </c>
      <c r="Y21" s="16">
        <f>_xlfn.QUARTILE.INC(Y3:Y12, 3)</f>
        <v>18.774749999999997</v>
      </c>
      <c r="Z21" s="15" t="s">
        <v>17</v>
      </c>
      <c r="AA21" s="16">
        <f>_xlfn.QUARTILE.INC(AA3:AA12, 3)</f>
        <v>182.34350000000001</v>
      </c>
      <c r="AB21" s="16">
        <f>_xlfn.QUARTILE.INC(AB3:AB12, 3)</f>
        <v>183.64775</v>
      </c>
      <c r="AC21" s="16">
        <f>_xlfn.QUARTILE.INC(AC3:AC12, 3)</f>
        <v>179.899</v>
      </c>
      <c r="AD21" s="16">
        <f>_xlfn.QUARTILE.INC(AD3:AD12, 3)</f>
        <v>184.47749999999999</v>
      </c>
    </row>
    <row r="22" spans="1:30" x14ac:dyDescent="0.25">
      <c r="A22" s="15" t="s">
        <v>18</v>
      </c>
      <c r="B22" s="16">
        <f>_xlfn.QUARTILE.INC(B3:B12, 4)</f>
        <v>3.6549999999999998</v>
      </c>
      <c r="C22" s="16">
        <f>_xlfn.QUARTILE.INC(C3:C12, 4)</f>
        <v>3.665</v>
      </c>
      <c r="D22" s="16">
        <f>_xlfn.QUARTILE.INC(D3:D12, 4)</f>
        <v>3.62</v>
      </c>
      <c r="E22" s="16">
        <f>_xlfn.QUARTILE.INC(E3:E12, 4)</f>
        <v>3.762</v>
      </c>
      <c r="F22" s="15" t="s">
        <v>18</v>
      </c>
      <c r="G22" s="16">
        <f>_xlfn.QUARTILE.INC(G3:G12, 4)</f>
        <v>2.622404</v>
      </c>
      <c r="H22" s="16">
        <f>_xlfn.QUARTILE.INC(H3:H12, 4)</f>
        <v>2.6137049999999999</v>
      </c>
      <c r="I22" s="16">
        <f>_xlfn.QUARTILE.INC(I3:I12, 4)</f>
        <v>3.1170529999999999</v>
      </c>
      <c r="J22" s="16">
        <f>_xlfn.QUARTILE.INC(J3:J12, 4)</f>
        <v>2.705457</v>
      </c>
      <c r="K22" s="15" t="s">
        <v>18</v>
      </c>
      <c r="L22" s="16">
        <f>_xlfn.QUARTILE.INC(L3:L12, 4)</f>
        <v>57.238270999999997</v>
      </c>
      <c r="M22" s="16">
        <f>_xlfn.QUARTILE.INC(M3:M12, 4)</f>
        <v>44.1414714</v>
      </c>
      <c r="N22" s="16">
        <f>_xlfn.QUARTILE.INC(N3:N12, 4)</f>
        <v>42.858333000000002</v>
      </c>
      <c r="O22" s="16">
        <f>_xlfn.QUARTILE.INC(O3:O12, 4)</f>
        <v>51.749645999999998</v>
      </c>
      <c r="P22" s="15" t="s">
        <v>18</v>
      </c>
      <c r="Q22" s="16">
        <f>_xlfn.QUARTILE.INC(Q3:Q12, 4)</f>
        <v>113.893</v>
      </c>
      <c r="R22" s="16">
        <f>_xlfn.QUARTILE.INC(R3:R12, 4)</f>
        <v>114.874</v>
      </c>
      <c r="S22" s="16">
        <f>_xlfn.QUARTILE.INC(S3:S12, 4)</f>
        <v>109.68</v>
      </c>
      <c r="T22" s="16">
        <f>_xlfn.QUARTILE.INC(T3:T12, 4)</f>
        <v>112.342</v>
      </c>
      <c r="U22" s="15" t="s">
        <v>18</v>
      </c>
      <c r="V22" s="16">
        <f>_xlfn.QUARTILE.INC(V3:V12, 4)</f>
        <v>18.827999999999999</v>
      </c>
      <c r="W22" s="16">
        <f>_xlfn.QUARTILE.INC(W3:W12, 4)</f>
        <v>18.893000000000001</v>
      </c>
      <c r="X22" s="16">
        <f>_xlfn.QUARTILE.INC(X3:X12, 4)</f>
        <v>18.984999999999999</v>
      </c>
      <c r="Y22" s="16">
        <f>_xlfn.QUARTILE.INC(Y3:Y12, 4)</f>
        <v>18.928000000000001</v>
      </c>
      <c r="Z22" s="15" t="s">
        <v>18</v>
      </c>
      <c r="AA22" s="16">
        <f>_xlfn.QUARTILE.INC(AA3:AA12, 4)</f>
        <v>199.37200000000001</v>
      </c>
      <c r="AB22" s="16">
        <f>_xlfn.QUARTILE.INC(AB3:AB12, 4)</f>
        <v>184.33199999999999</v>
      </c>
      <c r="AC22" s="16">
        <f>_xlfn.QUARTILE.INC(AC3:AC12, 4)</f>
        <v>181.828</v>
      </c>
      <c r="AD22" s="16">
        <f>_xlfn.QUARTILE.INC(AD3:AD12, 4)</f>
        <v>192.88399999999999</v>
      </c>
    </row>
    <row r="23" spans="1:30" x14ac:dyDescent="0.25">
      <c r="A23" s="15"/>
      <c r="B23" s="16"/>
      <c r="C23" s="16"/>
      <c r="D23" s="16"/>
      <c r="E23" s="16"/>
      <c r="F23" s="15"/>
      <c r="G23" s="16"/>
      <c r="H23" s="16"/>
      <c r="I23" s="16"/>
      <c r="J23" s="16"/>
      <c r="K23" s="15"/>
      <c r="L23" s="16"/>
      <c r="M23" s="16"/>
      <c r="N23" s="16"/>
      <c r="O23" s="16"/>
      <c r="P23" s="15"/>
      <c r="Q23" s="16"/>
      <c r="R23" s="16"/>
      <c r="S23" s="16"/>
      <c r="T23" s="16"/>
      <c r="U23" s="15"/>
      <c r="V23" s="16"/>
      <c r="W23" s="16"/>
      <c r="X23" s="16"/>
      <c r="Y23" s="16"/>
      <c r="Z23" s="15"/>
      <c r="AA23" s="16"/>
      <c r="AB23" s="16"/>
      <c r="AC23" s="16"/>
      <c r="AD23" s="16"/>
    </row>
    <row r="24" spans="1:30" x14ac:dyDescent="0.25">
      <c r="A24" s="15" t="s">
        <v>19</v>
      </c>
      <c r="B24" s="16">
        <f>AVERAGE(B3:B12)</f>
        <v>3.5198</v>
      </c>
      <c r="C24" s="16">
        <f>AVERAGE(C3:C12)</f>
        <v>3.6183999999999998</v>
      </c>
      <c r="D24" s="16">
        <f>AVERAGE(D3:D12)</f>
        <v>3.5293999999999999</v>
      </c>
      <c r="E24" s="16">
        <f>AVERAGE(E3:E12)</f>
        <v>3.7188999999999992</v>
      </c>
      <c r="F24" s="15" t="s">
        <v>19</v>
      </c>
      <c r="G24" s="16">
        <f>AVERAGE(G3:G12)</f>
        <v>2.1339359</v>
      </c>
      <c r="H24" s="16">
        <f>AVERAGE(H3:H12)</f>
        <v>2.0033270000000001</v>
      </c>
      <c r="I24" s="16">
        <f>AVERAGE(I3:I12)</f>
        <v>2.0851849000000002</v>
      </c>
      <c r="J24" s="16">
        <f>AVERAGE(J3:J12)</f>
        <v>2.0096742999999995</v>
      </c>
      <c r="K24" s="15" t="s">
        <v>19</v>
      </c>
      <c r="L24" s="16">
        <f>AVERAGE(L3:L12)</f>
        <v>43.195351599999995</v>
      </c>
      <c r="M24" s="16">
        <f>AVERAGE(M3:M12)</f>
        <v>41.280410439999997</v>
      </c>
      <c r="N24" s="16">
        <f>AVERAGE(N3:N12)</f>
        <v>40.136383600000002</v>
      </c>
      <c r="O24" s="16">
        <f>AVERAGE(O3:O12)</f>
        <v>42.870388499999997</v>
      </c>
      <c r="P24" s="15" t="s">
        <v>19</v>
      </c>
      <c r="Q24" s="16">
        <f>AVERAGE(Q3:Q12)</f>
        <v>103.21780000000001</v>
      </c>
      <c r="R24" s="16">
        <f>AVERAGE(R3:R12)</f>
        <v>101.85140000000003</v>
      </c>
      <c r="S24" s="16">
        <f>AVERAGE(S3:S12)</f>
        <v>100.0821</v>
      </c>
      <c r="T24" s="16">
        <f>AVERAGE(T3:T12)</f>
        <v>101.6716</v>
      </c>
      <c r="U24" s="15" t="s">
        <v>19</v>
      </c>
      <c r="V24" s="16">
        <f>AVERAGE(V3:V12)</f>
        <v>18.642300000000002</v>
      </c>
      <c r="W24" s="16">
        <f>AVERAGE(W3:W12)</f>
        <v>18.677199999999999</v>
      </c>
      <c r="X24" s="16">
        <f>AVERAGE(X3:X12)</f>
        <v>18.703600000000002</v>
      </c>
      <c r="Y24" s="16">
        <f>AVERAGE(Y3:Y12)</f>
        <v>18.687999999999999</v>
      </c>
      <c r="Z24" s="15" t="s">
        <v>19</v>
      </c>
      <c r="AA24" s="16">
        <f>AVERAGE(AA3:AA12)</f>
        <v>184.81180000000001</v>
      </c>
      <c r="AB24" s="16">
        <f>AVERAGE(AB3:AB12)</f>
        <v>181.4813</v>
      </c>
      <c r="AC24" s="16">
        <f>AVERAGE(AC3:AC12)</f>
        <v>178.54029999999997</v>
      </c>
      <c r="AD24" s="16">
        <f>AVERAGE(AD3:AD12)</f>
        <v>183.40209999999999</v>
      </c>
    </row>
    <row r="25" spans="1:30" x14ac:dyDescent="0.25">
      <c r="A25" s="15" t="s">
        <v>20</v>
      </c>
      <c r="B25" s="16">
        <f>B22-B18</f>
        <v>0.22399999999999975</v>
      </c>
      <c r="C25" s="16">
        <f>C22-C18</f>
        <v>0.10899999999999999</v>
      </c>
      <c r="D25" s="16">
        <f>D22-D18</f>
        <v>0.18599999999999994</v>
      </c>
      <c r="E25" s="16">
        <f>E22-E18</f>
        <v>0.15799999999999992</v>
      </c>
      <c r="F25" s="15" t="s">
        <v>20</v>
      </c>
      <c r="G25" s="16">
        <f>G22-G18</f>
        <v>0.93701799999999991</v>
      </c>
      <c r="H25" s="16">
        <f>H22-H18</f>
        <v>0.99374600000000002</v>
      </c>
      <c r="I25" s="16">
        <f>I22-I18</f>
        <v>1.3944269999999999</v>
      </c>
      <c r="J25" s="16">
        <f>J22-J18</f>
        <v>1.085223</v>
      </c>
      <c r="K25" s="15" t="s">
        <v>20</v>
      </c>
      <c r="L25" s="16">
        <f>L22-L18</f>
        <v>17.737198999999997</v>
      </c>
      <c r="M25" s="16">
        <f>M22-M18</f>
        <v>4.6784844000000021</v>
      </c>
      <c r="N25" s="16">
        <f>N22-N18</f>
        <v>3.5410430000000019</v>
      </c>
      <c r="O25" s="16">
        <f>O22-O18</f>
        <v>12.424838999999999</v>
      </c>
      <c r="P25" s="15" t="s">
        <v>20</v>
      </c>
      <c r="Q25" s="16">
        <f>Q22-Q18</f>
        <v>13.189999999999998</v>
      </c>
      <c r="R25" s="16">
        <f>R22-R18</f>
        <v>16.265000000000001</v>
      </c>
      <c r="S25" s="16">
        <f>S22-S18</f>
        <v>14.995000000000005</v>
      </c>
      <c r="T25" s="16">
        <f>T22-T18</f>
        <v>16.962000000000003</v>
      </c>
      <c r="U25" s="15" t="s">
        <v>20</v>
      </c>
      <c r="V25" s="16">
        <f>V22-V18</f>
        <v>0.31599999999999895</v>
      </c>
      <c r="W25" s="16">
        <f>W22-W18</f>
        <v>0.38299999999999912</v>
      </c>
      <c r="X25" s="16">
        <f>X22-X18</f>
        <v>0.46999999999999886</v>
      </c>
      <c r="Y25" s="16">
        <f>Y22-Y18</f>
        <v>0.42999999999999972</v>
      </c>
      <c r="Z25" s="15" t="s">
        <v>20</v>
      </c>
      <c r="AA25" s="16">
        <f>AA22-AA18</f>
        <v>19.381</v>
      </c>
      <c r="AB25" s="16">
        <f>AB22-AB18</f>
        <v>6.3439999999999941</v>
      </c>
      <c r="AC25" s="16">
        <f>AC22-AC18</f>
        <v>7.8369999999999891</v>
      </c>
      <c r="AD25" s="16">
        <f>AD22-AD18</f>
        <v>15.71599999999998</v>
      </c>
    </row>
  </sheetData>
  <mergeCells count="13">
    <mergeCell ref="AA1:AD1"/>
    <mergeCell ref="A15:AK15"/>
    <mergeCell ref="A16:E16"/>
    <mergeCell ref="F16:J16"/>
    <mergeCell ref="K16:O16"/>
    <mergeCell ref="P16:T16"/>
    <mergeCell ref="U16:Y16"/>
    <mergeCell ref="Z16:AD16"/>
    <mergeCell ref="B1:E1"/>
    <mergeCell ref="G1:J1"/>
    <mergeCell ref="L1:O1"/>
    <mergeCell ref="Q1:T1"/>
    <mergeCell ref="V1:Y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10" zoomScaleNormal="100" workbookViewId="0">
      <selection activeCell="B45" sqref="B45"/>
    </sheetView>
  </sheetViews>
  <sheetFormatPr defaultColWidth="8.5546875" defaultRowHeight="13.2" x14ac:dyDescent="0.25"/>
  <cols>
    <col min="2" max="2" width="22.109375" customWidth="1"/>
    <col min="3" max="3" width="22.77734375" customWidth="1"/>
    <col min="5" max="5" width="21.6640625" customWidth="1"/>
    <col min="6" max="6" width="23.77734375" customWidth="1"/>
    <col min="8" max="8" width="20.77734375" customWidth="1"/>
    <col min="9" max="9" width="23.33203125" customWidth="1"/>
    <col min="11" max="11" width="21.33203125" customWidth="1"/>
    <col min="12" max="12" width="23.109375" customWidth="1"/>
    <col min="14" max="14" width="21.33203125" customWidth="1"/>
    <col min="15" max="15" width="23.77734375" customWidth="1"/>
    <col min="16" max="16" width="9.109375" customWidth="1"/>
    <col min="17" max="17" width="21.109375" customWidth="1"/>
    <col min="18" max="18" width="22.88671875" customWidth="1"/>
  </cols>
  <sheetData>
    <row r="1" spans="1:18" x14ac:dyDescent="0.25">
      <c r="A1" s="6" t="s">
        <v>21</v>
      </c>
      <c r="B1" s="6"/>
      <c r="C1" s="6"/>
      <c r="D1" s="6"/>
      <c r="E1" s="6"/>
      <c r="F1" s="6"/>
      <c r="H1" s="5" t="s">
        <v>22</v>
      </c>
      <c r="I1" s="5"/>
      <c r="J1" s="5"/>
      <c r="K1" s="5"/>
      <c r="L1" s="5"/>
      <c r="M1" s="5"/>
    </row>
    <row r="2" spans="1:18" x14ac:dyDescent="0.25">
      <c r="A2" s="15" t="s">
        <v>0</v>
      </c>
      <c r="B2" s="15" t="s">
        <v>23</v>
      </c>
      <c r="C2" s="15" t="s">
        <v>2</v>
      </c>
      <c r="D2" s="15" t="s">
        <v>3</v>
      </c>
      <c r="E2" s="15" t="s">
        <v>4</v>
      </c>
      <c r="F2" s="15" t="s">
        <v>5</v>
      </c>
      <c r="H2" s="15" t="s">
        <v>0</v>
      </c>
      <c r="I2" s="15" t="s">
        <v>23</v>
      </c>
      <c r="J2" s="15" t="s">
        <v>2</v>
      </c>
      <c r="K2" s="15" t="s">
        <v>3</v>
      </c>
      <c r="L2" s="15" t="s">
        <v>4</v>
      </c>
      <c r="M2" s="15" t="s">
        <v>5</v>
      </c>
    </row>
    <row r="3" spans="1:18" x14ac:dyDescent="0.25">
      <c r="A3" s="16">
        <v>3.4980000000000002</v>
      </c>
      <c r="B3" s="16">
        <v>2.0432630000000001</v>
      </c>
      <c r="C3" s="16">
        <v>97.450252000000006</v>
      </c>
      <c r="D3" s="16">
        <v>115.34099999999999</v>
      </c>
      <c r="E3" s="16">
        <v>18.661999999999999</v>
      </c>
      <c r="F3" s="16">
        <v>288.416</v>
      </c>
      <c r="H3" s="16">
        <v>3.49</v>
      </c>
      <c r="I3" s="16">
        <v>2.5994730000000001</v>
      </c>
      <c r="J3" s="16">
        <v>57.238270999999997</v>
      </c>
      <c r="K3" s="16">
        <v>113.893</v>
      </c>
      <c r="L3" s="16">
        <v>18.827999999999999</v>
      </c>
      <c r="M3" s="16">
        <v>196.048</v>
      </c>
    </row>
    <row r="4" spans="1:18" x14ac:dyDescent="0.25">
      <c r="A4" s="16">
        <v>3.5379999999999998</v>
      </c>
      <c r="B4" s="16">
        <v>2.0391469999999998</v>
      </c>
      <c r="C4" s="16">
        <v>95.614166999999995</v>
      </c>
      <c r="D4" s="16">
        <v>96.805000000000007</v>
      </c>
      <c r="E4" s="16">
        <v>18.591000000000001</v>
      </c>
      <c r="F4" s="16">
        <v>263.58199999999999</v>
      </c>
      <c r="H4" s="16">
        <v>3.431</v>
      </c>
      <c r="I4" s="16">
        <v>2.622404</v>
      </c>
      <c r="J4" s="16">
        <v>56.014924000000001</v>
      </c>
      <c r="K4" s="16">
        <v>102.238</v>
      </c>
      <c r="L4" s="16">
        <v>18.594999999999999</v>
      </c>
      <c r="M4" s="16">
        <v>199.37200000000001</v>
      </c>
    </row>
    <row r="5" spans="1:18" x14ac:dyDescent="0.25">
      <c r="A5" s="16">
        <v>3.528</v>
      </c>
      <c r="B5" s="16">
        <v>1.8188329999999999</v>
      </c>
      <c r="C5" s="16">
        <v>166.13221799999999</v>
      </c>
      <c r="D5" s="16">
        <v>97.108999999999995</v>
      </c>
      <c r="E5" s="16">
        <v>18.753</v>
      </c>
      <c r="F5" s="16">
        <v>338.19600000000003</v>
      </c>
      <c r="H5" s="16">
        <v>3.4969999999999999</v>
      </c>
      <c r="I5" s="16">
        <v>2.0466600000000001</v>
      </c>
      <c r="J5" s="16">
        <v>40.730710999999999</v>
      </c>
      <c r="K5" s="16">
        <v>101.05200000000001</v>
      </c>
      <c r="L5" s="16">
        <v>18.631</v>
      </c>
      <c r="M5" s="16">
        <v>181.66399999999999</v>
      </c>
    </row>
    <row r="6" spans="1:18" x14ac:dyDescent="0.25">
      <c r="A6" s="16">
        <v>3.5</v>
      </c>
      <c r="B6" s="16">
        <v>1.9593769999999999</v>
      </c>
      <c r="C6" s="16">
        <v>97.954206999999997</v>
      </c>
      <c r="D6" s="16">
        <v>105.75</v>
      </c>
      <c r="E6" s="16">
        <v>18.899999999999999</v>
      </c>
      <c r="F6" s="16">
        <v>279.04599999999999</v>
      </c>
      <c r="H6" s="16">
        <v>3.6549999999999998</v>
      </c>
      <c r="I6" s="16">
        <v>2.1098020000000002</v>
      </c>
      <c r="J6" s="16">
        <v>39.773119000000001</v>
      </c>
      <c r="K6" s="16">
        <v>102.84699999999999</v>
      </c>
      <c r="L6" s="16">
        <v>18.550999999999998</v>
      </c>
      <c r="M6" s="16">
        <v>182.24600000000001</v>
      </c>
    </row>
    <row r="7" spans="1:18" x14ac:dyDescent="0.25">
      <c r="A7" s="16">
        <v>3.4380000000000002</v>
      </c>
      <c r="B7" s="16">
        <v>2.9321820000000001</v>
      </c>
      <c r="C7" s="16">
        <v>102.860642</v>
      </c>
      <c r="D7" s="16">
        <v>102.16500000000001</v>
      </c>
      <c r="E7" s="16">
        <v>18.628</v>
      </c>
      <c r="F7" s="16">
        <v>275.14600000000002</v>
      </c>
      <c r="H7" s="16">
        <v>3.5939999999999999</v>
      </c>
      <c r="I7" s="16">
        <v>1.6853860000000001</v>
      </c>
      <c r="J7" s="16">
        <v>39.547286999999997</v>
      </c>
      <c r="K7" s="16">
        <v>102.45099999999999</v>
      </c>
      <c r="L7" s="16">
        <v>18.596</v>
      </c>
      <c r="M7" s="16">
        <v>181.55</v>
      </c>
    </row>
    <row r="8" spans="1:18" x14ac:dyDescent="0.25">
      <c r="A8" s="16">
        <v>3.4289999999999998</v>
      </c>
      <c r="B8" s="16">
        <v>1.9243220000000001</v>
      </c>
      <c r="C8" s="16">
        <v>114.552138</v>
      </c>
      <c r="D8" s="16">
        <v>102.247</v>
      </c>
      <c r="E8" s="16">
        <v>18.530999999999999</v>
      </c>
      <c r="F8" s="16">
        <v>290.46199999999999</v>
      </c>
      <c r="H8" s="16">
        <v>3.4990000000000001</v>
      </c>
      <c r="I8" s="16">
        <v>2.0249169999999999</v>
      </c>
      <c r="J8" s="16">
        <v>39.714843999999999</v>
      </c>
      <c r="K8" s="16">
        <v>101.599</v>
      </c>
      <c r="L8" s="16">
        <v>18.664000000000001</v>
      </c>
      <c r="M8" s="16">
        <v>180.45699999999999</v>
      </c>
    </row>
    <row r="9" spans="1:18" x14ac:dyDescent="0.25">
      <c r="A9" s="16">
        <v>3.4990000000000001</v>
      </c>
      <c r="B9" s="16">
        <v>2.3940070000000002</v>
      </c>
      <c r="C9" s="16">
        <v>99.414665999999997</v>
      </c>
      <c r="D9" s="16">
        <v>99.99</v>
      </c>
      <c r="E9" s="16">
        <v>18.655000000000001</v>
      </c>
      <c r="F9" s="16">
        <v>269.95499999999998</v>
      </c>
      <c r="H9" s="16">
        <v>3.5409999999999999</v>
      </c>
      <c r="I9" s="16">
        <v>2.1593309999999999</v>
      </c>
      <c r="J9" s="16">
        <v>39.805290999999997</v>
      </c>
      <c r="K9" s="16">
        <v>101.38</v>
      </c>
      <c r="L9" s="16">
        <v>18.757999999999999</v>
      </c>
      <c r="M9" s="16">
        <v>182.31800000000001</v>
      </c>
    </row>
    <row r="10" spans="1:18" x14ac:dyDescent="0.25">
      <c r="A10" s="16">
        <v>3.496</v>
      </c>
      <c r="B10" s="16">
        <v>1.943616</v>
      </c>
      <c r="C10" s="16">
        <v>100.75866600000001</v>
      </c>
      <c r="D10" s="16">
        <v>102.045</v>
      </c>
      <c r="E10" s="16">
        <v>18.591999999999999</v>
      </c>
      <c r="F10" s="16">
        <v>271.68200000000002</v>
      </c>
      <c r="H10" s="16">
        <v>3.4950000000000001</v>
      </c>
      <c r="I10" s="16">
        <v>1.7927729999999999</v>
      </c>
      <c r="J10" s="16">
        <v>39.819293000000002</v>
      </c>
      <c r="K10" s="16">
        <v>100.703</v>
      </c>
      <c r="L10" s="16">
        <v>18.562000000000001</v>
      </c>
      <c r="M10" s="16">
        <v>179.99100000000001</v>
      </c>
    </row>
    <row r="11" spans="1:18" x14ac:dyDescent="0.25">
      <c r="A11" s="16">
        <v>3.464</v>
      </c>
      <c r="B11" s="16">
        <v>1.768133</v>
      </c>
      <c r="C11" s="16">
        <v>97.150315000000006</v>
      </c>
      <c r="D11" s="16">
        <v>95.028000000000006</v>
      </c>
      <c r="E11" s="16">
        <v>18.677</v>
      </c>
      <c r="F11" s="16">
        <v>266.81599999999997</v>
      </c>
      <c r="H11" s="16">
        <v>3.4780000000000002</v>
      </c>
      <c r="I11" s="16">
        <v>1.9698709999999999</v>
      </c>
      <c r="J11" s="16">
        <v>39.501072000000001</v>
      </c>
      <c r="K11" s="16">
        <v>103.16200000000001</v>
      </c>
      <c r="L11" s="16">
        <v>18.512</v>
      </c>
      <c r="M11" s="16">
        <v>182.12</v>
      </c>
    </row>
    <row r="12" spans="1:18" x14ac:dyDescent="0.25">
      <c r="A12" s="16">
        <v>3.5880000000000001</v>
      </c>
      <c r="B12" s="16">
        <v>1.906955</v>
      </c>
      <c r="C12" s="16">
        <v>98.493775999999997</v>
      </c>
      <c r="D12" s="16">
        <v>99.655000000000001</v>
      </c>
      <c r="E12" s="16">
        <v>18.683</v>
      </c>
      <c r="F12" s="16">
        <v>274.19799999999998</v>
      </c>
      <c r="H12" s="24">
        <v>3.5179999999999998</v>
      </c>
      <c r="I12" s="16">
        <v>2.3287420000000001</v>
      </c>
      <c r="J12" s="16">
        <v>39.808703999999999</v>
      </c>
      <c r="K12" s="16">
        <v>102.85299999999999</v>
      </c>
      <c r="L12" s="16">
        <v>18.725999999999999</v>
      </c>
      <c r="M12" s="16">
        <v>182.352</v>
      </c>
    </row>
    <row r="16" spans="1:18" x14ac:dyDescent="0.25">
      <c r="B16" s="14" t="s">
        <v>0</v>
      </c>
      <c r="C16" s="14"/>
      <c r="E16" s="4" t="s">
        <v>1</v>
      </c>
      <c r="F16" s="4"/>
      <c r="H16" s="12" t="s">
        <v>2</v>
      </c>
      <c r="I16" s="12"/>
      <c r="K16" s="11" t="s">
        <v>3</v>
      </c>
      <c r="L16" s="11"/>
      <c r="N16" s="10" t="s">
        <v>4</v>
      </c>
      <c r="O16" s="10"/>
      <c r="Q16" s="9" t="s">
        <v>5</v>
      </c>
      <c r="R16" s="9"/>
    </row>
    <row r="17" spans="1:18" x14ac:dyDescent="0.25">
      <c r="B17" s="15" t="s">
        <v>24</v>
      </c>
      <c r="C17" s="15" t="s">
        <v>25</v>
      </c>
      <c r="E17" s="15" t="s">
        <v>24</v>
      </c>
      <c r="F17" s="15" t="s">
        <v>25</v>
      </c>
      <c r="H17" s="15" t="s">
        <v>24</v>
      </c>
      <c r="I17" s="15" t="s">
        <v>25</v>
      </c>
      <c r="K17" s="15" t="s">
        <v>24</v>
      </c>
      <c r="L17" s="15" t="s">
        <v>25</v>
      </c>
      <c r="N17" s="15" t="s">
        <v>24</v>
      </c>
      <c r="O17" s="15" t="s">
        <v>25</v>
      </c>
      <c r="Q17" s="15" t="s">
        <v>24</v>
      </c>
      <c r="R17" s="15" t="s">
        <v>25</v>
      </c>
    </row>
    <row r="18" spans="1:18" x14ac:dyDescent="0.25">
      <c r="B18" s="16">
        <v>3.4980000000000002</v>
      </c>
      <c r="C18" s="16">
        <v>3.49</v>
      </c>
      <c r="E18" s="16">
        <v>2.0432630000000001</v>
      </c>
      <c r="F18" s="16">
        <v>2.5994730000000001</v>
      </c>
      <c r="H18" s="16">
        <v>97.450252000000006</v>
      </c>
      <c r="I18" s="16">
        <v>57.238270999999997</v>
      </c>
      <c r="K18" s="16">
        <v>115.34099999999999</v>
      </c>
      <c r="L18" s="16">
        <v>113.893</v>
      </c>
      <c r="N18" s="16">
        <v>18.661999999999999</v>
      </c>
      <c r="O18" s="16">
        <v>18.827999999999999</v>
      </c>
      <c r="Q18" s="16">
        <v>288.416</v>
      </c>
      <c r="R18" s="16">
        <v>196.048</v>
      </c>
    </row>
    <row r="19" spans="1:18" x14ac:dyDescent="0.25">
      <c r="B19" s="16">
        <v>3.5379999999999998</v>
      </c>
      <c r="C19" s="16">
        <v>3.431</v>
      </c>
      <c r="E19" s="16">
        <v>2.0391469999999998</v>
      </c>
      <c r="F19" s="16">
        <v>2.622404</v>
      </c>
      <c r="H19" s="16">
        <v>95.614166999999995</v>
      </c>
      <c r="I19" s="16">
        <v>56.014924000000001</v>
      </c>
      <c r="K19" s="16">
        <v>96.805000000000007</v>
      </c>
      <c r="L19" s="16">
        <v>102.238</v>
      </c>
      <c r="N19" s="16">
        <v>18.591000000000001</v>
      </c>
      <c r="O19" s="16">
        <v>18.594999999999999</v>
      </c>
      <c r="Q19" s="16">
        <v>263.58199999999999</v>
      </c>
      <c r="R19" s="16">
        <v>199.37200000000001</v>
      </c>
    </row>
    <row r="20" spans="1:18" x14ac:dyDescent="0.25">
      <c r="B20" s="16">
        <v>3.528</v>
      </c>
      <c r="C20" s="16">
        <v>3.4969999999999999</v>
      </c>
      <c r="E20" s="16">
        <v>1.8188329999999999</v>
      </c>
      <c r="F20" s="16">
        <v>2.0466600000000001</v>
      </c>
      <c r="H20" s="16">
        <v>166.13221799999999</v>
      </c>
      <c r="I20" s="16">
        <v>40.730710999999999</v>
      </c>
      <c r="K20" s="16">
        <v>97.108999999999995</v>
      </c>
      <c r="L20" s="16">
        <v>101.05200000000001</v>
      </c>
      <c r="N20" s="16">
        <v>18.753</v>
      </c>
      <c r="O20" s="16">
        <v>18.631</v>
      </c>
      <c r="Q20" s="16">
        <v>338.19600000000003</v>
      </c>
      <c r="R20" s="16">
        <v>181.66399999999999</v>
      </c>
    </row>
    <row r="21" spans="1:18" x14ac:dyDescent="0.25">
      <c r="B21" s="16">
        <v>3.5</v>
      </c>
      <c r="C21" s="16">
        <v>3.6549999999999998</v>
      </c>
      <c r="E21" s="16">
        <v>1.9593769999999999</v>
      </c>
      <c r="F21" s="16">
        <v>2.1098020000000002</v>
      </c>
      <c r="H21" s="16">
        <v>97.954206999999997</v>
      </c>
      <c r="I21" s="16">
        <v>39.773119000000001</v>
      </c>
      <c r="K21" s="16">
        <v>105.75</v>
      </c>
      <c r="L21" s="16">
        <v>102.84699999999999</v>
      </c>
      <c r="N21" s="16">
        <v>18.899999999999999</v>
      </c>
      <c r="O21" s="16">
        <v>18.550999999999998</v>
      </c>
      <c r="Q21" s="16">
        <v>279.04599999999999</v>
      </c>
      <c r="R21" s="16">
        <v>182.24600000000001</v>
      </c>
    </row>
    <row r="22" spans="1:18" x14ac:dyDescent="0.25">
      <c r="B22" s="16">
        <v>3.4380000000000002</v>
      </c>
      <c r="C22" s="16">
        <v>3.5939999999999999</v>
      </c>
      <c r="E22" s="16">
        <v>2.9321820000000001</v>
      </c>
      <c r="F22" s="16">
        <v>1.6853860000000001</v>
      </c>
      <c r="H22" s="16">
        <v>102.860642</v>
      </c>
      <c r="I22" s="16">
        <v>39.547286999999997</v>
      </c>
      <c r="K22" s="16">
        <v>102.16500000000001</v>
      </c>
      <c r="L22" s="16">
        <v>102.45099999999999</v>
      </c>
      <c r="N22" s="16">
        <v>18.628</v>
      </c>
      <c r="O22" s="16">
        <v>18.596</v>
      </c>
      <c r="Q22" s="16">
        <v>275.14600000000002</v>
      </c>
      <c r="R22" s="16">
        <v>181.55</v>
      </c>
    </row>
    <row r="23" spans="1:18" x14ac:dyDescent="0.25">
      <c r="B23" s="16">
        <v>3.4289999999999998</v>
      </c>
      <c r="C23" s="16">
        <v>3.4990000000000001</v>
      </c>
      <c r="E23" s="16">
        <v>1.9243220000000001</v>
      </c>
      <c r="F23" s="16">
        <v>2.0249169999999999</v>
      </c>
      <c r="H23" s="16">
        <v>114.552138</v>
      </c>
      <c r="I23" s="16">
        <v>39.714843999999999</v>
      </c>
      <c r="K23" s="16">
        <v>102.247</v>
      </c>
      <c r="L23" s="16">
        <v>101.599</v>
      </c>
      <c r="N23" s="16">
        <v>18.530999999999999</v>
      </c>
      <c r="O23" s="16">
        <v>18.664000000000001</v>
      </c>
      <c r="Q23" s="16">
        <v>290.46199999999999</v>
      </c>
      <c r="R23" s="16">
        <v>180.45699999999999</v>
      </c>
    </row>
    <row r="24" spans="1:18" x14ac:dyDescent="0.25">
      <c r="B24" s="16">
        <v>3.4990000000000001</v>
      </c>
      <c r="C24" s="16">
        <v>3.5409999999999999</v>
      </c>
      <c r="E24" s="16">
        <v>2.3940070000000002</v>
      </c>
      <c r="F24" s="16">
        <v>2.1593309999999999</v>
      </c>
      <c r="H24" s="16">
        <v>99.414665999999997</v>
      </c>
      <c r="I24" s="16">
        <v>39.805290999999997</v>
      </c>
      <c r="K24" s="16">
        <v>99.99</v>
      </c>
      <c r="L24" s="16">
        <v>101.38</v>
      </c>
      <c r="N24" s="16">
        <v>18.655000000000001</v>
      </c>
      <c r="O24" s="16">
        <v>18.757999999999999</v>
      </c>
      <c r="Q24" s="16">
        <v>269.95499999999998</v>
      </c>
      <c r="R24" s="16">
        <v>182.31800000000001</v>
      </c>
    </row>
    <row r="25" spans="1:18" x14ac:dyDescent="0.25">
      <c r="B25" s="16">
        <v>3.496</v>
      </c>
      <c r="C25" s="16">
        <v>3.4950000000000001</v>
      </c>
      <c r="E25" s="16">
        <v>1.943616</v>
      </c>
      <c r="F25" s="16">
        <v>1.7927729999999999</v>
      </c>
      <c r="H25" s="16">
        <v>100.75866600000001</v>
      </c>
      <c r="I25" s="16">
        <v>39.819293000000002</v>
      </c>
      <c r="K25" s="16">
        <v>102.045</v>
      </c>
      <c r="L25" s="16">
        <v>100.703</v>
      </c>
      <c r="N25" s="16">
        <v>18.591999999999999</v>
      </c>
      <c r="O25" s="16">
        <v>18.562000000000001</v>
      </c>
      <c r="Q25" s="16">
        <v>271.68200000000002</v>
      </c>
      <c r="R25" s="16">
        <v>179.99100000000001</v>
      </c>
    </row>
    <row r="26" spans="1:18" x14ac:dyDescent="0.25">
      <c r="B26" s="16">
        <v>3.464</v>
      </c>
      <c r="C26" s="16">
        <v>3.4780000000000002</v>
      </c>
      <c r="E26" s="16">
        <v>1.768133</v>
      </c>
      <c r="F26" s="16">
        <v>1.9698709999999999</v>
      </c>
      <c r="H26" s="16">
        <v>97.150315000000006</v>
      </c>
      <c r="I26" s="16">
        <v>39.501072000000001</v>
      </c>
      <c r="K26" s="16">
        <v>95.028000000000006</v>
      </c>
      <c r="L26" s="16">
        <v>103.16200000000001</v>
      </c>
      <c r="N26" s="16">
        <v>18.677</v>
      </c>
      <c r="O26" s="16">
        <v>18.512</v>
      </c>
      <c r="Q26" s="16">
        <v>266.81599999999997</v>
      </c>
      <c r="R26" s="16">
        <v>182.12</v>
      </c>
    </row>
    <row r="27" spans="1:18" x14ac:dyDescent="0.25">
      <c r="B27" s="16">
        <v>3.5880000000000001</v>
      </c>
      <c r="C27" s="24">
        <v>3.5179999999999998</v>
      </c>
      <c r="E27" s="16">
        <v>1.906955</v>
      </c>
      <c r="F27" s="16">
        <v>2.3287420000000001</v>
      </c>
      <c r="H27" s="16">
        <v>98.493775999999997</v>
      </c>
      <c r="I27" s="16">
        <v>39.808703999999999</v>
      </c>
      <c r="K27" s="16">
        <v>99.655000000000001</v>
      </c>
      <c r="L27" s="16">
        <v>102.85299999999999</v>
      </c>
      <c r="N27" s="16">
        <v>18.683</v>
      </c>
      <c r="O27" s="16">
        <v>18.725999999999999</v>
      </c>
      <c r="Q27" s="16">
        <v>274.19799999999998</v>
      </c>
      <c r="R27" s="16">
        <v>182.352</v>
      </c>
    </row>
    <row r="29" spans="1:18" x14ac:dyDescent="0.25">
      <c r="A29" s="3" t="s">
        <v>0</v>
      </c>
      <c r="B29" s="3"/>
      <c r="C29" s="3"/>
      <c r="D29" s="4" t="s">
        <v>1</v>
      </c>
      <c r="E29" s="4"/>
      <c r="F29" s="4"/>
      <c r="G29" s="2" t="s">
        <v>2</v>
      </c>
      <c r="H29" s="2"/>
      <c r="I29" s="2"/>
      <c r="J29" s="1" t="s">
        <v>3</v>
      </c>
      <c r="K29" s="1"/>
      <c r="L29" s="1"/>
      <c r="M29" s="22" t="s">
        <v>4</v>
      </c>
      <c r="N29" s="22"/>
      <c r="O29" s="22"/>
      <c r="P29" s="23" t="s">
        <v>5</v>
      </c>
      <c r="Q29" s="23"/>
      <c r="R29" s="23"/>
    </row>
    <row r="30" spans="1:18" x14ac:dyDescent="0.25">
      <c r="A30" s="17" t="s">
        <v>13</v>
      </c>
      <c r="B30" s="18" t="s">
        <v>24</v>
      </c>
      <c r="C30" s="19" t="s">
        <v>25</v>
      </c>
      <c r="D30" s="17" t="s">
        <v>13</v>
      </c>
      <c r="E30" s="18" t="s">
        <v>24</v>
      </c>
      <c r="F30" s="19" t="s">
        <v>25</v>
      </c>
      <c r="G30" s="17" t="s">
        <v>13</v>
      </c>
      <c r="H30" s="18" t="s">
        <v>24</v>
      </c>
      <c r="I30" s="19" t="s">
        <v>25</v>
      </c>
      <c r="J30" s="17" t="s">
        <v>13</v>
      </c>
      <c r="K30" s="18" t="s">
        <v>24</v>
      </c>
      <c r="L30" s="19" t="s">
        <v>25</v>
      </c>
      <c r="M30" s="17" t="s">
        <v>13</v>
      </c>
      <c r="N30" s="18" t="s">
        <v>24</v>
      </c>
      <c r="O30" s="19" t="s">
        <v>25</v>
      </c>
      <c r="P30" s="17" t="s">
        <v>13</v>
      </c>
      <c r="Q30" s="18" t="s">
        <v>24</v>
      </c>
      <c r="R30" s="19" t="s">
        <v>25</v>
      </c>
    </row>
    <row r="31" spans="1:18" x14ac:dyDescent="0.25">
      <c r="A31" s="15" t="s">
        <v>14</v>
      </c>
      <c r="B31" s="16">
        <f>_xlfn.QUARTILE.INC(B18:B27, 0)</f>
        <v>3.4289999999999998</v>
      </c>
      <c r="C31" s="16">
        <f>_xlfn.QUARTILE.INC(C18:C27, 0)</f>
        <v>3.431</v>
      </c>
      <c r="D31" s="15" t="s">
        <v>14</v>
      </c>
      <c r="E31" s="16">
        <f>_xlfn.QUARTILE.INC(E18:E27, 0)</f>
        <v>1.768133</v>
      </c>
      <c r="F31" s="16">
        <f>_xlfn.QUARTILE.INC(F18:F27, 0)</f>
        <v>1.6853860000000001</v>
      </c>
      <c r="G31" s="15" t="s">
        <v>14</v>
      </c>
      <c r="H31" s="16">
        <f>_xlfn.QUARTILE.INC(H18:H27, 0)</f>
        <v>95.614166999999995</v>
      </c>
      <c r="I31" s="16">
        <f>_xlfn.QUARTILE.INC(I18:I27, 0)</f>
        <v>39.501072000000001</v>
      </c>
      <c r="J31" s="15" t="s">
        <v>14</v>
      </c>
      <c r="K31" s="16">
        <f>_xlfn.QUARTILE.INC(K18:K27, 0)</f>
        <v>95.028000000000006</v>
      </c>
      <c r="L31" s="16">
        <f>_xlfn.QUARTILE.INC(L18:L27, 0)</f>
        <v>100.703</v>
      </c>
      <c r="M31" s="15" t="s">
        <v>14</v>
      </c>
      <c r="N31" s="16">
        <f>_xlfn.QUARTILE.INC(N18:N27, 0)</f>
        <v>18.530999999999999</v>
      </c>
      <c r="O31" s="16">
        <f>_xlfn.QUARTILE.INC(O18:O27, 0)</f>
        <v>18.512</v>
      </c>
      <c r="P31" s="15" t="s">
        <v>14</v>
      </c>
      <c r="Q31" s="16">
        <f>_xlfn.QUARTILE.INC(Q18:Q27, 0)</f>
        <v>263.58199999999999</v>
      </c>
      <c r="R31" s="16">
        <f>_xlfn.QUARTILE.INC(R18:R27, 0)</f>
        <v>179.99100000000001</v>
      </c>
    </row>
    <row r="32" spans="1:18" x14ac:dyDescent="0.25">
      <c r="A32" s="15" t="s">
        <v>15</v>
      </c>
      <c r="B32" s="16">
        <f>_xlfn.QUARTILE.INC(B18:B27, 1)</f>
        <v>3.472</v>
      </c>
      <c r="C32" s="16">
        <f>_xlfn.QUARTILE.INC(C18:C27, 1)</f>
        <v>3.49125</v>
      </c>
      <c r="D32" s="15" t="s">
        <v>15</v>
      </c>
      <c r="E32" s="16">
        <f>_xlfn.QUARTILE.INC(E18:E27, 1)</f>
        <v>1.91129675</v>
      </c>
      <c r="F32" s="16">
        <f>_xlfn.QUARTILE.INC(F18:F27, 1)</f>
        <v>1.9836324999999999</v>
      </c>
      <c r="G32" s="15" t="s">
        <v>15</v>
      </c>
      <c r="H32" s="16">
        <f>_xlfn.QUARTILE.INC(H18:H27, 1)</f>
        <v>97.576240750000011</v>
      </c>
      <c r="I32" s="16">
        <f>_xlfn.QUARTILE.INC(I18:I27, 1)</f>
        <v>39.729412750000002</v>
      </c>
      <c r="J32" s="15" t="s">
        <v>15</v>
      </c>
      <c r="K32" s="16">
        <f>_xlfn.QUARTILE.INC(K18:K27, 1)</f>
        <v>97.745499999999993</v>
      </c>
      <c r="L32" s="16">
        <f>_xlfn.QUARTILE.INC(L18:L27, 1)</f>
        <v>101.43474999999999</v>
      </c>
      <c r="M32" s="15" t="s">
        <v>15</v>
      </c>
      <c r="N32" s="16">
        <f>_xlfn.QUARTILE.INC(N18:N27, 1)</f>
        <v>18.600999999999999</v>
      </c>
      <c r="O32" s="16">
        <f>_xlfn.QUARTILE.INC(O18:O27, 1)</f>
        <v>18.570250000000001</v>
      </c>
      <c r="P32" s="15" t="s">
        <v>15</v>
      </c>
      <c r="Q32" s="16">
        <f>_xlfn.QUARTILE.INC(Q18:Q27, 1)</f>
        <v>270.38675000000001</v>
      </c>
      <c r="R32" s="16">
        <f>_xlfn.QUARTILE.INC(R18:R27, 1)</f>
        <v>181.57850000000002</v>
      </c>
    </row>
    <row r="33" spans="1:18" x14ac:dyDescent="0.25">
      <c r="A33" s="15" t="s">
        <v>16</v>
      </c>
      <c r="B33" s="16">
        <f>_xlfn.QUARTILE.INC(B18:B27, 2)</f>
        <v>3.4984999999999999</v>
      </c>
      <c r="C33" s="16">
        <f>_xlfn.QUARTILE.INC(C18:C27, 2)</f>
        <v>3.4980000000000002</v>
      </c>
      <c r="D33" s="15" t="s">
        <v>16</v>
      </c>
      <c r="E33" s="16">
        <f>_xlfn.QUARTILE.INC(E18:E27, 2)</f>
        <v>1.9514965</v>
      </c>
      <c r="F33" s="16">
        <f>_xlfn.QUARTILE.INC(F18:F27, 2)</f>
        <v>2.0782310000000002</v>
      </c>
      <c r="G33" s="15" t="s">
        <v>16</v>
      </c>
      <c r="H33" s="16">
        <f>_xlfn.QUARTILE.INC(H18:H27, 2)</f>
        <v>98.95422099999999</v>
      </c>
      <c r="I33" s="16">
        <f>_xlfn.QUARTILE.INC(I18:I27, 2)</f>
        <v>39.806997499999994</v>
      </c>
      <c r="J33" s="15" t="s">
        <v>16</v>
      </c>
      <c r="K33" s="16">
        <f>_xlfn.QUARTILE.INC(K18:K27, 2)</f>
        <v>101.0175</v>
      </c>
      <c r="L33" s="16">
        <f>_xlfn.QUARTILE.INC(L18:L27, 2)</f>
        <v>102.3445</v>
      </c>
      <c r="M33" s="15" t="s">
        <v>16</v>
      </c>
      <c r="N33" s="16">
        <f>_xlfn.QUARTILE.INC(N18:N27, 2)</f>
        <v>18.6585</v>
      </c>
      <c r="O33" s="16">
        <f>_xlfn.QUARTILE.INC(O18:O27, 2)</f>
        <v>18.613500000000002</v>
      </c>
      <c r="P33" s="15" t="s">
        <v>16</v>
      </c>
      <c r="Q33" s="16">
        <f>_xlfn.QUARTILE.INC(Q18:Q27, 2)</f>
        <v>274.67200000000003</v>
      </c>
      <c r="R33" s="16">
        <f>_xlfn.QUARTILE.INC(R18:R27, 2)</f>
        <v>182.18299999999999</v>
      </c>
    </row>
    <row r="34" spans="1:18" x14ac:dyDescent="0.25">
      <c r="A34" s="15" t="s">
        <v>17</v>
      </c>
      <c r="B34" s="16">
        <f>_xlfn.QUARTILE.INC(B18:B27, 3)</f>
        <v>3.5209999999999999</v>
      </c>
      <c r="C34" s="16">
        <f>_xlfn.QUARTILE.INC(C18:C27, 3)</f>
        <v>3.53525</v>
      </c>
      <c r="D34" s="15" t="s">
        <v>17</v>
      </c>
      <c r="E34" s="16">
        <f>_xlfn.QUARTILE.INC(E18:E27, 3)</f>
        <v>2.0422340000000001</v>
      </c>
      <c r="F34" s="16">
        <f>_xlfn.QUARTILE.INC(F18:F27, 3)</f>
        <v>2.28638925</v>
      </c>
      <c r="G34" s="15" t="s">
        <v>17</v>
      </c>
      <c r="H34" s="16">
        <f>_xlfn.QUARTILE.INC(H18:H27, 3)</f>
        <v>102.335148</v>
      </c>
      <c r="I34" s="16">
        <f>_xlfn.QUARTILE.INC(I18:I27, 3)</f>
        <v>40.5028565</v>
      </c>
      <c r="J34" s="15" t="s">
        <v>17</v>
      </c>
      <c r="K34" s="16">
        <f>_xlfn.QUARTILE.INC(K18:K27, 3)</f>
        <v>102.2265</v>
      </c>
      <c r="L34" s="16">
        <f>_xlfn.QUARTILE.INC(L18:L27, 3)</f>
        <v>102.85149999999999</v>
      </c>
      <c r="M34" s="15" t="s">
        <v>17</v>
      </c>
      <c r="N34" s="16">
        <f>_xlfn.QUARTILE.INC(N18:N27, 3)</f>
        <v>18.6815</v>
      </c>
      <c r="O34" s="16">
        <f>_xlfn.QUARTILE.INC(O18:O27, 3)</f>
        <v>18.7105</v>
      </c>
      <c r="P34" s="15" t="s">
        <v>17</v>
      </c>
      <c r="Q34" s="16">
        <f>_xlfn.QUARTILE.INC(Q18:Q27, 3)</f>
        <v>286.07349999999997</v>
      </c>
      <c r="R34" s="16">
        <f>_xlfn.QUARTILE.INC(R18:R27, 3)</f>
        <v>182.34350000000001</v>
      </c>
    </row>
    <row r="35" spans="1:18" x14ac:dyDescent="0.25">
      <c r="A35" s="15" t="s">
        <v>18</v>
      </c>
      <c r="B35" s="16">
        <f>_xlfn.QUARTILE.INC(B18:B27, 4)</f>
        <v>3.5880000000000001</v>
      </c>
      <c r="C35" s="16">
        <f>_xlfn.QUARTILE.INC(C18:C27, 4)</f>
        <v>3.6549999999999998</v>
      </c>
      <c r="D35" s="15" t="s">
        <v>18</v>
      </c>
      <c r="E35" s="16">
        <f>_xlfn.QUARTILE.INC(E18:E27, 4)</f>
        <v>2.9321820000000001</v>
      </c>
      <c r="F35" s="16">
        <f>_xlfn.QUARTILE.INC(F18:F27, 4)</f>
        <v>2.622404</v>
      </c>
      <c r="G35" s="15" t="s">
        <v>18</v>
      </c>
      <c r="H35" s="16">
        <f>_xlfn.QUARTILE.INC(H18:H27, 4)</f>
        <v>166.13221799999999</v>
      </c>
      <c r="I35" s="16">
        <f>_xlfn.QUARTILE.INC(I18:I27, 4)</f>
        <v>57.238270999999997</v>
      </c>
      <c r="J35" s="15" t="s">
        <v>18</v>
      </c>
      <c r="K35" s="16">
        <f>_xlfn.QUARTILE.INC(K18:K27, 4)</f>
        <v>115.34099999999999</v>
      </c>
      <c r="L35" s="16">
        <f>_xlfn.QUARTILE.INC(L18:L27, 4)</f>
        <v>113.893</v>
      </c>
      <c r="M35" s="15" t="s">
        <v>18</v>
      </c>
      <c r="N35" s="16">
        <f>_xlfn.QUARTILE.INC(N18:N27, 4)</f>
        <v>18.899999999999999</v>
      </c>
      <c r="O35" s="16">
        <f>_xlfn.QUARTILE.INC(O18:O27, 4)</f>
        <v>18.827999999999999</v>
      </c>
      <c r="P35" s="15" t="s">
        <v>18</v>
      </c>
      <c r="Q35" s="16">
        <f>_xlfn.QUARTILE.INC(Q18:Q27, 4)</f>
        <v>338.19600000000003</v>
      </c>
      <c r="R35" s="16">
        <f>_xlfn.QUARTILE.INC(R18:R27, 4)</f>
        <v>199.37200000000001</v>
      </c>
    </row>
    <row r="36" spans="1:18" x14ac:dyDescent="0.25">
      <c r="A36" s="15"/>
      <c r="B36" s="16"/>
      <c r="C36" s="16"/>
      <c r="D36" s="15"/>
      <c r="E36" s="16"/>
      <c r="F36" s="16"/>
      <c r="G36" s="15"/>
      <c r="H36" s="16"/>
      <c r="I36" s="16"/>
      <c r="J36" s="15"/>
      <c r="K36" s="16"/>
      <c r="L36" s="16"/>
      <c r="M36" s="15"/>
      <c r="N36" s="16"/>
      <c r="O36" s="16"/>
      <c r="P36" s="15"/>
      <c r="Q36" s="16"/>
      <c r="R36" s="16"/>
    </row>
    <row r="37" spans="1:18" x14ac:dyDescent="0.25">
      <c r="A37" s="15" t="s">
        <v>19</v>
      </c>
      <c r="B37" s="16">
        <f>AVERAGE(B18:B27)</f>
        <v>3.4977999999999994</v>
      </c>
      <c r="C37" s="16">
        <f>AVERAGE(C18:C27)</f>
        <v>3.5198</v>
      </c>
      <c r="D37" s="15" t="s">
        <v>19</v>
      </c>
      <c r="E37" s="16">
        <f>AVERAGE(E18:E27)</f>
        <v>2.0729834999999999</v>
      </c>
      <c r="F37" s="16">
        <f>AVERAGE(F18:F27)</f>
        <v>2.1339359</v>
      </c>
      <c r="G37" s="15" t="s">
        <v>19</v>
      </c>
      <c r="H37" s="16">
        <f>AVERAGE(H18:H27)</f>
        <v>107.03810469999999</v>
      </c>
      <c r="I37" s="16">
        <f>AVERAGE(I18:I27)</f>
        <v>43.195351599999995</v>
      </c>
      <c r="J37" s="15" t="s">
        <v>19</v>
      </c>
      <c r="K37" s="16">
        <f>AVERAGE(K18:K27)</f>
        <v>101.61349999999999</v>
      </c>
      <c r="L37" s="16">
        <f>AVERAGE(L18:L27)</f>
        <v>103.21780000000001</v>
      </c>
      <c r="M37" s="15" t="s">
        <v>19</v>
      </c>
      <c r="N37" s="16">
        <f>AVERAGE(N18:N27)</f>
        <v>18.667200000000001</v>
      </c>
      <c r="O37" s="16">
        <f>AVERAGE(O18:O27)</f>
        <v>18.642300000000002</v>
      </c>
      <c r="P37" s="15" t="s">
        <v>19</v>
      </c>
      <c r="Q37" s="16">
        <f>AVERAGE(Q18:Q27)</f>
        <v>281.74989999999991</v>
      </c>
      <c r="R37" s="16">
        <f>AVERAGE(R18:R27)</f>
        <v>184.81180000000001</v>
      </c>
    </row>
    <row r="38" spans="1:18" x14ac:dyDescent="0.25">
      <c r="A38" s="15" t="s">
        <v>20</v>
      </c>
      <c r="B38" s="16">
        <f>B35-B31</f>
        <v>0.15900000000000025</v>
      </c>
      <c r="C38" s="16">
        <f>C35-C31</f>
        <v>0.22399999999999975</v>
      </c>
      <c r="D38" s="15" t="s">
        <v>20</v>
      </c>
      <c r="E38" s="16">
        <f>E35-E31</f>
        <v>1.1640490000000001</v>
      </c>
      <c r="F38" s="16">
        <f>F35-F31</f>
        <v>0.93701799999999991</v>
      </c>
      <c r="G38" s="15" t="s">
        <v>20</v>
      </c>
      <c r="H38" s="16">
        <f>H35-H31</f>
        <v>70.518051</v>
      </c>
      <c r="I38" s="16">
        <f>I35-I31</f>
        <v>17.737198999999997</v>
      </c>
      <c r="J38" s="15" t="s">
        <v>20</v>
      </c>
      <c r="K38" s="16">
        <f>K35-K31</f>
        <v>20.312999999999988</v>
      </c>
      <c r="L38" s="16">
        <f>L35-L31</f>
        <v>13.189999999999998</v>
      </c>
      <c r="M38" s="15" t="s">
        <v>20</v>
      </c>
      <c r="N38" s="16">
        <f>N35-N31</f>
        <v>0.36899999999999977</v>
      </c>
      <c r="O38" s="16">
        <f>O35-O31</f>
        <v>0.31599999999999895</v>
      </c>
      <c r="P38" s="15" t="s">
        <v>20</v>
      </c>
      <c r="Q38" s="16">
        <f>Q35-Q31</f>
        <v>74.614000000000033</v>
      </c>
      <c r="R38" s="16">
        <f>R35-R31</f>
        <v>19.381</v>
      </c>
    </row>
  </sheetData>
  <mergeCells count="14">
    <mergeCell ref="N16:O16"/>
    <mergeCell ref="Q16:R16"/>
    <mergeCell ref="A29:C29"/>
    <mergeCell ref="D29:F29"/>
    <mergeCell ref="G29:I29"/>
    <mergeCell ref="J29:L29"/>
    <mergeCell ref="M29:O29"/>
    <mergeCell ref="P29:R29"/>
    <mergeCell ref="A1:F1"/>
    <mergeCell ref="H1:M1"/>
    <mergeCell ref="B16:C16"/>
    <mergeCell ref="E16:F16"/>
    <mergeCell ref="H16:I16"/>
    <mergeCell ref="K16:L1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SHAKIL-PC</cp:lastModifiedBy>
  <cp:revision>8</cp:revision>
  <dcterms:created xsi:type="dcterms:W3CDTF">2021-08-01T22:33:07Z</dcterms:created>
  <dcterms:modified xsi:type="dcterms:W3CDTF">2021-08-06T11:04:42Z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