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0C91004-76F0-434F-BD43-3EB56E958D68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January 25" sheetId="1" r:id="rId1"/>
    <sheet name="December 24" sheetId="2" r:id="rId2"/>
    <sheet name="blan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E13" i="4"/>
  <c r="E12" i="4"/>
  <c r="I11" i="4"/>
  <c r="I13" i="4" s="1"/>
  <c r="E11" i="4"/>
  <c r="E10" i="4"/>
  <c r="E9" i="4"/>
  <c r="E8" i="4"/>
  <c r="E7" i="4"/>
  <c r="E6" i="4"/>
  <c r="E5" i="4"/>
  <c r="E4" i="4"/>
  <c r="E14" i="4" s="1"/>
  <c r="E6" i="2"/>
  <c r="E12" i="2" l="1"/>
  <c r="E5" i="2"/>
  <c r="E4" i="2"/>
  <c r="E10" i="2"/>
  <c r="E9" i="2"/>
  <c r="C24" i="1"/>
  <c r="I11" i="2"/>
  <c r="I13" i="2" s="1"/>
  <c r="C21" i="2"/>
  <c r="H14" i="1" l="1"/>
  <c r="E13" i="2"/>
  <c r="E11" i="2"/>
  <c r="E8" i="2"/>
  <c r="E7" i="2"/>
  <c r="D14" i="1"/>
  <c r="D12" i="1"/>
  <c r="D9" i="1"/>
  <c r="D8" i="1"/>
  <c r="D7" i="1"/>
  <c r="D6" i="1"/>
  <c r="D5" i="1"/>
  <c r="D4" i="1"/>
  <c r="E14" i="2" l="1"/>
  <c r="D15" i="1"/>
</calcChain>
</file>

<file path=xl/sharedStrings.xml><?xml version="1.0" encoding="utf-8"?>
<sst xmlns="http://schemas.openxmlformats.org/spreadsheetml/2006/main" count="102" uniqueCount="40">
  <si>
    <t>E-Life Communication</t>
  </si>
  <si>
    <t>SL NO</t>
  </si>
  <si>
    <t>PRODUCT</t>
  </si>
  <si>
    <t>CLOSING
STOCK 
QUENTTY</t>
  </si>
  <si>
    <t>CLOSING PURCHASE VALUE</t>
  </si>
  <si>
    <t>I top up due</t>
  </si>
  <si>
    <t>I top up</t>
  </si>
  <si>
    <t>19 tk voice</t>
  </si>
  <si>
    <t>29 data</t>
  </si>
  <si>
    <t>std 241</t>
  </si>
  <si>
    <t>std 341</t>
  </si>
  <si>
    <t>std 470</t>
  </si>
  <si>
    <t>rbsp</t>
  </si>
  <si>
    <t>ev sim</t>
  </si>
  <si>
    <t>Courier</t>
  </si>
  <si>
    <t>Damage Sim/kit</t>
  </si>
  <si>
    <t>Remarks</t>
  </si>
  <si>
    <t>Total</t>
  </si>
  <si>
    <t>Marcket Due</t>
  </si>
  <si>
    <t>Rso old Due</t>
  </si>
  <si>
    <t>Shakil</t>
  </si>
  <si>
    <t>Chironjeet</t>
  </si>
  <si>
    <t xml:space="preserve">DAILY STOCK                      </t>
  </si>
  <si>
    <t>01 December,,,24</t>
  </si>
  <si>
    <t>07 January,,,25</t>
  </si>
  <si>
    <t>Cash /Bank</t>
  </si>
  <si>
    <t>Joy EX</t>
  </si>
  <si>
    <t>Maruf EX</t>
  </si>
  <si>
    <t>Shariful EX</t>
  </si>
  <si>
    <t>Sumon EX</t>
  </si>
  <si>
    <t>Mangrove Communication</t>
  </si>
  <si>
    <t>PRODUCT NAME</t>
  </si>
  <si>
    <t>Asim</t>
  </si>
  <si>
    <t>Prince</t>
  </si>
  <si>
    <t>Liton</t>
  </si>
  <si>
    <t>Ripon</t>
  </si>
  <si>
    <t>Rso old Due (Past)</t>
  </si>
  <si>
    <t>Sukanto Sorkar</t>
  </si>
  <si>
    <t>Ripon Mondal</t>
  </si>
  <si>
    <t>29 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</si>
</sst>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" fontId="2" fillId="4" borderId="1" xfId="0" applyNumberFormat="1" applyFont="1" applyFill="1" applyBorder="1"/>
    <xf numFmtId="0" fontId="2" fillId="4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1" fillId="2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16" fontId="1" fillId="2" borderId="4" xfId="0" applyNumberFormat="1" applyFont="1" applyFill="1" applyBorder="1" applyAlignment="1">
      <alignment horizontal="center" vertical="center"/>
    </xf>
    <xf numFmtId="16" fontId="1" fillId="2" borderId="6" xfId="0" applyNumberFormat="1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workbookViewId="0">
      <selection activeCell="D22" sqref="D22"/>
    </sheetView>
  </sheetViews>
  <sheetFormatPr defaultRowHeight="15" x14ac:dyDescent="0.25"/>
  <cols>
    <col min="1" max="1" width="11.42578125" bestFit="1" customWidth="1"/>
    <col min="2" max="2" width="16.140625" bestFit="1" customWidth="1"/>
    <col min="3" max="3" width="27.28515625" customWidth="1"/>
    <col min="4" max="4" width="18.42578125" customWidth="1"/>
    <col min="5" max="5" width="21.140625" bestFit="1" customWidth="1"/>
    <col min="6" max="6" width="10.140625" bestFit="1" customWidth="1"/>
    <col min="7" max="7" width="15.85546875" bestFit="1" customWidth="1"/>
    <col min="8" max="8" width="17.140625" bestFit="1" customWidth="1"/>
  </cols>
  <sheetData>
    <row r="1" spans="1:8" ht="15.75" customHeight="1" x14ac:dyDescent="0.25">
      <c r="A1" s="26" t="s">
        <v>22</v>
      </c>
      <c r="B1" s="26"/>
      <c r="C1" s="26"/>
      <c r="D1" s="28" t="s">
        <v>24</v>
      </c>
      <c r="E1" s="29"/>
      <c r="F1" s="29"/>
      <c r="G1" s="30"/>
    </row>
    <row r="2" spans="1:8" ht="36" x14ac:dyDescent="0.25">
      <c r="A2" s="27" t="s">
        <v>0</v>
      </c>
      <c r="B2" s="27"/>
      <c r="C2" s="27"/>
      <c r="D2" s="31"/>
      <c r="E2" s="32"/>
      <c r="F2" s="32"/>
      <c r="G2" s="33"/>
    </row>
    <row r="3" spans="1:8" ht="94.5" customHeight="1" x14ac:dyDescent="0.25">
      <c r="A3" s="1" t="s">
        <v>1</v>
      </c>
      <c r="B3" s="1" t="s">
        <v>2</v>
      </c>
      <c r="C3" s="2" t="s">
        <v>3</v>
      </c>
      <c r="D3" s="3" t="s">
        <v>4</v>
      </c>
      <c r="E3" s="12" t="s">
        <v>15</v>
      </c>
      <c r="F3" s="12" t="s">
        <v>14</v>
      </c>
      <c r="G3" s="12" t="s">
        <v>16</v>
      </c>
      <c r="H3" s="12" t="s">
        <v>18</v>
      </c>
    </row>
    <row r="4" spans="1:8" ht="21" x14ac:dyDescent="0.35">
      <c r="A4" s="4">
        <v>1</v>
      </c>
      <c r="B4" s="4" t="s">
        <v>5</v>
      </c>
      <c r="C4" s="1">
        <v>15465</v>
      </c>
      <c r="D4" s="5">
        <f>C4</f>
        <v>15465</v>
      </c>
      <c r="E4" s="10"/>
      <c r="F4" s="10"/>
      <c r="G4" s="15" t="s">
        <v>5</v>
      </c>
      <c r="H4" s="15">
        <v>15465</v>
      </c>
    </row>
    <row r="5" spans="1:8" ht="21" x14ac:dyDescent="0.35">
      <c r="A5" s="4"/>
      <c r="B5" s="4" t="s">
        <v>6</v>
      </c>
      <c r="C5" s="1">
        <v>451061</v>
      </c>
      <c r="D5" s="5">
        <f>C5</f>
        <v>451061</v>
      </c>
      <c r="E5" s="10"/>
      <c r="F5" s="10"/>
      <c r="G5" s="10"/>
      <c r="H5" s="10"/>
    </row>
    <row r="6" spans="1:8" ht="21" x14ac:dyDescent="0.35">
      <c r="A6" s="4">
        <v>4</v>
      </c>
      <c r="B6" s="4" t="s">
        <v>7</v>
      </c>
      <c r="C6" s="1">
        <v>12290</v>
      </c>
      <c r="D6" s="6">
        <f>C6*18.63</f>
        <v>228962.69999999998</v>
      </c>
      <c r="E6" s="10"/>
      <c r="F6" s="10">
        <v>6000</v>
      </c>
      <c r="G6" s="10"/>
      <c r="H6" s="10"/>
    </row>
    <row r="7" spans="1:8" ht="21" x14ac:dyDescent="0.35">
      <c r="A7" s="4">
        <v>5</v>
      </c>
      <c r="B7" s="4" t="s">
        <v>8</v>
      </c>
      <c r="C7" s="1">
        <v>440</v>
      </c>
      <c r="D7" s="6">
        <f>C7*27.97</f>
        <v>12306.8</v>
      </c>
      <c r="E7" s="10"/>
      <c r="F7" s="10"/>
      <c r="G7" s="10"/>
      <c r="H7" s="10"/>
    </row>
    <row r="8" spans="1:8" ht="21" x14ac:dyDescent="0.35">
      <c r="A8" s="4">
        <v>7</v>
      </c>
      <c r="B8" s="4" t="s">
        <v>7</v>
      </c>
      <c r="C8" s="1">
        <v>0</v>
      </c>
      <c r="D8" s="5">
        <f>C8*18.31</f>
        <v>0</v>
      </c>
      <c r="E8" s="10"/>
      <c r="F8" s="10"/>
      <c r="G8" s="10"/>
      <c r="H8" s="10"/>
    </row>
    <row r="9" spans="1:8" ht="21" x14ac:dyDescent="0.35">
      <c r="A9" s="4">
        <v>8</v>
      </c>
      <c r="B9" s="4" t="s">
        <v>8</v>
      </c>
      <c r="C9" s="1">
        <v>0</v>
      </c>
      <c r="D9" s="5">
        <f>C9*27.9125</f>
        <v>0</v>
      </c>
      <c r="E9" s="10"/>
      <c r="F9" s="10"/>
      <c r="G9" s="10"/>
      <c r="H9" s="10"/>
    </row>
    <row r="10" spans="1:8" ht="21" x14ac:dyDescent="0.35">
      <c r="A10" s="4">
        <v>9</v>
      </c>
      <c r="B10" s="4" t="s">
        <v>9</v>
      </c>
      <c r="C10" s="1">
        <v>7</v>
      </c>
      <c r="D10" s="6"/>
      <c r="E10" s="10">
        <v>7</v>
      </c>
      <c r="F10" s="10"/>
      <c r="G10" s="10"/>
      <c r="H10" s="10"/>
    </row>
    <row r="11" spans="1:8" ht="21" x14ac:dyDescent="0.35">
      <c r="A11" s="4">
        <v>10</v>
      </c>
      <c r="B11" s="4" t="s">
        <v>10</v>
      </c>
      <c r="C11" s="1">
        <v>8</v>
      </c>
      <c r="D11" s="6"/>
      <c r="E11" s="10">
        <v>8</v>
      </c>
      <c r="F11" s="10"/>
      <c r="G11" s="10"/>
      <c r="H11" s="10"/>
    </row>
    <row r="12" spans="1:8" ht="21" x14ac:dyDescent="0.35">
      <c r="A12" s="4">
        <v>11</v>
      </c>
      <c r="B12" s="4" t="s">
        <v>11</v>
      </c>
      <c r="C12" s="1">
        <v>30</v>
      </c>
      <c r="D12" s="6">
        <f>C12*470</f>
        <v>14100</v>
      </c>
      <c r="E12" s="10"/>
      <c r="F12" s="10">
        <v>25</v>
      </c>
      <c r="G12" s="10"/>
      <c r="H12" s="10"/>
    </row>
    <row r="13" spans="1:8" ht="21" x14ac:dyDescent="0.35">
      <c r="A13" s="4">
        <v>12</v>
      </c>
      <c r="B13" s="4" t="s">
        <v>12</v>
      </c>
      <c r="C13" s="1">
        <v>101</v>
      </c>
      <c r="D13" s="6">
        <v>32300</v>
      </c>
      <c r="E13" s="10">
        <v>1</v>
      </c>
      <c r="F13" s="10">
        <v>100</v>
      </c>
      <c r="G13" s="10" t="s">
        <v>25</v>
      </c>
      <c r="H13" s="10">
        <v>7116</v>
      </c>
    </row>
    <row r="14" spans="1:8" ht="21" x14ac:dyDescent="0.35">
      <c r="A14" s="4">
        <v>13</v>
      </c>
      <c r="B14" s="4" t="s">
        <v>13</v>
      </c>
      <c r="C14" s="1">
        <v>18</v>
      </c>
      <c r="D14" s="6">
        <f>C14*100</f>
        <v>1800</v>
      </c>
      <c r="E14" s="10"/>
      <c r="F14" s="10"/>
      <c r="G14" s="14" t="s">
        <v>17</v>
      </c>
      <c r="H14" s="14">
        <f>SUM(H4:H13)</f>
        <v>22581</v>
      </c>
    </row>
    <row r="15" spans="1:8" ht="21" x14ac:dyDescent="0.25">
      <c r="B15" s="8"/>
      <c r="C15" s="7" t="s">
        <v>17</v>
      </c>
      <c r="D15" s="9">
        <f>SUM(D4:D14)</f>
        <v>755995.5</v>
      </c>
    </row>
    <row r="17" spans="1:3" ht="18.75" x14ac:dyDescent="0.3">
      <c r="A17" s="23" t="s">
        <v>19</v>
      </c>
      <c r="B17" s="24"/>
      <c r="C17" s="25"/>
    </row>
    <row r="18" spans="1:3" ht="21" x14ac:dyDescent="0.35">
      <c r="A18" s="13">
        <v>1</v>
      </c>
      <c r="B18" s="13" t="s">
        <v>20</v>
      </c>
      <c r="C18" s="20">
        <v>17010</v>
      </c>
    </row>
    <row r="19" spans="1:3" ht="21" x14ac:dyDescent="0.35">
      <c r="A19" s="13">
        <v>2</v>
      </c>
      <c r="B19" s="13" t="s">
        <v>21</v>
      </c>
      <c r="C19" s="20">
        <v>11293</v>
      </c>
    </row>
    <row r="20" spans="1:3" ht="21" x14ac:dyDescent="0.35">
      <c r="A20" s="13">
        <v>3</v>
      </c>
      <c r="B20" s="13" t="s">
        <v>26</v>
      </c>
      <c r="C20" s="20">
        <v>31018</v>
      </c>
    </row>
    <row r="21" spans="1:3" ht="21" x14ac:dyDescent="0.35">
      <c r="A21" s="13">
        <v>4</v>
      </c>
      <c r="B21" s="13" t="s">
        <v>27</v>
      </c>
      <c r="C21" s="20">
        <v>28833</v>
      </c>
    </row>
    <row r="22" spans="1:3" ht="21" x14ac:dyDescent="0.35">
      <c r="A22" s="13">
        <v>5</v>
      </c>
      <c r="B22" s="13" t="s">
        <v>28</v>
      </c>
      <c r="C22" s="20">
        <v>17671</v>
      </c>
    </row>
    <row r="23" spans="1:3" ht="21" x14ac:dyDescent="0.35">
      <c r="A23" s="13">
        <v>6</v>
      </c>
      <c r="B23" s="13" t="s">
        <v>29</v>
      </c>
      <c r="C23" s="20">
        <v>15877</v>
      </c>
    </row>
    <row r="24" spans="1:3" ht="21" x14ac:dyDescent="0.35">
      <c r="B24" s="21" t="s">
        <v>17</v>
      </c>
      <c r="C24" s="20">
        <f>SUM(C18:C23)</f>
        <v>121702</v>
      </c>
    </row>
  </sheetData>
  <mergeCells count="4">
    <mergeCell ref="A17:C17"/>
    <mergeCell ref="A1:C1"/>
    <mergeCell ref="A2:C2"/>
    <mergeCell ref="D1:G2"/>
  </mergeCells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workbookViewId="0">
      <selection activeCell="F16" sqref="F16"/>
    </sheetView>
  </sheetViews>
  <sheetFormatPr defaultRowHeight="15" x14ac:dyDescent="0.25"/>
  <cols>
    <col min="1" max="1" width="11.42578125" bestFit="1" customWidth="1"/>
    <col min="2" max="2" width="36" customWidth="1"/>
    <col min="3" max="3" width="22.42578125" customWidth="1"/>
    <col min="4" max="4" width="17.28515625" customWidth="1"/>
    <col min="5" max="5" width="18.42578125" customWidth="1"/>
    <col min="6" max="6" width="21.140625" bestFit="1" customWidth="1"/>
    <col min="7" max="7" width="15.28515625" customWidth="1"/>
    <col min="8" max="8" width="15.85546875" bestFit="1" customWidth="1"/>
    <col min="9" max="9" width="17.140625" bestFit="1" customWidth="1"/>
  </cols>
  <sheetData>
    <row r="1" spans="1:9" ht="15.75" customHeight="1" x14ac:dyDescent="0.25">
      <c r="A1" s="26" t="s">
        <v>22</v>
      </c>
      <c r="B1" s="26"/>
      <c r="C1" s="26"/>
      <c r="D1" s="16"/>
      <c r="E1" s="34" t="s">
        <v>23</v>
      </c>
      <c r="F1" s="35"/>
      <c r="G1" s="35"/>
      <c r="H1" s="35"/>
      <c r="I1" s="36"/>
    </row>
    <row r="2" spans="1:9" ht="36" x14ac:dyDescent="0.25">
      <c r="A2" s="27" t="s">
        <v>30</v>
      </c>
      <c r="B2" s="27"/>
      <c r="C2" s="27"/>
      <c r="D2" s="11"/>
      <c r="E2" s="37"/>
      <c r="F2" s="38"/>
      <c r="G2" s="38"/>
      <c r="H2" s="38"/>
      <c r="I2" s="39"/>
    </row>
    <row r="3" spans="1:9" ht="72" customHeight="1" x14ac:dyDescent="0.25">
      <c r="A3" s="40" t="s">
        <v>1</v>
      </c>
      <c r="B3" s="40" t="s">
        <v>31</v>
      </c>
      <c r="C3" s="41" t="s">
        <v>3</v>
      </c>
      <c r="D3" s="41" t="s">
        <v>5</v>
      </c>
      <c r="E3" s="42" t="s">
        <v>4</v>
      </c>
      <c r="F3" s="43" t="s">
        <v>15</v>
      </c>
      <c r="G3" s="43" t="s">
        <v>14</v>
      </c>
      <c r="H3" s="43" t="s">
        <v>16</v>
      </c>
      <c r="I3" s="43" t="s">
        <v>18</v>
      </c>
    </row>
    <row r="4" spans="1:9" ht="21" x14ac:dyDescent="0.35">
      <c r="A4" s="4">
        <v>1</v>
      </c>
      <c r="B4" s="4" t="s">
        <v>5</v>
      </c>
      <c r="C4" s="1">
        <v>601400</v>
      </c>
      <c r="D4" s="1"/>
      <c r="E4" s="5">
        <f>C4*0.9725</f>
        <v>584861.5</v>
      </c>
      <c r="F4" s="10"/>
      <c r="G4" s="10"/>
      <c r="H4" s="15" t="s">
        <v>5</v>
      </c>
      <c r="I4" s="15"/>
    </row>
    <row r="5" spans="1:9" ht="21" x14ac:dyDescent="0.35">
      <c r="A5" s="4"/>
      <c r="B5" s="4" t="s">
        <v>6</v>
      </c>
      <c r="C5" s="1">
        <v>59575</v>
      </c>
      <c r="D5" s="1"/>
      <c r="E5" s="5">
        <f>C5*0.9725</f>
        <v>57936.6875</v>
      </c>
      <c r="F5" s="10"/>
      <c r="G5" s="10"/>
      <c r="H5" s="15" t="s">
        <v>32</v>
      </c>
      <c r="I5" s="15">
        <v>150000</v>
      </c>
    </row>
    <row r="6" spans="1:9" ht="21" x14ac:dyDescent="0.35">
      <c r="A6" s="4">
        <v>4</v>
      </c>
      <c r="B6" s="4" t="s">
        <v>7</v>
      </c>
      <c r="C6" s="1">
        <v>11610</v>
      </c>
      <c r="D6" s="1"/>
      <c r="E6" s="6">
        <f>C6*18.31</f>
        <v>212579.09999999998</v>
      </c>
      <c r="F6" s="10"/>
      <c r="G6" s="10"/>
      <c r="H6" s="15" t="s">
        <v>33</v>
      </c>
      <c r="I6" s="15">
        <v>157500</v>
      </c>
    </row>
    <row r="7" spans="1:9" ht="21" x14ac:dyDescent="0.35">
      <c r="A7" s="4">
        <v>5</v>
      </c>
      <c r="B7" s="4" t="s">
        <v>8</v>
      </c>
      <c r="C7" s="1">
        <v>0</v>
      </c>
      <c r="D7" s="1"/>
      <c r="E7" s="6">
        <f>C7*27.97</f>
        <v>0</v>
      </c>
      <c r="F7" s="10"/>
      <c r="G7" s="10"/>
      <c r="H7" s="15" t="s">
        <v>34</v>
      </c>
      <c r="I7" s="15">
        <v>115400</v>
      </c>
    </row>
    <row r="8" spans="1:9" ht="21" x14ac:dyDescent="0.35">
      <c r="A8" s="4">
        <v>8</v>
      </c>
      <c r="B8" s="4" t="s">
        <v>39</v>
      </c>
      <c r="C8" s="1">
        <v>0</v>
      </c>
      <c r="D8" s="1"/>
      <c r="E8" s="5">
        <f>C8*27.9125</f>
        <v>0</v>
      </c>
      <c r="F8" s="10"/>
      <c r="G8" s="10"/>
      <c r="H8" s="15" t="s">
        <v>35</v>
      </c>
      <c r="I8" s="15">
        <v>178500</v>
      </c>
    </row>
    <row r="9" spans="1:9" ht="21" x14ac:dyDescent="0.35">
      <c r="A9" s="4">
        <v>9</v>
      </c>
      <c r="B9" s="4" t="s">
        <v>9</v>
      </c>
      <c r="C9" s="1">
        <v>73</v>
      </c>
      <c r="D9" s="1"/>
      <c r="E9" s="6">
        <f>C9*241</f>
        <v>17593</v>
      </c>
      <c r="F9" s="10">
        <v>16</v>
      </c>
      <c r="G9" s="10"/>
      <c r="H9" s="15"/>
      <c r="I9" s="15"/>
    </row>
    <row r="10" spans="1:9" ht="21" x14ac:dyDescent="0.35">
      <c r="A10" s="4">
        <v>10</v>
      </c>
      <c r="B10" s="4" t="s">
        <v>10</v>
      </c>
      <c r="C10" s="1">
        <v>2</v>
      </c>
      <c r="D10" s="1"/>
      <c r="E10" s="6">
        <f>C10*341</f>
        <v>682</v>
      </c>
      <c r="F10" s="10"/>
      <c r="G10" s="10"/>
      <c r="H10" s="15"/>
      <c r="I10" s="15"/>
    </row>
    <row r="11" spans="1:9" ht="21" x14ac:dyDescent="0.35">
      <c r="A11" s="4">
        <v>11</v>
      </c>
      <c r="B11" s="4" t="s">
        <v>11</v>
      </c>
      <c r="C11" s="1">
        <v>10</v>
      </c>
      <c r="D11" s="1"/>
      <c r="E11" s="6">
        <f>C11*470</f>
        <v>4700</v>
      </c>
      <c r="F11" s="10"/>
      <c r="G11" s="10"/>
      <c r="H11" s="10"/>
      <c r="I11" s="10">
        <f>SUM(I4:I10)</f>
        <v>601400</v>
      </c>
    </row>
    <row r="12" spans="1:9" ht="21" x14ac:dyDescent="0.35">
      <c r="A12" s="4">
        <v>12</v>
      </c>
      <c r="B12" s="4" t="s">
        <v>12</v>
      </c>
      <c r="C12" s="1">
        <v>10</v>
      </c>
      <c r="D12" s="1"/>
      <c r="E12" s="6">
        <f>323*C12</f>
        <v>3230</v>
      </c>
      <c r="F12" s="10"/>
      <c r="G12" s="10"/>
      <c r="H12" s="10" t="s">
        <v>25</v>
      </c>
      <c r="I12" s="10">
        <v>30019</v>
      </c>
    </row>
    <row r="13" spans="1:9" ht="21" x14ac:dyDescent="0.35">
      <c r="A13" s="4">
        <v>13</v>
      </c>
      <c r="B13" s="4" t="s">
        <v>13</v>
      </c>
      <c r="C13" s="1">
        <v>67</v>
      </c>
      <c r="D13" s="1"/>
      <c r="E13" s="6">
        <f>C13*100</f>
        <v>6700</v>
      </c>
      <c r="F13" s="10">
        <v>49</v>
      </c>
      <c r="G13" s="10"/>
      <c r="H13" s="14" t="s">
        <v>17</v>
      </c>
      <c r="I13" s="14">
        <f>SUM(I11:I12)</f>
        <v>631419</v>
      </c>
    </row>
    <row r="14" spans="1:9" ht="21" x14ac:dyDescent="0.25">
      <c r="B14" s="8"/>
      <c r="C14" s="7" t="s">
        <v>17</v>
      </c>
      <c r="D14" s="17"/>
      <c r="E14" s="9">
        <f>SUM(E4:E13)</f>
        <v>888282.28749999998</v>
      </c>
    </row>
    <row r="16" spans="1:9" ht="18.75" x14ac:dyDescent="0.3">
      <c r="A16" s="23" t="s">
        <v>36</v>
      </c>
      <c r="B16" s="24"/>
      <c r="C16" s="25"/>
      <c r="D16" s="18"/>
    </row>
    <row r="17" spans="1:4" ht="21" x14ac:dyDescent="0.35">
      <c r="A17" s="13">
        <v>1</v>
      </c>
      <c r="B17" s="13" t="s">
        <v>37</v>
      </c>
      <c r="C17" s="20">
        <v>43144</v>
      </c>
      <c r="D17" s="19"/>
    </row>
    <row r="18" spans="1:4" ht="21" x14ac:dyDescent="0.35">
      <c r="A18" s="13">
        <v>2</v>
      </c>
      <c r="B18" s="13" t="s">
        <v>38</v>
      </c>
      <c r="C18" s="20">
        <v>30000</v>
      </c>
      <c r="D18" s="19"/>
    </row>
    <row r="19" spans="1:4" ht="21" x14ac:dyDescent="0.35">
      <c r="A19" s="13">
        <v>3</v>
      </c>
      <c r="B19" s="13"/>
      <c r="C19" s="20"/>
      <c r="D19" s="19"/>
    </row>
    <row r="20" spans="1:4" ht="21" x14ac:dyDescent="0.35">
      <c r="A20" s="13">
        <v>4</v>
      </c>
      <c r="B20" s="13"/>
      <c r="C20" s="20"/>
      <c r="D20" s="19"/>
    </row>
    <row r="21" spans="1:4" ht="21" x14ac:dyDescent="0.35">
      <c r="B21" s="21" t="s">
        <v>17</v>
      </c>
      <c r="C21" s="20">
        <f>SUM(C17:C20)</f>
        <v>73144</v>
      </c>
    </row>
  </sheetData>
  <mergeCells count="4">
    <mergeCell ref="A1:C1"/>
    <mergeCell ref="A2:C2"/>
    <mergeCell ref="A16:C16"/>
    <mergeCell ref="E1:I2"/>
  </mergeCells>
  <pageMargins left="0.7" right="0.7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BD2C-DC33-446D-9A0D-1EA7CDB524A1}">
  <sheetPr>
    <pageSetUpPr fitToPage="1"/>
  </sheetPr>
  <dimension ref="A1:I21"/>
  <sheetViews>
    <sheetView tabSelected="1" workbookViewId="0">
      <selection activeCell="D17" sqref="D17"/>
    </sheetView>
  </sheetViews>
  <sheetFormatPr defaultRowHeight="15" x14ac:dyDescent="0.25"/>
  <cols>
    <col min="1" max="1" width="11.42578125" bestFit="1" customWidth="1"/>
    <col min="2" max="2" width="36" customWidth="1"/>
    <col min="3" max="3" width="22.42578125" customWidth="1"/>
    <col min="4" max="4" width="17.28515625" customWidth="1"/>
    <col min="5" max="5" width="18.42578125" customWidth="1"/>
    <col min="6" max="6" width="21.140625" bestFit="1" customWidth="1"/>
    <col min="7" max="7" width="15.28515625" customWidth="1"/>
    <col min="8" max="8" width="15.85546875" bestFit="1" customWidth="1"/>
    <col min="9" max="9" width="17.140625" bestFit="1" customWidth="1"/>
  </cols>
  <sheetData>
    <row r="1" spans="1:9" ht="15.75" customHeight="1" x14ac:dyDescent="0.25">
      <c r="A1" s="26" t="s">
        <v>22</v>
      </c>
      <c r="B1" s="26"/>
      <c r="C1" s="26"/>
      <c r="D1" s="16"/>
      <c r="E1" s="34" t="s">
        <v>23</v>
      </c>
      <c r="F1" s="35"/>
      <c r="G1" s="35"/>
      <c r="H1" s="35"/>
      <c r="I1" s="36"/>
    </row>
    <row r="2" spans="1:9" ht="36" x14ac:dyDescent="0.25">
      <c r="A2" s="27" t="s">
        <v>30</v>
      </c>
      <c r="B2" s="27"/>
      <c r="C2" s="27"/>
      <c r="D2" s="22"/>
      <c r="E2" s="37"/>
      <c r="F2" s="38"/>
      <c r="G2" s="38"/>
      <c r="H2" s="38"/>
      <c r="I2" s="39"/>
    </row>
    <row r="3" spans="1:9" ht="72" customHeight="1" x14ac:dyDescent="0.25">
      <c r="A3" s="40" t="s">
        <v>1</v>
      </c>
      <c r="B3" s="40" t="s">
        <v>31</v>
      </c>
      <c r="C3" s="41" t="s">
        <v>3</v>
      </c>
      <c r="D3" s="41" t="s">
        <v>5</v>
      </c>
      <c r="E3" s="42" t="s">
        <v>4</v>
      </c>
      <c r="F3" s="43" t="s">
        <v>15</v>
      </c>
      <c r="G3" s="43" t="s">
        <v>14</v>
      </c>
      <c r="H3" s="43" t="s">
        <v>16</v>
      </c>
      <c r="I3" s="43" t="s">
        <v>18</v>
      </c>
    </row>
    <row r="4" spans="1:9" ht="21" x14ac:dyDescent="0.35">
      <c r="A4" s="4">
        <v>1</v>
      </c>
      <c r="B4" s="4" t="s">
        <v>5</v>
      </c>
      <c r="C4" s="1">
        <v>601400</v>
      </c>
      <c r="D4" s="1"/>
      <c r="E4" s="5">
        <f>C4*0.9725</f>
        <v>584861.5</v>
      </c>
      <c r="F4" s="10"/>
      <c r="G4" s="10"/>
      <c r="H4" s="15" t="s">
        <v>5</v>
      </c>
      <c r="I4" s="15"/>
    </row>
    <row r="5" spans="1:9" ht="21" x14ac:dyDescent="0.35">
      <c r="A5" s="4"/>
      <c r="B5" s="4" t="s">
        <v>6</v>
      </c>
      <c r="C5" s="1">
        <v>59575</v>
      </c>
      <c r="D5" s="1"/>
      <c r="E5" s="5">
        <f>C5*0.9725</f>
        <v>57936.6875</v>
      </c>
      <c r="F5" s="10"/>
      <c r="G5" s="10"/>
      <c r="H5" s="15" t="s">
        <v>32</v>
      </c>
      <c r="I5" s="15">
        <v>150000</v>
      </c>
    </row>
    <row r="6" spans="1:9" ht="21" x14ac:dyDescent="0.35">
      <c r="A6" s="4">
        <v>4</v>
      </c>
      <c r="B6" s="4" t="s">
        <v>7</v>
      </c>
      <c r="C6" s="1">
        <v>11610</v>
      </c>
      <c r="D6" s="1"/>
      <c r="E6" s="6">
        <f>C6*18.31</f>
        <v>212579.09999999998</v>
      </c>
      <c r="F6" s="10"/>
      <c r="G6" s="10"/>
      <c r="H6" s="15" t="s">
        <v>33</v>
      </c>
      <c r="I6" s="15">
        <v>157500</v>
      </c>
    </row>
    <row r="7" spans="1:9" ht="21" x14ac:dyDescent="0.35">
      <c r="A7" s="4">
        <v>5</v>
      </c>
      <c r="B7" s="4" t="s">
        <v>8</v>
      </c>
      <c r="C7" s="1">
        <v>0</v>
      </c>
      <c r="D7" s="1"/>
      <c r="E7" s="6">
        <f>C7*27.97</f>
        <v>0</v>
      </c>
      <c r="F7" s="10"/>
      <c r="G7" s="10"/>
      <c r="H7" s="15" t="s">
        <v>34</v>
      </c>
      <c r="I7" s="15">
        <v>115400</v>
      </c>
    </row>
    <row r="8" spans="1:9" ht="21" x14ac:dyDescent="0.35">
      <c r="A8" s="4">
        <v>8</v>
      </c>
      <c r="B8" s="4" t="s">
        <v>39</v>
      </c>
      <c r="C8" s="1">
        <v>0</v>
      </c>
      <c r="D8" s="1"/>
      <c r="E8" s="5">
        <f>C8*27.9125</f>
        <v>0</v>
      </c>
      <c r="F8" s="10"/>
      <c r="G8" s="10"/>
      <c r="H8" s="15" t="s">
        <v>35</v>
      </c>
      <c r="I8" s="15">
        <v>178500</v>
      </c>
    </row>
    <row r="9" spans="1:9" ht="21" x14ac:dyDescent="0.35">
      <c r="A9" s="4">
        <v>9</v>
      </c>
      <c r="B9" s="4" t="s">
        <v>9</v>
      </c>
      <c r="C9" s="1">
        <v>73</v>
      </c>
      <c r="D9" s="1"/>
      <c r="E9" s="6">
        <f>C9*241</f>
        <v>17593</v>
      </c>
      <c r="F9" s="10">
        <v>16</v>
      </c>
      <c r="G9" s="10"/>
      <c r="H9" s="15"/>
      <c r="I9" s="15"/>
    </row>
    <row r="10" spans="1:9" ht="21" x14ac:dyDescent="0.35">
      <c r="A10" s="4">
        <v>10</v>
      </c>
      <c r="B10" s="4" t="s">
        <v>10</v>
      </c>
      <c r="C10" s="1">
        <v>2</v>
      </c>
      <c r="D10" s="1"/>
      <c r="E10" s="6">
        <f>C10*341</f>
        <v>682</v>
      </c>
      <c r="F10" s="10"/>
      <c r="G10" s="10"/>
      <c r="H10" s="15"/>
      <c r="I10" s="15"/>
    </row>
    <row r="11" spans="1:9" ht="21" x14ac:dyDescent="0.35">
      <c r="A11" s="4">
        <v>11</v>
      </c>
      <c r="B11" s="4" t="s">
        <v>11</v>
      </c>
      <c r="C11" s="1">
        <v>10</v>
      </c>
      <c r="D11" s="1"/>
      <c r="E11" s="6">
        <f>C11*470</f>
        <v>4700</v>
      </c>
      <c r="F11" s="10"/>
      <c r="G11" s="10"/>
      <c r="H11" s="10"/>
      <c r="I11" s="10">
        <f>SUM(I4:I10)</f>
        <v>601400</v>
      </c>
    </row>
    <row r="12" spans="1:9" ht="21" x14ac:dyDescent="0.35">
      <c r="A12" s="4">
        <v>12</v>
      </c>
      <c r="B12" s="4" t="s">
        <v>12</v>
      </c>
      <c r="C12" s="1">
        <v>10</v>
      </c>
      <c r="D12" s="1"/>
      <c r="E12" s="6">
        <f>323*C12</f>
        <v>3230</v>
      </c>
      <c r="F12" s="10"/>
      <c r="G12" s="10"/>
      <c r="H12" s="10" t="s">
        <v>25</v>
      </c>
      <c r="I12" s="10">
        <v>30019</v>
      </c>
    </row>
    <row r="13" spans="1:9" ht="21" x14ac:dyDescent="0.35">
      <c r="A13" s="4">
        <v>13</v>
      </c>
      <c r="B13" s="4" t="s">
        <v>13</v>
      </c>
      <c r="C13" s="1">
        <v>67</v>
      </c>
      <c r="D13" s="1"/>
      <c r="E13" s="6">
        <f>C13*100</f>
        <v>6700</v>
      </c>
      <c r="F13" s="10">
        <v>49</v>
      </c>
      <c r="G13" s="10"/>
      <c r="H13" s="14" t="s">
        <v>17</v>
      </c>
      <c r="I13" s="14">
        <f>SUM(I11:I12)</f>
        <v>631419</v>
      </c>
    </row>
    <row r="14" spans="1:9" ht="21" x14ac:dyDescent="0.25">
      <c r="B14" s="8"/>
      <c r="C14" s="7" t="s">
        <v>17</v>
      </c>
      <c r="D14" s="17"/>
      <c r="E14" s="9">
        <f>SUM(E4:E13)</f>
        <v>888282.28749999998</v>
      </c>
    </row>
    <row r="16" spans="1:9" ht="18.75" x14ac:dyDescent="0.3">
      <c r="A16" s="23" t="s">
        <v>36</v>
      </c>
      <c r="B16" s="24"/>
      <c r="C16" s="25"/>
      <c r="D16" s="18"/>
    </row>
    <row r="17" spans="1:4" ht="21" x14ac:dyDescent="0.35">
      <c r="A17" s="13">
        <v>1</v>
      </c>
      <c r="B17" s="13" t="s">
        <v>37</v>
      </c>
      <c r="C17" s="20">
        <v>43144</v>
      </c>
      <c r="D17" s="19"/>
    </row>
    <row r="18" spans="1:4" ht="21" x14ac:dyDescent="0.35">
      <c r="A18" s="13">
        <v>2</v>
      </c>
      <c r="B18" s="13" t="s">
        <v>38</v>
      </c>
      <c r="C18" s="20">
        <v>30000</v>
      </c>
      <c r="D18" s="19"/>
    </row>
    <row r="19" spans="1:4" ht="21" x14ac:dyDescent="0.35">
      <c r="A19" s="13">
        <v>3</v>
      </c>
      <c r="B19" s="13"/>
      <c r="C19" s="20"/>
      <c r="D19" s="19"/>
    </row>
    <row r="20" spans="1:4" ht="21" x14ac:dyDescent="0.35">
      <c r="A20" s="13">
        <v>4</v>
      </c>
      <c r="B20" s="13"/>
      <c r="C20" s="20"/>
      <c r="D20" s="19"/>
    </row>
    <row r="21" spans="1:4" ht="21" x14ac:dyDescent="0.35">
      <c r="B21" s="21" t="s">
        <v>17</v>
      </c>
      <c r="C21" s="20">
        <f>SUM(C17:C20)</f>
        <v>73144</v>
      </c>
    </row>
  </sheetData>
  <mergeCells count="4">
    <mergeCell ref="A1:C1"/>
    <mergeCell ref="E1:I2"/>
    <mergeCell ref="A2:C2"/>
    <mergeCell ref="A16:C16"/>
  </mergeCells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25</vt:lpstr>
      <vt:lpstr>December 24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2025-01-20T12:28:08Z</dcterms:modified>
</cp:coreProperties>
</file>