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1_CF3197F48B365B568CD1509DD505327AC559B66E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Jan-24" sheetId="1" r:id="rId1"/>
    <sheet name="Salary_Jan-24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P17" i="2"/>
  <c r="P16" i="2"/>
  <c r="M15" i="2"/>
  <c r="P15" i="2" s="1"/>
  <c r="P18" i="2" s="1"/>
  <c r="O12" i="2"/>
  <c r="L12" i="2"/>
  <c r="J12" i="2"/>
  <c r="I12" i="2"/>
  <c r="I15" i="2" s="1"/>
  <c r="K15" i="2" s="1"/>
  <c r="H12" i="2"/>
  <c r="F12" i="2"/>
  <c r="F15" i="2" s="1"/>
  <c r="E12" i="2"/>
  <c r="E15" i="2" s="1"/>
  <c r="G11" i="2"/>
  <c r="G9" i="2"/>
  <c r="P8" i="2"/>
  <c r="M8" i="2"/>
  <c r="K8" i="2"/>
  <c r="G8" i="2"/>
  <c r="P7" i="2"/>
  <c r="M7" i="2"/>
  <c r="K7" i="2"/>
  <c r="G7" i="2"/>
  <c r="P6" i="2"/>
  <c r="M6" i="2"/>
  <c r="K6" i="2"/>
  <c r="G6" i="2"/>
  <c r="P5" i="2"/>
  <c r="M5" i="2"/>
  <c r="K5" i="2"/>
  <c r="G5" i="2"/>
  <c r="P4" i="2"/>
  <c r="P12" i="2" s="1"/>
  <c r="M4" i="2"/>
  <c r="M12" i="2" s="1"/>
  <c r="K4" i="2"/>
  <c r="G4" i="2"/>
  <c r="D5" i="1"/>
  <c r="D8" i="1" s="1"/>
  <c r="B5" i="1"/>
  <c r="C2" i="1"/>
  <c r="K12" i="2" l="1"/>
  <c r="P19" i="2"/>
  <c r="G15" i="2"/>
  <c r="G12" i="2"/>
</calcChain>
</file>

<file path=xl/sharedStrings.xml><?xml version="1.0" encoding="utf-8"?>
<sst xmlns="http://schemas.openxmlformats.org/spreadsheetml/2006/main" count="73" uniqueCount="52">
  <si>
    <t>Shera pqtner Nov 2023</t>
  </si>
  <si>
    <t>Tagrat</t>
  </si>
  <si>
    <t>Achive</t>
  </si>
  <si>
    <t>Amount</t>
  </si>
  <si>
    <t>Rechaere</t>
  </si>
  <si>
    <t>Bundlie</t>
  </si>
  <si>
    <t>GA</t>
  </si>
  <si>
    <t>GA  Achive par pic 13.5 tk</t>
  </si>
  <si>
    <t>LSO &amp; SSO</t>
  </si>
  <si>
    <t>ROI SUPPORT</t>
  </si>
  <si>
    <t>Total</t>
  </si>
  <si>
    <t>MANGROVE Communication</t>
  </si>
  <si>
    <t>RSO code</t>
  </si>
  <si>
    <t xml:space="preserve">RS0 MSISDN </t>
  </si>
  <si>
    <t>RSO Name</t>
  </si>
  <si>
    <t>Manager</t>
  </si>
  <si>
    <t>GA Target</t>
  </si>
  <si>
    <t>GA Ach.</t>
  </si>
  <si>
    <t>ACH%</t>
  </si>
  <si>
    <t>Incentive</t>
  </si>
  <si>
    <t>Airtime Target</t>
  </si>
  <si>
    <t>Ach. With Sc Card + I'top + DTR-OTF</t>
  </si>
  <si>
    <t>Ach%</t>
  </si>
  <si>
    <t>Total Incentive</t>
  </si>
  <si>
    <t>Fixed salary</t>
  </si>
  <si>
    <t>Adavench</t>
  </si>
  <si>
    <t>Net Payable</t>
  </si>
  <si>
    <t>RSO02</t>
  </si>
  <si>
    <t>Arman Hossain</t>
  </si>
  <si>
    <t>Uttam Kumar</t>
  </si>
  <si>
    <t>RSO01</t>
  </si>
  <si>
    <t>Asim Gain</t>
  </si>
  <si>
    <t>RSO03</t>
  </si>
  <si>
    <t>Sukanto Sarkar</t>
  </si>
  <si>
    <t>RSO04</t>
  </si>
  <si>
    <t>Md Ashikur Rahman</t>
  </si>
  <si>
    <t>RSO05</t>
  </si>
  <si>
    <t>Ripon Mandal</t>
  </si>
  <si>
    <t>BP</t>
  </si>
  <si>
    <t>Dvice bp</t>
  </si>
  <si>
    <t>Sub Total (A)</t>
  </si>
  <si>
    <t>Name</t>
  </si>
  <si>
    <t>Designation</t>
  </si>
  <si>
    <t>Phone Number</t>
  </si>
  <si>
    <t>Ach.</t>
  </si>
  <si>
    <t>Shakil Ahmad</t>
  </si>
  <si>
    <t>Accountant</t>
  </si>
  <si>
    <t>Sub Total (B)</t>
  </si>
  <si>
    <t>Grand Total (A+B)</t>
  </si>
  <si>
    <t>RSO Monthly Incentive Sheet Month of Jan_2024</t>
  </si>
  <si>
    <t xml:space="preserve"> Manager monthly Incentive Sheet month of  Jan'2024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</si>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</sst>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1" fontId="3" fillId="4" borderId="1" xfId="0" applyNumberFormat="1" applyFont="1" applyFill="1" applyBorder="1"/>
    <xf numFmtId="1" fontId="3" fillId="5" borderId="1" xfId="0" applyNumberFormat="1" applyFont="1" applyFill="1" applyBorder="1"/>
    <xf numFmtId="0" fontId="3" fillId="6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1" fontId="3" fillId="6" borderId="1" xfId="0" applyNumberFormat="1" applyFont="1" applyFill="1" applyBorder="1"/>
    <xf numFmtId="0" fontId="3" fillId="7" borderId="1" xfId="0" applyFont="1" applyFill="1" applyBorder="1"/>
    <xf numFmtId="0" fontId="4" fillId="8" borderId="1" xfId="0" applyFont="1" applyFill="1" applyBorder="1"/>
    <xf numFmtId="1" fontId="4" fillId="8" borderId="1" xfId="0" applyNumberFormat="1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9" fontId="8" fillId="0" borderId="1" xfId="1" applyFont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1" fontId="9" fillId="0" borderId="1" xfId="0" applyNumberFormat="1" applyFont="1" applyBorder="1" applyAlignment="1">
      <alignment horizontal="center"/>
    </xf>
    <xf numFmtId="9" fontId="8" fillId="0" borderId="1" xfId="1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9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6" fillId="9" borderId="1" xfId="0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8" fillId="10" borderId="1" xfId="0" applyNumberFormat="1" applyFont="1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9" fontId="8" fillId="10" borderId="1" xfId="1" applyNumberFormat="1" applyFont="1" applyFill="1" applyBorder="1" applyAlignment="1">
      <alignment horizontal="center"/>
    </xf>
    <xf numFmtId="0" fontId="0" fillId="2" borderId="1" xfId="0" applyFill="1" applyBorder="1"/>
    <xf numFmtId="0" fontId="2" fillId="6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9" fontId="8" fillId="10" borderId="1" xfId="1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1" fontId="11" fillId="0" borderId="0" xfId="0" applyNumberFormat="1" applyFont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st/Downloads/Mangrove%20com.%20salary%20Nov-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 Nov,2023"/>
      <sheetName val="Nov,2023"/>
    </sheetNames>
    <sheetDataSet>
      <sheetData sheetId="0" refreshError="1">
        <row r="11">
          <cell r="J11">
            <v>4933394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A23" sqref="A23"/>
    </sheetView>
  </sheetViews>
  <sheetFormatPr defaultRowHeight="15" x14ac:dyDescent="0.25"/>
  <cols>
    <col min="1" max="1" width="33.28515625" bestFit="1" customWidth="1"/>
    <col min="2" max="2" width="14.5703125" customWidth="1"/>
    <col min="3" max="3" width="14" customWidth="1"/>
    <col min="4" max="4" width="11.85546875" customWidth="1"/>
  </cols>
  <sheetData>
    <row r="1" spans="1:4" ht="2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21" x14ac:dyDescent="0.35">
      <c r="A2" s="2" t="s">
        <v>4</v>
      </c>
      <c r="B2" s="3">
        <v>5298874</v>
      </c>
      <c r="C2" s="4">
        <f>'[1]salary Nov,2023'!J11</f>
        <v>4933394</v>
      </c>
      <c r="D2" s="5">
        <v>24000</v>
      </c>
    </row>
    <row r="3" spans="1:4" ht="21" x14ac:dyDescent="0.35">
      <c r="A3" s="2" t="s">
        <v>5</v>
      </c>
      <c r="B3" s="6"/>
      <c r="C3" s="7"/>
      <c r="D3" s="5"/>
    </row>
    <row r="4" spans="1:4" ht="21" x14ac:dyDescent="0.35">
      <c r="A4" s="2" t="s">
        <v>6</v>
      </c>
      <c r="B4" s="3">
        <v>1878</v>
      </c>
      <c r="C4" s="4">
        <v>1884</v>
      </c>
      <c r="D4" s="5">
        <v>20000</v>
      </c>
    </row>
    <row r="5" spans="1:4" ht="21" x14ac:dyDescent="0.35">
      <c r="A5" s="2" t="s">
        <v>7</v>
      </c>
      <c r="B5" s="3">
        <f>C4</f>
        <v>1884</v>
      </c>
      <c r="C5" s="7">
        <v>1884</v>
      </c>
      <c r="D5" s="8">
        <f>C5*13.5</f>
        <v>25434</v>
      </c>
    </row>
    <row r="6" spans="1:4" ht="21" x14ac:dyDescent="0.35">
      <c r="A6" s="2" t="s">
        <v>8</v>
      </c>
      <c r="B6" s="3"/>
      <c r="C6" s="7"/>
      <c r="D6" s="8"/>
    </row>
    <row r="7" spans="1:4" ht="21" x14ac:dyDescent="0.35">
      <c r="A7" s="9" t="s">
        <v>9</v>
      </c>
      <c r="B7" s="6"/>
      <c r="C7" s="7"/>
      <c r="D7" s="5">
        <v>20000</v>
      </c>
    </row>
    <row r="8" spans="1:4" ht="21" x14ac:dyDescent="0.35">
      <c r="A8" s="10" t="s">
        <v>10</v>
      </c>
      <c r="B8" s="10"/>
      <c r="C8" s="10"/>
      <c r="D8" s="11">
        <f>SUM(D2:D7)</f>
        <v>89434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"/>
  <sheetViews>
    <sheetView tabSelected="1" topLeftCell="A7" workbookViewId="0">
      <selection activeCell="F25" sqref="F25"/>
    </sheetView>
  </sheetViews>
  <sheetFormatPr defaultRowHeight="15" x14ac:dyDescent="0.25"/>
  <cols>
    <col min="2" max="2" width="18.42578125" bestFit="1" customWidth="1"/>
    <col min="3" max="3" width="18.85546875" bestFit="1" customWidth="1"/>
    <col min="4" max="4" width="12.5703125" bestFit="1" customWidth="1"/>
    <col min="9" max="10" width="10.28515625" bestFit="1" customWidth="1"/>
  </cols>
  <sheetData>
    <row r="1" spans="1:16" ht="46.5" x14ac:dyDescent="0.7">
      <c r="A1" s="47" t="s">
        <v>11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21" x14ac:dyDescent="0.25">
      <c r="A2" s="48" t="s">
        <v>49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12"/>
    </row>
    <row r="3" spans="1:16" ht="75" x14ac:dyDescent="0.25">
      <c r="A3" s="13" t="s">
        <v>12</v>
      </c>
      <c r="B3" s="13" t="s">
        <v>13</v>
      </c>
      <c r="C3" s="13" t="s">
        <v>14</v>
      </c>
      <c r="D3" s="13" t="s">
        <v>15</v>
      </c>
      <c r="E3" s="13" t="s">
        <v>16</v>
      </c>
      <c r="F3" s="13" t="s">
        <v>17</v>
      </c>
      <c r="G3" s="13" t="s">
        <v>18</v>
      </c>
      <c r="H3" s="13" t="s">
        <v>19</v>
      </c>
      <c r="I3" s="13" t="s">
        <v>20</v>
      </c>
      <c r="J3" s="13" t="s">
        <v>21</v>
      </c>
      <c r="K3" s="13" t="s">
        <v>22</v>
      </c>
      <c r="L3" s="13" t="s">
        <v>19</v>
      </c>
      <c r="M3" s="13" t="s">
        <v>23</v>
      </c>
      <c r="N3" s="13" t="s">
        <v>24</v>
      </c>
      <c r="O3" s="13" t="s">
        <v>25</v>
      </c>
      <c r="P3" s="13" t="s">
        <v>26</v>
      </c>
    </row>
    <row r="4" spans="1:16" ht="15.75" x14ac:dyDescent="0.25">
      <c r="A4" s="14" t="s">
        <v>27</v>
      </c>
      <c r="B4" s="15">
        <v>1409935199</v>
      </c>
      <c r="C4" s="16" t="s">
        <v>28</v>
      </c>
      <c r="D4" s="17" t="s">
        <v>29</v>
      </c>
      <c r="E4" s="18">
        <v>168</v>
      </c>
      <c r="F4" s="19">
        <v>46</v>
      </c>
      <c r="G4" s="20">
        <f>F4*1/E4</f>
        <v>0.27380952380952384</v>
      </c>
      <c r="H4" s="21"/>
      <c r="I4" s="22">
        <v>667972</v>
      </c>
      <c r="J4" s="23">
        <v>667903</v>
      </c>
      <c r="K4" s="24">
        <f>J4*1/I4</f>
        <v>0.9998967022569808</v>
      </c>
      <c r="L4" s="25">
        <v>2500</v>
      </c>
      <c r="M4" s="26">
        <f>L4+H4</f>
        <v>2500</v>
      </c>
      <c r="N4" s="26"/>
      <c r="O4" s="26"/>
      <c r="P4" s="27">
        <f>L4+H4</f>
        <v>2500</v>
      </c>
    </row>
    <row r="5" spans="1:16" ht="15.75" x14ac:dyDescent="0.25">
      <c r="A5" s="14" t="s">
        <v>30</v>
      </c>
      <c r="B5" s="15">
        <v>1409935200</v>
      </c>
      <c r="C5" s="16" t="s">
        <v>31</v>
      </c>
      <c r="D5" s="17" t="s">
        <v>29</v>
      </c>
      <c r="E5" s="18">
        <v>198</v>
      </c>
      <c r="F5" s="19">
        <v>44</v>
      </c>
      <c r="G5" s="20">
        <f t="shared" ref="G5:G12" si="0">F5*1/E5</f>
        <v>0.22222222222222221</v>
      </c>
      <c r="H5" s="21"/>
      <c r="I5" s="23">
        <v>1161105</v>
      </c>
      <c r="J5" s="23">
        <v>1168512</v>
      </c>
      <c r="K5" s="24">
        <f t="shared" ref="K5:K12" si="1">J5*1/I5</f>
        <v>1.0063792680248556</v>
      </c>
      <c r="L5" s="25">
        <v>2500</v>
      </c>
      <c r="M5" s="26">
        <f t="shared" ref="M5:M8" si="2">L5+H5</f>
        <v>2500</v>
      </c>
      <c r="N5" s="26"/>
      <c r="O5" s="26"/>
      <c r="P5" s="27">
        <f>L5+H5</f>
        <v>2500</v>
      </c>
    </row>
    <row r="6" spans="1:16" ht="15.75" x14ac:dyDescent="0.25">
      <c r="A6" s="14" t="s">
        <v>32</v>
      </c>
      <c r="B6" s="15">
        <v>1967020280</v>
      </c>
      <c r="C6" s="16" t="s">
        <v>33</v>
      </c>
      <c r="D6" s="17" t="s">
        <v>29</v>
      </c>
      <c r="E6" s="18">
        <v>187</v>
      </c>
      <c r="F6" s="19">
        <v>43</v>
      </c>
      <c r="G6" s="20">
        <f t="shared" si="0"/>
        <v>0.22994652406417113</v>
      </c>
      <c r="H6" s="21"/>
      <c r="I6" s="23">
        <v>1070997</v>
      </c>
      <c r="J6" s="23">
        <v>1092350</v>
      </c>
      <c r="K6" s="24">
        <f t="shared" si="1"/>
        <v>1.0199374974906559</v>
      </c>
      <c r="L6" s="25">
        <v>2500</v>
      </c>
      <c r="M6" s="26">
        <f t="shared" si="2"/>
        <v>2500</v>
      </c>
      <c r="N6" s="26"/>
      <c r="O6" s="26"/>
      <c r="P6" s="27">
        <f>L6+H6</f>
        <v>2500</v>
      </c>
    </row>
    <row r="7" spans="1:16" ht="15.75" x14ac:dyDescent="0.25">
      <c r="A7" s="28" t="s">
        <v>34</v>
      </c>
      <c r="B7" s="15">
        <v>1984225578</v>
      </c>
      <c r="C7" s="16" t="s">
        <v>35</v>
      </c>
      <c r="D7" s="17" t="s">
        <v>29</v>
      </c>
      <c r="E7" s="18">
        <v>217</v>
      </c>
      <c r="F7" s="19">
        <v>43</v>
      </c>
      <c r="G7" s="20">
        <f t="shared" si="0"/>
        <v>0.19815668202764977</v>
      </c>
      <c r="H7" s="21"/>
      <c r="I7" s="23">
        <v>1331722</v>
      </c>
      <c r="J7" s="23">
        <v>1374990</v>
      </c>
      <c r="K7" s="24">
        <f t="shared" si="1"/>
        <v>1.0324902644846297</v>
      </c>
      <c r="L7" s="25">
        <v>2500</v>
      </c>
      <c r="M7" s="26">
        <f t="shared" si="2"/>
        <v>2500</v>
      </c>
      <c r="N7" s="26"/>
      <c r="O7" s="26"/>
      <c r="P7" s="27">
        <f>L7+H7</f>
        <v>2500</v>
      </c>
    </row>
    <row r="8" spans="1:16" ht="15.75" x14ac:dyDescent="0.25">
      <c r="A8" s="28" t="s">
        <v>36</v>
      </c>
      <c r="B8" s="15">
        <v>1984225580</v>
      </c>
      <c r="C8" s="16" t="s">
        <v>37</v>
      </c>
      <c r="D8" s="17" t="s">
        <v>29</v>
      </c>
      <c r="E8" s="18">
        <v>188</v>
      </c>
      <c r="F8" s="19">
        <v>48</v>
      </c>
      <c r="G8" s="20">
        <f t="shared" si="0"/>
        <v>0.25531914893617019</v>
      </c>
      <c r="H8" s="21"/>
      <c r="I8" s="23">
        <v>973301</v>
      </c>
      <c r="J8" s="23">
        <v>995120</v>
      </c>
      <c r="K8" s="24">
        <f t="shared" si="1"/>
        <v>1.02241752551369</v>
      </c>
      <c r="L8" s="25">
        <v>2500</v>
      </c>
      <c r="M8" s="26">
        <f t="shared" si="2"/>
        <v>2500</v>
      </c>
      <c r="N8" s="26"/>
      <c r="O8" s="26"/>
      <c r="P8" s="27">
        <f>L8+H8</f>
        <v>2500</v>
      </c>
    </row>
    <row r="9" spans="1:16" ht="15.75" x14ac:dyDescent="0.25">
      <c r="A9" s="28"/>
      <c r="B9" s="15"/>
      <c r="C9" s="16" t="s">
        <v>38</v>
      </c>
      <c r="D9" s="17" t="s">
        <v>29</v>
      </c>
      <c r="E9" s="19">
        <v>927</v>
      </c>
      <c r="F9" s="19">
        <v>53</v>
      </c>
      <c r="G9" s="20">
        <f t="shared" si="0"/>
        <v>5.7173678532901832E-2</v>
      </c>
      <c r="H9" s="21"/>
      <c r="I9" s="23"/>
      <c r="J9" s="23"/>
      <c r="K9" s="24"/>
      <c r="L9" s="25"/>
      <c r="M9" s="26"/>
      <c r="N9" s="26"/>
      <c r="O9" s="26"/>
      <c r="P9" s="27"/>
    </row>
    <row r="10" spans="1:16" ht="15.75" x14ac:dyDescent="0.25">
      <c r="A10" s="28"/>
      <c r="B10" s="15"/>
      <c r="C10" s="16" t="s">
        <v>51</v>
      </c>
      <c r="D10" s="17" t="s">
        <v>29</v>
      </c>
      <c r="E10" s="19">
        <v>40</v>
      </c>
      <c r="F10" s="19">
        <v>40</v>
      </c>
      <c r="G10" s="20">
        <f t="shared" si="0"/>
        <v>1</v>
      </c>
      <c r="H10" s="21"/>
      <c r="I10" s="23"/>
      <c r="J10" s="23"/>
      <c r="K10" s="24"/>
      <c r="L10" s="25"/>
      <c r="M10" s="26"/>
      <c r="N10" s="26"/>
      <c r="O10" s="26"/>
      <c r="P10" s="27"/>
    </row>
    <row r="11" spans="1:16" ht="15.75" x14ac:dyDescent="0.25">
      <c r="A11" s="28"/>
      <c r="B11" s="15"/>
      <c r="C11" s="16" t="s">
        <v>39</v>
      </c>
      <c r="D11" s="17" t="s">
        <v>29</v>
      </c>
      <c r="E11" s="19">
        <v>131</v>
      </c>
      <c r="F11" s="19">
        <v>131</v>
      </c>
      <c r="G11" s="20">
        <f t="shared" si="0"/>
        <v>1</v>
      </c>
      <c r="H11" s="29"/>
      <c r="I11" s="23"/>
      <c r="J11" s="23"/>
      <c r="K11" s="24"/>
      <c r="L11" s="30"/>
      <c r="M11" s="26"/>
      <c r="N11" s="26"/>
      <c r="O11" s="26"/>
      <c r="P11" s="27"/>
    </row>
    <row r="12" spans="1:16" x14ac:dyDescent="0.25">
      <c r="A12" s="49" t="s">
        <v>40</v>
      </c>
      <c r="B12" s="49"/>
      <c r="C12" s="49"/>
      <c r="D12" s="49"/>
      <c r="E12" s="31">
        <f>SUM(E4:E11)</f>
        <v>2056</v>
      </c>
      <c r="F12" s="32">
        <f>SUM(F4:F11)</f>
        <v>448</v>
      </c>
      <c r="G12" s="20">
        <f t="shared" si="0"/>
        <v>0.21789883268482491</v>
      </c>
      <c r="H12" s="32">
        <f>SUM(H4:H8)</f>
        <v>0</v>
      </c>
      <c r="I12" s="32">
        <f>SUM(I4:I8)</f>
        <v>5205097</v>
      </c>
      <c r="J12" s="32">
        <f>SUM(J4:J8)</f>
        <v>5298875</v>
      </c>
      <c r="K12" s="33">
        <f t="shared" si="1"/>
        <v>1.0180165710648621</v>
      </c>
      <c r="L12" s="32">
        <f>SUM(L4:L8)</f>
        <v>12500</v>
      </c>
      <c r="M12" s="32">
        <f>SUM(M4:M8)</f>
        <v>12500</v>
      </c>
      <c r="N12" s="32"/>
      <c r="O12" s="32">
        <f>SUM(O4:O8)</f>
        <v>0</v>
      </c>
      <c r="P12" s="32">
        <f>SUM(P4:P8)</f>
        <v>12500</v>
      </c>
    </row>
    <row r="13" spans="1:16" ht="18.75" x14ac:dyDescent="0.25">
      <c r="A13" s="50" t="s">
        <v>50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2"/>
    </row>
    <row r="14" spans="1:16" ht="45" x14ac:dyDescent="0.25">
      <c r="A14" s="34"/>
      <c r="B14" s="13" t="s">
        <v>41</v>
      </c>
      <c r="C14" s="13" t="s">
        <v>42</v>
      </c>
      <c r="D14" s="13" t="s">
        <v>43</v>
      </c>
      <c r="E14" s="35" t="s">
        <v>16</v>
      </c>
      <c r="F14" s="35" t="s">
        <v>17</v>
      </c>
      <c r="G14" s="35" t="s">
        <v>18</v>
      </c>
      <c r="H14" s="35" t="s">
        <v>19</v>
      </c>
      <c r="I14" s="36" t="s">
        <v>20</v>
      </c>
      <c r="J14" s="36" t="s">
        <v>44</v>
      </c>
      <c r="K14" s="36" t="s">
        <v>22</v>
      </c>
      <c r="L14" s="36" t="s">
        <v>19</v>
      </c>
      <c r="M14" s="13" t="s">
        <v>23</v>
      </c>
      <c r="N14" s="13" t="s">
        <v>24</v>
      </c>
      <c r="O14" s="13" t="s">
        <v>25</v>
      </c>
      <c r="P14" s="13" t="s">
        <v>26</v>
      </c>
    </row>
    <row r="15" spans="1:16" x14ac:dyDescent="0.25">
      <c r="B15" s="37" t="s">
        <v>29</v>
      </c>
      <c r="C15" s="37" t="s">
        <v>15</v>
      </c>
      <c r="D15" s="37">
        <v>1737408030</v>
      </c>
      <c r="E15" s="38">
        <f>E12</f>
        <v>2056</v>
      </c>
      <c r="F15" s="38">
        <f>F12</f>
        <v>448</v>
      </c>
      <c r="G15" s="39">
        <f t="shared" ref="G15" si="3">F15*1/E15</f>
        <v>0.21789883268482491</v>
      </c>
      <c r="H15" s="40"/>
      <c r="I15" s="41">
        <f>I12</f>
        <v>5205097</v>
      </c>
      <c r="J15" s="41">
        <v>5220090</v>
      </c>
      <c r="K15" s="33">
        <f t="shared" ref="K15" si="4">J15*1/I15</f>
        <v>1.0028804458399143</v>
      </c>
      <c r="L15" s="42">
        <v>3500</v>
      </c>
      <c r="M15" s="43">
        <f>L15+H15</f>
        <v>3500</v>
      </c>
      <c r="N15" s="43">
        <v>12000</v>
      </c>
      <c r="O15" s="43"/>
      <c r="P15" s="27">
        <f>N15+M15-O15</f>
        <v>15500</v>
      </c>
    </row>
    <row r="16" spans="1:16" x14ac:dyDescent="0.25">
      <c r="B16" s="37" t="s">
        <v>45</v>
      </c>
      <c r="C16" s="37" t="s">
        <v>46</v>
      </c>
      <c r="D16" s="37">
        <v>1964151517</v>
      </c>
      <c r="E16" s="12"/>
      <c r="F16" s="12"/>
      <c r="G16" s="12"/>
      <c r="H16" s="12"/>
      <c r="I16" s="12"/>
      <c r="J16" s="12"/>
      <c r="K16" s="12"/>
      <c r="L16" s="12"/>
      <c r="M16" s="12"/>
      <c r="N16" s="37">
        <v>10000</v>
      </c>
      <c r="O16" s="37"/>
      <c r="P16" s="27">
        <f>N16+M16-O16</f>
        <v>10000</v>
      </c>
    </row>
    <row r="17" spans="1:16" x14ac:dyDescent="0.25">
      <c r="B17" s="37"/>
      <c r="C17" s="17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37"/>
      <c r="O17" s="37"/>
      <c r="P17" s="27">
        <f>N17+M17-O17</f>
        <v>0</v>
      </c>
    </row>
    <row r="18" spans="1:16" x14ac:dyDescent="0.25">
      <c r="A18" s="53" t="s">
        <v>47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5"/>
      <c r="P18" s="44">
        <f>SUM(P15:P17)</f>
        <v>25500</v>
      </c>
    </row>
    <row r="19" spans="1:16" ht="15.75" x14ac:dyDescent="0.25">
      <c r="A19" s="46" t="s">
        <v>48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5">
        <f>P12+P18</f>
        <v>38000</v>
      </c>
    </row>
  </sheetData>
  <mergeCells count="6">
    <mergeCell ref="A19:O19"/>
    <mergeCell ref="A1:P1"/>
    <mergeCell ref="A2:O2"/>
    <mergeCell ref="A12:D12"/>
    <mergeCell ref="A13:P13"/>
    <mergeCell ref="A18:O18"/>
  </mergeCells>
  <conditionalFormatting sqref="A3">
    <cfRule type="duplicateValues" dxfId="104" priority="104"/>
  </conditionalFormatting>
  <conditionalFormatting sqref="A3">
    <cfRule type="duplicateValues" dxfId="103" priority="103"/>
  </conditionalFormatting>
  <conditionalFormatting sqref="A3">
    <cfRule type="duplicateValues" dxfId="102" priority="102"/>
  </conditionalFormatting>
  <conditionalFormatting sqref="A3">
    <cfRule type="duplicateValues" dxfId="101" priority="101"/>
  </conditionalFormatting>
  <conditionalFormatting sqref="A3">
    <cfRule type="duplicateValues" dxfId="100" priority="100"/>
  </conditionalFormatting>
  <conditionalFormatting sqref="A3">
    <cfRule type="duplicateValues" dxfId="99" priority="99"/>
  </conditionalFormatting>
  <conditionalFormatting sqref="A3">
    <cfRule type="duplicateValues" dxfId="98" priority="98"/>
  </conditionalFormatting>
  <conditionalFormatting sqref="A3">
    <cfRule type="duplicateValues" dxfId="97" priority="97"/>
  </conditionalFormatting>
  <conditionalFormatting sqref="A3">
    <cfRule type="duplicateValues" dxfId="96" priority="96"/>
  </conditionalFormatting>
  <conditionalFormatting sqref="A3">
    <cfRule type="duplicateValues" dxfId="95" priority="95"/>
  </conditionalFormatting>
  <conditionalFormatting sqref="A3">
    <cfRule type="duplicateValues" dxfId="94" priority="94"/>
  </conditionalFormatting>
  <conditionalFormatting sqref="A3">
    <cfRule type="duplicateValues" dxfId="93" priority="93"/>
  </conditionalFormatting>
  <conditionalFormatting sqref="C3">
    <cfRule type="duplicateValues" dxfId="92" priority="92"/>
  </conditionalFormatting>
  <conditionalFormatting sqref="C3">
    <cfRule type="duplicateValues" dxfId="91" priority="91"/>
  </conditionalFormatting>
  <conditionalFormatting sqref="C3">
    <cfRule type="duplicateValues" dxfId="90" priority="90"/>
  </conditionalFormatting>
  <conditionalFormatting sqref="C3">
    <cfRule type="duplicateValues" dxfId="89" priority="89"/>
  </conditionalFormatting>
  <conditionalFormatting sqref="C3">
    <cfRule type="duplicateValues" dxfId="88" priority="88"/>
  </conditionalFormatting>
  <conditionalFormatting sqref="C3">
    <cfRule type="duplicateValues" dxfId="87" priority="87"/>
  </conditionalFormatting>
  <conditionalFormatting sqref="C3">
    <cfRule type="duplicateValues" dxfId="86" priority="86"/>
  </conditionalFormatting>
  <conditionalFormatting sqref="C3">
    <cfRule type="duplicateValues" dxfId="85" priority="85"/>
  </conditionalFormatting>
  <conditionalFormatting sqref="C3">
    <cfRule type="duplicateValues" dxfId="84" priority="84"/>
  </conditionalFormatting>
  <conditionalFormatting sqref="C3">
    <cfRule type="duplicateValues" dxfId="83" priority="83"/>
  </conditionalFormatting>
  <conditionalFormatting sqref="C3">
    <cfRule type="duplicateValues" dxfId="82" priority="82"/>
  </conditionalFormatting>
  <conditionalFormatting sqref="C3">
    <cfRule type="duplicateValues" dxfId="81" priority="81"/>
  </conditionalFormatting>
  <conditionalFormatting sqref="B3">
    <cfRule type="duplicateValues" dxfId="80" priority="105"/>
  </conditionalFormatting>
  <conditionalFormatting sqref="D14">
    <cfRule type="duplicateValues" dxfId="79" priority="80"/>
  </conditionalFormatting>
  <conditionalFormatting sqref="G1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11">
    <cfRule type="duplicateValues" dxfId="78" priority="106"/>
  </conditionalFormatting>
  <conditionalFormatting sqref="A6:A10">
    <cfRule type="duplicateValues" dxfId="77" priority="107"/>
  </conditionalFormatting>
  <conditionalFormatting sqref="C8:C11">
    <cfRule type="duplicateValues" dxfId="76" priority="75"/>
  </conditionalFormatting>
  <conditionalFormatting sqref="C8:C10">
    <cfRule type="duplicateValues" dxfId="75" priority="74"/>
  </conditionalFormatting>
  <conditionalFormatting sqref="C8:C10">
    <cfRule type="duplicateValues" dxfId="74" priority="73"/>
  </conditionalFormatting>
  <conditionalFormatting sqref="C8:C10">
    <cfRule type="duplicateValues" dxfId="73" priority="72"/>
  </conditionalFormatting>
  <conditionalFormatting sqref="C8:C10">
    <cfRule type="duplicateValues" dxfId="72" priority="71"/>
  </conditionalFormatting>
  <conditionalFormatting sqref="C8:C10">
    <cfRule type="duplicateValues" dxfId="71" priority="70"/>
  </conditionalFormatting>
  <conditionalFormatting sqref="C8:C10">
    <cfRule type="duplicateValues" dxfId="70" priority="69"/>
  </conditionalFormatting>
  <conditionalFormatting sqref="C8:C10">
    <cfRule type="duplicateValues" dxfId="69" priority="68"/>
  </conditionalFormatting>
  <conditionalFormatting sqref="C8:C10">
    <cfRule type="duplicateValues" dxfId="68" priority="67"/>
  </conditionalFormatting>
  <conditionalFormatting sqref="C8:C10">
    <cfRule type="duplicateValues" dxfId="67" priority="66"/>
  </conditionalFormatting>
  <conditionalFormatting sqref="C8:C10">
    <cfRule type="duplicateValues" dxfId="66" priority="65"/>
  </conditionalFormatting>
  <conditionalFormatting sqref="C8:C10">
    <cfRule type="duplicateValues" dxfId="65" priority="64"/>
  </conditionalFormatting>
  <conditionalFormatting sqref="C8:C11">
    <cfRule type="duplicateValues" dxfId="64" priority="76"/>
  </conditionalFormatting>
  <conditionalFormatting sqref="C8:C10">
    <cfRule type="duplicateValues" dxfId="63" priority="77"/>
  </conditionalFormatting>
  <conditionalFormatting sqref="K4:K1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">
    <cfRule type="duplicateValues" dxfId="62" priority="60"/>
  </conditionalFormatting>
  <conditionalFormatting sqref="C6">
    <cfRule type="duplicateValues" dxfId="61" priority="59"/>
  </conditionalFormatting>
  <conditionalFormatting sqref="C6">
    <cfRule type="duplicateValues" dxfId="60" priority="58"/>
  </conditionalFormatting>
  <conditionalFormatting sqref="C6">
    <cfRule type="duplicateValues" dxfId="59" priority="57"/>
  </conditionalFormatting>
  <conditionalFormatting sqref="C6">
    <cfRule type="duplicateValues" dxfId="58" priority="56"/>
  </conditionalFormatting>
  <conditionalFormatting sqref="C6">
    <cfRule type="duplicateValues" dxfId="57" priority="55"/>
  </conditionalFormatting>
  <conditionalFormatting sqref="C6">
    <cfRule type="duplicateValues" dxfId="56" priority="54"/>
  </conditionalFormatting>
  <conditionalFormatting sqref="C6">
    <cfRule type="duplicateValues" dxfId="55" priority="53"/>
  </conditionalFormatting>
  <conditionalFormatting sqref="C6">
    <cfRule type="duplicateValues" dxfId="54" priority="52"/>
  </conditionalFormatting>
  <conditionalFormatting sqref="C6">
    <cfRule type="duplicateValues" dxfId="53" priority="51"/>
  </conditionalFormatting>
  <conditionalFormatting sqref="C6">
    <cfRule type="duplicateValues" dxfId="52" priority="50"/>
  </conditionalFormatting>
  <conditionalFormatting sqref="C6">
    <cfRule type="duplicateValues" dxfId="51" priority="49"/>
  </conditionalFormatting>
  <conditionalFormatting sqref="C6">
    <cfRule type="duplicateValues" dxfId="50" priority="61"/>
  </conditionalFormatting>
  <conditionalFormatting sqref="C6">
    <cfRule type="duplicateValues" dxfId="49" priority="62"/>
  </conditionalFormatting>
  <conditionalFormatting sqref="C6">
    <cfRule type="duplicateValues" dxfId="48" priority="63"/>
  </conditionalFormatting>
  <conditionalFormatting sqref="C7">
    <cfRule type="duplicateValues" dxfId="47" priority="46"/>
  </conditionalFormatting>
  <conditionalFormatting sqref="C7">
    <cfRule type="duplicateValues" dxfId="46" priority="45"/>
  </conditionalFormatting>
  <conditionalFormatting sqref="C7">
    <cfRule type="duplicateValues" dxfId="45" priority="44"/>
  </conditionalFormatting>
  <conditionalFormatting sqref="C7">
    <cfRule type="duplicateValues" dxfId="44" priority="43"/>
  </conditionalFormatting>
  <conditionalFormatting sqref="C7">
    <cfRule type="duplicateValues" dxfId="43" priority="42"/>
  </conditionalFormatting>
  <conditionalFormatting sqref="C7">
    <cfRule type="duplicateValues" dxfId="42" priority="41"/>
  </conditionalFormatting>
  <conditionalFormatting sqref="C7">
    <cfRule type="duplicateValues" dxfId="41" priority="40"/>
  </conditionalFormatting>
  <conditionalFormatting sqref="C7">
    <cfRule type="duplicateValues" dxfId="40" priority="39"/>
  </conditionalFormatting>
  <conditionalFormatting sqref="C7">
    <cfRule type="duplicateValues" dxfId="39" priority="38"/>
  </conditionalFormatting>
  <conditionalFormatting sqref="C7">
    <cfRule type="duplicateValues" dxfId="38" priority="37"/>
  </conditionalFormatting>
  <conditionalFormatting sqref="C7">
    <cfRule type="duplicateValues" dxfId="37" priority="36"/>
  </conditionalFormatting>
  <conditionalFormatting sqref="C7">
    <cfRule type="duplicateValues" dxfId="36" priority="35"/>
  </conditionalFormatting>
  <conditionalFormatting sqref="C7">
    <cfRule type="duplicateValues" dxfId="35" priority="47"/>
  </conditionalFormatting>
  <conditionalFormatting sqref="C7">
    <cfRule type="duplicateValues" dxfId="34" priority="48"/>
  </conditionalFormatting>
  <conditionalFormatting sqref="A4">
    <cfRule type="duplicateValues" dxfId="33" priority="33"/>
  </conditionalFormatting>
  <conditionalFormatting sqref="A4">
    <cfRule type="duplicateValues" dxfId="32" priority="34"/>
  </conditionalFormatting>
  <conditionalFormatting sqref="C4">
    <cfRule type="duplicateValues" dxfId="31" priority="31"/>
  </conditionalFormatting>
  <conditionalFormatting sqref="C4">
    <cfRule type="duplicateValues" dxfId="30" priority="30"/>
  </conditionalFormatting>
  <conditionalFormatting sqref="C4">
    <cfRule type="duplicateValues" dxfId="29" priority="29"/>
  </conditionalFormatting>
  <conditionalFormatting sqref="C4">
    <cfRule type="duplicateValues" dxfId="28" priority="28"/>
  </conditionalFormatting>
  <conditionalFormatting sqref="C4">
    <cfRule type="duplicateValues" dxfId="27" priority="27"/>
  </conditionalFormatting>
  <conditionalFormatting sqref="C4">
    <cfRule type="duplicateValues" dxfId="26" priority="26"/>
  </conditionalFormatting>
  <conditionalFormatting sqref="C4">
    <cfRule type="duplicateValues" dxfId="25" priority="25"/>
  </conditionalFormatting>
  <conditionalFormatting sqref="C4">
    <cfRule type="duplicateValues" dxfId="24" priority="24"/>
  </conditionalFormatting>
  <conditionalFormatting sqref="C4">
    <cfRule type="duplicateValues" dxfId="23" priority="23"/>
  </conditionalFormatting>
  <conditionalFormatting sqref="C4">
    <cfRule type="duplicateValues" dxfId="22" priority="22"/>
  </conditionalFormatting>
  <conditionalFormatting sqref="C4">
    <cfRule type="duplicateValues" dxfId="21" priority="21"/>
  </conditionalFormatting>
  <conditionalFormatting sqref="C4">
    <cfRule type="duplicateValues" dxfId="20" priority="20"/>
  </conditionalFormatting>
  <conditionalFormatting sqref="C4">
    <cfRule type="duplicateValues" dxfId="19" priority="19"/>
  </conditionalFormatting>
  <conditionalFormatting sqref="C4">
    <cfRule type="duplicateValues" dxfId="18" priority="18"/>
  </conditionalFormatting>
  <conditionalFormatting sqref="C4">
    <cfRule type="duplicateValues" dxfId="17" priority="32"/>
  </conditionalFormatting>
  <conditionalFormatting sqref="A5">
    <cfRule type="duplicateValues" dxfId="16" priority="16"/>
  </conditionalFormatting>
  <conditionalFormatting sqref="A5">
    <cfRule type="duplicateValues" dxfId="15" priority="17"/>
  </conditionalFormatting>
  <conditionalFormatting sqref="C5">
    <cfRule type="duplicateValues" dxfId="14" priority="14"/>
  </conditionalFormatting>
  <conditionalFormatting sqref="C5">
    <cfRule type="duplicateValues" dxfId="13" priority="13"/>
  </conditionalFormatting>
  <conditionalFormatting sqref="C5">
    <cfRule type="duplicateValues" dxfId="12" priority="12"/>
  </conditionalFormatting>
  <conditionalFormatting sqref="C5">
    <cfRule type="duplicateValues" dxfId="11" priority="11"/>
  </conditionalFormatting>
  <conditionalFormatting sqref="C5">
    <cfRule type="duplicateValues" dxfId="10" priority="10"/>
  </conditionalFormatting>
  <conditionalFormatting sqref="C5">
    <cfRule type="duplicateValues" dxfId="9" priority="9"/>
  </conditionalFormatting>
  <conditionalFormatting sqref="C5">
    <cfRule type="duplicateValues" dxfId="8" priority="8"/>
  </conditionalFormatting>
  <conditionalFormatting sqref="C5">
    <cfRule type="duplicateValues" dxfId="7" priority="7"/>
  </conditionalFormatting>
  <conditionalFormatting sqref="C5">
    <cfRule type="duplicateValues" dxfId="6" priority="6"/>
  </conditionalFormatting>
  <conditionalFormatting sqref="C5">
    <cfRule type="duplicateValues" dxfId="5" priority="5"/>
  </conditionalFormatting>
  <conditionalFormatting sqref="C5">
    <cfRule type="duplicateValues" dxfId="4" priority="4"/>
  </conditionalFormatting>
  <conditionalFormatting sqref="C5">
    <cfRule type="duplicateValues" dxfId="3" priority="3"/>
  </conditionalFormatting>
  <conditionalFormatting sqref="C5">
    <cfRule type="duplicateValues" dxfId="2" priority="2"/>
  </conditionalFormatting>
  <conditionalFormatting sqref="C5">
    <cfRule type="duplicateValues" dxfId="1" priority="1"/>
  </conditionalFormatting>
  <conditionalFormatting sqref="C5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Jan-24</vt:lpstr>
      <vt:lpstr>Salary_Jan-24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2024-03-02T06:31:11Z</dcterms:modified>
</cp:coreProperties>
</file>