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mangrove\Daily_Work\"/>
    </mc:Choice>
  </mc:AlternateContent>
  <xr:revisionPtr revIDLastSave="0" documentId="13_ncr:1_{4CC51886-C89A-4C0F-AE81-334E746F5A50}" xr6:coauthVersionLast="47" xr6:coauthVersionMax="47" xr10:uidLastSave="{00000000-0000-0000-0000-000000000000}"/>
  <bookViews>
    <workbookView xWindow="-120" yWindow="-120" windowWidth="20730" windowHeight="11310" firstSheet="5" activeTab="10" xr2:uid="{00000000-000D-0000-FFFF-FFFF00000000}"/>
  </bookViews>
  <sheets>
    <sheet name="Feb-24" sheetId="1" r:id="rId1"/>
    <sheet name="Mar-24 (2)" sheetId="2" r:id="rId2"/>
    <sheet name="Apri-24 (3)" sheetId="3" r:id="rId3"/>
    <sheet name="May-24 (4)" sheetId="4" r:id="rId4"/>
    <sheet name="June-24 (5)" sheetId="5" r:id="rId5"/>
    <sheet name="July-24 (6)" sheetId="6" r:id="rId6"/>
    <sheet name="August-24 (7)" sheetId="7" r:id="rId7"/>
    <sheet name="Sept-24 (8)" sheetId="8" r:id="rId8"/>
    <sheet name="Oct-24 (9)" sheetId="9" r:id="rId9"/>
    <sheet name="Feb-25 (10)" sheetId="10" r:id="rId10"/>
    <sheet name="March-25 (11)" sheetId="11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34" i="11" l="1"/>
  <c r="Q34" i="11"/>
  <c r="P34" i="11"/>
  <c r="O34" i="11"/>
  <c r="N34" i="11"/>
  <c r="M34" i="11"/>
  <c r="L34" i="11"/>
  <c r="K34" i="11"/>
  <c r="J34" i="11"/>
  <c r="I34" i="11"/>
  <c r="H34" i="11"/>
  <c r="G34" i="11"/>
  <c r="E36" i="11" s="1"/>
  <c r="E40" i="11" s="1"/>
  <c r="F34" i="11"/>
  <c r="E34" i="11"/>
  <c r="D34" i="11"/>
  <c r="C34" i="11"/>
  <c r="R34" i="10"/>
  <c r="Q34" i="10"/>
  <c r="P34" i="10"/>
  <c r="O34" i="10"/>
  <c r="N34" i="10"/>
  <c r="M34" i="10"/>
  <c r="L34" i="10"/>
  <c r="K34" i="10"/>
  <c r="J34" i="10"/>
  <c r="I34" i="10"/>
  <c r="H34" i="10"/>
  <c r="G34" i="10"/>
  <c r="F34" i="10"/>
  <c r="E34" i="10"/>
  <c r="D34" i="10"/>
  <c r="C34" i="10"/>
  <c r="R34" i="9"/>
  <c r="Q34" i="9"/>
  <c r="P34" i="9"/>
  <c r="O34" i="9"/>
  <c r="N34" i="9"/>
  <c r="M34" i="9"/>
  <c r="L34" i="9"/>
  <c r="K34" i="9"/>
  <c r="J34" i="9"/>
  <c r="I34" i="9"/>
  <c r="H34" i="9"/>
  <c r="G34" i="9"/>
  <c r="F34" i="9"/>
  <c r="E34" i="9"/>
  <c r="D34" i="9"/>
  <c r="C34" i="9"/>
  <c r="R34" i="8"/>
  <c r="Q34" i="8"/>
  <c r="P34" i="8"/>
  <c r="O34" i="8"/>
  <c r="N34" i="8"/>
  <c r="M34" i="8"/>
  <c r="L34" i="8"/>
  <c r="K34" i="8"/>
  <c r="J34" i="8"/>
  <c r="I34" i="8"/>
  <c r="H34" i="8"/>
  <c r="G34" i="8"/>
  <c r="F34" i="8"/>
  <c r="E34" i="8"/>
  <c r="D34" i="8"/>
  <c r="C34" i="8"/>
  <c r="L34" i="7"/>
  <c r="R34" i="7"/>
  <c r="Q34" i="7"/>
  <c r="P34" i="7"/>
  <c r="O34" i="7"/>
  <c r="N34" i="7"/>
  <c r="M34" i="7"/>
  <c r="K34" i="7"/>
  <c r="J34" i="7"/>
  <c r="I34" i="7"/>
  <c r="H34" i="7"/>
  <c r="G34" i="7"/>
  <c r="F34" i="7"/>
  <c r="E34" i="7"/>
  <c r="D34" i="7"/>
  <c r="C34" i="7"/>
  <c r="E36" i="6"/>
  <c r="E36" i="10" l="1"/>
  <c r="E40" i="10" s="1"/>
  <c r="E36" i="9"/>
  <c r="E40" i="9" s="1"/>
  <c r="E36" i="8"/>
  <c r="E40" i="8"/>
  <c r="E36" i="7"/>
  <c r="E40" i="7" s="1"/>
  <c r="Q34" i="6"/>
  <c r="P34" i="6"/>
  <c r="O34" i="6"/>
  <c r="N34" i="6"/>
  <c r="M34" i="6"/>
  <c r="L34" i="6"/>
  <c r="K34" i="6"/>
  <c r="J34" i="6"/>
  <c r="I34" i="6"/>
  <c r="H34" i="6"/>
  <c r="G34" i="6"/>
  <c r="F34" i="6"/>
  <c r="E34" i="6"/>
  <c r="D34" i="6"/>
  <c r="C34" i="6"/>
  <c r="Q34" i="5"/>
  <c r="P34" i="5"/>
  <c r="O34" i="5"/>
  <c r="N34" i="5"/>
  <c r="M34" i="5"/>
  <c r="L34" i="5"/>
  <c r="K34" i="5"/>
  <c r="J34" i="5"/>
  <c r="I34" i="5"/>
  <c r="H34" i="5"/>
  <c r="G34" i="5"/>
  <c r="F34" i="5"/>
  <c r="E34" i="5"/>
  <c r="D34" i="5"/>
  <c r="C34" i="5"/>
  <c r="E40" i="6" l="1"/>
  <c r="E36" i="5"/>
  <c r="E40" i="5" s="1"/>
  <c r="Q34" i="4" l="1"/>
  <c r="P34" i="4"/>
  <c r="O34" i="4"/>
  <c r="N34" i="4"/>
  <c r="M34" i="4"/>
  <c r="L34" i="4"/>
  <c r="K34" i="4"/>
  <c r="J34" i="4"/>
  <c r="I34" i="4"/>
  <c r="H34" i="4"/>
  <c r="G34" i="4"/>
  <c r="F34" i="4"/>
  <c r="E34" i="4"/>
  <c r="E36" i="4" s="1"/>
  <c r="D34" i="4"/>
  <c r="C34" i="4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C34" i="3"/>
  <c r="E40" i="4" l="1"/>
  <c r="E36" i="3"/>
  <c r="E40" i="3" s="1"/>
  <c r="Q34" i="2" l="1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C34" i="2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E36" i="2" l="1"/>
  <c r="E40" i="2" s="1"/>
  <c r="E36" i="1"/>
  <c r="E40" i="1" s="1"/>
</calcChain>
</file>

<file path=xl/sharedStrings.xml><?xml version="1.0" encoding="utf-8"?>
<sst xmlns="http://schemas.openxmlformats.org/spreadsheetml/2006/main" count="768" uniqueCount="37">
  <si>
    <t>DAILY PURCHASE REPORT</t>
  </si>
  <si>
    <t>SL</t>
  </si>
  <si>
    <t>DATE</t>
  </si>
  <si>
    <t>I TOP UP</t>
  </si>
  <si>
    <t>9 VOICE</t>
  </si>
  <si>
    <t>9 DATA</t>
  </si>
  <si>
    <t>10 TK</t>
  </si>
  <si>
    <t>14 VOICE</t>
  </si>
  <si>
    <t>14 DATA</t>
  </si>
  <si>
    <t>19 TK</t>
  </si>
  <si>
    <t>20 TK</t>
  </si>
  <si>
    <t>29 VOICE</t>
  </si>
  <si>
    <t>50 TK</t>
  </si>
  <si>
    <t>STD</t>
  </si>
  <si>
    <t>RBSP</t>
  </si>
  <si>
    <t>EV</t>
  </si>
  <si>
    <t>DD</t>
  </si>
  <si>
    <t>Saturday</t>
  </si>
  <si>
    <t>Sunday</t>
  </si>
  <si>
    <t>Monday</t>
  </si>
  <si>
    <t>Tuesday</t>
  </si>
  <si>
    <t>Wednesday</t>
  </si>
  <si>
    <t>Thursday</t>
  </si>
  <si>
    <t>Friday</t>
  </si>
  <si>
    <t>TOTAL</t>
  </si>
  <si>
    <t xml:space="preserve">STD </t>
  </si>
  <si>
    <t xml:space="preserve">RBSP </t>
  </si>
  <si>
    <t xml:space="preserve">EV </t>
  </si>
  <si>
    <t xml:space="preserve">DD </t>
  </si>
  <si>
    <t>CARD PURCHASE</t>
  </si>
  <si>
    <t>TARGAT</t>
  </si>
  <si>
    <t>DUE</t>
  </si>
  <si>
    <t>itop sale</t>
  </si>
  <si>
    <t xml:space="preserve"> </t>
  </si>
  <si>
    <t>69 DATA</t>
  </si>
  <si>
    <t>29 DATA</t>
  </si>
  <si>
    <t>49 TK SCD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</si>
</sst>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3" borderId="1" xfId="0" applyFont="1" applyFill="1" applyBorder="1"/>
    <xf numFmtId="0" fontId="0" fillId="4" borderId="1" xfId="0" applyFill="1" applyBorder="1"/>
    <xf numFmtId="15" fontId="0" fillId="4" borderId="1" xfId="0" applyNumberFormat="1" applyFill="1" applyBorder="1"/>
    <xf numFmtId="0" fontId="0" fillId="4" borderId="1" xfId="0" applyFill="1" applyBorder="1" applyAlignment="1">
      <alignment horizontal="center" vertical="center"/>
    </xf>
    <xf numFmtId="0" fontId="0" fillId="5" borderId="1" xfId="0" applyFill="1" applyBorder="1"/>
    <xf numFmtId="0" fontId="3" fillId="6" borderId="1" xfId="0" applyFont="1" applyFill="1" applyBorder="1"/>
    <xf numFmtId="0" fontId="3" fillId="6" borderId="1" xfId="0" applyFont="1" applyFill="1" applyBorder="1" applyAlignment="1">
      <alignment horizontal="center" vertical="center"/>
    </xf>
    <xf numFmtId="0" fontId="3" fillId="7" borderId="1" xfId="0" applyFont="1" applyFill="1" applyBorder="1"/>
    <xf numFmtId="0" fontId="0" fillId="8" borderId="0" xfId="0" applyFill="1"/>
    <xf numFmtId="0" fontId="2" fillId="3" borderId="1" xfId="0" applyFont="1" applyFill="1" applyBorder="1" applyAlignment="1">
      <alignment horizontal="center" vertical="center"/>
    </xf>
    <xf numFmtId="15" fontId="0" fillId="5" borderId="1" xfId="0" applyNumberFormat="1" applyFill="1" applyBorder="1"/>
    <xf numFmtId="0" fontId="0" fillId="3" borderId="1" xfId="0" applyFill="1" applyBorder="1"/>
    <xf numFmtId="0" fontId="1" fillId="2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0"/>
  <sheetViews>
    <sheetView topLeftCell="A19" workbookViewId="0">
      <selection activeCell="G41" sqref="G41"/>
    </sheetView>
  </sheetViews>
  <sheetFormatPr defaultRowHeight="15" x14ac:dyDescent="0.25"/>
  <cols>
    <col min="1" max="1" width="11.42578125" bestFit="1" customWidth="1"/>
    <col min="2" max="2" width="9.7109375" bestFit="1" customWidth="1"/>
    <col min="3" max="3" width="11.5703125" customWidth="1"/>
    <col min="4" max="4" width="10.28515625" customWidth="1"/>
    <col min="5" max="5" width="14.28515625" bestFit="1" customWidth="1"/>
    <col min="17" max="17" width="11.28515625" bestFit="1" customWidth="1"/>
  </cols>
  <sheetData>
    <row r="1" spans="1:17" ht="46.5" x14ac:dyDescent="0.25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</row>
    <row r="2" spans="1:17" ht="15.75" x14ac:dyDescent="0.25">
      <c r="A2" s="10" t="s">
        <v>1</v>
      </c>
      <c r="B2" s="10" t="s">
        <v>2</v>
      </c>
      <c r="C2" s="10" t="s">
        <v>3</v>
      </c>
      <c r="D2" s="10" t="s">
        <v>4</v>
      </c>
      <c r="E2" s="10" t="s">
        <v>5</v>
      </c>
      <c r="F2" s="10" t="s">
        <v>6</v>
      </c>
      <c r="G2" s="10" t="s">
        <v>7</v>
      </c>
      <c r="H2" s="10" t="s">
        <v>8</v>
      </c>
      <c r="I2" s="10" t="s">
        <v>9</v>
      </c>
      <c r="J2" s="10" t="s">
        <v>10</v>
      </c>
      <c r="K2" s="10" t="s">
        <v>11</v>
      </c>
      <c r="L2" s="10" t="s">
        <v>12</v>
      </c>
      <c r="M2" s="10" t="s">
        <v>13</v>
      </c>
      <c r="N2" s="10" t="s">
        <v>14</v>
      </c>
      <c r="O2" s="10" t="s">
        <v>15</v>
      </c>
      <c r="P2" s="10" t="s">
        <v>16</v>
      </c>
      <c r="Q2" s="10" t="s">
        <v>32</v>
      </c>
    </row>
    <row r="3" spans="1:17" x14ac:dyDescent="0.25">
      <c r="A3" s="2" t="s">
        <v>22</v>
      </c>
      <c r="B3" s="3">
        <v>45323</v>
      </c>
      <c r="C3" s="4">
        <v>252381</v>
      </c>
      <c r="D3" s="4"/>
      <c r="E3" s="4"/>
      <c r="F3" s="4"/>
      <c r="G3" s="4"/>
      <c r="H3" s="4"/>
      <c r="I3" s="4">
        <v>10000</v>
      </c>
      <c r="J3" s="4"/>
      <c r="K3" s="4">
        <v>1000</v>
      </c>
      <c r="L3" s="4"/>
      <c r="M3" s="4">
        <v>500</v>
      </c>
      <c r="N3" s="4">
        <v>50</v>
      </c>
      <c r="O3" s="4"/>
      <c r="P3" s="4"/>
      <c r="Q3" s="4">
        <v>36707</v>
      </c>
    </row>
    <row r="4" spans="1:17" x14ac:dyDescent="0.25">
      <c r="A4" s="5" t="s">
        <v>23</v>
      </c>
      <c r="B4" s="3">
        <v>45324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</row>
    <row r="5" spans="1:17" x14ac:dyDescent="0.25">
      <c r="A5" s="2" t="s">
        <v>17</v>
      </c>
      <c r="B5" s="3">
        <v>45325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>
        <v>75206</v>
      </c>
    </row>
    <row r="6" spans="1:17" x14ac:dyDescent="0.25">
      <c r="A6" s="2" t="s">
        <v>18</v>
      </c>
      <c r="B6" s="3">
        <v>45326</v>
      </c>
      <c r="C6" s="4"/>
      <c r="D6" s="4"/>
      <c r="E6" s="4"/>
      <c r="F6" s="4"/>
      <c r="G6" s="4"/>
      <c r="H6" s="4"/>
      <c r="I6" s="4">
        <v>4000</v>
      </c>
      <c r="J6" s="4"/>
      <c r="K6" s="4">
        <v>500</v>
      </c>
      <c r="L6" s="4"/>
      <c r="M6" s="4"/>
      <c r="N6" s="4"/>
      <c r="O6" s="4"/>
      <c r="P6" s="4"/>
      <c r="Q6" s="4">
        <v>75728</v>
      </c>
    </row>
    <row r="7" spans="1:17" x14ac:dyDescent="0.25">
      <c r="A7" s="2" t="s">
        <v>19</v>
      </c>
      <c r="B7" s="3">
        <v>45327</v>
      </c>
      <c r="C7" s="4">
        <v>144104</v>
      </c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>
        <v>114172</v>
      </c>
    </row>
    <row r="8" spans="1:17" x14ac:dyDescent="0.25">
      <c r="A8" s="2" t="s">
        <v>20</v>
      </c>
      <c r="B8" s="3">
        <v>45328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>
        <v>93767</v>
      </c>
    </row>
    <row r="9" spans="1:17" x14ac:dyDescent="0.25">
      <c r="A9" s="2" t="s">
        <v>21</v>
      </c>
      <c r="B9" s="3">
        <v>45329</v>
      </c>
      <c r="C9" s="4">
        <v>207273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>
        <v>170978</v>
      </c>
    </row>
    <row r="10" spans="1:17" x14ac:dyDescent="0.25">
      <c r="A10" s="2" t="s">
        <v>22</v>
      </c>
      <c r="B10" s="3">
        <v>45330</v>
      </c>
      <c r="C10" s="4">
        <v>330000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>
        <v>172223</v>
      </c>
    </row>
    <row r="11" spans="1:17" x14ac:dyDescent="0.25">
      <c r="A11" s="5" t="s">
        <v>23</v>
      </c>
      <c r="B11" s="3">
        <v>45331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</row>
    <row r="12" spans="1:17" x14ac:dyDescent="0.25">
      <c r="A12" s="2" t="s">
        <v>17</v>
      </c>
      <c r="B12" s="3">
        <v>45332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>
        <v>148242</v>
      </c>
    </row>
    <row r="13" spans="1:17" x14ac:dyDescent="0.25">
      <c r="A13" s="2" t="s">
        <v>18</v>
      </c>
      <c r="B13" s="3">
        <v>45333</v>
      </c>
      <c r="C13" s="4">
        <v>35856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>
        <v>107877</v>
      </c>
    </row>
    <row r="14" spans="1:17" x14ac:dyDescent="0.25">
      <c r="A14" s="2" t="s">
        <v>19</v>
      </c>
      <c r="B14" s="3">
        <v>45334</v>
      </c>
      <c r="C14" s="4">
        <v>139055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>
        <v>139055</v>
      </c>
    </row>
    <row r="15" spans="1:17" x14ac:dyDescent="0.25">
      <c r="A15" s="2" t="s">
        <v>20</v>
      </c>
      <c r="B15" s="3">
        <v>45335</v>
      </c>
      <c r="C15" s="4">
        <v>114285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>
        <v>109153</v>
      </c>
    </row>
    <row r="16" spans="1:17" x14ac:dyDescent="0.25">
      <c r="A16" s="2" t="s">
        <v>21</v>
      </c>
      <c r="B16" s="3">
        <v>45336</v>
      </c>
      <c r="C16" s="4">
        <v>114285</v>
      </c>
      <c r="D16" s="4"/>
      <c r="E16" s="4"/>
      <c r="F16" s="4"/>
      <c r="G16" s="4"/>
      <c r="H16" s="4"/>
      <c r="I16" s="4">
        <v>17000</v>
      </c>
      <c r="J16" s="4"/>
      <c r="K16" s="4">
        <v>2000</v>
      </c>
      <c r="L16" s="4"/>
      <c r="M16" s="4">
        <v>200</v>
      </c>
      <c r="N16" s="4">
        <v>150</v>
      </c>
      <c r="O16" s="4"/>
      <c r="P16" s="4"/>
      <c r="Q16" s="4">
        <v>144446</v>
      </c>
    </row>
    <row r="17" spans="1:17" x14ac:dyDescent="0.25">
      <c r="A17" s="2" t="s">
        <v>22</v>
      </c>
      <c r="B17" s="3">
        <v>45337</v>
      </c>
      <c r="C17" s="4">
        <v>264935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>
        <v>176621</v>
      </c>
    </row>
    <row r="18" spans="1:17" x14ac:dyDescent="0.25">
      <c r="A18" s="5" t="s">
        <v>23</v>
      </c>
      <c r="B18" s="3">
        <v>45338</v>
      </c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</row>
    <row r="19" spans="1:17" x14ac:dyDescent="0.25">
      <c r="A19" s="2" t="s">
        <v>17</v>
      </c>
      <c r="B19" s="3">
        <v>45339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>
        <v>133267</v>
      </c>
    </row>
    <row r="20" spans="1:17" x14ac:dyDescent="0.25">
      <c r="A20" s="2" t="s">
        <v>18</v>
      </c>
      <c r="B20" s="3">
        <v>45340</v>
      </c>
      <c r="C20" s="4">
        <v>75636</v>
      </c>
      <c r="D20" s="4"/>
      <c r="E20" s="4"/>
      <c r="F20" s="4"/>
      <c r="G20" s="4"/>
      <c r="H20" s="4"/>
      <c r="I20" s="4">
        <v>10000</v>
      </c>
      <c r="J20" s="4"/>
      <c r="K20" s="4"/>
      <c r="L20" s="4"/>
      <c r="M20" s="4">
        <v>100</v>
      </c>
      <c r="N20" s="4"/>
      <c r="O20" s="4"/>
      <c r="P20" s="4"/>
      <c r="Q20" s="4">
        <v>102404</v>
      </c>
    </row>
    <row r="21" spans="1:17" x14ac:dyDescent="0.25">
      <c r="A21" s="2" t="s">
        <v>19</v>
      </c>
      <c r="B21" s="3">
        <v>45341</v>
      </c>
      <c r="C21" s="4">
        <v>136104</v>
      </c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>
        <v>135250</v>
      </c>
    </row>
    <row r="22" spans="1:17" x14ac:dyDescent="0.25">
      <c r="A22" s="2" t="s">
        <v>20</v>
      </c>
      <c r="B22" s="3">
        <v>45342</v>
      </c>
      <c r="C22" s="4">
        <v>278232</v>
      </c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>
        <v>147193</v>
      </c>
    </row>
    <row r="23" spans="1:17" x14ac:dyDescent="0.25">
      <c r="A23" s="2" t="s">
        <v>21</v>
      </c>
      <c r="B23" s="3">
        <v>45343</v>
      </c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>
        <v>81098</v>
      </c>
    </row>
    <row r="24" spans="1:17" x14ac:dyDescent="0.25">
      <c r="A24" s="2" t="s">
        <v>22</v>
      </c>
      <c r="B24" s="3">
        <v>45344</v>
      </c>
      <c r="C24" s="4">
        <v>234701</v>
      </c>
      <c r="D24" s="4"/>
      <c r="E24" s="4"/>
      <c r="F24" s="4"/>
      <c r="G24" s="4"/>
      <c r="H24" s="4"/>
      <c r="I24" s="4"/>
      <c r="J24" s="4"/>
      <c r="K24" s="4"/>
      <c r="L24" s="4"/>
      <c r="M24" s="4">
        <v>100</v>
      </c>
      <c r="N24" s="4"/>
      <c r="O24" s="4"/>
      <c r="P24" s="4"/>
      <c r="Q24" s="4">
        <v>167585</v>
      </c>
    </row>
    <row r="25" spans="1:17" x14ac:dyDescent="0.25">
      <c r="A25" s="5" t="s">
        <v>23</v>
      </c>
      <c r="B25" s="3">
        <v>45345</v>
      </c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</row>
    <row r="26" spans="1:17" x14ac:dyDescent="0.25">
      <c r="A26" s="2" t="s">
        <v>17</v>
      </c>
      <c r="B26" s="3">
        <v>45346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>
        <v>275047</v>
      </c>
    </row>
    <row r="27" spans="1:17" x14ac:dyDescent="0.25">
      <c r="A27" s="2" t="s">
        <v>18</v>
      </c>
      <c r="B27" s="3">
        <v>45347</v>
      </c>
      <c r="C27" s="4">
        <v>114285</v>
      </c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>
        <v>107115</v>
      </c>
    </row>
    <row r="28" spans="1:17" x14ac:dyDescent="0.25">
      <c r="A28" s="2" t="s">
        <v>19</v>
      </c>
      <c r="B28" s="3">
        <v>45348</v>
      </c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>
        <v>121935</v>
      </c>
    </row>
    <row r="29" spans="1:17" x14ac:dyDescent="0.25">
      <c r="A29" s="2" t="s">
        <v>20</v>
      </c>
      <c r="B29" s="3">
        <v>45349</v>
      </c>
      <c r="C29" s="4">
        <v>202597</v>
      </c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>
        <v>79264</v>
      </c>
    </row>
    <row r="30" spans="1:17" x14ac:dyDescent="0.25">
      <c r="A30" s="2" t="s">
        <v>21</v>
      </c>
      <c r="B30" s="3">
        <v>45350</v>
      </c>
      <c r="C30" s="4">
        <v>119480</v>
      </c>
      <c r="D30" s="4"/>
      <c r="E30" s="4"/>
      <c r="F30" s="4"/>
      <c r="G30" s="4"/>
      <c r="H30" s="4"/>
      <c r="I30" s="4"/>
      <c r="J30" s="4"/>
      <c r="K30" s="4"/>
      <c r="L30" s="4"/>
      <c r="M30" s="4">
        <v>100</v>
      </c>
      <c r="N30" s="4"/>
      <c r="O30" s="4"/>
      <c r="P30" s="4"/>
      <c r="Q30" s="4">
        <v>126141</v>
      </c>
    </row>
    <row r="31" spans="1:17" x14ac:dyDescent="0.25">
      <c r="A31" s="2" t="s">
        <v>22</v>
      </c>
      <c r="B31" s="3">
        <v>45351</v>
      </c>
      <c r="C31" s="4">
        <v>214959</v>
      </c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4"/>
      <c r="P31" s="4"/>
      <c r="Q31" s="4">
        <v>146733</v>
      </c>
    </row>
    <row r="32" spans="1:17" x14ac:dyDescent="0.25">
      <c r="A32" s="2"/>
      <c r="B32" s="3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</row>
    <row r="33" spans="1:17" x14ac:dyDescent="0.25">
      <c r="A33" s="2"/>
      <c r="B33" s="3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</row>
    <row r="34" spans="1:17" ht="18.75" x14ac:dyDescent="0.3">
      <c r="A34" s="6"/>
      <c r="B34" s="6" t="s">
        <v>24</v>
      </c>
      <c r="C34" s="7">
        <f t="shared" ref="C34:H34" si="0">SUM(C3:C33)</f>
        <v>2978168</v>
      </c>
      <c r="D34" s="7">
        <f t="shared" si="0"/>
        <v>0</v>
      </c>
      <c r="E34" s="7">
        <f t="shared" si="0"/>
        <v>0</v>
      </c>
      <c r="F34" s="7">
        <f t="shared" si="0"/>
        <v>0</v>
      </c>
      <c r="G34" s="7">
        <f t="shared" si="0"/>
        <v>0</v>
      </c>
      <c r="H34" s="7">
        <f t="shared" si="0"/>
        <v>0</v>
      </c>
      <c r="I34" s="7">
        <f t="shared" ref="I34:Q34" si="1">SUM(I3:I33)</f>
        <v>41000</v>
      </c>
      <c r="J34" s="7">
        <f t="shared" si="1"/>
        <v>0</v>
      </c>
      <c r="K34" s="7">
        <f t="shared" si="1"/>
        <v>3500</v>
      </c>
      <c r="L34" s="7">
        <f t="shared" si="1"/>
        <v>0</v>
      </c>
      <c r="M34" s="7">
        <f t="shared" si="1"/>
        <v>1000</v>
      </c>
      <c r="N34" s="7">
        <f t="shared" si="1"/>
        <v>200</v>
      </c>
      <c r="O34" s="7">
        <f t="shared" si="1"/>
        <v>0</v>
      </c>
      <c r="P34" s="7">
        <f t="shared" si="1"/>
        <v>0</v>
      </c>
      <c r="Q34" s="7">
        <f t="shared" si="1"/>
        <v>3187207</v>
      </c>
    </row>
    <row r="35" spans="1:17" ht="15.75" x14ac:dyDescent="0.25">
      <c r="A35" s="1" t="s">
        <v>1</v>
      </c>
      <c r="B35" s="1" t="s">
        <v>2</v>
      </c>
      <c r="C35" s="1" t="s">
        <v>3</v>
      </c>
      <c r="D35" s="1" t="s">
        <v>4</v>
      </c>
      <c r="E35" s="1" t="s">
        <v>5</v>
      </c>
      <c r="F35" s="1" t="s">
        <v>6</v>
      </c>
      <c r="G35" s="1" t="s">
        <v>7</v>
      </c>
      <c r="H35" s="1" t="s">
        <v>8</v>
      </c>
      <c r="I35" s="1" t="s">
        <v>9</v>
      </c>
      <c r="J35" s="1" t="s">
        <v>10</v>
      </c>
      <c r="K35" s="1" t="s">
        <v>11</v>
      </c>
      <c r="L35" s="1" t="s">
        <v>12</v>
      </c>
      <c r="M35" s="1" t="s">
        <v>25</v>
      </c>
      <c r="N35" s="1" t="s">
        <v>26</v>
      </c>
      <c r="O35" s="1" t="s">
        <v>27</v>
      </c>
      <c r="P35" s="1" t="s">
        <v>28</v>
      </c>
      <c r="Q35" s="1"/>
    </row>
    <row r="36" spans="1:17" ht="18.75" x14ac:dyDescent="0.3">
      <c r="C36" s="14" t="s">
        <v>29</v>
      </c>
      <c r="D36" s="14"/>
      <c r="E36" s="8">
        <f>D34*8.81+E34*8.81+F34*9.65+G34*13.66+H34*13.66+I34*18.31+J34*19.3+K34*29+L34*48.2</f>
        <v>852210</v>
      </c>
    </row>
    <row r="37" spans="1:17" x14ac:dyDescent="0.25">
      <c r="J37" s="9"/>
      <c r="K37" s="9"/>
    </row>
    <row r="38" spans="1:17" x14ac:dyDescent="0.25">
      <c r="C38" t="s">
        <v>30</v>
      </c>
      <c r="E38">
        <v>1440000</v>
      </c>
      <c r="J38" s="9"/>
      <c r="K38" s="9"/>
    </row>
    <row r="39" spans="1:17" x14ac:dyDescent="0.25">
      <c r="J39" s="9"/>
      <c r="K39" s="9"/>
    </row>
    <row r="40" spans="1:17" x14ac:dyDescent="0.25">
      <c r="C40" t="s">
        <v>31</v>
      </c>
      <c r="E40">
        <f>E36-E38</f>
        <v>-587790</v>
      </c>
      <c r="J40" s="9"/>
      <c r="K40" s="9"/>
    </row>
  </sheetData>
  <mergeCells count="2">
    <mergeCell ref="A1:Q1"/>
    <mergeCell ref="C36:D36"/>
  </mergeCells>
  <phoneticPr fontId="4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747FA-2C5C-400B-9D0F-E5F894F09333}">
  <dimension ref="A1:R40"/>
  <sheetViews>
    <sheetView topLeftCell="A13" workbookViewId="0">
      <selection activeCell="C30" sqref="C30"/>
    </sheetView>
  </sheetViews>
  <sheetFormatPr defaultRowHeight="15" x14ac:dyDescent="0.25"/>
  <cols>
    <col min="1" max="1" width="11.42578125" bestFit="1" customWidth="1"/>
    <col min="2" max="2" width="10.140625" bestFit="1" customWidth="1"/>
    <col min="3" max="3" width="11.5703125" customWidth="1"/>
    <col min="4" max="4" width="10.28515625" customWidth="1"/>
    <col min="5" max="5" width="14.28515625" bestFit="1" customWidth="1"/>
    <col min="6" max="6" width="10.5703125" bestFit="1" customWidth="1"/>
    <col min="11" max="11" width="9.5703125" bestFit="1" customWidth="1"/>
    <col min="12" max="12" width="10.42578125" customWidth="1"/>
    <col min="18" max="18" width="11.28515625" bestFit="1" customWidth="1"/>
  </cols>
  <sheetData>
    <row r="1" spans="1:18" ht="46.5" x14ac:dyDescent="0.25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</row>
    <row r="2" spans="1:18" ht="15.75" x14ac:dyDescent="0.25">
      <c r="A2" s="10" t="s">
        <v>1</v>
      </c>
      <c r="B2" s="10" t="s">
        <v>2</v>
      </c>
      <c r="C2" s="10" t="s">
        <v>3</v>
      </c>
      <c r="D2" s="10" t="s">
        <v>4</v>
      </c>
      <c r="E2" s="10" t="s">
        <v>34</v>
      </c>
      <c r="F2" s="10" t="s">
        <v>36</v>
      </c>
      <c r="G2" s="10" t="s">
        <v>7</v>
      </c>
      <c r="H2" s="10" t="s">
        <v>8</v>
      </c>
      <c r="I2" s="10" t="s">
        <v>9</v>
      </c>
      <c r="J2" s="10" t="s">
        <v>10</v>
      </c>
      <c r="K2" s="10" t="s">
        <v>11</v>
      </c>
      <c r="L2" s="10" t="s">
        <v>35</v>
      </c>
      <c r="M2" s="10" t="s">
        <v>12</v>
      </c>
      <c r="N2" s="10" t="s">
        <v>13</v>
      </c>
      <c r="O2" s="10" t="s">
        <v>14</v>
      </c>
      <c r="P2" s="10" t="s">
        <v>15</v>
      </c>
      <c r="Q2" s="10" t="s">
        <v>16</v>
      </c>
      <c r="R2" s="10" t="s">
        <v>32</v>
      </c>
    </row>
    <row r="3" spans="1:18" x14ac:dyDescent="0.25">
      <c r="A3" s="2" t="s">
        <v>17</v>
      </c>
      <c r="B3" s="3">
        <v>45323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>
        <v>105700</v>
      </c>
    </row>
    <row r="4" spans="1:18" x14ac:dyDescent="0.25">
      <c r="A4" s="2" t="s">
        <v>18</v>
      </c>
      <c r="B4" s="3">
        <v>45324</v>
      </c>
      <c r="C4" s="4">
        <v>67974</v>
      </c>
      <c r="D4" s="4"/>
      <c r="E4" s="4"/>
      <c r="F4" s="4"/>
      <c r="G4" s="4"/>
      <c r="H4" s="4"/>
      <c r="I4" s="4">
        <v>2500</v>
      </c>
      <c r="J4" s="4"/>
      <c r="K4" s="4"/>
      <c r="L4" s="4"/>
      <c r="M4" s="4"/>
      <c r="N4" s="4"/>
      <c r="O4" s="4"/>
      <c r="P4" s="4"/>
      <c r="Q4" s="4"/>
      <c r="R4" s="4">
        <v>116984</v>
      </c>
    </row>
    <row r="5" spans="1:18" x14ac:dyDescent="0.25">
      <c r="A5" s="2" t="s">
        <v>19</v>
      </c>
      <c r="B5" s="3">
        <v>45325</v>
      </c>
      <c r="C5" s="4">
        <v>131407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>
        <v>122270</v>
      </c>
    </row>
    <row r="6" spans="1:18" x14ac:dyDescent="0.25">
      <c r="A6" s="2" t="s">
        <v>20</v>
      </c>
      <c r="B6" s="3">
        <v>45326</v>
      </c>
      <c r="C6" s="4">
        <v>124675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>
        <v>50</v>
      </c>
      <c r="P6" s="4"/>
      <c r="Q6" s="4"/>
      <c r="R6" s="4">
        <v>118354</v>
      </c>
    </row>
    <row r="7" spans="1:18" x14ac:dyDescent="0.25">
      <c r="A7" s="2" t="s">
        <v>21</v>
      </c>
      <c r="B7" s="3">
        <v>45327</v>
      </c>
      <c r="C7" s="4">
        <v>129937</v>
      </c>
      <c r="D7" s="4"/>
      <c r="E7" s="4"/>
      <c r="F7" s="4"/>
      <c r="G7" s="4"/>
      <c r="H7" s="4"/>
      <c r="I7" s="4">
        <v>5000</v>
      </c>
      <c r="J7" s="4"/>
      <c r="K7" s="4">
        <v>500</v>
      </c>
      <c r="L7" s="4"/>
      <c r="M7" s="4"/>
      <c r="N7" s="4"/>
      <c r="O7" s="4"/>
      <c r="P7" s="4"/>
      <c r="Q7" s="4"/>
      <c r="R7" s="4">
        <v>133507</v>
      </c>
    </row>
    <row r="8" spans="1:18" x14ac:dyDescent="0.25">
      <c r="A8" s="2" t="s">
        <v>22</v>
      </c>
      <c r="B8" s="3">
        <v>45328</v>
      </c>
      <c r="C8" s="4">
        <v>299246</v>
      </c>
      <c r="D8" s="4"/>
      <c r="E8" s="4"/>
      <c r="F8" s="4"/>
      <c r="G8" s="4"/>
      <c r="H8" s="4"/>
      <c r="I8" s="4">
        <v>5000</v>
      </c>
      <c r="J8" s="4"/>
      <c r="K8" s="4"/>
      <c r="L8" s="4"/>
      <c r="M8" s="4"/>
      <c r="N8" s="4"/>
      <c r="O8" s="4">
        <v>25</v>
      </c>
      <c r="P8" s="4"/>
      <c r="Q8" s="4"/>
      <c r="R8" s="4">
        <v>179074</v>
      </c>
    </row>
    <row r="9" spans="1:18" x14ac:dyDescent="0.25">
      <c r="A9" s="5" t="s">
        <v>23</v>
      </c>
      <c r="B9" s="11">
        <v>45329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</row>
    <row r="10" spans="1:18" x14ac:dyDescent="0.25">
      <c r="A10" s="2" t="s">
        <v>17</v>
      </c>
      <c r="B10" s="3">
        <v>45330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>
        <v>141480</v>
      </c>
    </row>
    <row r="11" spans="1:18" x14ac:dyDescent="0.25">
      <c r="A11" s="2" t="s">
        <v>18</v>
      </c>
      <c r="B11" s="3">
        <v>45331</v>
      </c>
      <c r="C11" s="4">
        <v>140259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>
        <v>147916</v>
      </c>
    </row>
    <row r="12" spans="1:18" x14ac:dyDescent="0.25">
      <c r="A12" s="2" t="s">
        <v>19</v>
      </c>
      <c r="B12" s="3">
        <v>45332</v>
      </c>
      <c r="C12" s="4">
        <v>135064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>
        <v>50</v>
      </c>
      <c r="P12" s="4"/>
      <c r="Q12" s="4"/>
      <c r="R12" s="4">
        <v>128717</v>
      </c>
    </row>
    <row r="13" spans="1:18" x14ac:dyDescent="0.25">
      <c r="A13" s="2" t="s">
        <v>20</v>
      </c>
      <c r="B13" s="3">
        <v>45333</v>
      </c>
      <c r="C13" s="4">
        <v>107498</v>
      </c>
      <c r="D13" s="4"/>
      <c r="E13" s="4"/>
      <c r="F13" s="4"/>
      <c r="G13" s="4"/>
      <c r="H13" s="4"/>
      <c r="I13" s="4">
        <v>2500</v>
      </c>
      <c r="J13" s="4"/>
      <c r="K13" s="4">
        <v>500</v>
      </c>
      <c r="L13" s="4">
        <v>500</v>
      </c>
      <c r="M13" s="4"/>
      <c r="N13" s="4"/>
      <c r="O13" s="4"/>
      <c r="P13" s="4"/>
      <c r="Q13" s="4"/>
      <c r="R13" s="4">
        <v>114900</v>
      </c>
    </row>
    <row r="14" spans="1:18" x14ac:dyDescent="0.25">
      <c r="A14" s="2" t="s">
        <v>21</v>
      </c>
      <c r="B14" s="3">
        <v>45334</v>
      </c>
      <c r="C14" s="4">
        <v>135064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>
        <v>25</v>
      </c>
      <c r="O14" s="4"/>
      <c r="P14" s="4"/>
      <c r="Q14" s="4"/>
      <c r="R14" s="4">
        <v>139777</v>
      </c>
    </row>
    <row r="15" spans="1:18" x14ac:dyDescent="0.25">
      <c r="A15" s="2" t="s">
        <v>22</v>
      </c>
      <c r="B15" s="3">
        <v>45335</v>
      </c>
      <c r="C15" s="4">
        <v>320441</v>
      </c>
      <c r="D15" s="4"/>
      <c r="E15" s="4"/>
      <c r="F15" s="4"/>
      <c r="G15" s="4"/>
      <c r="H15" s="4"/>
      <c r="I15" s="4">
        <v>2500</v>
      </c>
      <c r="J15" s="4"/>
      <c r="K15" s="4"/>
      <c r="L15" s="4"/>
      <c r="M15" s="4"/>
      <c r="N15" s="4"/>
      <c r="O15" s="4"/>
      <c r="P15" s="4"/>
      <c r="Q15" s="4"/>
      <c r="R15" s="4">
        <v>198645</v>
      </c>
    </row>
    <row r="16" spans="1:18" x14ac:dyDescent="0.25">
      <c r="A16" s="5" t="s">
        <v>23</v>
      </c>
      <c r="B16" s="11">
        <v>45336</v>
      </c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</row>
    <row r="17" spans="1:18" x14ac:dyDescent="0.25">
      <c r="A17" s="2" t="s">
        <v>17</v>
      </c>
      <c r="B17" s="3">
        <v>45337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>
        <v>99705</v>
      </c>
    </row>
    <row r="18" spans="1:18" x14ac:dyDescent="0.25">
      <c r="A18" s="2" t="s">
        <v>18</v>
      </c>
      <c r="B18" s="3">
        <v>45338</v>
      </c>
      <c r="C18" s="4">
        <v>104623</v>
      </c>
      <c r="D18" s="4"/>
      <c r="E18" s="4"/>
      <c r="F18" s="4"/>
      <c r="G18" s="4"/>
      <c r="H18" s="4"/>
      <c r="I18" s="4">
        <v>5000</v>
      </c>
      <c r="J18" s="4"/>
      <c r="K18" s="4"/>
      <c r="L18" s="4"/>
      <c r="M18" s="4"/>
      <c r="N18" s="4"/>
      <c r="O18" s="4">
        <v>50</v>
      </c>
      <c r="P18" s="4"/>
      <c r="Q18" s="4"/>
      <c r="R18" s="4">
        <v>118320</v>
      </c>
    </row>
    <row r="19" spans="1:18" x14ac:dyDescent="0.25">
      <c r="A19" s="2" t="s">
        <v>19</v>
      </c>
      <c r="B19" s="3">
        <v>45339</v>
      </c>
      <c r="C19" s="4">
        <v>103896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>
        <v>113852</v>
      </c>
    </row>
    <row r="20" spans="1:18" x14ac:dyDescent="0.25">
      <c r="A20" s="2" t="s">
        <v>20</v>
      </c>
      <c r="B20" s="3">
        <v>45340</v>
      </c>
      <c r="C20" s="4">
        <v>138580</v>
      </c>
      <c r="D20" s="4"/>
      <c r="E20" s="4"/>
      <c r="F20" s="4"/>
      <c r="G20" s="4"/>
      <c r="H20" s="4"/>
      <c r="I20" s="4"/>
      <c r="J20" s="4"/>
      <c r="K20" s="4"/>
      <c r="L20" s="4">
        <v>1000</v>
      </c>
      <c r="M20" s="4"/>
      <c r="N20" s="4"/>
      <c r="O20" s="4"/>
      <c r="P20" s="4"/>
      <c r="Q20" s="4"/>
      <c r="R20" s="4">
        <v>120085</v>
      </c>
    </row>
    <row r="21" spans="1:18" x14ac:dyDescent="0.25">
      <c r="A21" s="2" t="s">
        <v>21</v>
      </c>
      <c r="B21" s="3">
        <v>45341</v>
      </c>
      <c r="C21" s="4">
        <v>124675</v>
      </c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>
        <v>149425</v>
      </c>
    </row>
    <row r="22" spans="1:18" x14ac:dyDescent="0.25">
      <c r="A22" s="2" t="s">
        <v>22</v>
      </c>
      <c r="B22" s="3">
        <v>45342</v>
      </c>
      <c r="C22" s="4">
        <v>315964</v>
      </c>
      <c r="D22" s="4"/>
      <c r="E22" s="4"/>
      <c r="F22" s="4"/>
      <c r="G22" s="4"/>
      <c r="H22" s="4"/>
      <c r="I22" s="4">
        <v>5000</v>
      </c>
      <c r="J22" s="4"/>
      <c r="K22" s="4">
        <v>500</v>
      </c>
      <c r="L22" s="4"/>
      <c r="M22" s="4"/>
      <c r="N22" s="4"/>
      <c r="O22" s="4"/>
      <c r="P22" s="4"/>
      <c r="Q22" s="4"/>
      <c r="R22" s="4">
        <v>199665</v>
      </c>
    </row>
    <row r="23" spans="1:18" x14ac:dyDescent="0.25">
      <c r="A23" s="5" t="s">
        <v>23</v>
      </c>
      <c r="B23" s="11">
        <v>45343</v>
      </c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</row>
    <row r="24" spans="1:18" x14ac:dyDescent="0.25">
      <c r="A24" s="2" t="s">
        <v>17</v>
      </c>
      <c r="B24" s="3">
        <v>45344</v>
      </c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>
        <v>110386</v>
      </c>
    </row>
    <row r="25" spans="1:18" x14ac:dyDescent="0.25">
      <c r="A25" s="2" t="s">
        <v>18</v>
      </c>
      <c r="B25" s="3">
        <v>45345</v>
      </c>
      <c r="C25" s="4">
        <v>124675</v>
      </c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>
        <v>134921</v>
      </c>
    </row>
    <row r="26" spans="1:18" x14ac:dyDescent="0.25">
      <c r="A26" s="2" t="s">
        <v>19</v>
      </c>
      <c r="B26" s="3">
        <v>45346</v>
      </c>
      <c r="C26" s="4">
        <v>155844</v>
      </c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>
        <v>106547</v>
      </c>
    </row>
    <row r="27" spans="1:18" x14ac:dyDescent="0.25">
      <c r="A27" s="2" t="s">
        <v>20</v>
      </c>
      <c r="B27" s="3">
        <v>45347</v>
      </c>
      <c r="C27" s="4">
        <v>62778</v>
      </c>
      <c r="D27" s="4"/>
      <c r="E27" s="4"/>
      <c r="F27" s="4"/>
      <c r="G27" s="4"/>
      <c r="H27" s="4"/>
      <c r="I27" s="4">
        <v>2500</v>
      </c>
      <c r="J27" s="4"/>
      <c r="K27" s="4"/>
      <c r="L27" s="4"/>
      <c r="M27" s="4"/>
      <c r="N27" s="4"/>
      <c r="O27" s="4"/>
      <c r="P27" s="4"/>
      <c r="Q27" s="4"/>
      <c r="R27" s="4">
        <v>112699</v>
      </c>
    </row>
    <row r="28" spans="1:18" x14ac:dyDescent="0.25">
      <c r="A28" s="2" t="s">
        <v>21</v>
      </c>
      <c r="B28" s="3">
        <v>45348</v>
      </c>
      <c r="C28" s="4">
        <v>114285</v>
      </c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>
        <v>113310</v>
      </c>
    </row>
    <row r="29" spans="1:18" x14ac:dyDescent="0.25">
      <c r="A29" s="2" t="s">
        <v>22</v>
      </c>
      <c r="B29" s="3">
        <v>45349</v>
      </c>
      <c r="C29" s="4">
        <v>259740</v>
      </c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>
        <v>140724</v>
      </c>
    </row>
    <row r="30" spans="1:18" x14ac:dyDescent="0.25">
      <c r="A30" s="5" t="s">
        <v>23</v>
      </c>
      <c r="B30" s="11">
        <v>45350</v>
      </c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</row>
    <row r="31" spans="1:18" x14ac:dyDescent="0.25">
      <c r="A31" s="2"/>
      <c r="B31" s="3"/>
      <c r="C31" s="4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4"/>
      <c r="Q31" s="4"/>
      <c r="R31" s="4"/>
    </row>
    <row r="32" spans="1:18" x14ac:dyDescent="0.25">
      <c r="A32" s="2"/>
      <c r="B32" s="3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</row>
    <row r="33" spans="1:18" x14ac:dyDescent="0.25">
      <c r="A33" s="2"/>
      <c r="B33" s="3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</row>
    <row r="34" spans="1:18" ht="18.75" x14ac:dyDescent="0.3">
      <c r="A34" s="6"/>
      <c r="B34" s="6" t="s">
        <v>24</v>
      </c>
      <c r="C34" s="7">
        <f t="shared" ref="C34:R34" si="0">SUM(C3:C33)</f>
        <v>3096625</v>
      </c>
      <c r="D34" s="7">
        <f t="shared" si="0"/>
        <v>0</v>
      </c>
      <c r="E34" s="7">
        <f t="shared" si="0"/>
        <v>0</v>
      </c>
      <c r="F34" s="7">
        <f t="shared" si="0"/>
        <v>0</v>
      </c>
      <c r="G34" s="7">
        <f t="shared" si="0"/>
        <v>0</v>
      </c>
      <c r="H34" s="7">
        <f t="shared" si="0"/>
        <v>0</v>
      </c>
      <c r="I34" s="7">
        <f t="shared" si="0"/>
        <v>30000</v>
      </c>
      <c r="J34" s="7">
        <f t="shared" si="0"/>
        <v>0</v>
      </c>
      <c r="K34" s="7">
        <f t="shared" si="0"/>
        <v>1500</v>
      </c>
      <c r="L34" s="7">
        <f t="shared" si="0"/>
        <v>1500</v>
      </c>
      <c r="M34" s="7">
        <f t="shared" si="0"/>
        <v>0</v>
      </c>
      <c r="N34" s="7">
        <f t="shared" si="0"/>
        <v>25</v>
      </c>
      <c r="O34" s="7">
        <f t="shared" si="0"/>
        <v>175</v>
      </c>
      <c r="P34" s="7">
        <f t="shared" si="0"/>
        <v>0</v>
      </c>
      <c r="Q34" s="7">
        <f t="shared" si="0"/>
        <v>0</v>
      </c>
      <c r="R34" s="7">
        <f t="shared" si="0"/>
        <v>3166963</v>
      </c>
    </row>
    <row r="35" spans="1:18" ht="15.75" x14ac:dyDescent="0.25">
      <c r="A35" s="1" t="s">
        <v>1</v>
      </c>
      <c r="B35" s="1" t="s">
        <v>2</v>
      </c>
      <c r="C35" s="1" t="s">
        <v>3</v>
      </c>
      <c r="D35" s="1" t="s">
        <v>4</v>
      </c>
      <c r="E35" s="1" t="s">
        <v>34</v>
      </c>
      <c r="F35" s="10" t="s">
        <v>36</v>
      </c>
      <c r="G35" s="1" t="s">
        <v>7</v>
      </c>
      <c r="H35" s="1" t="s">
        <v>8</v>
      </c>
      <c r="I35" s="1" t="s">
        <v>9</v>
      </c>
      <c r="J35" s="1" t="s">
        <v>10</v>
      </c>
      <c r="K35" s="1" t="s">
        <v>11</v>
      </c>
      <c r="L35" s="10" t="s">
        <v>35</v>
      </c>
      <c r="M35" s="1" t="s">
        <v>12</v>
      </c>
      <c r="N35" s="1" t="s">
        <v>25</v>
      </c>
      <c r="O35" s="1" t="s">
        <v>26</v>
      </c>
      <c r="P35" s="1" t="s">
        <v>27</v>
      </c>
      <c r="Q35" s="1" t="s">
        <v>28</v>
      </c>
      <c r="R35" s="1"/>
    </row>
    <row r="36" spans="1:18" ht="18.75" x14ac:dyDescent="0.3">
      <c r="C36" s="14" t="s">
        <v>29</v>
      </c>
      <c r="D36" s="14"/>
      <c r="E36" s="8">
        <f>D34*8.81+E34*66.41+F34*47.1625+G34*13.66+H34*13.66+I34*18.31+J34*19.3+K34*27.9368+L34*27.91+M34*48.2</f>
        <v>633070.19999999995</v>
      </c>
    </row>
    <row r="37" spans="1:18" x14ac:dyDescent="0.25">
      <c r="J37" s="9"/>
      <c r="K37" s="9"/>
      <c r="L37" s="9"/>
    </row>
    <row r="38" spans="1:18" x14ac:dyDescent="0.25">
      <c r="C38" t="s">
        <v>30</v>
      </c>
      <c r="E38">
        <v>1750000</v>
      </c>
      <c r="J38" s="9"/>
      <c r="K38" s="9"/>
      <c r="L38" s="9"/>
    </row>
    <row r="39" spans="1:18" x14ac:dyDescent="0.25">
      <c r="E39" t="s">
        <v>33</v>
      </c>
      <c r="J39" s="9"/>
      <c r="K39" s="9"/>
      <c r="L39" s="9"/>
    </row>
    <row r="40" spans="1:18" x14ac:dyDescent="0.25">
      <c r="C40" t="s">
        <v>31</v>
      </c>
      <c r="E40">
        <f>E36-E38</f>
        <v>-1116929.8</v>
      </c>
      <c r="J40" s="9"/>
      <c r="K40" s="9"/>
      <c r="L40" s="9"/>
    </row>
  </sheetData>
  <mergeCells count="2">
    <mergeCell ref="A1:R1"/>
    <mergeCell ref="C36:D36"/>
  </mergeCells>
  <phoneticPr fontId="4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9A71E-8A69-40A2-8723-76E14989528E}">
  <dimension ref="A1:R40"/>
  <sheetViews>
    <sheetView tabSelected="1" workbookViewId="0">
      <selection activeCell="A6" sqref="A6"/>
    </sheetView>
  </sheetViews>
  <sheetFormatPr defaultRowHeight="15" x14ac:dyDescent="0.25"/>
  <cols>
    <col min="1" max="1" width="11.42578125" bestFit="1" customWidth="1"/>
    <col min="2" max="2" width="10.140625" bestFit="1" customWidth="1"/>
    <col min="3" max="3" width="11.5703125" customWidth="1"/>
    <col min="4" max="4" width="10.28515625" customWidth="1"/>
    <col min="5" max="5" width="14.28515625" bestFit="1" customWidth="1"/>
    <col min="6" max="6" width="10.5703125" bestFit="1" customWidth="1"/>
    <col min="11" max="11" width="9.5703125" bestFit="1" customWidth="1"/>
    <col min="12" max="12" width="10.42578125" customWidth="1"/>
    <col min="18" max="18" width="11.28515625" bestFit="1" customWidth="1"/>
  </cols>
  <sheetData>
    <row r="1" spans="1:18" ht="46.5" x14ac:dyDescent="0.25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</row>
    <row r="2" spans="1:18" ht="15.75" x14ac:dyDescent="0.25">
      <c r="A2" s="10" t="s">
        <v>1</v>
      </c>
      <c r="B2" s="10" t="s">
        <v>2</v>
      </c>
      <c r="C2" s="10" t="s">
        <v>3</v>
      </c>
      <c r="D2" s="10" t="s">
        <v>4</v>
      </c>
      <c r="E2" s="10" t="s">
        <v>34</v>
      </c>
      <c r="F2" s="10" t="s">
        <v>36</v>
      </c>
      <c r="G2" s="10" t="s">
        <v>7</v>
      </c>
      <c r="H2" s="10" t="s">
        <v>8</v>
      </c>
      <c r="I2" s="10" t="s">
        <v>9</v>
      </c>
      <c r="J2" s="10" t="s">
        <v>10</v>
      </c>
      <c r="K2" s="10" t="s">
        <v>11</v>
      </c>
      <c r="L2" s="10" t="s">
        <v>35</v>
      </c>
      <c r="M2" s="10" t="s">
        <v>12</v>
      </c>
      <c r="N2" s="10" t="s">
        <v>13</v>
      </c>
      <c r="O2" s="10" t="s">
        <v>14</v>
      </c>
      <c r="P2" s="10" t="s">
        <v>15</v>
      </c>
      <c r="Q2" s="10" t="s">
        <v>16</v>
      </c>
      <c r="R2" s="10" t="s">
        <v>32</v>
      </c>
    </row>
    <row r="3" spans="1:18" x14ac:dyDescent="0.25">
      <c r="A3" s="2" t="s">
        <v>17</v>
      </c>
      <c r="B3" s="3">
        <v>45352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</row>
    <row r="4" spans="1:18" x14ac:dyDescent="0.25">
      <c r="A4" s="2" t="s">
        <v>18</v>
      </c>
      <c r="B4" s="3">
        <v>45353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</row>
    <row r="5" spans="1:18" x14ac:dyDescent="0.25">
      <c r="A5" s="2" t="s">
        <v>19</v>
      </c>
      <c r="B5" s="3">
        <v>45354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</row>
    <row r="6" spans="1:18" x14ac:dyDescent="0.25">
      <c r="A6" s="2" t="s">
        <v>20</v>
      </c>
      <c r="B6" s="3">
        <v>45355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</row>
    <row r="7" spans="1:18" x14ac:dyDescent="0.25">
      <c r="A7" s="2" t="s">
        <v>21</v>
      </c>
      <c r="B7" s="3">
        <v>45356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</row>
    <row r="8" spans="1:18" x14ac:dyDescent="0.25">
      <c r="A8" s="2" t="s">
        <v>22</v>
      </c>
      <c r="B8" s="3">
        <v>45357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</row>
    <row r="9" spans="1:18" x14ac:dyDescent="0.25">
      <c r="A9" s="5" t="s">
        <v>23</v>
      </c>
      <c r="B9" s="3">
        <v>45358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</row>
    <row r="10" spans="1:18" x14ac:dyDescent="0.25">
      <c r="A10" s="2" t="s">
        <v>17</v>
      </c>
      <c r="B10" s="3">
        <v>45359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</row>
    <row r="11" spans="1:18" x14ac:dyDescent="0.25">
      <c r="A11" s="2" t="s">
        <v>18</v>
      </c>
      <c r="B11" s="3">
        <v>45360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</row>
    <row r="12" spans="1:18" x14ac:dyDescent="0.25">
      <c r="A12" s="2" t="s">
        <v>19</v>
      </c>
      <c r="B12" s="3">
        <v>45361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</row>
    <row r="13" spans="1:18" x14ac:dyDescent="0.25">
      <c r="A13" s="2" t="s">
        <v>20</v>
      </c>
      <c r="B13" s="3">
        <v>45362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</row>
    <row r="14" spans="1:18" x14ac:dyDescent="0.25">
      <c r="A14" s="2" t="s">
        <v>21</v>
      </c>
      <c r="B14" s="3">
        <v>45363</v>
      </c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</row>
    <row r="15" spans="1:18" x14ac:dyDescent="0.25">
      <c r="A15" s="2" t="s">
        <v>22</v>
      </c>
      <c r="B15" s="3">
        <v>45364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</row>
    <row r="16" spans="1:18" x14ac:dyDescent="0.25">
      <c r="A16" s="5" t="s">
        <v>23</v>
      </c>
      <c r="B16" s="3">
        <v>45365</v>
      </c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</row>
    <row r="17" spans="1:18" x14ac:dyDescent="0.25">
      <c r="A17" s="2" t="s">
        <v>17</v>
      </c>
      <c r="B17" s="3">
        <v>45366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</row>
    <row r="18" spans="1:18" x14ac:dyDescent="0.25">
      <c r="A18" s="2" t="s">
        <v>18</v>
      </c>
      <c r="B18" s="3">
        <v>45367</v>
      </c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</row>
    <row r="19" spans="1:18" x14ac:dyDescent="0.25">
      <c r="A19" s="2" t="s">
        <v>19</v>
      </c>
      <c r="B19" s="3">
        <v>45368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</row>
    <row r="20" spans="1:18" x14ac:dyDescent="0.25">
      <c r="A20" s="2" t="s">
        <v>20</v>
      </c>
      <c r="B20" s="3">
        <v>45369</v>
      </c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</row>
    <row r="21" spans="1:18" x14ac:dyDescent="0.25">
      <c r="A21" s="2" t="s">
        <v>21</v>
      </c>
      <c r="B21" s="3">
        <v>45370</v>
      </c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</row>
    <row r="22" spans="1:18" x14ac:dyDescent="0.25">
      <c r="A22" s="2" t="s">
        <v>22</v>
      </c>
      <c r="B22" s="3">
        <v>45371</v>
      </c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</row>
    <row r="23" spans="1:18" x14ac:dyDescent="0.25">
      <c r="A23" s="5" t="s">
        <v>23</v>
      </c>
      <c r="B23" s="3">
        <v>45372</v>
      </c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</row>
    <row r="24" spans="1:18" x14ac:dyDescent="0.25">
      <c r="A24" s="2" t="s">
        <v>17</v>
      </c>
      <c r="B24" s="3">
        <v>45373</v>
      </c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</row>
    <row r="25" spans="1:18" x14ac:dyDescent="0.25">
      <c r="A25" s="2" t="s">
        <v>18</v>
      </c>
      <c r="B25" s="3">
        <v>45374</v>
      </c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</row>
    <row r="26" spans="1:18" x14ac:dyDescent="0.25">
      <c r="A26" s="2" t="s">
        <v>19</v>
      </c>
      <c r="B26" s="3">
        <v>45375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</row>
    <row r="27" spans="1:18" x14ac:dyDescent="0.25">
      <c r="A27" s="2" t="s">
        <v>20</v>
      </c>
      <c r="B27" s="3">
        <v>45376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</row>
    <row r="28" spans="1:18" x14ac:dyDescent="0.25">
      <c r="A28" s="2" t="s">
        <v>21</v>
      </c>
      <c r="B28" s="3">
        <v>45377</v>
      </c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</row>
    <row r="29" spans="1:18" x14ac:dyDescent="0.25">
      <c r="A29" s="2" t="s">
        <v>22</v>
      </c>
      <c r="B29" s="3">
        <v>45378</v>
      </c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</row>
    <row r="30" spans="1:18" x14ac:dyDescent="0.25">
      <c r="A30" s="5" t="s">
        <v>23</v>
      </c>
      <c r="B30" s="3">
        <v>45379</v>
      </c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</row>
    <row r="31" spans="1:18" x14ac:dyDescent="0.25">
      <c r="A31" s="2"/>
      <c r="B31" s="3">
        <v>45380</v>
      </c>
      <c r="C31" s="4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4"/>
      <c r="Q31" s="4"/>
      <c r="R31" s="4"/>
    </row>
    <row r="32" spans="1:18" x14ac:dyDescent="0.25">
      <c r="A32" s="2"/>
      <c r="B32" s="3">
        <v>45381</v>
      </c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</row>
    <row r="33" spans="1:18" x14ac:dyDescent="0.25">
      <c r="A33" s="2"/>
      <c r="B33" s="3">
        <v>45382</v>
      </c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</row>
    <row r="34" spans="1:18" ht="18.75" x14ac:dyDescent="0.3">
      <c r="A34" s="6"/>
      <c r="B34" s="6" t="s">
        <v>24</v>
      </c>
      <c r="C34" s="7">
        <f t="shared" ref="C34:R34" si="0">SUM(C3:C33)</f>
        <v>0</v>
      </c>
      <c r="D34" s="7">
        <f t="shared" si="0"/>
        <v>0</v>
      </c>
      <c r="E34" s="7">
        <f t="shared" si="0"/>
        <v>0</v>
      </c>
      <c r="F34" s="7">
        <f t="shared" si="0"/>
        <v>0</v>
      </c>
      <c r="G34" s="7">
        <f t="shared" si="0"/>
        <v>0</v>
      </c>
      <c r="H34" s="7">
        <f t="shared" si="0"/>
        <v>0</v>
      </c>
      <c r="I34" s="7">
        <f t="shared" si="0"/>
        <v>0</v>
      </c>
      <c r="J34" s="7">
        <f t="shared" si="0"/>
        <v>0</v>
      </c>
      <c r="K34" s="7">
        <f t="shared" si="0"/>
        <v>0</v>
      </c>
      <c r="L34" s="7">
        <f t="shared" si="0"/>
        <v>0</v>
      </c>
      <c r="M34" s="7">
        <f t="shared" si="0"/>
        <v>0</v>
      </c>
      <c r="N34" s="7">
        <f t="shared" si="0"/>
        <v>0</v>
      </c>
      <c r="O34" s="7">
        <f t="shared" si="0"/>
        <v>0</v>
      </c>
      <c r="P34" s="7">
        <f t="shared" si="0"/>
        <v>0</v>
      </c>
      <c r="Q34" s="7">
        <f t="shared" si="0"/>
        <v>0</v>
      </c>
      <c r="R34" s="7">
        <f t="shared" si="0"/>
        <v>0</v>
      </c>
    </row>
    <row r="35" spans="1:18" ht="15.75" x14ac:dyDescent="0.25">
      <c r="A35" s="1" t="s">
        <v>1</v>
      </c>
      <c r="B35" s="1" t="s">
        <v>2</v>
      </c>
      <c r="C35" s="1" t="s">
        <v>3</v>
      </c>
      <c r="D35" s="1" t="s">
        <v>4</v>
      </c>
      <c r="E35" s="1" t="s">
        <v>34</v>
      </c>
      <c r="F35" s="10" t="s">
        <v>36</v>
      </c>
      <c r="G35" s="1" t="s">
        <v>7</v>
      </c>
      <c r="H35" s="1" t="s">
        <v>8</v>
      </c>
      <c r="I35" s="1" t="s">
        <v>9</v>
      </c>
      <c r="J35" s="1" t="s">
        <v>10</v>
      </c>
      <c r="K35" s="1" t="s">
        <v>11</v>
      </c>
      <c r="L35" s="10" t="s">
        <v>35</v>
      </c>
      <c r="M35" s="1" t="s">
        <v>12</v>
      </c>
      <c r="N35" s="1" t="s">
        <v>25</v>
      </c>
      <c r="O35" s="1" t="s">
        <v>26</v>
      </c>
      <c r="P35" s="1" t="s">
        <v>27</v>
      </c>
      <c r="Q35" s="1" t="s">
        <v>28</v>
      </c>
      <c r="R35" s="1"/>
    </row>
    <row r="36" spans="1:18" ht="18.75" x14ac:dyDescent="0.3">
      <c r="C36" s="14" t="s">
        <v>29</v>
      </c>
      <c r="D36" s="14"/>
      <c r="E36" s="8">
        <f>D34*8.81+E34*66.41+F34*47.1625+G34*13.66+H34*13.66+I34*18.31+J34*19.3+K34*27.9368+L34*27.91+M34*48.2</f>
        <v>0</v>
      </c>
    </row>
    <row r="37" spans="1:18" x14ac:dyDescent="0.25">
      <c r="J37" s="9"/>
      <c r="K37" s="9"/>
      <c r="L37" s="9"/>
    </row>
    <row r="38" spans="1:18" x14ac:dyDescent="0.25">
      <c r="C38" t="s">
        <v>30</v>
      </c>
      <c r="E38">
        <v>1750000</v>
      </c>
      <c r="J38" s="9"/>
      <c r="K38" s="9"/>
      <c r="L38" s="9"/>
    </row>
    <row r="39" spans="1:18" x14ac:dyDescent="0.25">
      <c r="E39" t="s">
        <v>33</v>
      </c>
      <c r="J39" s="9"/>
      <c r="K39" s="9"/>
      <c r="L39" s="9"/>
    </row>
    <row r="40" spans="1:18" x14ac:dyDescent="0.25">
      <c r="C40" t="s">
        <v>31</v>
      </c>
      <c r="E40">
        <f>E36-E38</f>
        <v>-1750000</v>
      </c>
      <c r="J40" s="9"/>
      <c r="K40" s="9"/>
      <c r="L40" s="9"/>
    </row>
  </sheetData>
  <mergeCells count="2">
    <mergeCell ref="A1:R1"/>
    <mergeCell ref="C36:D3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4815C-808B-4BA2-ABB2-619F718C23D9}">
  <dimension ref="A1:Q40"/>
  <sheetViews>
    <sheetView topLeftCell="A19" workbookViewId="0">
      <selection activeCell="E33" sqref="E33"/>
    </sheetView>
  </sheetViews>
  <sheetFormatPr defaultRowHeight="15" x14ac:dyDescent="0.25"/>
  <cols>
    <col min="1" max="1" width="11.42578125" bestFit="1" customWidth="1"/>
    <col min="2" max="2" width="9.7109375" bestFit="1" customWidth="1"/>
    <col min="3" max="3" width="11.5703125" customWidth="1"/>
    <col min="4" max="4" width="10.28515625" customWidth="1"/>
    <col min="5" max="5" width="14.28515625" bestFit="1" customWidth="1"/>
    <col min="17" max="17" width="11.28515625" bestFit="1" customWidth="1"/>
  </cols>
  <sheetData>
    <row r="1" spans="1:17" ht="46.5" x14ac:dyDescent="0.25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</row>
    <row r="2" spans="1:17" ht="15.75" x14ac:dyDescent="0.25">
      <c r="A2" s="10" t="s">
        <v>1</v>
      </c>
      <c r="B2" s="10" t="s">
        <v>2</v>
      </c>
      <c r="C2" s="10" t="s">
        <v>3</v>
      </c>
      <c r="D2" s="10" t="s">
        <v>4</v>
      </c>
      <c r="E2" s="10" t="s">
        <v>5</v>
      </c>
      <c r="F2" s="10" t="s">
        <v>6</v>
      </c>
      <c r="G2" s="10" t="s">
        <v>7</v>
      </c>
      <c r="H2" s="10" t="s">
        <v>8</v>
      </c>
      <c r="I2" s="10" t="s">
        <v>9</v>
      </c>
      <c r="J2" s="10" t="s">
        <v>10</v>
      </c>
      <c r="K2" s="10" t="s">
        <v>11</v>
      </c>
      <c r="L2" s="10" t="s">
        <v>12</v>
      </c>
      <c r="M2" s="10" t="s">
        <v>13</v>
      </c>
      <c r="N2" s="10" t="s">
        <v>14</v>
      </c>
      <c r="O2" s="10" t="s">
        <v>15</v>
      </c>
      <c r="P2" s="10" t="s">
        <v>16</v>
      </c>
      <c r="Q2" s="10" t="s">
        <v>32</v>
      </c>
    </row>
    <row r="3" spans="1:17" x14ac:dyDescent="0.25">
      <c r="A3" s="5" t="s">
        <v>23</v>
      </c>
      <c r="B3" s="3">
        <v>45352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</row>
    <row r="4" spans="1:17" x14ac:dyDescent="0.25">
      <c r="A4" s="2" t="s">
        <v>17</v>
      </c>
      <c r="B4" s="3">
        <v>45353</v>
      </c>
      <c r="C4" s="4"/>
      <c r="D4" s="4"/>
      <c r="E4" s="4"/>
      <c r="F4" s="4"/>
      <c r="G4" s="4"/>
      <c r="H4" s="4"/>
      <c r="I4" s="4">
        <v>19000</v>
      </c>
      <c r="J4" s="4"/>
      <c r="K4" s="4">
        <v>500</v>
      </c>
      <c r="L4" s="4"/>
      <c r="M4" s="4">
        <v>600</v>
      </c>
      <c r="N4" s="4">
        <v>200</v>
      </c>
      <c r="O4" s="4"/>
      <c r="P4" s="4"/>
      <c r="Q4" s="4">
        <v>197393</v>
      </c>
    </row>
    <row r="5" spans="1:17" x14ac:dyDescent="0.25">
      <c r="A5" s="2" t="s">
        <v>18</v>
      </c>
      <c r="B5" s="3">
        <v>45354</v>
      </c>
      <c r="C5" s="4">
        <v>291948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>
        <v>157970</v>
      </c>
    </row>
    <row r="6" spans="1:17" x14ac:dyDescent="0.25">
      <c r="A6" s="2" t="s">
        <v>19</v>
      </c>
      <c r="B6" s="3">
        <v>45355</v>
      </c>
      <c r="C6" s="4">
        <v>150649</v>
      </c>
      <c r="D6" s="4"/>
      <c r="E6" s="4"/>
      <c r="F6" s="4"/>
      <c r="G6" s="4"/>
      <c r="H6" s="4"/>
      <c r="I6" s="4"/>
      <c r="J6" s="4"/>
      <c r="K6" s="4"/>
      <c r="L6" s="4"/>
      <c r="M6" s="4">
        <v>400</v>
      </c>
      <c r="N6" s="4"/>
      <c r="O6" s="4"/>
      <c r="P6" s="4"/>
      <c r="Q6" s="4">
        <v>202273</v>
      </c>
    </row>
    <row r="7" spans="1:17" x14ac:dyDescent="0.25">
      <c r="A7" s="2" t="s">
        <v>20</v>
      </c>
      <c r="B7" s="3">
        <v>45356</v>
      </c>
      <c r="C7" s="4">
        <v>135064</v>
      </c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>
        <v>131911</v>
      </c>
    </row>
    <row r="8" spans="1:17" x14ac:dyDescent="0.25">
      <c r="A8" s="2" t="s">
        <v>21</v>
      </c>
      <c r="B8" s="3">
        <v>45357</v>
      </c>
      <c r="C8" s="4">
        <v>187012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>
        <v>155394</v>
      </c>
    </row>
    <row r="9" spans="1:17" x14ac:dyDescent="0.25">
      <c r="A9" s="2" t="s">
        <v>22</v>
      </c>
      <c r="B9" s="3">
        <v>45358</v>
      </c>
      <c r="C9" s="4">
        <v>311688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>
        <v>218623</v>
      </c>
    </row>
    <row r="10" spans="1:17" x14ac:dyDescent="0.25">
      <c r="A10" s="5" t="s">
        <v>23</v>
      </c>
      <c r="B10" s="3">
        <v>45359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</row>
    <row r="11" spans="1:17" x14ac:dyDescent="0.25">
      <c r="A11" s="2" t="s">
        <v>17</v>
      </c>
      <c r="B11" s="3">
        <v>45360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>
        <v>109601</v>
      </c>
    </row>
    <row r="12" spans="1:17" x14ac:dyDescent="0.25">
      <c r="A12" s="2" t="s">
        <v>18</v>
      </c>
      <c r="B12" s="3">
        <v>45361</v>
      </c>
      <c r="C12" s="4">
        <v>51948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>
        <v>101101</v>
      </c>
    </row>
    <row r="13" spans="1:17" x14ac:dyDescent="0.25">
      <c r="A13" s="2" t="s">
        <v>19</v>
      </c>
      <c r="B13" s="3">
        <v>45362</v>
      </c>
      <c r="C13" s="4">
        <v>114285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>
        <v>123279</v>
      </c>
    </row>
    <row r="14" spans="1:17" x14ac:dyDescent="0.25">
      <c r="A14" s="2" t="s">
        <v>20</v>
      </c>
      <c r="B14" s="3">
        <v>45363</v>
      </c>
      <c r="C14" s="4">
        <v>114285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>
        <v>111496</v>
      </c>
    </row>
    <row r="15" spans="1:17" x14ac:dyDescent="0.25">
      <c r="A15" s="2" t="s">
        <v>21</v>
      </c>
      <c r="B15" s="3">
        <v>45364</v>
      </c>
      <c r="C15" s="4">
        <v>103896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>
        <v>221517</v>
      </c>
    </row>
    <row r="16" spans="1:17" x14ac:dyDescent="0.25">
      <c r="A16" s="2" t="s">
        <v>22</v>
      </c>
      <c r="B16" s="3">
        <v>45365</v>
      </c>
      <c r="C16" s="4">
        <v>353247</v>
      </c>
      <c r="D16" s="4"/>
      <c r="E16" s="4"/>
      <c r="F16" s="4"/>
      <c r="G16" s="4"/>
      <c r="H16" s="4"/>
      <c r="I16" s="4">
        <v>18500</v>
      </c>
      <c r="J16" s="4"/>
      <c r="K16" s="4">
        <v>2500</v>
      </c>
      <c r="L16" s="4"/>
      <c r="M16" s="4">
        <v>300</v>
      </c>
      <c r="N16" s="4"/>
      <c r="O16" s="4"/>
      <c r="P16" s="4"/>
      <c r="Q16" s="4">
        <v>120759</v>
      </c>
    </row>
    <row r="17" spans="1:17" x14ac:dyDescent="0.25">
      <c r="A17" s="5" t="s">
        <v>23</v>
      </c>
      <c r="B17" s="3">
        <v>45366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</row>
    <row r="18" spans="1:17" x14ac:dyDescent="0.25">
      <c r="A18" s="2" t="s">
        <v>17</v>
      </c>
      <c r="B18" s="3">
        <v>45367</v>
      </c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>
        <v>104924</v>
      </c>
    </row>
    <row r="19" spans="1:17" x14ac:dyDescent="0.25">
      <c r="A19" s="2" t="s">
        <v>18</v>
      </c>
      <c r="B19" s="3">
        <v>45368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>
        <v>114158</v>
      </c>
    </row>
    <row r="20" spans="1:17" x14ac:dyDescent="0.25">
      <c r="A20" s="2" t="s">
        <v>19</v>
      </c>
      <c r="B20" s="3">
        <v>45369</v>
      </c>
      <c r="C20" s="4">
        <v>114285</v>
      </c>
      <c r="D20" s="4"/>
      <c r="E20" s="4"/>
      <c r="F20" s="4"/>
      <c r="G20" s="4"/>
      <c r="H20" s="4"/>
      <c r="I20" s="4"/>
      <c r="J20" s="4"/>
      <c r="K20" s="4"/>
      <c r="L20" s="4"/>
      <c r="M20" s="4">
        <v>200</v>
      </c>
      <c r="N20" s="4"/>
      <c r="O20" s="4"/>
      <c r="P20" s="4"/>
      <c r="Q20" s="4">
        <v>126561</v>
      </c>
    </row>
    <row r="21" spans="1:17" x14ac:dyDescent="0.25">
      <c r="A21" s="2" t="s">
        <v>20</v>
      </c>
      <c r="B21" s="3">
        <v>45370</v>
      </c>
      <c r="C21" s="4">
        <v>103896</v>
      </c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>
        <v>120965</v>
      </c>
    </row>
    <row r="22" spans="1:17" x14ac:dyDescent="0.25">
      <c r="A22" s="2" t="s">
        <v>21</v>
      </c>
      <c r="B22" s="3">
        <v>45371</v>
      </c>
      <c r="C22" s="4">
        <v>135065</v>
      </c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>
        <v>133459</v>
      </c>
    </row>
    <row r="23" spans="1:17" x14ac:dyDescent="0.25">
      <c r="A23" s="2" t="s">
        <v>22</v>
      </c>
      <c r="B23" s="3">
        <v>45372</v>
      </c>
      <c r="C23" s="4">
        <v>155844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>
        <v>158521</v>
      </c>
    </row>
    <row r="24" spans="1:17" x14ac:dyDescent="0.25">
      <c r="A24" s="5" t="s">
        <v>23</v>
      </c>
      <c r="B24" s="3">
        <v>45373</v>
      </c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</row>
    <row r="25" spans="1:17" x14ac:dyDescent="0.25">
      <c r="A25" s="2" t="s">
        <v>17</v>
      </c>
      <c r="B25" s="3">
        <v>45374</v>
      </c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>
        <v>145917</v>
      </c>
    </row>
    <row r="26" spans="1:17" x14ac:dyDescent="0.25">
      <c r="A26" s="2" t="s">
        <v>18</v>
      </c>
      <c r="B26" s="3">
        <v>45375</v>
      </c>
      <c r="C26" s="4">
        <v>192207</v>
      </c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>
        <v>105976</v>
      </c>
    </row>
    <row r="27" spans="1:17" x14ac:dyDescent="0.25">
      <c r="A27" s="2" t="s">
        <v>19</v>
      </c>
      <c r="B27" s="3">
        <v>45376</v>
      </c>
      <c r="C27" s="4">
        <v>228571</v>
      </c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>
        <v>223089</v>
      </c>
    </row>
    <row r="28" spans="1:17" x14ac:dyDescent="0.25">
      <c r="A28" s="2" t="s">
        <v>20</v>
      </c>
      <c r="B28" s="3">
        <v>45377</v>
      </c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>
        <v>25902</v>
      </c>
    </row>
    <row r="29" spans="1:17" x14ac:dyDescent="0.25">
      <c r="A29" s="2" t="s">
        <v>21</v>
      </c>
      <c r="B29" s="3">
        <v>45378</v>
      </c>
      <c r="C29" s="4">
        <v>103896</v>
      </c>
      <c r="D29" s="4"/>
      <c r="E29" s="4"/>
      <c r="F29" s="4"/>
      <c r="G29" s="4"/>
      <c r="H29" s="4"/>
      <c r="I29" s="4">
        <v>15000</v>
      </c>
      <c r="J29" s="4"/>
      <c r="K29" s="4"/>
      <c r="L29" s="4"/>
      <c r="M29" s="4"/>
      <c r="N29" s="4"/>
      <c r="O29" s="4"/>
      <c r="P29" s="4"/>
      <c r="Q29" s="4">
        <v>139114</v>
      </c>
    </row>
    <row r="30" spans="1:17" x14ac:dyDescent="0.25">
      <c r="A30" s="2" t="s">
        <v>22</v>
      </c>
      <c r="B30" s="3">
        <v>45379</v>
      </c>
      <c r="C30" s="4">
        <v>301298</v>
      </c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>
        <v>180152</v>
      </c>
    </row>
    <row r="31" spans="1:17" x14ac:dyDescent="0.25">
      <c r="A31" s="5" t="s">
        <v>23</v>
      </c>
      <c r="B31" s="3">
        <v>45380</v>
      </c>
      <c r="C31" s="4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4"/>
      <c r="P31" s="4"/>
      <c r="Q31" s="4"/>
    </row>
    <row r="32" spans="1:17" x14ac:dyDescent="0.25">
      <c r="A32" s="2" t="s">
        <v>17</v>
      </c>
      <c r="B32" s="3">
        <v>45381</v>
      </c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>
        <v>150813</v>
      </c>
    </row>
    <row r="33" spans="1:17" x14ac:dyDescent="0.25">
      <c r="A33" s="2" t="s">
        <v>18</v>
      </c>
      <c r="B33" s="3">
        <v>45382</v>
      </c>
      <c r="C33" s="4">
        <v>20779</v>
      </c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>
        <v>196462</v>
      </c>
    </row>
    <row r="34" spans="1:17" ht="18.75" x14ac:dyDescent="0.3">
      <c r="A34" s="6"/>
      <c r="B34" s="6" t="s">
        <v>24</v>
      </c>
      <c r="C34" s="7">
        <f t="shared" ref="C34:Q34" si="0">SUM(C3:C33)</f>
        <v>3169863</v>
      </c>
      <c r="D34" s="7">
        <f t="shared" si="0"/>
        <v>0</v>
      </c>
      <c r="E34" s="7">
        <f t="shared" si="0"/>
        <v>0</v>
      </c>
      <c r="F34" s="7">
        <f t="shared" si="0"/>
        <v>0</v>
      </c>
      <c r="G34" s="7">
        <f t="shared" si="0"/>
        <v>0</v>
      </c>
      <c r="H34" s="7">
        <f t="shared" si="0"/>
        <v>0</v>
      </c>
      <c r="I34" s="7">
        <f t="shared" si="0"/>
        <v>52500</v>
      </c>
      <c r="J34" s="7">
        <f t="shared" si="0"/>
        <v>0</v>
      </c>
      <c r="K34" s="7">
        <f t="shared" si="0"/>
        <v>3000</v>
      </c>
      <c r="L34" s="7">
        <f t="shared" si="0"/>
        <v>0</v>
      </c>
      <c r="M34" s="7">
        <f t="shared" si="0"/>
        <v>1500</v>
      </c>
      <c r="N34" s="7">
        <f t="shared" si="0"/>
        <v>200</v>
      </c>
      <c r="O34" s="7">
        <f t="shared" si="0"/>
        <v>0</v>
      </c>
      <c r="P34" s="7">
        <f t="shared" si="0"/>
        <v>0</v>
      </c>
      <c r="Q34" s="7">
        <f t="shared" si="0"/>
        <v>3777330</v>
      </c>
    </row>
    <row r="35" spans="1:17" ht="15.75" x14ac:dyDescent="0.25">
      <c r="A35" s="1" t="s">
        <v>1</v>
      </c>
      <c r="B35" s="1" t="s">
        <v>2</v>
      </c>
      <c r="C35" s="1" t="s">
        <v>3</v>
      </c>
      <c r="D35" s="1" t="s">
        <v>4</v>
      </c>
      <c r="E35" s="1" t="s">
        <v>5</v>
      </c>
      <c r="F35" s="1" t="s">
        <v>6</v>
      </c>
      <c r="G35" s="1" t="s">
        <v>7</v>
      </c>
      <c r="H35" s="1" t="s">
        <v>8</v>
      </c>
      <c r="I35" s="1" t="s">
        <v>9</v>
      </c>
      <c r="J35" s="1" t="s">
        <v>10</v>
      </c>
      <c r="K35" s="1" t="s">
        <v>11</v>
      </c>
      <c r="L35" s="1" t="s">
        <v>12</v>
      </c>
      <c r="M35" s="1" t="s">
        <v>25</v>
      </c>
      <c r="N35" s="1" t="s">
        <v>26</v>
      </c>
      <c r="O35" s="1" t="s">
        <v>27</v>
      </c>
      <c r="P35" s="1" t="s">
        <v>28</v>
      </c>
      <c r="Q35" s="1"/>
    </row>
    <row r="36" spans="1:17" ht="18.75" x14ac:dyDescent="0.3">
      <c r="C36" s="14" t="s">
        <v>29</v>
      </c>
      <c r="D36" s="14"/>
      <c r="E36" s="8">
        <f>D34*8.81+E34*8.81+F34*9.65+G34*13.66+H34*13.66+I34*18.31+J34*19.3+K34*29+L34*48.2</f>
        <v>1048274.9999999999</v>
      </c>
    </row>
    <row r="37" spans="1:17" x14ac:dyDescent="0.25">
      <c r="J37" s="9"/>
      <c r="K37" s="9"/>
    </row>
    <row r="38" spans="1:17" x14ac:dyDescent="0.25">
      <c r="C38" t="s">
        <v>30</v>
      </c>
      <c r="E38">
        <v>1200000</v>
      </c>
      <c r="J38" s="9"/>
      <c r="K38" s="9"/>
    </row>
    <row r="39" spans="1:17" x14ac:dyDescent="0.25">
      <c r="E39" t="s">
        <v>33</v>
      </c>
      <c r="J39" s="9"/>
      <c r="K39" s="9"/>
    </row>
    <row r="40" spans="1:17" x14ac:dyDescent="0.25">
      <c r="C40" t="s">
        <v>31</v>
      </c>
      <c r="E40">
        <f>E36-E38</f>
        <v>-151725.00000000012</v>
      </c>
      <c r="J40" s="9"/>
      <c r="K40" s="9"/>
    </row>
  </sheetData>
  <mergeCells count="2">
    <mergeCell ref="A1:Q1"/>
    <mergeCell ref="C36:D36"/>
  </mergeCells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405EE-B659-4AEC-9379-D43C12017D45}">
  <dimension ref="A1:Q40"/>
  <sheetViews>
    <sheetView topLeftCell="A22" workbookViewId="0">
      <selection activeCell="H40" sqref="H40"/>
    </sheetView>
  </sheetViews>
  <sheetFormatPr defaultRowHeight="15" x14ac:dyDescent="0.25"/>
  <cols>
    <col min="1" max="1" width="11.42578125" bestFit="1" customWidth="1"/>
    <col min="2" max="2" width="9.7109375" bestFit="1" customWidth="1"/>
    <col min="3" max="3" width="11.5703125" customWidth="1"/>
    <col min="4" max="4" width="10.28515625" customWidth="1"/>
    <col min="5" max="5" width="14.28515625" bestFit="1" customWidth="1"/>
    <col min="17" max="17" width="11.28515625" bestFit="1" customWidth="1"/>
  </cols>
  <sheetData>
    <row r="1" spans="1:17" ht="46.5" x14ac:dyDescent="0.25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</row>
    <row r="2" spans="1:17" ht="15.75" x14ac:dyDescent="0.25">
      <c r="A2" s="10" t="s">
        <v>1</v>
      </c>
      <c r="B2" s="10" t="s">
        <v>2</v>
      </c>
      <c r="C2" s="10" t="s">
        <v>3</v>
      </c>
      <c r="D2" s="10" t="s">
        <v>4</v>
      </c>
      <c r="E2" s="10" t="s">
        <v>5</v>
      </c>
      <c r="F2" s="10" t="s">
        <v>6</v>
      </c>
      <c r="G2" s="10" t="s">
        <v>7</v>
      </c>
      <c r="H2" s="10" t="s">
        <v>8</v>
      </c>
      <c r="I2" s="10" t="s">
        <v>9</v>
      </c>
      <c r="J2" s="10" t="s">
        <v>10</v>
      </c>
      <c r="K2" s="10" t="s">
        <v>11</v>
      </c>
      <c r="L2" s="10" t="s">
        <v>12</v>
      </c>
      <c r="M2" s="10" t="s">
        <v>13</v>
      </c>
      <c r="N2" s="10" t="s">
        <v>14</v>
      </c>
      <c r="O2" s="10" t="s">
        <v>15</v>
      </c>
      <c r="P2" s="10" t="s">
        <v>16</v>
      </c>
      <c r="Q2" s="10" t="s">
        <v>32</v>
      </c>
    </row>
    <row r="3" spans="1:17" x14ac:dyDescent="0.25">
      <c r="A3" s="2" t="s">
        <v>19</v>
      </c>
      <c r="B3" s="3">
        <v>45383</v>
      </c>
      <c r="C3" s="4">
        <v>389818</v>
      </c>
      <c r="D3" s="4"/>
      <c r="E3" s="4"/>
      <c r="F3" s="4"/>
      <c r="G3" s="4"/>
      <c r="H3" s="4"/>
      <c r="I3" s="4">
        <v>20000</v>
      </c>
      <c r="J3" s="4"/>
      <c r="K3" s="4">
        <v>3000</v>
      </c>
      <c r="L3" s="4"/>
      <c r="M3" s="4">
        <v>700</v>
      </c>
      <c r="N3" s="4">
        <v>100</v>
      </c>
      <c r="O3" s="4">
        <v>25</v>
      </c>
      <c r="P3" s="4"/>
      <c r="Q3" s="4">
        <v>73268</v>
      </c>
    </row>
    <row r="4" spans="1:17" x14ac:dyDescent="0.25">
      <c r="A4" s="2" t="s">
        <v>20</v>
      </c>
      <c r="B4" s="3">
        <v>45384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>
        <v>69500</v>
      </c>
    </row>
    <row r="5" spans="1:17" x14ac:dyDescent="0.25">
      <c r="A5" s="2" t="s">
        <v>21</v>
      </c>
      <c r="B5" s="3">
        <v>45385</v>
      </c>
      <c r="C5" s="4">
        <v>72727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>
        <v>118224</v>
      </c>
    </row>
    <row r="6" spans="1:17" x14ac:dyDescent="0.25">
      <c r="A6" s="2" t="s">
        <v>22</v>
      </c>
      <c r="B6" s="3">
        <v>45386</v>
      </c>
      <c r="C6" s="4">
        <v>415584</v>
      </c>
      <c r="D6" s="4"/>
      <c r="E6" s="4"/>
      <c r="F6" s="4"/>
      <c r="G6" s="4"/>
      <c r="H6" s="4"/>
      <c r="I6" s="4">
        <v>6000</v>
      </c>
      <c r="J6" s="4"/>
      <c r="K6" s="4">
        <v>1000</v>
      </c>
      <c r="L6" s="4"/>
      <c r="M6" s="4">
        <v>300</v>
      </c>
      <c r="N6" s="4"/>
      <c r="O6" s="4"/>
      <c r="P6" s="4"/>
      <c r="Q6" s="4">
        <v>158237</v>
      </c>
    </row>
    <row r="7" spans="1:17" x14ac:dyDescent="0.25">
      <c r="A7" s="5" t="s">
        <v>23</v>
      </c>
      <c r="B7" s="11">
        <v>45387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</row>
    <row r="8" spans="1:17" x14ac:dyDescent="0.25">
      <c r="A8" s="2" t="s">
        <v>17</v>
      </c>
      <c r="B8" s="3">
        <v>45388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>
        <v>112468</v>
      </c>
    </row>
    <row r="9" spans="1:17" x14ac:dyDescent="0.25">
      <c r="A9" s="2" t="s">
        <v>18</v>
      </c>
      <c r="B9" s="3">
        <v>45389</v>
      </c>
      <c r="C9" s="4">
        <v>831168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>
        <v>127011</v>
      </c>
    </row>
    <row r="10" spans="1:17" x14ac:dyDescent="0.25">
      <c r="A10" s="2" t="s">
        <v>19</v>
      </c>
      <c r="B10" s="3">
        <v>45390</v>
      </c>
      <c r="C10" s="4">
        <v>363636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>
        <v>731688</v>
      </c>
    </row>
    <row r="11" spans="1:17" x14ac:dyDescent="0.25">
      <c r="A11" s="2" t="s">
        <v>20</v>
      </c>
      <c r="B11" s="3">
        <v>45391</v>
      </c>
      <c r="C11" s="4">
        <v>155844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>
        <v>790148</v>
      </c>
    </row>
    <row r="12" spans="1:17" x14ac:dyDescent="0.25">
      <c r="A12" s="2" t="s">
        <v>21</v>
      </c>
      <c r="B12" s="3">
        <v>45392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</row>
    <row r="13" spans="1:17" x14ac:dyDescent="0.25">
      <c r="A13" s="2" t="s">
        <v>22</v>
      </c>
      <c r="B13" s="3">
        <v>45393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</row>
    <row r="14" spans="1:17" x14ac:dyDescent="0.25">
      <c r="A14" s="5" t="s">
        <v>23</v>
      </c>
      <c r="B14" s="11">
        <v>45394</v>
      </c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</row>
    <row r="15" spans="1:17" x14ac:dyDescent="0.25">
      <c r="A15" s="2" t="s">
        <v>17</v>
      </c>
      <c r="B15" s="3">
        <v>45395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</row>
    <row r="16" spans="1:17" x14ac:dyDescent="0.25">
      <c r="A16" s="2" t="s">
        <v>18</v>
      </c>
      <c r="B16" s="3">
        <v>45396</v>
      </c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</row>
    <row r="17" spans="1:17" x14ac:dyDescent="0.25">
      <c r="A17" s="2" t="s">
        <v>19</v>
      </c>
      <c r="B17" s="3">
        <v>45397</v>
      </c>
      <c r="C17" s="4"/>
      <c r="D17" s="4"/>
      <c r="E17" s="4"/>
      <c r="F17" s="4"/>
      <c r="G17" s="4"/>
      <c r="H17" s="4"/>
      <c r="I17" s="4">
        <v>5000</v>
      </c>
      <c r="J17" s="4"/>
      <c r="K17" s="4"/>
      <c r="L17" s="4"/>
      <c r="M17" s="4">
        <v>300</v>
      </c>
      <c r="N17" s="4"/>
      <c r="O17" s="4"/>
      <c r="P17" s="4"/>
      <c r="Q17" s="4">
        <v>82887</v>
      </c>
    </row>
    <row r="18" spans="1:17" x14ac:dyDescent="0.25">
      <c r="A18" s="2" t="s">
        <v>20</v>
      </c>
      <c r="B18" s="3">
        <v>45398</v>
      </c>
      <c r="C18" s="4">
        <v>77992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>
        <v>71698</v>
      </c>
    </row>
    <row r="19" spans="1:17" x14ac:dyDescent="0.25">
      <c r="A19" s="2" t="s">
        <v>21</v>
      </c>
      <c r="B19" s="3">
        <v>45399</v>
      </c>
      <c r="C19" s="4">
        <v>77852</v>
      </c>
      <c r="D19" s="4"/>
      <c r="E19" s="4"/>
      <c r="F19" s="4"/>
      <c r="G19" s="4"/>
      <c r="H19" s="4"/>
      <c r="I19" s="4">
        <v>5000</v>
      </c>
      <c r="J19" s="4"/>
      <c r="K19" s="4"/>
      <c r="L19" s="4"/>
      <c r="M19" s="4"/>
      <c r="N19" s="4">
        <v>75</v>
      </c>
      <c r="O19" s="4"/>
      <c r="P19" s="4"/>
      <c r="Q19" s="4">
        <v>81404</v>
      </c>
    </row>
    <row r="20" spans="1:17" x14ac:dyDescent="0.25">
      <c r="A20" s="2" t="s">
        <v>22</v>
      </c>
      <c r="B20" s="3">
        <v>45400</v>
      </c>
      <c r="C20" s="4">
        <v>135065</v>
      </c>
      <c r="D20" s="4"/>
      <c r="E20" s="4"/>
      <c r="F20" s="4"/>
      <c r="G20" s="4"/>
      <c r="H20" s="4"/>
      <c r="I20" s="4"/>
      <c r="J20" s="4"/>
      <c r="K20" s="4"/>
      <c r="L20" s="4"/>
      <c r="M20" s="4">
        <v>300</v>
      </c>
      <c r="N20" s="4"/>
      <c r="O20" s="4"/>
      <c r="P20" s="4"/>
      <c r="Q20" s="4">
        <v>90210</v>
      </c>
    </row>
    <row r="21" spans="1:17" x14ac:dyDescent="0.25">
      <c r="A21" s="5" t="s">
        <v>23</v>
      </c>
      <c r="B21" s="11">
        <v>45401</v>
      </c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</row>
    <row r="22" spans="1:17" x14ac:dyDescent="0.25">
      <c r="A22" s="2" t="s">
        <v>17</v>
      </c>
      <c r="B22" s="3">
        <v>45402</v>
      </c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>
        <v>105596</v>
      </c>
    </row>
    <row r="23" spans="1:17" x14ac:dyDescent="0.25">
      <c r="A23" s="2" t="s">
        <v>18</v>
      </c>
      <c r="B23" s="3">
        <v>45403</v>
      </c>
      <c r="C23" s="4">
        <v>80000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>
        <v>104059</v>
      </c>
    </row>
    <row r="24" spans="1:17" x14ac:dyDescent="0.25">
      <c r="A24" s="2" t="s">
        <v>19</v>
      </c>
      <c r="B24" s="3">
        <v>45404</v>
      </c>
      <c r="C24" s="4">
        <v>242068</v>
      </c>
      <c r="D24" s="4"/>
      <c r="E24" s="4"/>
      <c r="F24" s="4"/>
      <c r="G24" s="4"/>
      <c r="H24" s="4"/>
      <c r="I24" s="4">
        <v>25000</v>
      </c>
      <c r="J24" s="4"/>
      <c r="K24" s="4">
        <v>5000</v>
      </c>
      <c r="L24" s="4"/>
      <c r="M24" s="4">
        <v>300</v>
      </c>
      <c r="N24" s="4"/>
      <c r="O24" s="4"/>
      <c r="P24" s="4"/>
      <c r="Q24" s="4">
        <v>107825</v>
      </c>
    </row>
    <row r="25" spans="1:17" x14ac:dyDescent="0.25">
      <c r="A25" s="2" t="s">
        <v>20</v>
      </c>
      <c r="B25" s="3">
        <v>45405</v>
      </c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>
        <v>70351</v>
      </c>
    </row>
    <row r="26" spans="1:17" x14ac:dyDescent="0.25">
      <c r="A26" s="2" t="s">
        <v>21</v>
      </c>
      <c r="B26" s="3">
        <v>45406</v>
      </c>
      <c r="C26" s="4">
        <v>51948</v>
      </c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>
        <v>112774</v>
      </c>
    </row>
    <row r="27" spans="1:17" x14ac:dyDescent="0.25">
      <c r="A27" s="2" t="s">
        <v>22</v>
      </c>
      <c r="B27" s="3">
        <v>45407</v>
      </c>
      <c r="C27" s="4">
        <v>280519</v>
      </c>
      <c r="D27" s="4"/>
      <c r="E27" s="4"/>
      <c r="F27" s="4"/>
      <c r="G27" s="4"/>
      <c r="H27" s="4"/>
      <c r="I27" s="4">
        <v>3000</v>
      </c>
      <c r="J27" s="4"/>
      <c r="K27" s="4">
        <v>900</v>
      </c>
      <c r="L27" s="4"/>
      <c r="M27" s="4"/>
      <c r="N27" s="4"/>
      <c r="O27" s="4"/>
      <c r="P27" s="4"/>
      <c r="Q27" s="4">
        <v>150670</v>
      </c>
    </row>
    <row r="28" spans="1:17" x14ac:dyDescent="0.25">
      <c r="A28" s="5" t="s">
        <v>23</v>
      </c>
      <c r="B28" s="11">
        <v>45408</v>
      </c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</row>
    <row r="29" spans="1:17" x14ac:dyDescent="0.25">
      <c r="A29" s="2" t="s">
        <v>17</v>
      </c>
      <c r="B29" s="3">
        <v>45409</v>
      </c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>
        <v>139491</v>
      </c>
    </row>
    <row r="30" spans="1:17" x14ac:dyDescent="0.25">
      <c r="A30" s="2" t="s">
        <v>18</v>
      </c>
      <c r="B30" s="3">
        <v>45410</v>
      </c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>
        <v>93611</v>
      </c>
    </row>
    <row r="31" spans="1:17" x14ac:dyDescent="0.25">
      <c r="A31" s="2" t="s">
        <v>19</v>
      </c>
      <c r="B31" s="3">
        <v>45411</v>
      </c>
      <c r="C31" s="4">
        <v>166263</v>
      </c>
      <c r="D31" s="2"/>
      <c r="E31" s="2"/>
      <c r="F31" s="2"/>
      <c r="G31" s="2"/>
      <c r="H31" s="2"/>
      <c r="I31" s="2"/>
      <c r="J31" s="2"/>
      <c r="K31" s="2"/>
      <c r="L31" s="2"/>
      <c r="M31" s="2">
        <v>100</v>
      </c>
      <c r="N31" s="2"/>
      <c r="O31" s="4"/>
      <c r="P31" s="4"/>
      <c r="Q31" s="4">
        <v>179546</v>
      </c>
    </row>
    <row r="32" spans="1:17" x14ac:dyDescent="0.25">
      <c r="A32" s="2" t="s">
        <v>20</v>
      </c>
      <c r="B32" s="3">
        <v>45412</v>
      </c>
      <c r="C32" s="4">
        <v>322077</v>
      </c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>
        <v>196052</v>
      </c>
    </row>
    <row r="33" spans="1:17" x14ac:dyDescent="0.25">
      <c r="A33" s="2"/>
      <c r="B33" s="3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</row>
    <row r="34" spans="1:17" ht="18.75" x14ac:dyDescent="0.3">
      <c r="A34" s="6"/>
      <c r="B34" s="6" t="s">
        <v>24</v>
      </c>
      <c r="C34" s="7">
        <f t="shared" ref="C34:Q34" si="0">SUM(C3:C33)</f>
        <v>3662561</v>
      </c>
      <c r="D34" s="7">
        <f t="shared" si="0"/>
        <v>0</v>
      </c>
      <c r="E34" s="7">
        <f t="shared" si="0"/>
        <v>0</v>
      </c>
      <c r="F34" s="7">
        <f t="shared" si="0"/>
        <v>0</v>
      </c>
      <c r="G34" s="7">
        <f t="shared" si="0"/>
        <v>0</v>
      </c>
      <c r="H34" s="7">
        <f t="shared" si="0"/>
        <v>0</v>
      </c>
      <c r="I34" s="7">
        <f t="shared" si="0"/>
        <v>64000</v>
      </c>
      <c r="J34" s="7">
        <f t="shared" si="0"/>
        <v>0</v>
      </c>
      <c r="K34" s="7">
        <f t="shared" si="0"/>
        <v>9900</v>
      </c>
      <c r="L34" s="7">
        <f t="shared" si="0"/>
        <v>0</v>
      </c>
      <c r="M34" s="7">
        <f t="shared" si="0"/>
        <v>2000</v>
      </c>
      <c r="N34" s="7">
        <f t="shared" si="0"/>
        <v>175</v>
      </c>
      <c r="O34" s="7">
        <f t="shared" si="0"/>
        <v>25</v>
      </c>
      <c r="P34" s="7">
        <f t="shared" si="0"/>
        <v>0</v>
      </c>
      <c r="Q34" s="7">
        <f t="shared" si="0"/>
        <v>3766718</v>
      </c>
    </row>
    <row r="35" spans="1:17" ht="15.75" x14ac:dyDescent="0.25">
      <c r="A35" s="1" t="s">
        <v>1</v>
      </c>
      <c r="B35" s="1" t="s">
        <v>2</v>
      </c>
      <c r="C35" s="1" t="s">
        <v>3</v>
      </c>
      <c r="D35" s="1" t="s">
        <v>4</v>
      </c>
      <c r="E35" s="1" t="s">
        <v>5</v>
      </c>
      <c r="F35" s="1" t="s">
        <v>6</v>
      </c>
      <c r="G35" s="1" t="s">
        <v>7</v>
      </c>
      <c r="H35" s="1" t="s">
        <v>8</v>
      </c>
      <c r="I35" s="1" t="s">
        <v>9</v>
      </c>
      <c r="J35" s="1" t="s">
        <v>10</v>
      </c>
      <c r="K35" s="1" t="s">
        <v>11</v>
      </c>
      <c r="L35" s="1" t="s">
        <v>12</v>
      </c>
      <c r="M35" s="1" t="s">
        <v>25</v>
      </c>
      <c r="N35" s="1" t="s">
        <v>26</v>
      </c>
      <c r="O35" s="1" t="s">
        <v>27</v>
      </c>
      <c r="P35" s="1" t="s">
        <v>28</v>
      </c>
      <c r="Q35" s="1"/>
    </row>
    <row r="36" spans="1:17" ht="18.75" x14ac:dyDescent="0.3">
      <c r="C36" s="14" t="s">
        <v>29</v>
      </c>
      <c r="D36" s="14"/>
      <c r="E36" s="8">
        <f>D34*8.81+E34*8.81+F34*9.65+G34*13.66+H34*13.66+I34*18.31+J34*19.3+K34*29+L34*48.2</f>
        <v>1458940</v>
      </c>
    </row>
    <row r="37" spans="1:17" x14ac:dyDescent="0.25">
      <c r="J37" s="9"/>
      <c r="K37" s="9"/>
    </row>
    <row r="38" spans="1:17" x14ac:dyDescent="0.25">
      <c r="C38" t="s">
        <v>30</v>
      </c>
      <c r="E38">
        <v>1200000</v>
      </c>
      <c r="J38" s="9"/>
      <c r="K38" s="9"/>
    </row>
    <row r="39" spans="1:17" x14ac:dyDescent="0.25">
      <c r="E39" t="s">
        <v>33</v>
      </c>
      <c r="J39" s="9"/>
      <c r="K39" s="9"/>
    </row>
    <row r="40" spans="1:17" x14ac:dyDescent="0.25">
      <c r="C40" t="s">
        <v>31</v>
      </c>
      <c r="E40">
        <f>E36-E38</f>
        <v>258940</v>
      </c>
      <c r="J40" s="9"/>
      <c r="K40" s="9"/>
    </row>
  </sheetData>
  <mergeCells count="2">
    <mergeCell ref="A1:Q1"/>
    <mergeCell ref="C36:D36"/>
  </mergeCells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4D328F-1E55-4C5F-8925-54D2BB2AD5F0}">
  <dimension ref="A1:Q40"/>
  <sheetViews>
    <sheetView topLeftCell="A16" workbookViewId="0">
      <selection activeCell="A34" sqref="A34:B35"/>
    </sheetView>
  </sheetViews>
  <sheetFormatPr defaultRowHeight="15" x14ac:dyDescent="0.25"/>
  <cols>
    <col min="1" max="1" width="11.42578125" bestFit="1" customWidth="1"/>
    <col min="2" max="2" width="10.140625" bestFit="1" customWidth="1"/>
    <col min="3" max="3" width="11.5703125" customWidth="1"/>
    <col min="4" max="4" width="10.28515625" customWidth="1"/>
    <col min="5" max="5" width="14.28515625" bestFit="1" customWidth="1"/>
    <col min="17" max="17" width="11.28515625" bestFit="1" customWidth="1"/>
  </cols>
  <sheetData>
    <row r="1" spans="1:17" ht="46.5" x14ac:dyDescent="0.25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</row>
    <row r="2" spans="1:17" ht="15.75" x14ac:dyDescent="0.25">
      <c r="A2" s="10" t="s">
        <v>1</v>
      </c>
      <c r="B2" s="10" t="s">
        <v>2</v>
      </c>
      <c r="C2" s="10" t="s">
        <v>3</v>
      </c>
      <c r="D2" s="10" t="s">
        <v>4</v>
      </c>
      <c r="E2" s="10" t="s">
        <v>34</v>
      </c>
      <c r="F2" s="10" t="s">
        <v>6</v>
      </c>
      <c r="G2" s="10" t="s">
        <v>7</v>
      </c>
      <c r="H2" s="10" t="s">
        <v>8</v>
      </c>
      <c r="I2" s="10" t="s">
        <v>9</v>
      </c>
      <c r="J2" s="10" t="s">
        <v>10</v>
      </c>
      <c r="K2" s="10" t="s">
        <v>11</v>
      </c>
      <c r="L2" s="10" t="s">
        <v>12</v>
      </c>
      <c r="M2" s="10" t="s">
        <v>13</v>
      </c>
      <c r="N2" s="10" t="s">
        <v>14</v>
      </c>
      <c r="O2" s="10" t="s">
        <v>15</v>
      </c>
      <c r="P2" s="10" t="s">
        <v>16</v>
      </c>
      <c r="Q2" s="10" t="s">
        <v>32</v>
      </c>
    </row>
    <row r="3" spans="1:17" x14ac:dyDescent="0.25">
      <c r="A3" s="5" t="s">
        <v>21</v>
      </c>
      <c r="B3" s="3">
        <v>45413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</row>
    <row r="4" spans="1:17" x14ac:dyDescent="0.25">
      <c r="A4" s="2" t="s">
        <v>22</v>
      </c>
      <c r="B4" s="3">
        <v>45414</v>
      </c>
      <c r="C4" s="4">
        <v>311203</v>
      </c>
      <c r="D4" s="4"/>
      <c r="E4" s="4"/>
      <c r="F4" s="4"/>
      <c r="G4" s="4"/>
      <c r="H4" s="4"/>
      <c r="I4" s="4">
        <v>14000</v>
      </c>
      <c r="J4" s="4"/>
      <c r="K4" s="4">
        <v>4000</v>
      </c>
      <c r="L4" s="4"/>
      <c r="M4" s="4">
        <v>800</v>
      </c>
      <c r="N4" s="4">
        <v>150</v>
      </c>
      <c r="O4" s="4"/>
      <c r="P4" s="4"/>
      <c r="Q4" s="4">
        <v>194546</v>
      </c>
    </row>
    <row r="5" spans="1:17" x14ac:dyDescent="0.25">
      <c r="A5" s="5" t="s">
        <v>23</v>
      </c>
      <c r="B5" s="3">
        <v>45415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</row>
    <row r="6" spans="1:17" x14ac:dyDescent="0.25">
      <c r="A6" s="2" t="s">
        <v>17</v>
      </c>
      <c r="B6" s="3">
        <v>45416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>
        <v>165332</v>
      </c>
    </row>
    <row r="7" spans="1:17" x14ac:dyDescent="0.25">
      <c r="A7" s="2" t="s">
        <v>18</v>
      </c>
      <c r="B7" s="3">
        <v>45417</v>
      </c>
      <c r="C7" s="4">
        <v>103896</v>
      </c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>
        <v>149611</v>
      </c>
    </row>
    <row r="8" spans="1:17" x14ac:dyDescent="0.25">
      <c r="A8" s="2" t="s">
        <v>19</v>
      </c>
      <c r="B8" s="3">
        <v>45418</v>
      </c>
      <c r="C8" s="4">
        <v>301292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>
        <v>324257</v>
      </c>
    </row>
    <row r="9" spans="1:17" x14ac:dyDescent="0.25">
      <c r="A9" s="2" t="s">
        <v>20</v>
      </c>
      <c r="B9" s="3">
        <v>45419</v>
      </c>
      <c r="C9" s="4">
        <v>259740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>
        <v>237632</v>
      </c>
    </row>
    <row r="10" spans="1:17" x14ac:dyDescent="0.25">
      <c r="A10" s="12" t="s">
        <v>21</v>
      </c>
      <c r="B10" s="3">
        <v>45420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</row>
    <row r="11" spans="1:17" x14ac:dyDescent="0.25">
      <c r="A11" s="2" t="s">
        <v>22</v>
      </c>
      <c r="B11" s="3">
        <v>45421</v>
      </c>
      <c r="C11" s="4">
        <v>332467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>
        <v>206689</v>
      </c>
    </row>
    <row r="12" spans="1:17" x14ac:dyDescent="0.25">
      <c r="A12" s="5" t="s">
        <v>23</v>
      </c>
      <c r="B12" s="3">
        <v>45422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</row>
    <row r="13" spans="1:17" x14ac:dyDescent="0.25">
      <c r="A13" s="2" t="s">
        <v>17</v>
      </c>
      <c r="B13" s="3">
        <v>45423</v>
      </c>
      <c r="C13" s="4"/>
      <c r="D13" s="4"/>
      <c r="E13" s="4"/>
      <c r="F13" s="4"/>
      <c r="G13" s="4"/>
      <c r="H13" s="4"/>
      <c r="I13" s="4">
        <v>19500</v>
      </c>
      <c r="J13" s="4"/>
      <c r="K13" s="4">
        <v>2350</v>
      </c>
      <c r="L13" s="4"/>
      <c r="M13" s="4"/>
      <c r="N13" s="4"/>
      <c r="O13" s="4"/>
      <c r="P13" s="4"/>
      <c r="Q13" s="4">
        <v>138864</v>
      </c>
    </row>
    <row r="14" spans="1:17" x14ac:dyDescent="0.25">
      <c r="A14" s="2" t="s">
        <v>18</v>
      </c>
      <c r="B14" s="3">
        <v>45424</v>
      </c>
      <c r="C14" s="4">
        <v>124675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>
        <v>152321</v>
      </c>
    </row>
    <row r="15" spans="1:17" x14ac:dyDescent="0.25">
      <c r="A15" s="2" t="s">
        <v>19</v>
      </c>
      <c r="B15" s="3">
        <v>45425</v>
      </c>
      <c r="C15" s="4">
        <v>155771</v>
      </c>
      <c r="D15" s="4"/>
      <c r="E15" s="4"/>
      <c r="F15" s="4"/>
      <c r="G15" s="4"/>
      <c r="H15" s="4"/>
      <c r="I15" s="4"/>
      <c r="J15" s="4"/>
      <c r="K15" s="4">
        <v>1340</v>
      </c>
      <c r="L15" s="4"/>
      <c r="M15" s="4">
        <v>400</v>
      </c>
      <c r="N15" s="4"/>
      <c r="O15" s="4"/>
      <c r="P15" s="4"/>
      <c r="Q15" s="4">
        <v>141372</v>
      </c>
    </row>
    <row r="16" spans="1:17" x14ac:dyDescent="0.25">
      <c r="A16" s="2" t="s">
        <v>20</v>
      </c>
      <c r="B16" s="3">
        <v>45426</v>
      </c>
      <c r="C16" s="4">
        <v>124675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>
        <v>143727</v>
      </c>
    </row>
    <row r="17" spans="1:17" x14ac:dyDescent="0.25">
      <c r="A17" s="2" t="s">
        <v>21</v>
      </c>
      <c r="B17" s="3">
        <v>45427</v>
      </c>
      <c r="C17" s="4">
        <v>124675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>
        <v>129728</v>
      </c>
    </row>
    <row r="18" spans="1:17" x14ac:dyDescent="0.25">
      <c r="A18" s="2" t="s">
        <v>22</v>
      </c>
      <c r="B18" s="3">
        <v>45428</v>
      </c>
      <c r="C18" s="4">
        <v>93506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>
        <v>189745</v>
      </c>
    </row>
    <row r="19" spans="1:17" x14ac:dyDescent="0.25">
      <c r="A19" s="5" t="s">
        <v>23</v>
      </c>
      <c r="B19" s="3">
        <v>45429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</row>
    <row r="20" spans="1:17" x14ac:dyDescent="0.25">
      <c r="A20" s="2" t="s">
        <v>17</v>
      </c>
      <c r="B20" s="3">
        <v>45430</v>
      </c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>
        <v>131454</v>
      </c>
    </row>
    <row r="21" spans="1:17" x14ac:dyDescent="0.25">
      <c r="A21" s="2" t="s">
        <v>18</v>
      </c>
      <c r="B21" s="3">
        <v>45431</v>
      </c>
      <c r="C21" s="4">
        <v>114285</v>
      </c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>
        <v>164541</v>
      </c>
    </row>
    <row r="22" spans="1:17" x14ac:dyDescent="0.25">
      <c r="A22" s="2" t="s">
        <v>19</v>
      </c>
      <c r="B22" s="3">
        <v>45432</v>
      </c>
      <c r="C22" s="4">
        <v>124600</v>
      </c>
      <c r="D22" s="4"/>
      <c r="E22" s="4"/>
      <c r="F22" s="4"/>
      <c r="G22" s="4"/>
      <c r="H22" s="4"/>
      <c r="I22" s="4">
        <v>7500</v>
      </c>
      <c r="J22" s="4"/>
      <c r="K22" s="4"/>
      <c r="L22" s="4"/>
      <c r="M22" s="4">
        <v>150</v>
      </c>
      <c r="N22" s="4"/>
      <c r="O22" s="4"/>
      <c r="P22" s="4"/>
      <c r="Q22" s="4">
        <v>131191</v>
      </c>
    </row>
    <row r="23" spans="1:17" x14ac:dyDescent="0.25">
      <c r="A23" s="2" t="s">
        <v>20</v>
      </c>
      <c r="B23" s="3">
        <v>45433</v>
      </c>
      <c r="C23" s="4">
        <v>316883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>
        <v>138843</v>
      </c>
    </row>
    <row r="24" spans="1:17" x14ac:dyDescent="0.25">
      <c r="A24" s="2" t="s">
        <v>21</v>
      </c>
      <c r="B24" s="3">
        <v>45434</v>
      </c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>
        <v>179387</v>
      </c>
    </row>
    <row r="25" spans="1:17" x14ac:dyDescent="0.25">
      <c r="A25" s="2" t="s">
        <v>22</v>
      </c>
      <c r="B25" s="3">
        <v>45435</v>
      </c>
      <c r="C25" s="4">
        <v>328883</v>
      </c>
      <c r="D25" s="4"/>
      <c r="E25" s="4"/>
      <c r="F25" s="4"/>
      <c r="G25" s="4"/>
      <c r="H25" s="4"/>
      <c r="I25" s="4">
        <v>7000</v>
      </c>
      <c r="J25" s="4"/>
      <c r="K25" s="4">
        <v>850</v>
      </c>
      <c r="L25" s="4"/>
      <c r="M25" s="4">
        <v>300</v>
      </c>
      <c r="N25" s="4">
        <v>50</v>
      </c>
      <c r="O25" s="4"/>
      <c r="P25" s="4"/>
      <c r="Q25" s="4">
        <v>205566</v>
      </c>
    </row>
    <row r="26" spans="1:17" x14ac:dyDescent="0.25">
      <c r="A26" s="5" t="s">
        <v>23</v>
      </c>
      <c r="B26" s="3">
        <v>45436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</row>
    <row r="27" spans="1:17" x14ac:dyDescent="0.25">
      <c r="A27" s="2" t="s">
        <v>17</v>
      </c>
      <c r="B27" s="3">
        <v>45437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>
        <v>88969</v>
      </c>
    </row>
    <row r="28" spans="1:17" x14ac:dyDescent="0.25">
      <c r="A28" s="2" t="s">
        <v>18</v>
      </c>
      <c r="B28" s="3">
        <v>45438</v>
      </c>
      <c r="C28" s="4">
        <v>51948</v>
      </c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>
        <v>155731</v>
      </c>
    </row>
    <row r="29" spans="1:17" x14ac:dyDescent="0.25">
      <c r="A29" s="2" t="s">
        <v>19</v>
      </c>
      <c r="B29" s="3">
        <v>45439</v>
      </c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</row>
    <row r="30" spans="1:17" x14ac:dyDescent="0.25">
      <c r="A30" s="2" t="s">
        <v>20</v>
      </c>
      <c r="B30" s="3">
        <v>45440</v>
      </c>
      <c r="C30" s="4">
        <v>83116</v>
      </c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>
        <v>32067</v>
      </c>
    </row>
    <row r="31" spans="1:17" x14ac:dyDescent="0.25">
      <c r="A31" s="2" t="s">
        <v>21</v>
      </c>
      <c r="B31" s="3">
        <v>45441</v>
      </c>
      <c r="C31" s="4">
        <v>408684</v>
      </c>
      <c r="D31" s="2"/>
      <c r="E31" s="2">
        <v>100</v>
      </c>
      <c r="F31" s="2"/>
      <c r="G31" s="2"/>
      <c r="H31" s="2"/>
      <c r="I31" s="2"/>
      <c r="J31" s="2"/>
      <c r="K31" s="2"/>
      <c r="L31" s="2"/>
      <c r="M31" s="2"/>
      <c r="N31" s="2"/>
      <c r="O31" s="4"/>
      <c r="P31" s="4"/>
      <c r="Q31" s="4">
        <v>340708</v>
      </c>
    </row>
    <row r="32" spans="1:17" x14ac:dyDescent="0.25">
      <c r="A32" s="2" t="s">
        <v>22</v>
      </c>
      <c r="B32" s="3">
        <v>45442</v>
      </c>
      <c r="C32" s="4">
        <v>575646</v>
      </c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>
        <v>704292</v>
      </c>
    </row>
    <row r="33" spans="1:17" x14ac:dyDescent="0.25">
      <c r="A33" s="5" t="s">
        <v>23</v>
      </c>
      <c r="B33" s="3">
        <v>45443</v>
      </c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</row>
    <row r="34" spans="1:17" ht="18.75" x14ac:dyDescent="0.3">
      <c r="A34" s="6"/>
      <c r="B34" s="6" t="s">
        <v>24</v>
      </c>
      <c r="C34" s="7">
        <f t="shared" ref="C34:Q34" si="0">SUM(C3:C33)</f>
        <v>3935945</v>
      </c>
      <c r="D34" s="7">
        <f t="shared" si="0"/>
        <v>0</v>
      </c>
      <c r="E34" s="7">
        <f t="shared" si="0"/>
        <v>100</v>
      </c>
      <c r="F34" s="7">
        <f t="shared" si="0"/>
        <v>0</v>
      </c>
      <c r="G34" s="7">
        <f t="shared" si="0"/>
        <v>0</v>
      </c>
      <c r="H34" s="7">
        <f t="shared" si="0"/>
        <v>0</v>
      </c>
      <c r="I34" s="7">
        <f t="shared" si="0"/>
        <v>48000</v>
      </c>
      <c r="J34" s="7">
        <f t="shared" si="0"/>
        <v>0</v>
      </c>
      <c r="K34" s="7">
        <f t="shared" si="0"/>
        <v>8540</v>
      </c>
      <c r="L34" s="7">
        <f t="shared" si="0"/>
        <v>0</v>
      </c>
      <c r="M34" s="7">
        <f t="shared" si="0"/>
        <v>1650</v>
      </c>
      <c r="N34" s="7">
        <f t="shared" si="0"/>
        <v>200</v>
      </c>
      <c r="O34" s="7">
        <f t="shared" si="0"/>
        <v>0</v>
      </c>
      <c r="P34" s="7">
        <f t="shared" si="0"/>
        <v>0</v>
      </c>
      <c r="Q34" s="7">
        <f t="shared" si="0"/>
        <v>4446573</v>
      </c>
    </row>
    <row r="35" spans="1:17" ht="15.75" x14ac:dyDescent="0.25">
      <c r="A35" s="1" t="s">
        <v>1</v>
      </c>
      <c r="B35" s="1" t="s">
        <v>2</v>
      </c>
      <c r="C35" s="1" t="s">
        <v>3</v>
      </c>
      <c r="D35" s="1" t="s">
        <v>4</v>
      </c>
      <c r="E35" s="1" t="s">
        <v>34</v>
      </c>
      <c r="F35" s="1" t="s">
        <v>6</v>
      </c>
      <c r="G35" s="1" t="s">
        <v>7</v>
      </c>
      <c r="H35" s="1" t="s">
        <v>8</v>
      </c>
      <c r="I35" s="1" t="s">
        <v>9</v>
      </c>
      <c r="J35" s="1" t="s">
        <v>10</v>
      </c>
      <c r="K35" s="1" t="s">
        <v>11</v>
      </c>
      <c r="L35" s="1" t="s">
        <v>12</v>
      </c>
      <c r="M35" s="1" t="s">
        <v>25</v>
      </c>
      <c r="N35" s="1" t="s">
        <v>26</v>
      </c>
      <c r="O35" s="1" t="s">
        <v>27</v>
      </c>
      <c r="P35" s="1" t="s">
        <v>28</v>
      </c>
      <c r="Q35" s="1"/>
    </row>
    <row r="36" spans="1:17" ht="18.75" x14ac:dyDescent="0.3">
      <c r="C36" s="14" t="s">
        <v>29</v>
      </c>
      <c r="D36" s="14"/>
      <c r="E36" s="8">
        <f>D34*8.81+E34*66.41+F34*9.65+G34*13.66+H34*13.66+I34*18.31+J34*19.3+K34*29+L34*48.2</f>
        <v>1133181</v>
      </c>
    </row>
    <row r="37" spans="1:17" x14ac:dyDescent="0.25">
      <c r="J37" s="9"/>
      <c r="K37" s="9"/>
    </row>
    <row r="38" spans="1:17" x14ac:dyDescent="0.25">
      <c r="C38" t="s">
        <v>30</v>
      </c>
      <c r="E38">
        <v>1386553</v>
      </c>
      <c r="J38" s="9"/>
      <c r="K38" s="9"/>
    </row>
    <row r="39" spans="1:17" x14ac:dyDescent="0.25">
      <c r="E39" t="s">
        <v>33</v>
      </c>
      <c r="J39" s="9"/>
      <c r="K39" s="9"/>
    </row>
    <row r="40" spans="1:17" x14ac:dyDescent="0.25">
      <c r="C40" t="s">
        <v>31</v>
      </c>
      <c r="E40">
        <f>E36-E38</f>
        <v>-253372</v>
      </c>
      <c r="J40" s="9"/>
      <c r="K40" s="9"/>
    </row>
  </sheetData>
  <mergeCells count="2">
    <mergeCell ref="A1:Q1"/>
    <mergeCell ref="C36:D36"/>
  </mergeCells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64F18-7E57-45DC-AB87-A957C4572DFF}">
  <dimension ref="A1:Q40"/>
  <sheetViews>
    <sheetView topLeftCell="A16" workbookViewId="0">
      <selection activeCell="Q33" sqref="Q33"/>
    </sheetView>
  </sheetViews>
  <sheetFormatPr defaultRowHeight="15" x14ac:dyDescent="0.25"/>
  <cols>
    <col min="1" max="1" width="11.42578125" bestFit="1" customWidth="1"/>
    <col min="2" max="2" width="10.140625" bestFit="1" customWidth="1"/>
    <col min="3" max="3" width="11.5703125" customWidth="1"/>
    <col min="4" max="4" width="10.28515625" customWidth="1"/>
    <col min="5" max="5" width="14.28515625" bestFit="1" customWidth="1"/>
    <col min="17" max="17" width="11.28515625" bestFit="1" customWidth="1"/>
  </cols>
  <sheetData>
    <row r="1" spans="1:17" ht="46.5" x14ac:dyDescent="0.25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</row>
    <row r="2" spans="1:17" ht="15.75" x14ac:dyDescent="0.25">
      <c r="A2" s="10" t="s">
        <v>1</v>
      </c>
      <c r="B2" s="10" t="s">
        <v>2</v>
      </c>
      <c r="C2" s="10" t="s">
        <v>3</v>
      </c>
      <c r="D2" s="10" t="s">
        <v>4</v>
      </c>
      <c r="E2" s="10" t="s">
        <v>34</v>
      </c>
      <c r="F2" s="10" t="s">
        <v>6</v>
      </c>
      <c r="G2" s="10" t="s">
        <v>7</v>
      </c>
      <c r="H2" s="10" t="s">
        <v>8</v>
      </c>
      <c r="I2" s="10" t="s">
        <v>9</v>
      </c>
      <c r="J2" s="10" t="s">
        <v>10</v>
      </c>
      <c r="K2" s="10" t="s">
        <v>11</v>
      </c>
      <c r="L2" s="10" t="s">
        <v>12</v>
      </c>
      <c r="M2" s="10" t="s">
        <v>13</v>
      </c>
      <c r="N2" s="10" t="s">
        <v>14</v>
      </c>
      <c r="O2" s="10" t="s">
        <v>15</v>
      </c>
      <c r="P2" s="10" t="s">
        <v>16</v>
      </c>
      <c r="Q2" s="10" t="s">
        <v>32</v>
      </c>
    </row>
    <row r="3" spans="1:17" x14ac:dyDescent="0.25">
      <c r="A3" s="2" t="s">
        <v>17</v>
      </c>
      <c r="B3" s="3">
        <v>45444</v>
      </c>
      <c r="C3" s="4"/>
      <c r="D3" s="4"/>
      <c r="E3" s="4"/>
      <c r="F3" s="4"/>
      <c r="G3" s="4"/>
      <c r="H3" s="4"/>
      <c r="I3" s="4">
        <v>40000</v>
      </c>
      <c r="J3" s="4"/>
      <c r="K3" s="4">
        <v>4630</v>
      </c>
      <c r="L3" s="4"/>
      <c r="M3" s="4">
        <v>750</v>
      </c>
      <c r="N3" s="4"/>
      <c r="O3" s="4"/>
      <c r="P3" s="4"/>
      <c r="Q3" s="4">
        <v>28411</v>
      </c>
    </row>
    <row r="4" spans="1:17" x14ac:dyDescent="0.25">
      <c r="A4" s="2" t="s">
        <v>18</v>
      </c>
      <c r="B4" s="3">
        <v>45445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>
        <v>47568</v>
      </c>
    </row>
    <row r="5" spans="1:17" x14ac:dyDescent="0.25">
      <c r="A5" s="2" t="s">
        <v>19</v>
      </c>
      <c r="B5" s="3">
        <v>45446</v>
      </c>
      <c r="C5" s="4">
        <v>155844</v>
      </c>
      <c r="D5" s="4"/>
      <c r="E5" s="4">
        <v>100</v>
      </c>
      <c r="F5" s="4"/>
      <c r="G5" s="4"/>
      <c r="H5" s="4"/>
      <c r="I5" s="4"/>
      <c r="J5" s="4"/>
      <c r="K5" s="4"/>
      <c r="L5" s="4"/>
      <c r="M5" s="4"/>
      <c r="N5" s="4">
        <v>200</v>
      </c>
      <c r="O5" s="4"/>
      <c r="P5" s="4"/>
      <c r="Q5" s="4">
        <v>117940</v>
      </c>
    </row>
    <row r="6" spans="1:17" x14ac:dyDescent="0.25">
      <c r="A6" s="2" t="s">
        <v>20</v>
      </c>
      <c r="B6" s="3">
        <v>45447</v>
      </c>
      <c r="C6" s="4">
        <v>103896</v>
      </c>
      <c r="D6" s="4"/>
      <c r="E6" s="4">
        <v>1100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>
        <v>98572</v>
      </c>
    </row>
    <row r="7" spans="1:17" x14ac:dyDescent="0.25">
      <c r="A7" s="2" t="s">
        <v>21</v>
      </c>
      <c r="B7" s="3">
        <v>45448</v>
      </c>
      <c r="C7" s="4">
        <v>119480</v>
      </c>
      <c r="D7" s="4"/>
      <c r="E7" s="4"/>
      <c r="F7" s="4"/>
      <c r="G7" s="4"/>
      <c r="H7" s="4"/>
      <c r="I7" s="4">
        <v>4000</v>
      </c>
      <c r="J7" s="4"/>
      <c r="K7" s="4"/>
      <c r="L7" s="4"/>
      <c r="M7" s="4"/>
      <c r="N7" s="4"/>
      <c r="O7" s="4"/>
      <c r="P7" s="4"/>
      <c r="Q7" s="4">
        <v>99511</v>
      </c>
    </row>
    <row r="8" spans="1:17" x14ac:dyDescent="0.25">
      <c r="A8" s="2" t="s">
        <v>22</v>
      </c>
      <c r="B8" s="3">
        <v>45449</v>
      </c>
      <c r="C8" s="4">
        <v>311688</v>
      </c>
      <c r="D8" s="4"/>
      <c r="E8" s="4"/>
      <c r="F8" s="4"/>
      <c r="G8" s="4"/>
      <c r="H8" s="4"/>
      <c r="I8" s="4"/>
      <c r="J8" s="4"/>
      <c r="K8" s="4"/>
      <c r="L8" s="4"/>
      <c r="M8" s="4">
        <v>1500</v>
      </c>
      <c r="N8" s="4">
        <v>300</v>
      </c>
      <c r="O8" s="4"/>
      <c r="P8" s="4"/>
      <c r="Q8" s="4">
        <v>186433</v>
      </c>
    </row>
    <row r="9" spans="1:17" x14ac:dyDescent="0.25">
      <c r="A9" s="5" t="s">
        <v>23</v>
      </c>
      <c r="B9" s="3">
        <v>45450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</row>
    <row r="10" spans="1:17" x14ac:dyDescent="0.25">
      <c r="A10" s="2" t="s">
        <v>17</v>
      </c>
      <c r="B10" s="3">
        <v>45451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>
        <v>89609</v>
      </c>
    </row>
    <row r="11" spans="1:17" x14ac:dyDescent="0.25">
      <c r="A11" s="2" t="s">
        <v>18</v>
      </c>
      <c r="B11" s="3">
        <v>45452</v>
      </c>
      <c r="C11" s="4">
        <v>25974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>
        <v>117711</v>
      </c>
    </row>
    <row r="12" spans="1:17" x14ac:dyDescent="0.25">
      <c r="A12" s="2" t="s">
        <v>19</v>
      </c>
      <c r="B12" s="3">
        <v>45453</v>
      </c>
      <c r="C12" s="4">
        <v>415584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>
        <v>231549</v>
      </c>
    </row>
    <row r="13" spans="1:17" x14ac:dyDescent="0.25">
      <c r="A13" s="2" t="s">
        <v>20</v>
      </c>
      <c r="B13" s="3">
        <v>45454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>
        <v>119756</v>
      </c>
    </row>
    <row r="14" spans="1:17" x14ac:dyDescent="0.25">
      <c r="A14" s="2" t="s">
        <v>21</v>
      </c>
      <c r="B14" s="3">
        <v>45455</v>
      </c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>
        <v>117782</v>
      </c>
    </row>
    <row r="15" spans="1:17" x14ac:dyDescent="0.25">
      <c r="A15" s="2" t="s">
        <v>22</v>
      </c>
      <c r="B15" s="3">
        <v>45456</v>
      </c>
      <c r="C15" s="4">
        <v>1038961</v>
      </c>
      <c r="D15" s="4"/>
      <c r="E15" s="4"/>
      <c r="F15" s="4"/>
      <c r="G15" s="4"/>
      <c r="H15" s="4"/>
      <c r="I15" s="4">
        <v>5000</v>
      </c>
      <c r="J15" s="4"/>
      <c r="K15" s="4"/>
      <c r="L15" s="4"/>
      <c r="M15" s="4"/>
      <c r="N15" s="4"/>
      <c r="O15" s="4"/>
      <c r="P15" s="4"/>
      <c r="Q15" s="4">
        <v>350527</v>
      </c>
    </row>
    <row r="16" spans="1:17" x14ac:dyDescent="0.25">
      <c r="A16" s="5" t="s">
        <v>23</v>
      </c>
      <c r="B16" s="3">
        <v>45457</v>
      </c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</row>
    <row r="17" spans="1:17" x14ac:dyDescent="0.25">
      <c r="A17" s="2" t="s">
        <v>17</v>
      </c>
      <c r="B17" s="3">
        <v>45458</v>
      </c>
      <c r="C17" s="4">
        <v>311688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>
        <v>664152</v>
      </c>
    </row>
    <row r="18" spans="1:17" x14ac:dyDescent="0.25">
      <c r="A18" s="2" t="s">
        <v>18</v>
      </c>
      <c r="B18" s="3">
        <v>45459</v>
      </c>
      <c r="C18" s="4">
        <v>238961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>
        <v>776807</v>
      </c>
    </row>
    <row r="19" spans="1:17" x14ac:dyDescent="0.25">
      <c r="A19" s="2" t="s">
        <v>19</v>
      </c>
      <c r="B19" s="3">
        <v>45460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</row>
    <row r="20" spans="1:17" x14ac:dyDescent="0.25">
      <c r="A20" s="2" t="s">
        <v>20</v>
      </c>
      <c r="B20" s="3">
        <v>45461</v>
      </c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</row>
    <row r="21" spans="1:17" x14ac:dyDescent="0.25">
      <c r="A21" s="2" t="s">
        <v>21</v>
      </c>
      <c r="B21" s="3">
        <v>45462</v>
      </c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</row>
    <row r="22" spans="1:17" x14ac:dyDescent="0.25">
      <c r="A22" s="2" t="s">
        <v>22</v>
      </c>
      <c r="B22" s="3">
        <v>45463</v>
      </c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</row>
    <row r="23" spans="1:17" x14ac:dyDescent="0.25">
      <c r="A23" s="5" t="s">
        <v>23</v>
      </c>
      <c r="B23" s="3">
        <v>45464</v>
      </c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</row>
    <row r="24" spans="1:17" x14ac:dyDescent="0.25">
      <c r="A24" s="2" t="s">
        <v>17</v>
      </c>
      <c r="B24" s="3">
        <v>45465</v>
      </c>
      <c r="C24" s="4">
        <v>124675</v>
      </c>
      <c r="D24" s="4"/>
      <c r="E24" s="4"/>
      <c r="F24" s="4"/>
      <c r="G24" s="4"/>
      <c r="H24" s="4"/>
      <c r="I24" s="4">
        <v>7500</v>
      </c>
      <c r="J24" s="4"/>
      <c r="K24" s="4"/>
      <c r="L24" s="4"/>
      <c r="M24" s="4"/>
      <c r="N24" s="4"/>
      <c r="O24" s="4"/>
      <c r="P24" s="4"/>
      <c r="Q24" s="4">
        <v>118320</v>
      </c>
    </row>
    <row r="25" spans="1:17" x14ac:dyDescent="0.25">
      <c r="A25" s="2" t="s">
        <v>18</v>
      </c>
      <c r="B25" s="3">
        <v>45466</v>
      </c>
      <c r="C25" s="4">
        <v>62337</v>
      </c>
      <c r="D25" s="4"/>
      <c r="E25" s="4"/>
      <c r="F25" s="4"/>
      <c r="G25" s="4"/>
      <c r="H25" s="4"/>
      <c r="I25" s="4">
        <v>12000</v>
      </c>
      <c r="J25" s="4"/>
      <c r="K25" s="4">
        <v>400</v>
      </c>
      <c r="L25" s="4"/>
      <c r="M25" s="4"/>
      <c r="N25" s="4"/>
      <c r="O25" s="4"/>
      <c r="P25" s="4"/>
      <c r="Q25" s="4">
        <v>112380</v>
      </c>
    </row>
    <row r="26" spans="1:17" x14ac:dyDescent="0.25">
      <c r="A26" s="2" t="s">
        <v>19</v>
      </c>
      <c r="B26" s="3">
        <v>45467</v>
      </c>
      <c r="C26" s="4">
        <v>119480</v>
      </c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>
        <v>25</v>
      </c>
      <c r="P26" s="4"/>
      <c r="Q26" s="4">
        <v>121233</v>
      </c>
    </row>
    <row r="27" spans="1:17" x14ac:dyDescent="0.25">
      <c r="A27" s="2" t="s">
        <v>20</v>
      </c>
      <c r="B27" s="3">
        <v>45468</v>
      </c>
      <c r="C27" s="4">
        <v>103896</v>
      </c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>
        <v>74529</v>
      </c>
    </row>
    <row r="28" spans="1:17" x14ac:dyDescent="0.25">
      <c r="A28" s="2" t="s">
        <v>21</v>
      </c>
      <c r="B28" s="3">
        <v>45469</v>
      </c>
      <c r="C28" s="4">
        <v>20779</v>
      </c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>
        <v>111767</v>
      </c>
    </row>
    <row r="29" spans="1:17" x14ac:dyDescent="0.25">
      <c r="A29" s="2" t="s">
        <v>22</v>
      </c>
      <c r="B29" s="3">
        <v>45470</v>
      </c>
      <c r="C29" s="4">
        <v>464971</v>
      </c>
      <c r="D29" s="4"/>
      <c r="E29" s="4"/>
      <c r="F29" s="4"/>
      <c r="G29" s="4"/>
      <c r="H29" s="4"/>
      <c r="I29" s="4">
        <v>1500</v>
      </c>
      <c r="J29" s="4"/>
      <c r="K29" s="4"/>
      <c r="L29" s="4"/>
      <c r="M29" s="4"/>
      <c r="N29" s="4"/>
      <c r="O29" s="4"/>
      <c r="P29" s="4"/>
      <c r="Q29" s="4">
        <v>164912</v>
      </c>
    </row>
    <row r="30" spans="1:17" x14ac:dyDescent="0.25">
      <c r="A30" s="5" t="s">
        <v>23</v>
      </c>
      <c r="B30" s="3">
        <v>45471</v>
      </c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</row>
    <row r="31" spans="1:17" x14ac:dyDescent="0.25">
      <c r="A31" s="2" t="s">
        <v>17</v>
      </c>
      <c r="B31" s="3">
        <v>45472</v>
      </c>
      <c r="C31" s="4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4"/>
      <c r="P31" s="4"/>
      <c r="Q31" s="4">
        <v>207588</v>
      </c>
    </row>
    <row r="32" spans="1:17" x14ac:dyDescent="0.25">
      <c r="A32" s="2" t="s">
        <v>18</v>
      </c>
      <c r="B32" s="3">
        <v>45473</v>
      </c>
      <c r="C32" s="4">
        <v>374025</v>
      </c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>
        <v>407060</v>
      </c>
    </row>
    <row r="33" spans="1:17" x14ac:dyDescent="0.25">
      <c r="A33" s="2"/>
      <c r="B33" s="3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</row>
    <row r="34" spans="1:17" ht="18.75" x14ac:dyDescent="0.3">
      <c r="A34" s="6"/>
      <c r="B34" s="6" t="s">
        <v>24</v>
      </c>
      <c r="C34" s="7">
        <f t="shared" ref="C34:Q34" si="0">SUM(C3:C33)</f>
        <v>3992239</v>
      </c>
      <c r="D34" s="7">
        <f t="shared" si="0"/>
        <v>0</v>
      </c>
      <c r="E34" s="7">
        <f t="shared" si="0"/>
        <v>1200</v>
      </c>
      <c r="F34" s="7">
        <f t="shared" si="0"/>
        <v>0</v>
      </c>
      <c r="G34" s="7">
        <f t="shared" si="0"/>
        <v>0</v>
      </c>
      <c r="H34" s="7">
        <f t="shared" si="0"/>
        <v>0</v>
      </c>
      <c r="I34" s="7">
        <f t="shared" si="0"/>
        <v>70000</v>
      </c>
      <c r="J34" s="7">
        <f t="shared" si="0"/>
        <v>0</v>
      </c>
      <c r="K34" s="7">
        <f t="shared" si="0"/>
        <v>5030</v>
      </c>
      <c r="L34" s="7">
        <f t="shared" si="0"/>
        <v>0</v>
      </c>
      <c r="M34" s="7">
        <f t="shared" si="0"/>
        <v>2250</v>
      </c>
      <c r="N34" s="7">
        <f t="shared" si="0"/>
        <v>500</v>
      </c>
      <c r="O34" s="7">
        <f t="shared" si="0"/>
        <v>25</v>
      </c>
      <c r="P34" s="7">
        <f t="shared" si="0"/>
        <v>0</v>
      </c>
      <c r="Q34" s="7">
        <f t="shared" si="0"/>
        <v>4364117</v>
      </c>
    </row>
    <row r="35" spans="1:17" ht="15.75" x14ac:dyDescent="0.25">
      <c r="A35" s="1" t="s">
        <v>1</v>
      </c>
      <c r="B35" s="1" t="s">
        <v>2</v>
      </c>
      <c r="C35" s="1" t="s">
        <v>3</v>
      </c>
      <c r="D35" s="1" t="s">
        <v>4</v>
      </c>
      <c r="E35" s="1" t="s">
        <v>34</v>
      </c>
      <c r="F35" s="1" t="s">
        <v>6</v>
      </c>
      <c r="G35" s="1" t="s">
        <v>7</v>
      </c>
      <c r="H35" s="1" t="s">
        <v>8</v>
      </c>
      <c r="I35" s="1" t="s">
        <v>9</v>
      </c>
      <c r="J35" s="1" t="s">
        <v>10</v>
      </c>
      <c r="K35" s="1" t="s">
        <v>11</v>
      </c>
      <c r="L35" s="1" t="s">
        <v>12</v>
      </c>
      <c r="M35" s="1" t="s">
        <v>25</v>
      </c>
      <c r="N35" s="1" t="s">
        <v>26</v>
      </c>
      <c r="O35" s="1" t="s">
        <v>27</v>
      </c>
      <c r="P35" s="1" t="s">
        <v>28</v>
      </c>
      <c r="Q35" s="1"/>
    </row>
    <row r="36" spans="1:17" ht="18.75" x14ac:dyDescent="0.3">
      <c r="C36" s="14" t="s">
        <v>29</v>
      </c>
      <c r="D36" s="14"/>
      <c r="E36" s="8">
        <f>D34*8.81+E34*66.41+F34*9.65+G34*13.66+H34*13.66+I34*18.31+J34*19.3+K34*29+L34*48.2</f>
        <v>1507262</v>
      </c>
    </row>
    <row r="37" spans="1:17" x14ac:dyDescent="0.25">
      <c r="J37" s="9"/>
      <c r="K37" s="9"/>
    </row>
    <row r="38" spans="1:17" x14ac:dyDescent="0.25">
      <c r="C38" t="s">
        <v>30</v>
      </c>
      <c r="E38">
        <v>1386553</v>
      </c>
      <c r="J38" s="9"/>
      <c r="K38" s="9"/>
    </row>
    <row r="39" spans="1:17" x14ac:dyDescent="0.25">
      <c r="E39" t="s">
        <v>33</v>
      </c>
      <c r="J39" s="9"/>
      <c r="K39" s="9"/>
    </row>
    <row r="40" spans="1:17" x14ac:dyDescent="0.25">
      <c r="C40" t="s">
        <v>31</v>
      </c>
      <c r="E40">
        <f>E36-E38</f>
        <v>120709</v>
      </c>
      <c r="J40" s="9"/>
      <c r="K40" s="9"/>
    </row>
  </sheetData>
  <mergeCells count="2">
    <mergeCell ref="A1:Q1"/>
    <mergeCell ref="C36:D36"/>
  </mergeCells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FE26D-F004-487F-B16F-079322AF0BB6}">
  <dimension ref="A1:Q40"/>
  <sheetViews>
    <sheetView topLeftCell="A19" workbookViewId="0">
      <selection activeCell="N7" sqref="N7"/>
    </sheetView>
  </sheetViews>
  <sheetFormatPr defaultRowHeight="15" x14ac:dyDescent="0.25"/>
  <cols>
    <col min="1" max="1" width="11.42578125" bestFit="1" customWidth="1"/>
    <col min="2" max="2" width="10.140625" bestFit="1" customWidth="1"/>
    <col min="3" max="3" width="11.5703125" customWidth="1"/>
    <col min="4" max="4" width="10.28515625" customWidth="1"/>
    <col min="5" max="5" width="14.28515625" bestFit="1" customWidth="1"/>
    <col min="17" max="17" width="11.28515625" bestFit="1" customWidth="1"/>
  </cols>
  <sheetData>
    <row r="1" spans="1:17" ht="46.5" x14ac:dyDescent="0.25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</row>
    <row r="2" spans="1:17" ht="15.75" x14ac:dyDescent="0.25">
      <c r="A2" s="10" t="s">
        <v>1</v>
      </c>
      <c r="B2" s="10" t="s">
        <v>2</v>
      </c>
      <c r="C2" s="10" t="s">
        <v>3</v>
      </c>
      <c r="D2" s="10" t="s">
        <v>4</v>
      </c>
      <c r="E2" s="10" t="s">
        <v>34</v>
      </c>
      <c r="F2" s="10" t="s">
        <v>6</v>
      </c>
      <c r="G2" s="10" t="s">
        <v>7</v>
      </c>
      <c r="H2" s="10" t="s">
        <v>8</v>
      </c>
      <c r="I2" s="10" t="s">
        <v>9</v>
      </c>
      <c r="J2" s="10" t="s">
        <v>10</v>
      </c>
      <c r="K2" s="10" t="s">
        <v>11</v>
      </c>
      <c r="L2" s="10" t="s">
        <v>12</v>
      </c>
      <c r="M2" s="10" t="s">
        <v>13</v>
      </c>
      <c r="N2" s="10" t="s">
        <v>14</v>
      </c>
      <c r="O2" s="10" t="s">
        <v>15</v>
      </c>
      <c r="P2" s="10" t="s">
        <v>16</v>
      </c>
      <c r="Q2" s="10" t="s">
        <v>32</v>
      </c>
    </row>
    <row r="3" spans="1:17" x14ac:dyDescent="0.25">
      <c r="A3" s="2" t="s">
        <v>19</v>
      </c>
      <c r="B3" s="3">
        <v>45474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>
        <v>73355</v>
      </c>
    </row>
    <row r="4" spans="1:17" x14ac:dyDescent="0.25">
      <c r="A4" s="2" t="s">
        <v>20</v>
      </c>
      <c r="B4" s="3">
        <v>45475</v>
      </c>
      <c r="C4" s="4">
        <v>103896</v>
      </c>
      <c r="D4" s="4"/>
      <c r="E4" s="4"/>
      <c r="F4" s="4">
        <v>500</v>
      </c>
      <c r="G4" s="4"/>
      <c r="H4" s="4"/>
      <c r="I4" s="4">
        <v>21000</v>
      </c>
      <c r="J4" s="4"/>
      <c r="K4" s="4">
        <v>700</v>
      </c>
      <c r="L4" s="4"/>
      <c r="M4" s="4"/>
      <c r="N4" s="4"/>
      <c r="O4" s="4"/>
      <c r="P4" s="4"/>
      <c r="Q4" s="4">
        <v>76394</v>
      </c>
    </row>
    <row r="5" spans="1:17" x14ac:dyDescent="0.25">
      <c r="A5" s="2" t="s">
        <v>21</v>
      </c>
      <c r="B5" s="3">
        <v>45476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>
        <v>113021</v>
      </c>
    </row>
    <row r="6" spans="1:17" x14ac:dyDescent="0.25">
      <c r="A6" s="2" t="s">
        <v>22</v>
      </c>
      <c r="B6" s="3">
        <v>45477</v>
      </c>
      <c r="C6" s="4">
        <v>362649</v>
      </c>
      <c r="D6" s="4"/>
      <c r="E6" s="4"/>
      <c r="F6" s="4"/>
      <c r="G6" s="4"/>
      <c r="H6" s="4"/>
      <c r="I6" s="4"/>
      <c r="J6" s="4"/>
      <c r="K6" s="4"/>
      <c r="L6" s="4"/>
      <c r="M6" s="4"/>
      <c r="N6" s="4">
        <v>150</v>
      </c>
      <c r="O6" s="4"/>
      <c r="P6" s="4"/>
      <c r="Q6" s="4">
        <v>162338</v>
      </c>
    </row>
    <row r="7" spans="1:17" x14ac:dyDescent="0.25">
      <c r="A7" s="2" t="s">
        <v>23</v>
      </c>
      <c r="B7" s="3">
        <v>45478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</row>
    <row r="8" spans="1:17" x14ac:dyDescent="0.25">
      <c r="A8" s="2" t="s">
        <v>17</v>
      </c>
      <c r="B8" s="3">
        <v>45479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>
        <v>119124</v>
      </c>
    </row>
    <row r="9" spans="1:17" x14ac:dyDescent="0.25">
      <c r="A9" s="2" t="s">
        <v>18</v>
      </c>
      <c r="B9" s="3">
        <v>45480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>
        <v>110579</v>
      </c>
    </row>
    <row r="10" spans="1:17" x14ac:dyDescent="0.25">
      <c r="A10" s="2" t="s">
        <v>19</v>
      </c>
      <c r="B10" s="3">
        <v>45481</v>
      </c>
      <c r="C10" s="4">
        <v>124675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>
        <v>120005</v>
      </c>
    </row>
    <row r="11" spans="1:17" x14ac:dyDescent="0.25">
      <c r="A11" s="2" t="s">
        <v>20</v>
      </c>
      <c r="B11" s="3">
        <v>45482</v>
      </c>
      <c r="C11" s="4">
        <v>135064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>
        <v>135634</v>
      </c>
    </row>
    <row r="12" spans="1:17" x14ac:dyDescent="0.25">
      <c r="A12" s="2" t="s">
        <v>21</v>
      </c>
      <c r="B12" s="3">
        <v>45483</v>
      </c>
      <c r="C12" s="4">
        <v>155844</v>
      </c>
      <c r="D12" s="4"/>
      <c r="E12" s="4">
        <v>100</v>
      </c>
      <c r="F12" s="4"/>
      <c r="G12" s="4"/>
      <c r="H12" s="4"/>
      <c r="I12" s="4"/>
      <c r="J12" s="4"/>
      <c r="K12" s="4">
        <v>500</v>
      </c>
      <c r="L12" s="4"/>
      <c r="M12" s="4"/>
      <c r="N12" s="4"/>
      <c r="O12" s="4"/>
      <c r="P12" s="4"/>
      <c r="Q12" s="4">
        <v>154837</v>
      </c>
    </row>
    <row r="13" spans="1:17" x14ac:dyDescent="0.25">
      <c r="A13" s="2" t="s">
        <v>22</v>
      </c>
      <c r="B13" s="3">
        <v>45484</v>
      </c>
      <c r="C13" s="4">
        <v>256379</v>
      </c>
      <c r="D13" s="4"/>
      <c r="E13" s="4"/>
      <c r="F13" s="4"/>
      <c r="G13" s="4"/>
      <c r="H13" s="4"/>
      <c r="I13" s="4">
        <v>8500</v>
      </c>
      <c r="J13" s="4"/>
      <c r="K13" s="4"/>
      <c r="L13" s="4"/>
      <c r="M13" s="4">
        <v>100</v>
      </c>
      <c r="N13" s="4"/>
      <c r="O13" s="4"/>
      <c r="P13" s="4"/>
      <c r="Q13" s="4">
        <v>218439</v>
      </c>
    </row>
    <row r="14" spans="1:17" x14ac:dyDescent="0.25">
      <c r="A14" s="2" t="s">
        <v>23</v>
      </c>
      <c r="B14" s="3">
        <v>45485</v>
      </c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</row>
    <row r="15" spans="1:17" x14ac:dyDescent="0.25">
      <c r="A15" s="2" t="s">
        <v>17</v>
      </c>
      <c r="B15" s="3">
        <v>45486</v>
      </c>
      <c r="C15" s="4"/>
      <c r="D15" s="4"/>
      <c r="E15" s="4"/>
      <c r="F15" s="4"/>
      <c r="G15" s="4"/>
      <c r="H15" s="4"/>
      <c r="I15" s="4"/>
      <c r="J15" s="4"/>
      <c r="K15" s="4">
        <v>500</v>
      </c>
      <c r="L15" s="4"/>
      <c r="M15" s="4"/>
      <c r="N15" s="4"/>
      <c r="O15" s="4"/>
      <c r="P15" s="4"/>
      <c r="Q15" s="4">
        <v>111202</v>
      </c>
    </row>
    <row r="16" spans="1:17" x14ac:dyDescent="0.25">
      <c r="A16" s="2" t="s">
        <v>18</v>
      </c>
      <c r="B16" s="3">
        <v>45487</v>
      </c>
      <c r="C16" s="4">
        <v>88311</v>
      </c>
      <c r="D16" s="4"/>
      <c r="E16" s="4"/>
      <c r="F16" s="4"/>
      <c r="G16" s="4"/>
      <c r="H16" s="4"/>
      <c r="I16" s="4">
        <v>22500</v>
      </c>
      <c r="J16" s="4"/>
      <c r="K16" s="4">
        <v>500</v>
      </c>
      <c r="L16" s="4"/>
      <c r="M16" s="4"/>
      <c r="N16" s="4"/>
      <c r="O16" s="4"/>
      <c r="P16" s="4"/>
      <c r="Q16" s="4">
        <v>130959</v>
      </c>
    </row>
    <row r="17" spans="1:17" x14ac:dyDescent="0.25">
      <c r="A17" s="2" t="s">
        <v>19</v>
      </c>
      <c r="B17" s="3">
        <v>45488</v>
      </c>
      <c r="C17" s="4">
        <v>15584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>
        <v>125999</v>
      </c>
    </row>
    <row r="18" spans="1:17" x14ac:dyDescent="0.25">
      <c r="A18" s="2" t="s">
        <v>20</v>
      </c>
      <c r="B18" s="3">
        <v>45489</v>
      </c>
      <c r="C18" s="4">
        <v>311688</v>
      </c>
      <c r="D18" s="4"/>
      <c r="E18" s="4"/>
      <c r="F18" s="4"/>
      <c r="G18" s="4"/>
      <c r="H18" s="4"/>
      <c r="I18" s="4"/>
      <c r="J18" s="4"/>
      <c r="K18" s="4">
        <v>2500</v>
      </c>
      <c r="L18" s="4"/>
      <c r="M18" s="4"/>
      <c r="N18" s="4"/>
      <c r="O18" s="4"/>
      <c r="P18" s="4"/>
      <c r="Q18" s="4">
        <v>133209</v>
      </c>
    </row>
    <row r="19" spans="1:17" x14ac:dyDescent="0.25">
      <c r="A19" s="2" t="s">
        <v>21</v>
      </c>
      <c r="B19" s="3">
        <v>45490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>
        <v>198061</v>
      </c>
    </row>
    <row r="20" spans="1:17" x14ac:dyDescent="0.25">
      <c r="A20" s="2" t="s">
        <v>22</v>
      </c>
      <c r="B20" s="3">
        <v>45491</v>
      </c>
      <c r="C20" s="4">
        <v>353246</v>
      </c>
      <c r="D20" s="4"/>
      <c r="E20" s="4"/>
      <c r="F20" s="4"/>
      <c r="G20" s="4"/>
      <c r="H20" s="4"/>
      <c r="I20" s="4"/>
      <c r="J20" s="4"/>
      <c r="K20" s="4">
        <v>210</v>
      </c>
      <c r="L20" s="4"/>
      <c r="M20" s="4"/>
      <c r="N20" s="4"/>
      <c r="O20" s="4"/>
      <c r="P20" s="4"/>
      <c r="Q20" s="4">
        <v>157173</v>
      </c>
    </row>
    <row r="21" spans="1:17" x14ac:dyDescent="0.25">
      <c r="A21" s="2" t="s">
        <v>23</v>
      </c>
      <c r="B21" s="3">
        <v>45492</v>
      </c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</row>
    <row r="22" spans="1:17" x14ac:dyDescent="0.25">
      <c r="A22" s="2" t="s">
        <v>17</v>
      </c>
      <c r="B22" s="3">
        <v>45493</v>
      </c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</row>
    <row r="23" spans="1:17" x14ac:dyDescent="0.25">
      <c r="A23" s="2" t="s">
        <v>18</v>
      </c>
      <c r="B23" s="3">
        <v>45494</v>
      </c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</row>
    <row r="24" spans="1:17" x14ac:dyDescent="0.25">
      <c r="A24" s="2" t="s">
        <v>19</v>
      </c>
      <c r="B24" s="3">
        <v>45495</v>
      </c>
      <c r="C24" s="4">
        <v>385000</v>
      </c>
      <c r="D24" s="4"/>
      <c r="E24" s="4"/>
      <c r="F24" s="4"/>
      <c r="G24" s="4"/>
      <c r="H24" s="4"/>
      <c r="I24" s="4">
        <v>15000</v>
      </c>
      <c r="J24" s="4"/>
      <c r="K24" s="4">
        <v>290</v>
      </c>
      <c r="L24" s="4"/>
      <c r="M24" s="4"/>
      <c r="N24" s="4"/>
      <c r="O24" s="4"/>
      <c r="P24" s="4"/>
      <c r="Q24" s="4">
        <v>369655</v>
      </c>
    </row>
    <row r="25" spans="1:17" x14ac:dyDescent="0.25">
      <c r="A25" s="2" t="s">
        <v>20</v>
      </c>
      <c r="B25" s="3">
        <v>45496</v>
      </c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>
        <v>90978</v>
      </c>
    </row>
    <row r="26" spans="1:17" x14ac:dyDescent="0.25">
      <c r="A26" s="2" t="s">
        <v>21</v>
      </c>
      <c r="B26" s="3">
        <v>45497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>
        <v>140002</v>
      </c>
    </row>
    <row r="27" spans="1:17" x14ac:dyDescent="0.25">
      <c r="A27" s="2" t="s">
        <v>22</v>
      </c>
      <c r="B27" s="3">
        <v>45498</v>
      </c>
      <c r="C27" s="4">
        <v>369818</v>
      </c>
      <c r="D27" s="4">
        <v>5000</v>
      </c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>
        <v>148293</v>
      </c>
    </row>
    <row r="28" spans="1:17" x14ac:dyDescent="0.25">
      <c r="A28" s="2" t="s">
        <v>23</v>
      </c>
      <c r="B28" s="3">
        <v>45499</v>
      </c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</row>
    <row r="29" spans="1:17" x14ac:dyDescent="0.25">
      <c r="A29" s="2" t="s">
        <v>17</v>
      </c>
      <c r="B29" s="3">
        <v>45500</v>
      </c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>
        <v>108870</v>
      </c>
    </row>
    <row r="30" spans="1:17" x14ac:dyDescent="0.25">
      <c r="A30" s="2" t="s">
        <v>18</v>
      </c>
      <c r="B30" s="3">
        <v>45501</v>
      </c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>
        <v>110834</v>
      </c>
    </row>
    <row r="31" spans="1:17" x14ac:dyDescent="0.25">
      <c r="A31" s="2" t="s">
        <v>19</v>
      </c>
      <c r="B31" s="3">
        <v>45502</v>
      </c>
      <c r="C31" s="4">
        <v>206190</v>
      </c>
      <c r="D31" s="2"/>
      <c r="E31" s="2"/>
      <c r="F31" s="2"/>
      <c r="G31" s="2"/>
      <c r="H31" s="2"/>
      <c r="I31" s="2">
        <v>10000</v>
      </c>
      <c r="J31" s="2"/>
      <c r="K31" s="2">
        <v>2500</v>
      </c>
      <c r="L31" s="2"/>
      <c r="M31" s="2"/>
      <c r="N31" s="2"/>
      <c r="O31" s="4"/>
      <c r="P31" s="4"/>
      <c r="Q31" s="4">
        <v>157752</v>
      </c>
    </row>
    <row r="32" spans="1:17" x14ac:dyDescent="0.25">
      <c r="A32" s="2" t="s">
        <v>20</v>
      </c>
      <c r="B32" s="3">
        <v>45503</v>
      </c>
      <c r="C32" s="4">
        <v>179740</v>
      </c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>
        <v>177214</v>
      </c>
    </row>
    <row r="33" spans="1:17" x14ac:dyDescent="0.25">
      <c r="A33" s="2" t="s">
        <v>21</v>
      </c>
      <c r="B33" s="3">
        <v>45504</v>
      </c>
      <c r="C33" s="4">
        <v>400936</v>
      </c>
      <c r="D33" s="4"/>
      <c r="E33" s="4"/>
      <c r="F33" s="4"/>
      <c r="G33" s="4"/>
      <c r="H33" s="4"/>
      <c r="I33" s="4">
        <v>12000</v>
      </c>
      <c r="J33" s="4"/>
      <c r="K33" s="4"/>
      <c r="L33" s="4"/>
      <c r="M33" s="4"/>
      <c r="N33" s="4"/>
      <c r="O33" s="4"/>
      <c r="P33" s="4"/>
      <c r="Q33" s="4">
        <v>393163</v>
      </c>
    </row>
    <row r="34" spans="1:17" ht="18.75" x14ac:dyDescent="0.3">
      <c r="A34" s="6"/>
      <c r="B34" s="6" t="s">
        <v>24</v>
      </c>
      <c r="C34" s="7">
        <f t="shared" ref="C34:Q34" si="0">SUM(C3:C33)</f>
        <v>3449020</v>
      </c>
      <c r="D34" s="7">
        <f t="shared" si="0"/>
        <v>5000</v>
      </c>
      <c r="E34" s="7">
        <f t="shared" si="0"/>
        <v>100</v>
      </c>
      <c r="F34" s="7">
        <f t="shared" si="0"/>
        <v>500</v>
      </c>
      <c r="G34" s="7">
        <f t="shared" si="0"/>
        <v>0</v>
      </c>
      <c r="H34" s="7">
        <f t="shared" si="0"/>
        <v>0</v>
      </c>
      <c r="I34" s="7">
        <f t="shared" si="0"/>
        <v>89000</v>
      </c>
      <c r="J34" s="7">
        <f t="shared" si="0"/>
        <v>0</v>
      </c>
      <c r="K34" s="7">
        <f t="shared" si="0"/>
        <v>7700</v>
      </c>
      <c r="L34" s="7">
        <f t="shared" si="0"/>
        <v>0</v>
      </c>
      <c r="M34" s="7">
        <f t="shared" si="0"/>
        <v>100</v>
      </c>
      <c r="N34" s="7">
        <f t="shared" si="0"/>
        <v>150</v>
      </c>
      <c r="O34" s="7">
        <f t="shared" si="0"/>
        <v>0</v>
      </c>
      <c r="P34" s="7">
        <f t="shared" si="0"/>
        <v>0</v>
      </c>
      <c r="Q34" s="7">
        <f t="shared" si="0"/>
        <v>3837090</v>
      </c>
    </row>
    <row r="35" spans="1:17" ht="15.75" x14ac:dyDescent="0.25">
      <c r="A35" s="1" t="s">
        <v>1</v>
      </c>
      <c r="B35" s="1" t="s">
        <v>2</v>
      </c>
      <c r="C35" s="1" t="s">
        <v>3</v>
      </c>
      <c r="D35" s="1" t="s">
        <v>4</v>
      </c>
      <c r="E35" s="1" t="s">
        <v>34</v>
      </c>
      <c r="F35" s="1" t="s">
        <v>6</v>
      </c>
      <c r="G35" s="1" t="s">
        <v>7</v>
      </c>
      <c r="H35" s="1" t="s">
        <v>8</v>
      </c>
      <c r="I35" s="1" t="s">
        <v>9</v>
      </c>
      <c r="J35" s="1" t="s">
        <v>10</v>
      </c>
      <c r="K35" s="1" t="s">
        <v>11</v>
      </c>
      <c r="L35" s="1" t="s">
        <v>12</v>
      </c>
      <c r="M35" s="1" t="s">
        <v>25</v>
      </c>
      <c r="N35" s="1" t="s">
        <v>26</v>
      </c>
      <c r="O35" s="1" t="s">
        <v>27</v>
      </c>
      <c r="P35" s="1" t="s">
        <v>28</v>
      </c>
      <c r="Q35" s="1"/>
    </row>
    <row r="36" spans="1:17" ht="18.75" x14ac:dyDescent="0.3">
      <c r="C36" s="14" t="s">
        <v>29</v>
      </c>
      <c r="D36" s="14"/>
      <c r="E36" s="8">
        <f>D34*8.81+E34*66.41+F34*9.65+G34*13.66+H34*13.66+I34*18.31+J34*19.3+K34*27.9368+L34*48.2</f>
        <v>1900219.36</v>
      </c>
    </row>
    <row r="37" spans="1:17" x14ac:dyDescent="0.25">
      <c r="J37" s="9"/>
      <c r="K37" s="9"/>
    </row>
    <row r="38" spans="1:17" x14ac:dyDescent="0.25">
      <c r="C38" t="s">
        <v>30</v>
      </c>
      <c r="E38">
        <v>1386553</v>
      </c>
      <c r="J38" s="9"/>
      <c r="K38" s="9"/>
    </row>
    <row r="39" spans="1:17" x14ac:dyDescent="0.25">
      <c r="E39" t="s">
        <v>33</v>
      </c>
      <c r="J39" s="9"/>
      <c r="K39" s="9"/>
    </row>
    <row r="40" spans="1:17" x14ac:dyDescent="0.25">
      <c r="C40" t="s">
        <v>31</v>
      </c>
      <c r="E40">
        <f>E36-E38</f>
        <v>513666.3600000001</v>
      </c>
      <c r="J40" s="9"/>
      <c r="K40" s="9"/>
    </row>
  </sheetData>
  <mergeCells count="2">
    <mergeCell ref="A1:Q1"/>
    <mergeCell ref="C36:D36"/>
  </mergeCells>
  <phoneticPr fontId="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CC4DA-B921-4737-8D24-252B0ABB95EB}">
  <dimension ref="A1:R40"/>
  <sheetViews>
    <sheetView topLeftCell="A16" workbookViewId="0">
      <selection activeCell="H38" sqref="H38"/>
    </sheetView>
  </sheetViews>
  <sheetFormatPr defaultRowHeight="15" x14ac:dyDescent="0.25"/>
  <cols>
    <col min="1" max="1" width="11.42578125" bestFit="1" customWidth="1"/>
    <col min="2" max="2" width="10.140625" bestFit="1" customWidth="1"/>
    <col min="3" max="3" width="11.5703125" customWidth="1"/>
    <col min="4" max="4" width="10.28515625" customWidth="1"/>
    <col min="5" max="5" width="14.28515625" bestFit="1" customWidth="1"/>
    <col min="11" max="11" width="9.5703125" bestFit="1" customWidth="1"/>
    <col min="12" max="12" width="10.42578125" customWidth="1"/>
    <col min="18" max="18" width="11.28515625" bestFit="1" customWidth="1"/>
  </cols>
  <sheetData>
    <row r="1" spans="1:18" ht="46.5" x14ac:dyDescent="0.25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</row>
    <row r="2" spans="1:18" ht="15.75" x14ac:dyDescent="0.25">
      <c r="A2" s="10" t="s">
        <v>1</v>
      </c>
      <c r="B2" s="10" t="s">
        <v>2</v>
      </c>
      <c r="C2" s="10" t="s">
        <v>3</v>
      </c>
      <c r="D2" s="10" t="s">
        <v>4</v>
      </c>
      <c r="E2" s="10" t="s">
        <v>34</v>
      </c>
      <c r="F2" s="10" t="s">
        <v>6</v>
      </c>
      <c r="G2" s="10" t="s">
        <v>7</v>
      </c>
      <c r="H2" s="10" t="s">
        <v>8</v>
      </c>
      <c r="I2" s="10" t="s">
        <v>9</v>
      </c>
      <c r="J2" s="10" t="s">
        <v>10</v>
      </c>
      <c r="K2" s="10" t="s">
        <v>11</v>
      </c>
      <c r="L2" s="10" t="s">
        <v>35</v>
      </c>
      <c r="M2" s="10" t="s">
        <v>12</v>
      </c>
      <c r="N2" s="10" t="s">
        <v>13</v>
      </c>
      <c r="O2" s="10" t="s">
        <v>14</v>
      </c>
      <c r="P2" s="10" t="s">
        <v>15</v>
      </c>
      <c r="Q2" s="10" t="s">
        <v>16</v>
      </c>
      <c r="R2" s="10" t="s">
        <v>32</v>
      </c>
    </row>
    <row r="3" spans="1:18" x14ac:dyDescent="0.25">
      <c r="A3" s="2" t="s">
        <v>22</v>
      </c>
      <c r="B3" s="3">
        <v>45505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</row>
    <row r="4" spans="1:18" x14ac:dyDescent="0.25">
      <c r="A4" s="5" t="s">
        <v>23</v>
      </c>
      <c r="B4" s="11">
        <v>45506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</row>
    <row r="5" spans="1:18" x14ac:dyDescent="0.25">
      <c r="A5" s="2" t="s">
        <v>17</v>
      </c>
      <c r="B5" s="3">
        <v>45507</v>
      </c>
      <c r="C5" s="4"/>
      <c r="D5" s="4"/>
      <c r="E5" s="4"/>
      <c r="F5" s="4"/>
      <c r="G5" s="4"/>
      <c r="H5" s="4"/>
      <c r="I5" s="4">
        <v>15000</v>
      </c>
      <c r="J5" s="4"/>
      <c r="K5" s="4">
        <v>4000</v>
      </c>
      <c r="L5" s="4">
        <v>500</v>
      </c>
      <c r="M5" s="4"/>
      <c r="N5" s="4"/>
      <c r="O5" s="4"/>
      <c r="P5" s="4"/>
      <c r="Q5" s="4"/>
      <c r="R5" s="4">
        <v>116103</v>
      </c>
    </row>
    <row r="6" spans="1:18" x14ac:dyDescent="0.25">
      <c r="A6" s="2" t="s">
        <v>18</v>
      </c>
      <c r="B6" s="3">
        <v>45508</v>
      </c>
      <c r="C6" s="4">
        <v>207792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>
        <v>114872</v>
      </c>
    </row>
    <row r="7" spans="1:18" x14ac:dyDescent="0.25">
      <c r="A7" s="2" t="s">
        <v>19</v>
      </c>
      <c r="B7" s="3">
        <v>45509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</row>
    <row r="8" spans="1:18" x14ac:dyDescent="0.25">
      <c r="A8" s="2" t="s">
        <v>20</v>
      </c>
      <c r="B8" s="3">
        <v>45510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</row>
    <row r="9" spans="1:18" x14ac:dyDescent="0.25">
      <c r="A9" s="2" t="s">
        <v>21</v>
      </c>
      <c r="B9" s="3">
        <v>45511</v>
      </c>
      <c r="C9" s="4">
        <v>270130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>
        <v>273808</v>
      </c>
    </row>
    <row r="10" spans="1:18" x14ac:dyDescent="0.25">
      <c r="A10" s="2" t="s">
        <v>22</v>
      </c>
      <c r="B10" s="3">
        <v>45512</v>
      </c>
      <c r="C10" s="4">
        <v>363636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>
        <v>195721</v>
      </c>
    </row>
    <row r="11" spans="1:18" x14ac:dyDescent="0.25">
      <c r="A11" s="5" t="s">
        <v>23</v>
      </c>
      <c r="B11" s="11">
        <v>45513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</row>
    <row r="12" spans="1:18" x14ac:dyDescent="0.25">
      <c r="A12" s="2" t="s">
        <v>17</v>
      </c>
      <c r="B12" s="3">
        <v>45514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>
        <v>148467</v>
      </c>
    </row>
    <row r="13" spans="1:18" x14ac:dyDescent="0.25">
      <c r="A13" s="2" t="s">
        <v>18</v>
      </c>
      <c r="B13" s="3">
        <v>45515</v>
      </c>
      <c r="C13" s="4">
        <v>145454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>
        <v>186895</v>
      </c>
    </row>
    <row r="14" spans="1:18" x14ac:dyDescent="0.25">
      <c r="A14" s="2" t="s">
        <v>19</v>
      </c>
      <c r="B14" s="3">
        <v>45516</v>
      </c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>
        <v>400</v>
      </c>
      <c r="O14" s="4"/>
      <c r="P14" s="4"/>
      <c r="Q14" s="4"/>
      <c r="R14" s="4">
        <v>153180</v>
      </c>
    </row>
    <row r="15" spans="1:18" x14ac:dyDescent="0.25">
      <c r="A15" s="2" t="s">
        <v>20</v>
      </c>
      <c r="B15" s="3">
        <v>45517</v>
      </c>
      <c r="C15" s="4">
        <v>218181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>
        <v>170881</v>
      </c>
    </row>
    <row r="16" spans="1:18" x14ac:dyDescent="0.25">
      <c r="A16" s="2" t="s">
        <v>21</v>
      </c>
      <c r="B16" s="3">
        <v>45518</v>
      </c>
      <c r="C16" s="4">
        <v>672508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>
        <v>280163</v>
      </c>
    </row>
    <row r="17" spans="1:18" x14ac:dyDescent="0.25">
      <c r="A17" s="2" t="s">
        <v>22</v>
      </c>
      <c r="B17" s="3">
        <v>45519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</row>
    <row r="18" spans="1:18" x14ac:dyDescent="0.25">
      <c r="A18" s="5" t="s">
        <v>23</v>
      </c>
      <c r="B18" s="11">
        <v>45520</v>
      </c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</row>
    <row r="19" spans="1:18" x14ac:dyDescent="0.25">
      <c r="A19" s="2" t="s">
        <v>17</v>
      </c>
      <c r="B19" s="3">
        <v>45521</v>
      </c>
      <c r="C19" s="4"/>
      <c r="D19" s="4"/>
      <c r="E19" s="4"/>
      <c r="F19" s="4"/>
      <c r="G19" s="4"/>
      <c r="H19" s="4"/>
      <c r="I19" s="4">
        <v>20000</v>
      </c>
      <c r="J19" s="4"/>
      <c r="K19" s="4">
        <v>500</v>
      </c>
      <c r="L19" s="4"/>
      <c r="M19" s="4"/>
      <c r="N19" s="4"/>
      <c r="O19" s="4">
        <v>50</v>
      </c>
      <c r="P19" s="4"/>
      <c r="Q19" s="4"/>
      <c r="R19" s="4">
        <v>199398</v>
      </c>
    </row>
    <row r="20" spans="1:18" x14ac:dyDescent="0.25">
      <c r="A20" s="2" t="s">
        <v>18</v>
      </c>
      <c r="B20" s="3">
        <v>45522</v>
      </c>
      <c r="C20" s="4">
        <v>133490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>
        <v>273200</v>
      </c>
    </row>
    <row r="21" spans="1:18" x14ac:dyDescent="0.25">
      <c r="A21" s="2" t="s">
        <v>19</v>
      </c>
      <c r="B21" s="3">
        <v>45523</v>
      </c>
      <c r="C21" s="4">
        <v>103896</v>
      </c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>
        <v>116455</v>
      </c>
    </row>
    <row r="22" spans="1:18" x14ac:dyDescent="0.25">
      <c r="A22" s="2" t="s">
        <v>20</v>
      </c>
      <c r="B22" s="3">
        <v>45524</v>
      </c>
      <c r="C22" s="4">
        <v>124675</v>
      </c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>
        <v>150748</v>
      </c>
    </row>
    <row r="23" spans="1:18" x14ac:dyDescent="0.25">
      <c r="A23" s="2" t="s">
        <v>21</v>
      </c>
      <c r="B23" s="3">
        <v>45525</v>
      </c>
      <c r="C23" s="4">
        <v>259740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>
        <v>189592</v>
      </c>
    </row>
    <row r="24" spans="1:18" x14ac:dyDescent="0.25">
      <c r="A24" s="2" t="s">
        <v>22</v>
      </c>
      <c r="B24" s="3">
        <v>45526</v>
      </c>
      <c r="C24" s="4">
        <v>415584</v>
      </c>
      <c r="D24" s="4"/>
      <c r="E24" s="4"/>
      <c r="F24" s="4"/>
      <c r="G24" s="4"/>
      <c r="H24" s="4"/>
      <c r="I24" s="4">
        <v>13500</v>
      </c>
      <c r="J24" s="4"/>
      <c r="K24" s="4"/>
      <c r="L24" s="4"/>
      <c r="M24" s="4"/>
      <c r="N24" s="4"/>
      <c r="O24" s="4"/>
      <c r="P24" s="4"/>
      <c r="Q24" s="4"/>
      <c r="R24" s="4">
        <v>197152</v>
      </c>
    </row>
    <row r="25" spans="1:18" x14ac:dyDescent="0.25">
      <c r="A25" s="5" t="s">
        <v>23</v>
      </c>
      <c r="B25" s="11">
        <v>45527</v>
      </c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</row>
    <row r="26" spans="1:18" x14ac:dyDescent="0.25">
      <c r="A26" s="2" t="s">
        <v>17</v>
      </c>
      <c r="B26" s="3">
        <v>45528</v>
      </c>
      <c r="C26" s="4">
        <v>60779</v>
      </c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>
        <v>157854</v>
      </c>
    </row>
    <row r="27" spans="1:18" x14ac:dyDescent="0.25">
      <c r="A27" s="2" t="s">
        <v>18</v>
      </c>
      <c r="B27" s="3">
        <v>45529</v>
      </c>
      <c r="C27" s="4">
        <v>311688</v>
      </c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>
        <v>117756</v>
      </c>
    </row>
    <row r="28" spans="1:18" x14ac:dyDescent="0.25">
      <c r="A28" s="2" t="s">
        <v>19</v>
      </c>
      <c r="B28" s="3">
        <v>45530</v>
      </c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>
        <v>140172</v>
      </c>
    </row>
    <row r="29" spans="1:18" x14ac:dyDescent="0.25">
      <c r="A29" s="2" t="s">
        <v>20</v>
      </c>
      <c r="B29" s="3">
        <v>45531</v>
      </c>
      <c r="C29" s="4">
        <v>114285</v>
      </c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>
        <v>146596</v>
      </c>
    </row>
    <row r="30" spans="1:18" x14ac:dyDescent="0.25">
      <c r="A30" s="2" t="s">
        <v>21</v>
      </c>
      <c r="B30" s="3">
        <v>45532</v>
      </c>
      <c r="C30" s="4">
        <v>312726</v>
      </c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>
        <v>246659</v>
      </c>
    </row>
    <row r="31" spans="1:18" x14ac:dyDescent="0.25">
      <c r="A31" s="2" t="s">
        <v>22</v>
      </c>
      <c r="B31" s="3">
        <v>45533</v>
      </c>
      <c r="C31" s="4">
        <v>342421</v>
      </c>
      <c r="D31" s="2"/>
      <c r="E31" s="2"/>
      <c r="F31" s="2"/>
      <c r="G31" s="2"/>
      <c r="H31" s="2"/>
      <c r="I31" s="2">
        <v>22000</v>
      </c>
      <c r="J31" s="2"/>
      <c r="K31" s="2"/>
      <c r="L31" s="2"/>
      <c r="M31" s="2"/>
      <c r="N31" s="2"/>
      <c r="O31" s="2"/>
      <c r="P31" s="4"/>
      <c r="Q31" s="4"/>
      <c r="R31" s="4">
        <v>400063</v>
      </c>
    </row>
    <row r="32" spans="1:18" x14ac:dyDescent="0.25">
      <c r="A32" s="5" t="s">
        <v>23</v>
      </c>
      <c r="B32" s="11">
        <v>45534</v>
      </c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</row>
    <row r="33" spans="1:18" x14ac:dyDescent="0.25">
      <c r="A33" s="2" t="s">
        <v>17</v>
      </c>
      <c r="B33" s="3">
        <v>45535</v>
      </c>
      <c r="C33" s="4">
        <v>124752</v>
      </c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>
        <v>179317</v>
      </c>
    </row>
    <row r="34" spans="1:18" ht="18.75" x14ac:dyDescent="0.3">
      <c r="A34" s="6"/>
      <c r="B34" s="6" t="s">
        <v>24</v>
      </c>
      <c r="C34" s="7">
        <f t="shared" ref="C34:R34" si="0">SUM(C3:C33)</f>
        <v>4181737</v>
      </c>
      <c r="D34" s="7">
        <f t="shared" si="0"/>
        <v>0</v>
      </c>
      <c r="E34" s="7">
        <f t="shared" si="0"/>
        <v>0</v>
      </c>
      <c r="F34" s="7">
        <f t="shared" si="0"/>
        <v>0</v>
      </c>
      <c r="G34" s="7">
        <f t="shared" si="0"/>
        <v>0</v>
      </c>
      <c r="H34" s="7">
        <f t="shared" si="0"/>
        <v>0</v>
      </c>
      <c r="I34" s="7">
        <f t="shared" si="0"/>
        <v>70500</v>
      </c>
      <c r="J34" s="7">
        <f t="shared" si="0"/>
        <v>0</v>
      </c>
      <c r="K34" s="7">
        <f t="shared" si="0"/>
        <v>4500</v>
      </c>
      <c r="L34" s="7">
        <f t="shared" si="0"/>
        <v>500</v>
      </c>
      <c r="M34" s="7">
        <f t="shared" si="0"/>
        <v>0</v>
      </c>
      <c r="N34" s="7">
        <f t="shared" si="0"/>
        <v>400</v>
      </c>
      <c r="O34" s="7">
        <f t="shared" si="0"/>
        <v>50</v>
      </c>
      <c r="P34" s="7">
        <f t="shared" si="0"/>
        <v>0</v>
      </c>
      <c r="Q34" s="7">
        <f t="shared" si="0"/>
        <v>0</v>
      </c>
      <c r="R34" s="7">
        <f t="shared" si="0"/>
        <v>4155052</v>
      </c>
    </row>
    <row r="35" spans="1:18" ht="15.75" x14ac:dyDescent="0.25">
      <c r="A35" s="1" t="s">
        <v>1</v>
      </c>
      <c r="B35" s="1" t="s">
        <v>2</v>
      </c>
      <c r="C35" s="1" t="s">
        <v>3</v>
      </c>
      <c r="D35" s="1" t="s">
        <v>4</v>
      </c>
      <c r="E35" s="1" t="s">
        <v>34</v>
      </c>
      <c r="F35" s="1" t="s">
        <v>6</v>
      </c>
      <c r="G35" s="1" t="s">
        <v>7</v>
      </c>
      <c r="H35" s="1" t="s">
        <v>8</v>
      </c>
      <c r="I35" s="1" t="s">
        <v>9</v>
      </c>
      <c r="J35" s="1" t="s">
        <v>10</v>
      </c>
      <c r="K35" s="1" t="s">
        <v>11</v>
      </c>
      <c r="L35" s="10" t="s">
        <v>35</v>
      </c>
      <c r="M35" s="1" t="s">
        <v>12</v>
      </c>
      <c r="N35" s="1" t="s">
        <v>25</v>
      </c>
      <c r="O35" s="1" t="s">
        <v>26</v>
      </c>
      <c r="P35" s="1" t="s">
        <v>27</v>
      </c>
      <c r="Q35" s="1" t="s">
        <v>28</v>
      </c>
      <c r="R35" s="1"/>
    </row>
    <row r="36" spans="1:18" ht="18.75" x14ac:dyDescent="0.3">
      <c r="C36" s="14" t="s">
        <v>29</v>
      </c>
      <c r="D36" s="14"/>
      <c r="E36" s="8">
        <f>D34*8.81+E34*66.41+F34*9.65+G34*13.66+H34*13.66+I34*18.31+J34*19.3+K34*27.9368+L34*27.91+M34*48.2</f>
        <v>1430525.6</v>
      </c>
    </row>
    <row r="37" spans="1:18" x14ac:dyDescent="0.25">
      <c r="J37" s="9"/>
      <c r="K37" s="9"/>
      <c r="L37" s="9"/>
    </row>
    <row r="38" spans="1:18" x14ac:dyDescent="0.25">
      <c r="C38" t="s">
        <v>30</v>
      </c>
      <c r="E38">
        <v>1386553</v>
      </c>
      <c r="J38" s="9"/>
      <c r="K38" s="9"/>
      <c r="L38" s="9"/>
    </row>
    <row r="39" spans="1:18" x14ac:dyDescent="0.25">
      <c r="E39" t="s">
        <v>33</v>
      </c>
      <c r="J39" s="9"/>
      <c r="K39" s="9"/>
      <c r="L39" s="9"/>
    </row>
    <row r="40" spans="1:18" x14ac:dyDescent="0.25">
      <c r="C40" t="s">
        <v>31</v>
      </c>
      <c r="E40">
        <f>E36-E38</f>
        <v>43972.600000000093</v>
      </c>
      <c r="J40" s="9"/>
      <c r="K40" s="9"/>
      <c r="L40" s="9"/>
    </row>
  </sheetData>
  <mergeCells count="2">
    <mergeCell ref="A1:R1"/>
    <mergeCell ref="C36:D36"/>
  </mergeCells>
  <phoneticPr fontId="4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8E598-E80A-4412-9C2F-FEC2F1AA4924}">
  <dimension ref="A1:R40"/>
  <sheetViews>
    <sheetView topLeftCell="A7" workbookViewId="0">
      <selection activeCell="I43" sqref="I43"/>
    </sheetView>
  </sheetViews>
  <sheetFormatPr defaultRowHeight="15" x14ac:dyDescent="0.25"/>
  <cols>
    <col min="1" max="1" width="11.42578125" bestFit="1" customWidth="1"/>
    <col min="2" max="2" width="10.140625" bestFit="1" customWidth="1"/>
    <col min="3" max="3" width="11.5703125" customWidth="1"/>
    <col min="4" max="4" width="10.28515625" customWidth="1"/>
    <col min="5" max="5" width="14.28515625" bestFit="1" customWidth="1"/>
    <col min="6" max="6" width="10.5703125" bestFit="1" customWidth="1"/>
    <col min="11" max="11" width="9.5703125" bestFit="1" customWidth="1"/>
    <col min="12" max="12" width="10.42578125" customWidth="1"/>
    <col min="18" max="18" width="11.28515625" bestFit="1" customWidth="1"/>
  </cols>
  <sheetData>
    <row r="1" spans="1:18" ht="46.5" x14ac:dyDescent="0.25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</row>
    <row r="2" spans="1:18" ht="15.75" x14ac:dyDescent="0.25">
      <c r="A2" s="10" t="s">
        <v>1</v>
      </c>
      <c r="B2" s="10" t="s">
        <v>2</v>
      </c>
      <c r="C2" s="10" t="s">
        <v>3</v>
      </c>
      <c r="D2" s="10" t="s">
        <v>4</v>
      </c>
      <c r="E2" s="10" t="s">
        <v>34</v>
      </c>
      <c r="F2" s="10" t="s">
        <v>36</v>
      </c>
      <c r="G2" s="10" t="s">
        <v>7</v>
      </c>
      <c r="H2" s="10" t="s">
        <v>8</v>
      </c>
      <c r="I2" s="10" t="s">
        <v>9</v>
      </c>
      <c r="J2" s="10" t="s">
        <v>10</v>
      </c>
      <c r="K2" s="10" t="s">
        <v>11</v>
      </c>
      <c r="L2" s="10" t="s">
        <v>35</v>
      </c>
      <c r="M2" s="10" t="s">
        <v>12</v>
      </c>
      <c r="N2" s="10" t="s">
        <v>13</v>
      </c>
      <c r="O2" s="10" t="s">
        <v>14</v>
      </c>
      <c r="P2" s="10" t="s">
        <v>15</v>
      </c>
      <c r="Q2" s="10" t="s">
        <v>16</v>
      </c>
      <c r="R2" s="10" t="s">
        <v>32</v>
      </c>
    </row>
    <row r="3" spans="1:18" x14ac:dyDescent="0.25">
      <c r="A3" s="2" t="s">
        <v>18</v>
      </c>
      <c r="B3" s="3">
        <v>45536</v>
      </c>
      <c r="C3" s="4">
        <v>138181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>
        <v>63582</v>
      </c>
    </row>
    <row r="4" spans="1:18" x14ac:dyDescent="0.25">
      <c r="A4" s="2" t="s">
        <v>19</v>
      </c>
      <c r="B4" s="3">
        <v>45537</v>
      </c>
      <c r="C4" s="4">
        <v>210914</v>
      </c>
      <c r="D4" s="4"/>
      <c r="E4" s="4"/>
      <c r="F4" s="4"/>
      <c r="G4" s="4"/>
      <c r="H4" s="4"/>
      <c r="I4" s="4">
        <v>4500</v>
      </c>
      <c r="J4" s="4"/>
      <c r="K4" s="4"/>
      <c r="L4" s="4"/>
      <c r="M4" s="4"/>
      <c r="N4" s="4"/>
      <c r="O4" s="4">
        <v>200</v>
      </c>
      <c r="P4" s="4"/>
      <c r="Q4" s="4"/>
      <c r="R4" s="4">
        <v>146406</v>
      </c>
    </row>
    <row r="5" spans="1:18" x14ac:dyDescent="0.25">
      <c r="A5" s="2" t="s">
        <v>20</v>
      </c>
      <c r="B5" s="3">
        <v>45538</v>
      </c>
      <c r="C5" s="4">
        <v>31168</v>
      </c>
      <c r="D5" s="4"/>
      <c r="E5" s="4"/>
      <c r="F5" s="4">
        <v>100</v>
      </c>
      <c r="G5" s="4"/>
      <c r="H5" s="4"/>
      <c r="I5" s="4"/>
      <c r="J5" s="4"/>
      <c r="K5" s="4"/>
      <c r="L5" s="4">
        <v>100</v>
      </c>
      <c r="M5" s="4"/>
      <c r="N5" s="4"/>
      <c r="O5" s="4">
        <v>200</v>
      </c>
      <c r="P5" s="4"/>
      <c r="Q5" s="4"/>
      <c r="R5" s="4">
        <v>332271</v>
      </c>
    </row>
    <row r="6" spans="1:18" x14ac:dyDescent="0.25">
      <c r="A6" s="2" t="s">
        <v>21</v>
      </c>
      <c r="B6" s="3">
        <v>45539</v>
      </c>
      <c r="C6" s="4">
        <v>114285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>
        <v>109750</v>
      </c>
    </row>
    <row r="7" spans="1:18" x14ac:dyDescent="0.25">
      <c r="A7" s="2" t="s">
        <v>22</v>
      </c>
      <c r="B7" s="3">
        <v>45540</v>
      </c>
      <c r="C7" s="4">
        <v>308532</v>
      </c>
      <c r="D7" s="4"/>
      <c r="E7" s="4"/>
      <c r="F7" s="4"/>
      <c r="G7" s="4"/>
      <c r="H7" s="4"/>
      <c r="I7" s="4">
        <v>10000</v>
      </c>
      <c r="J7" s="4"/>
      <c r="K7" s="4">
        <v>1000</v>
      </c>
      <c r="L7" s="4">
        <v>400</v>
      </c>
      <c r="M7" s="4"/>
      <c r="N7" s="4"/>
      <c r="O7" s="4"/>
      <c r="P7" s="4"/>
      <c r="Q7" s="4"/>
      <c r="R7" s="4">
        <v>148264</v>
      </c>
    </row>
    <row r="8" spans="1:18" x14ac:dyDescent="0.25">
      <c r="A8" s="5" t="s">
        <v>23</v>
      </c>
      <c r="B8" s="3">
        <v>45541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</row>
    <row r="9" spans="1:18" x14ac:dyDescent="0.25">
      <c r="A9" s="2" t="s">
        <v>17</v>
      </c>
      <c r="B9" s="3">
        <v>45542</v>
      </c>
      <c r="C9" s="4">
        <v>51948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>
        <v>101997</v>
      </c>
    </row>
    <row r="10" spans="1:18" x14ac:dyDescent="0.25">
      <c r="A10" s="2" t="s">
        <v>18</v>
      </c>
      <c r="B10" s="3">
        <v>45543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>
        <v>112150</v>
      </c>
    </row>
    <row r="11" spans="1:18" x14ac:dyDescent="0.25">
      <c r="A11" s="2" t="s">
        <v>19</v>
      </c>
      <c r="B11" s="3">
        <v>45544</v>
      </c>
      <c r="C11" s="4">
        <v>109091</v>
      </c>
      <c r="D11" s="4">
        <v>20000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>
        <v>109428</v>
      </c>
    </row>
    <row r="12" spans="1:18" x14ac:dyDescent="0.25">
      <c r="A12" s="2" t="s">
        <v>20</v>
      </c>
      <c r="B12" s="3">
        <v>45545</v>
      </c>
      <c r="C12" s="4">
        <v>218181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>
        <v>220683</v>
      </c>
    </row>
    <row r="13" spans="1:18" x14ac:dyDescent="0.25">
      <c r="A13" s="2" t="s">
        <v>21</v>
      </c>
      <c r="B13" s="3">
        <v>45546</v>
      </c>
      <c r="C13" s="4">
        <v>155844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>
        <v>132321</v>
      </c>
    </row>
    <row r="14" spans="1:18" x14ac:dyDescent="0.25">
      <c r="A14" s="2" t="s">
        <v>22</v>
      </c>
      <c r="B14" s="3">
        <v>45547</v>
      </c>
      <c r="C14" s="4">
        <v>332467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>
        <v>180327</v>
      </c>
    </row>
    <row r="15" spans="1:18" x14ac:dyDescent="0.25">
      <c r="A15" s="5" t="s">
        <v>23</v>
      </c>
      <c r="B15" s="3">
        <v>45548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</row>
    <row r="16" spans="1:18" x14ac:dyDescent="0.25">
      <c r="A16" s="2" t="s">
        <v>17</v>
      </c>
      <c r="B16" s="3">
        <v>45549</v>
      </c>
      <c r="C16" s="4">
        <v>145113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>
        <v>117849</v>
      </c>
    </row>
    <row r="17" spans="1:18" x14ac:dyDescent="0.25">
      <c r="A17" s="2" t="s">
        <v>18</v>
      </c>
      <c r="B17" s="3">
        <v>45550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</row>
    <row r="18" spans="1:18" x14ac:dyDescent="0.25">
      <c r="A18" s="2" t="s">
        <v>19</v>
      </c>
      <c r="B18" s="3">
        <v>45551</v>
      </c>
      <c r="C18" s="4">
        <v>51948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>
        <v>25</v>
      </c>
      <c r="Q18" s="4"/>
      <c r="R18" s="4">
        <v>260457</v>
      </c>
    </row>
    <row r="19" spans="1:18" x14ac:dyDescent="0.25">
      <c r="A19" s="2" t="s">
        <v>20</v>
      </c>
      <c r="B19" s="3">
        <v>45552</v>
      </c>
      <c r="C19" s="4">
        <v>51948</v>
      </c>
      <c r="D19" s="4"/>
      <c r="E19" s="4"/>
      <c r="F19" s="4"/>
      <c r="G19" s="4"/>
      <c r="H19" s="4"/>
      <c r="I19" s="4">
        <v>12500</v>
      </c>
      <c r="J19" s="4"/>
      <c r="K19" s="4"/>
      <c r="L19" s="4"/>
      <c r="M19" s="4"/>
      <c r="N19" s="4"/>
      <c r="O19" s="4"/>
      <c r="P19" s="4"/>
      <c r="Q19" s="4"/>
      <c r="R19" s="4">
        <v>118337</v>
      </c>
    </row>
    <row r="20" spans="1:18" x14ac:dyDescent="0.25">
      <c r="A20" s="2" t="s">
        <v>21</v>
      </c>
      <c r="B20" s="3">
        <v>45553</v>
      </c>
      <c r="C20" s="4">
        <v>187013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>
        <v>118931</v>
      </c>
    </row>
    <row r="21" spans="1:18" x14ac:dyDescent="0.25">
      <c r="A21" s="2" t="s">
        <v>22</v>
      </c>
      <c r="B21" s="3">
        <v>45554</v>
      </c>
      <c r="C21" s="4">
        <v>415584</v>
      </c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>
        <v>210484</v>
      </c>
    </row>
    <row r="22" spans="1:18" x14ac:dyDescent="0.25">
      <c r="A22" s="5" t="s">
        <v>23</v>
      </c>
      <c r="B22" s="3">
        <v>45555</v>
      </c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</row>
    <row r="23" spans="1:18" x14ac:dyDescent="0.25">
      <c r="A23" s="2" t="s">
        <v>17</v>
      </c>
      <c r="B23" s="3">
        <v>45556</v>
      </c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>
        <v>92247</v>
      </c>
    </row>
    <row r="24" spans="1:18" x14ac:dyDescent="0.25">
      <c r="A24" s="2" t="s">
        <v>18</v>
      </c>
      <c r="B24" s="3">
        <v>45557</v>
      </c>
      <c r="C24" s="4">
        <v>16223</v>
      </c>
      <c r="D24" s="4"/>
      <c r="E24" s="4"/>
      <c r="F24" s="4"/>
      <c r="G24" s="4"/>
      <c r="H24" s="4"/>
      <c r="I24" s="4">
        <v>17500</v>
      </c>
      <c r="J24" s="4"/>
      <c r="K24" s="4"/>
      <c r="L24" s="4"/>
      <c r="M24" s="4"/>
      <c r="N24" s="4"/>
      <c r="O24" s="4"/>
      <c r="P24" s="4"/>
      <c r="Q24" s="4"/>
      <c r="R24" s="4">
        <v>130014</v>
      </c>
    </row>
    <row r="25" spans="1:18" x14ac:dyDescent="0.25">
      <c r="A25" s="2" t="s">
        <v>19</v>
      </c>
      <c r="B25" s="3">
        <v>45558</v>
      </c>
      <c r="C25" s="4">
        <v>93506</v>
      </c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>
        <v>129506</v>
      </c>
    </row>
    <row r="26" spans="1:18" x14ac:dyDescent="0.25">
      <c r="A26" s="2" t="s">
        <v>20</v>
      </c>
      <c r="B26" s="3">
        <v>45559</v>
      </c>
      <c r="C26" s="4">
        <v>114285</v>
      </c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>
        <v>133085</v>
      </c>
    </row>
    <row r="27" spans="1:18" x14ac:dyDescent="0.25">
      <c r="A27" s="2" t="s">
        <v>21</v>
      </c>
      <c r="B27" s="3">
        <v>45560</v>
      </c>
      <c r="C27" s="4">
        <v>166233</v>
      </c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>
        <v>156882</v>
      </c>
    </row>
    <row r="28" spans="1:18" x14ac:dyDescent="0.25">
      <c r="A28" s="2" t="s">
        <v>22</v>
      </c>
      <c r="B28" s="3">
        <v>45561</v>
      </c>
      <c r="C28" s="4">
        <v>214838</v>
      </c>
      <c r="D28" s="4"/>
      <c r="E28" s="4"/>
      <c r="F28" s="4"/>
      <c r="G28" s="4"/>
      <c r="H28" s="4"/>
      <c r="I28" s="4">
        <v>14500</v>
      </c>
      <c r="J28" s="4"/>
      <c r="K28" s="4"/>
      <c r="L28" s="4">
        <v>1000</v>
      </c>
      <c r="M28" s="4"/>
      <c r="N28" s="4"/>
      <c r="O28" s="4"/>
      <c r="P28" s="4"/>
      <c r="Q28" s="4"/>
      <c r="R28" s="4">
        <v>208432</v>
      </c>
    </row>
    <row r="29" spans="1:18" x14ac:dyDescent="0.25">
      <c r="A29" s="5" t="s">
        <v>23</v>
      </c>
      <c r="B29" s="3">
        <v>45562</v>
      </c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</row>
    <row r="30" spans="1:18" x14ac:dyDescent="0.25">
      <c r="A30" s="2" t="s">
        <v>17</v>
      </c>
      <c r="B30" s="3">
        <v>45563</v>
      </c>
      <c r="C30" s="4">
        <v>134545</v>
      </c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>
        <v>148045</v>
      </c>
    </row>
    <row r="31" spans="1:18" x14ac:dyDescent="0.25">
      <c r="A31" s="2" t="s">
        <v>18</v>
      </c>
      <c r="B31" s="3">
        <v>45564</v>
      </c>
      <c r="C31" s="4">
        <v>363636</v>
      </c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4"/>
      <c r="Q31" s="4"/>
      <c r="R31" s="4">
        <v>286325</v>
      </c>
    </row>
    <row r="32" spans="1:18" x14ac:dyDescent="0.25">
      <c r="A32" s="2" t="s">
        <v>19</v>
      </c>
      <c r="B32" s="3">
        <v>45565</v>
      </c>
      <c r="C32" s="4">
        <v>415584</v>
      </c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>
        <v>316365</v>
      </c>
    </row>
    <row r="33" spans="1:18" x14ac:dyDescent="0.25">
      <c r="A33" s="2"/>
      <c r="B33" s="3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</row>
    <row r="34" spans="1:18" ht="18.75" x14ac:dyDescent="0.3">
      <c r="A34" s="6"/>
      <c r="B34" s="6" t="s">
        <v>24</v>
      </c>
      <c r="C34" s="7">
        <f t="shared" ref="C34:R34" si="0">SUM(C3:C33)</f>
        <v>4041067</v>
      </c>
      <c r="D34" s="7">
        <f t="shared" si="0"/>
        <v>20000</v>
      </c>
      <c r="E34" s="7">
        <f t="shared" si="0"/>
        <v>0</v>
      </c>
      <c r="F34" s="7">
        <f t="shared" si="0"/>
        <v>100</v>
      </c>
      <c r="G34" s="7">
        <f t="shared" si="0"/>
        <v>0</v>
      </c>
      <c r="H34" s="7">
        <f t="shared" si="0"/>
        <v>0</v>
      </c>
      <c r="I34" s="7">
        <f t="shared" si="0"/>
        <v>59000</v>
      </c>
      <c r="J34" s="7">
        <f t="shared" si="0"/>
        <v>0</v>
      </c>
      <c r="K34" s="7">
        <f t="shared" si="0"/>
        <v>1000</v>
      </c>
      <c r="L34" s="7">
        <f t="shared" si="0"/>
        <v>1500</v>
      </c>
      <c r="M34" s="7">
        <f t="shared" si="0"/>
        <v>0</v>
      </c>
      <c r="N34" s="7">
        <f t="shared" si="0"/>
        <v>0</v>
      </c>
      <c r="O34" s="7">
        <f t="shared" si="0"/>
        <v>400</v>
      </c>
      <c r="P34" s="7">
        <f t="shared" si="0"/>
        <v>25</v>
      </c>
      <c r="Q34" s="7">
        <f t="shared" si="0"/>
        <v>0</v>
      </c>
      <c r="R34" s="7">
        <f t="shared" si="0"/>
        <v>4084138</v>
      </c>
    </row>
    <row r="35" spans="1:18" ht="15.75" x14ac:dyDescent="0.25">
      <c r="A35" s="1" t="s">
        <v>1</v>
      </c>
      <c r="B35" s="1" t="s">
        <v>2</v>
      </c>
      <c r="C35" s="1" t="s">
        <v>3</v>
      </c>
      <c r="D35" s="1" t="s">
        <v>4</v>
      </c>
      <c r="E35" s="1" t="s">
        <v>34</v>
      </c>
      <c r="F35" s="10" t="s">
        <v>36</v>
      </c>
      <c r="G35" s="1" t="s">
        <v>7</v>
      </c>
      <c r="H35" s="1" t="s">
        <v>8</v>
      </c>
      <c r="I35" s="1" t="s">
        <v>9</v>
      </c>
      <c r="J35" s="1" t="s">
        <v>10</v>
      </c>
      <c r="K35" s="1" t="s">
        <v>11</v>
      </c>
      <c r="L35" s="10" t="s">
        <v>35</v>
      </c>
      <c r="M35" s="1" t="s">
        <v>12</v>
      </c>
      <c r="N35" s="1" t="s">
        <v>25</v>
      </c>
      <c r="O35" s="1" t="s">
        <v>26</v>
      </c>
      <c r="P35" s="1" t="s">
        <v>27</v>
      </c>
      <c r="Q35" s="1" t="s">
        <v>28</v>
      </c>
      <c r="R35" s="1"/>
    </row>
    <row r="36" spans="1:18" ht="18.75" x14ac:dyDescent="0.3">
      <c r="C36" s="14" t="s">
        <v>29</v>
      </c>
      <c r="D36" s="14"/>
      <c r="E36" s="8">
        <f>D34*8.81+E34*66.41+F34*47.1625+G34*13.66+H34*13.66+I34*18.31+J34*19.3+K34*27.9368+L34*27.91+M34*48.2</f>
        <v>1331008.05</v>
      </c>
    </row>
    <row r="37" spans="1:18" x14ac:dyDescent="0.25">
      <c r="J37" s="9"/>
      <c r="K37" s="9"/>
      <c r="L37" s="9"/>
    </row>
    <row r="38" spans="1:18" x14ac:dyDescent="0.25">
      <c r="C38" t="s">
        <v>30</v>
      </c>
      <c r="E38">
        <v>1386553</v>
      </c>
      <c r="J38" s="9"/>
      <c r="K38" s="9"/>
      <c r="L38" s="9"/>
    </row>
    <row r="39" spans="1:18" x14ac:dyDescent="0.25">
      <c r="E39" t="s">
        <v>33</v>
      </c>
      <c r="J39" s="9"/>
      <c r="K39" s="9"/>
      <c r="L39" s="9"/>
    </row>
    <row r="40" spans="1:18" x14ac:dyDescent="0.25">
      <c r="C40" t="s">
        <v>31</v>
      </c>
      <c r="E40">
        <f>E36-E38</f>
        <v>-55544.949999999953</v>
      </c>
      <c r="J40" s="9"/>
      <c r="K40" s="9"/>
      <c r="L40" s="9"/>
    </row>
  </sheetData>
  <mergeCells count="2">
    <mergeCell ref="A1:R1"/>
    <mergeCell ref="C36:D36"/>
  </mergeCells>
  <phoneticPr fontId="4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94B03-DD96-4237-994E-6A95C76276CD}">
  <dimension ref="A1:R40"/>
  <sheetViews>
    <sheetView topLeftCell="A13" workbookViewId="0">
      <selection activeCell="E13" sqref="E13"/>
    </sheetView>
  </sheetViews>
  <sheetFormatPr defaultRowHeight="15" x14ac:dyDescent="0.25"/>
  <cols>
    <col min="1" max="1" width="11.42578125" bestFit="1" customWidth="1"/>
    <col min="2" max="2" width="10.140625" bestFit="1" customWidth="1"/>
    <col min="3" max="3" width="11.5703125" customWidth="1"/>
    <col min="4" max="4" width="10.28515625" customWidth="1"/>
    <col min="5" max="5" width="14.28515625" bestFit="1" customWidth="1"/>
    <col min="6" max="6" width="10.5703125" bestFit="1" customWidth="1"/>
    <col min="11" max="11" width="9.5703125" bestFit="1" customWidth="1"/>
    <col min="12" max="12" width="10.42578125" customWidth="1"/>
    <col min="18" max="18" width="11.28515625" bestFit="1" customWidth="1"/>
  </cols>
  <sheetData>
    <row r="1" spans="1:18" ht="46.5" x14ac:dyDescent="0.25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</row>
    <row r="2" spans="1:18" ht="15.75" x14ac:dyDescent="0.25">
      <c r="A2" s="10" t="s">
        <v>1</v>
      </c>
      <c r="B2" s="10" t="s">
        <v>2</v>
      </c>
      <c r="C2" s="10" t="s">
        <v>3</v>
      </c>
      <c r="D2" s="10" t="s">
        <v>4</v>
      </c>
      <c r="E2" s="10" t="s">
        <v>34</v>
      </c>
      <c r="F2" s="10" t="s">
        <v>36</v>
      </c>
      <c r="G2" s="10" t="s">
        <v>7</v>
      </c>
      <c r="H2" s="10" t="s">
        <v>8</v>
      </c>
      <c r="I2" s="10" t="s">
        <v>9</v>
      </c>
      <c r="J2" s="10" t="s">
        <v>10</v>
      </c>
      <c r="K2" s="10" t="s">
        <v>11</v>
      </c>
      <c r="L2" s="10" t="s">
        <v>35</v>
      </c>
      <c r="M2" s="10" t="s">
        <v>12</v>
      </c>
      <c r="N2" s="10" t="s">
        <v>13</v>
      </c>
      <c r="O2" s="10" t="s">
        <v>14</v>
      </c>
      <c r="P2" s="10" t="s">
        <v>15</v>
      </c>
      <c r="Q2" s="10" t="s">
        <v>16</v>
      </c>
      <c r="R2" s="10" t="s">
        <v>32</v>
      </c>
    </row>
    <row r="3" spans="1:18" x14ac:dyDescent="0.25">
      <c r="A3" s="2" t="s">
        <v>20</v>
      </c>
      <c r="B3" s="3">
        <v>45566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>
        <v>87371</v>
      </c>
    </row>
    <row r="4" spans="1:18" x14ac:dyDescent="0.25">
      <c r="A4" s="2" t="s">
        <v>21</v>
      </c>
      <c r="B4" s="3">
        <v>45567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>
        <v>51429</v>
      </c>
    </row>
    <row r="5" spans="1:18" x14ac:dyDescent="0.25">
      <c r="A5" s="2" t="s">
        <v>22</v>
      </c>
      <c r="B5" s="3">
        <v>45568</v>
      </c>
      <c r="C5" s="4">
        <v>233766</v>
      </c>
      <c r="D5" s="4"/>
      <c r="E5" s="4"/>
      <c r="F5" s="4"/>
      <c r="G5" s="4"/>
      <c r="H5" s="4"/>
      <c r="I5" s="4">
        <v>500</v>
      </c>
      <c r="J5" s="4"/>
      <c r="K5" s="4"/>
      <c r="L5" s="4">
        <v>500</v>
      </c>
      <c r="M5" s="4"/>
      <c r="N5" s="4"/>
      <c r="O5" s="4"/>
      <c r="P5" s="4"/>
      <c r="Q5" s="4"/>
      <c r="R5" s="4">
        <v>84977</v>
      </c>
    </row>
    <row r="6" spans="1:18" x14ac:dyDescent="0.25">
      <c r="A6" s="5" t="s">
        <v>23</v>
      </c>
      <c r="B6" s="3">
        <v>45569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</row>
    <row r="7" spans="1:18" x14ac:dyDescent="0.25">
      <c r="A7" s="2" t="s">
        <v>17</v>
      </c>
      <c r="B7" s="3">
        <v>45570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>
        <v>90868</v>
      </c>
    </row>
    <row r="8" spans="1:18" x14ac:dyDescent="0.25">
      <c r="A8" s="2" t="s">
        <v>18</v>
      </c>
      <c r="B8" s="3">
        <v>45571</v>
      </c>
      <c r="C8" s="4">
        <v>72727</v>
      </c>
      <c r="D8" s="4"/>
      <c r="E8" s="4"/>
      <c r="F8" s="4"/>
      <c r="G8" s="4"/>
      <c r="H8" s="4"/>
      <c r="I8" s="4">
        <v>7500</v>
      </c>
      <c r="J8" s="4"/>
      <c r="K8" s="4"/>
      <c r="L8" s="4"/>
      <c r="M8" s="4"/>
      <c r="N8" s="4"/>
      <c r="O8" s="4"/>
      <c r="P8" s="4"/>
      <c r="Q8" s="4"/>
      <c r="R8" s="4">
        <v>132415</v>
      </c>
    </row>
    <row r="9" spans="1:18" x14ac:dyDescent="0.25">
      <c r="A9" s="2" t="s">
        <v>19</v>
      </c>
      <c r="B9" s="3">
        <v>45572</v>
      </c>
      <c r="C9" s="4">
        <v>121315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>
        <v>109167</v>
      </c>
    </row>
    <row r="10" spans="1:18" x14ac:dyDescent="0.25">
      <c r="A10" s="2" t="s">
        <v>20</v>
      </c>
      <c r="B10" s="3">
        <v>45573</v>
      </c>
      <c r="C10" s="4">
        <v>114285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>
        <v>119191</v>
      </c>
    </row>
    <row r="11" spans="1:18" x14ac:dyDescent="0.25">
      <c r="A11" s="2" t="s">
        <v>21</v>
      </c>
      <c r="B11" s="3">
        <v>45574</v>
      </c>
      <c r="C11" s="4">
        <v>488312</v>
      </c>
      <c r="D11" s="4"/>
      <c r="E11" s="4"/>
      <c r="F11" s="4"/>
      <c r="G11" s="4"/>
      <c r="H11" s="4"/>
      <c r="I11" s="4">
        <v>15000</v>
      </c>
      <c r="J11" s="4"/>
      <c r="K11" s="4"/>
      <c r="L11" s="4">
        <v>2000</v>
      </c>
      <c r="M11" s="4"/>
      <c r="N11" s="4">
        <v>10</v>
      </c>
      <c r="O11" s="4">
        <v>100</v>
      </c>
      <c r="P11" s="4"/>
      <c r="Q11" s="4"/>
      <c r="R11" s="4">
        <v>129072</v>
      </c>
    </row>
    <row r="12" spans="1:18" x14ac:dyDescent="0.25">
      <c r="A12" s="2" t="s">
        <v>22</v>
      </c>
      <c r="B12" s="3">
        <v>45575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>
        <v>267777</v>
      </c>
    </row>
    <row r="13" spans="1:18" x14ac:dyDescent="0.25">
      <c r="A13" s="5" t="s">
        <v>23</v>
      </c>
      <c r="B13" s="3">
        <v>45576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</row>
    <row r="14" spans="1:18" x14ac:dyDescent="0.25">
      <c r="A14" s="2" t="s">
        <v>17</v>
      </c>
      <c r="B14" s="3">
        <v>45577</v>
      </c>
      <c r="C14" s="4">
        <v>6961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>
        <v>156343</v>
      </c>
    </row>
    <row r="15" spans="1:18" x14ac:dyDescent="0.25">
      <c r="A15" s="2" t="s">
        <v>18</v>
      </c>
      <c r="B15" s="3">
        <v>45578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</row>
    <row r="16" spans="1:18" x14ac:dyDescent="0.25">
      <c r="A16" s="2" t="s">
        <v>19</v>
      </c>
      <c r="B16" s="3">
        <v>45579</v>
      </c>
      <c r="C16" s="4">
        <v>93506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>
        <v>87160</v>
      </c>
    </row>
    <row r="17" spans="1:18" x14ac:dyDescent="0.25">
      <c r="A17" s="2" t="s">
        <v>20</v>
      </c>
      <c r="B17" s="3">
        <v>45580</v>
      </c>
      <c r="C17" s="4">
        <v>158961</v>
      </c>
      <c r="D17" s="4"/>
      <c r="E17" s="4"/>
      <c r="F17" s="4"/>
      <c r="G17" s="4"/>
      <c r="H17" s="4"/>
      <c r="I17" s="4">
        <v>10000</v>
      </c>
      <c r="J17" s="4"/>
      <c r="K17" s="4">
        <v>1000</v>
      </c>
      <c r="L17" s="4"/>
      <c r="M17" s="4"/>
      <c r="N17" s="4"/>
      <c r="O17" s="4"/>
      <c r="P17" s="4"/>
      <c r="Q17" s="4"/>
      <c r="R17" s="4">
        <v>166805</v>
      </c>
    </row>
    <row r="18" spans="1:18" x14ac:dyDescent="0.25">
      <c r="A18" s="2" t="s">
        <v>21</v>
      </c>
      <c r="B18" s="3">
        <v>45581</v>
      </c>
      <c r="C18" s="4">
        <v>120134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>
        <v>118314</v>
      </c>
    </row>
    <row r="19" spans="1:18" x14ac:dyDescent="0.25">
      <c r="A19" s="2" t="s">
        <v>22</v>
      </c>
      <c r="B19" s="3">
        <v>45582</v>
      </c>
      <c r="C19" s="4">
        <v>272583</v>
      </c>
      <c r="D19" s="4"/>
      <c r="E19" s="4"/>
      <c r="F19" s="4"/>
      <c r="G19" s="4"/>
      <c r="H19" s="4"/>
      <c r="I19" s="4">
        <v>15000</v>
      </c>
      <c r="J19" s="4"/>
      <c r="K19" s="4"/>
      <c r="L19" s="4"/>
      <c r="M19" s="4"/>
      <c r="N19" s="4"/>
      <c r="O19" s="4"/>
      <c r="P19" s="4"/>
      <c r="Q19" s="4"/>
      <c r="R19" s="4">
        <v>142010</v>
      </c>
    </row>
    <row r="20" spans="1:18" x14ac:dyDescent="0.25">
      <c r="A20" s="5" t="s">
        <v>23</v>
      </c>
      <c r="B20" s="3">
        <v>45583</v>
      </c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</row>
    <row r="21" spans="1:18" x14ac:dyDescent="0.25">
      <c r="A21" s="2" t="s">
        <v>17</v>
      </c>
      <c r="B21" s="3">
        <v>45584</v>
      </c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>
        <v>90041</v>
      </c>
    </row>
    <row r="22" spans="1:18" x14ac:dyDescent="0.25">
      <c r="A22" s="2" t="s">
        <v>18</v>
      </c>
      <c r="B22" s="3">
        <v>45585</v>
      </c>
      <c r="C22" s="4">
        <v>57142</v>
      </c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>
        <v>103902</v>
      </c>
    </row>
    <row r="23" spans="1:18" x14ac:dyDescent="0.25">
      <c r="A23" s="2" t="s">
        <v>19</v>
      </c>
      <c r="B23" s="3">
        <v>45586</v>
      </c>
      <c r="C23" s="4">
        <v>80000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>
        <v>25</v>
      </c>
      <c r="Q23" s="4"/>
      <c r="R23" s="4">
        <v>79568</v>
      </c>
    </row>
    <row r="24" spans="1:18" x14ac:dyDescent="0.25">
      <c r="A24" s="2" t="s">
        <v>20</v>
      </c>
      <c r="B24" s="3">
        <v>45587</v>
      </c>
      <c r="C24" s="4">
        <v>116363</v>
      </c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>
        <v>115454</v>
      </c>
    </row>
    <row r="25" spans="1:18" x14ac:dyDescent="0.25">
      <c r="A25" s="2" t="s">
        <v>21</v>
      </c>
      <c r="B25" s="3">
        <v>45588</v>
      </c>
      <c r="C25" s="4">
        <v>109090</v>
      </c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>
        <v>108686</v>
      </c>
    </row>
    <row r="26" spans="1:18" x14ac:dyDescent="0.25">
      <c r="A26" s="2" t="s">
        <v>22</v>
      </c>
      <c r="B26" s="3">
        <v>45589</v>
      </c>
      <c r="C26" s="4">
        <v>236945</v>
      </c>
      <c r="D26" s="4">
        <v>15000</v>
      </c>
      <c r="E26" s="4"/>
      <c r="F26" s="4"/>
      <c r="G26" s="4"/>
      <c r="H26" s="4"/>
      <c r="I26" s="4">
        <v>9000</v>
      </c>
      <c r="J26" s="4"/>
      <c r="K26" s="4"/>
      <c r="L26" s="4"/>
      <c r="M26" s="4"/>
      <c r="N26" s="4"/>
      <c r="O26" s="4"/>
      <c r="P26" s="4"/>
      <c r="Q26" s="4"/>
      <c r="R26" s="4">
        <v>136265</v>
      </c>
    </row>
    <row r="27" spans="1:18" x14ac:dyDescent="0.25">
      <c r="A27" s="5" t="s">
        <v>23</v>
      </c>
      <c r="B27" s="3">
        <v>45590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</row>
    <row r="28" spans="1:18" x14ac:dyDescent="0.25">
      <c r="A28" s="2" t="s">
        <v>17</v>
      </c>
      <c r="B28" s="3">
        <v>45591</v>
      </c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>
        <v>100952</v>
      </c>
    </row>
    <row r="29" spans="1:18" x14ac:dyDescent="0.25">
      <c r="A29" s="2" t="s">
        <v>18</v>
      </c>
      <c r="B29" s="3">
        <v>45592</v>
      </c>
      <c r="C29" s="4">
        <v>209911</v>
      </c>
      <c r="D29" s="4">
        <v>10000</v>
      </c>
      <c r="E29" s="4"/>
      <c r="F29" s="4"/>
      <c r="G29" s="4"/>
      <c r="H29" s="4"/>
      <c r="I29" s="4">
        <v>6000</v>
      </c>
      <c r="J29" s="4"/>
      <c r="K29" s="4"/>
      <c r="L29" s="4"/>
      <c r="M29" s="4"/>
      <c r="N29" s="4"/>
      <c r="O29" s="4"/>
      <c r="P29" s="4"/>
      <c r="Q29" s="4"/>
      <c r="R29" s="4">
        <v>113046</v>
      </c>
    </row>
    <row r="30" spans="1:18" x14ac:dyDescent="0.25">
      <c r="A30" s="2" t="s">
        <v>19</v>
      </c>
      <c r="B30" s="3">
        <v>45593</v>
      </c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>
        <v>86698</v>
      </c>
    </row>
    <row r="31" spans="1:18" x14ac:dyDescent="0.25">
      <c r="A31" s="2" t="s">
        <v>20</v>
      </c>
      <c r="B31" s="3">
        <v>45594</v>
      </c>
      <c r="C31" s="4">
        <v>93506</v>
      </c>
      <c r="D31" s="2"/>
      <c r="E31" s="2"/>
      <c r="F31" s="2"/>
      <c r="G31" s="2"/>
      <c r="H31" s="2"/>
      <c r="I31" s="2">
        <v>5000</v>
      </c>
      <c r="J31" s="2"/>
      <c r="K31" s="2"/>
      <c r="L31" s="2"/>
      <c r="M31" s="2"/>
      <c r="N31" s="2"/>
      <c r="O31" s="2"/>
      <c r="P31" s="4"/>
      <c r="Q31" s="4"/>
      <c r="R31" s="4">
        <v>106788</v>
      </c>
    </row>
    <row r="32" spans="1:18" x14ac:dyDescent="0.25">
      <c r="A32" s="2" t="s">
        <v>21</v>
      </c>
      <c r="B32" s="3">
        <v>45595</v>
      </c>
      <c r="C32" s="4"/>
      <c r="D32" s="4"/>
      <c r="E32" s="4"/>
      <c r="F32" s="4"/>
      <c r="G32" s="4"/>
      <c r="H32" s="4"/>
      <c r="I32" s="4">
        <v>6000</v>
      </c>
      <c r="J32" s="4"/>
      <c r="K32" s="4"/>
      <c r="L32" s="4"/>
      <c r="M32" s="4"/>
      <c r="N32" s="4"/>
      <c r="O32" s="4"/>
      <c r="P32" s="4"/>
      <c r="Q32" s="4"/>
      <c r="R32" s="4">
        <v>107286</v>
      </c>
    </row>
    <row r="33" spans="1:18" x14ac:dyDescent="0.25">
      <c r="A33" s="2" t="s">
        <v>22</v>
      </c>
      <c r="B33" s="3">
        <v>45596</v>
      </c>
      <c r="C33" s="4">
        <v>415584</v>
      </c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>
        <v>114162</v>
      </c>
    </row>
    <row r="34" spans="1:18" ht="18.75" x14ac:dyDescent="0.3">
      <c r="A34" s="6"/>
      <c r="B34" s="6" t="s">
        <v>24</v>
      </c>
      <c r="C34" s="7">
        <f t="shared" ref="C34:R34" si="0">SUM(C3:C33)</f>
        <v>3001091</v>
      </c>
      <c r="D34" s="7">
        <f t="shared" si="0"/>
        <v>25000</v>
      </c>
      <c r="E34" s="7">
        <f t="shared" si="0"/>
        <v>0</v>
      </c>
      <c r="F34" s="7">
        <f t="shared" si="0"/>
        <v>0</v>
      </c>
      <c r="G34" s="7">
        <f t="shared" si="0"/>
        <v>0</v>
      </c>
      <c r="H34" s="7">
        <f t="shared" si="0"/>
        <v>0</v>
      </c>
      <c r="I34" s="7">
        <f t="shared" si="0"/>
        <v>74000</v>
      </c>
      <c r="J34" s="7">
        <f t="shared" si="0"/>
        <v>0</v>
      </c>
      <c r="K34" s="7">
        <f t="shared" si="0"/>
        <v>1000</v>
      </c>
      <c r="L34" s="7">
        <f t="shared" si="0"/>
        <v>2500</v>
      </c>
      <c r="M34" s="7">
        <f t="shared" si="0"/>
        <v>0</v>
      </c>
      <c r="N34" s="7">
        <f t="shared" si="0"/>
        <v>10</v>
      </c>
      <c r="O34" s="7">
        <f t="shared" si="0"/>
        <v>100</v>
      </c>
      <c r="P34" s="7">
        <f t="shared" si="0"/>
        <v>25</v>
      </c>
      <c r="Q34" s="7">
        <f t="shared" si="0"/>
        <v>0</v>
      </c>
      <c r="R34" s="7">
        <f t="shared" si="0"/>
        <v>3005747</v>
      </c>
    </row>
    <row r="35" spans="1:18" ht="15.75" x14ac:dyDescent="0.25">
      <c r="A35" s="1" t="s">
        <v>1</v>
      </c>
      <c r="B35" s="1" t="s">
        <v>2</v>
      </c>
      <c r="C35" s="1" t="s">
        <v>3</v>
      </c>
      <c r="D35" s="1" t="s">
        <v>4</v>
      </c>
      <c r="E35" s="1" t="s">
        <v>34</v>
      </c>
      <c r="F35" s="10" t="s">
        <v>36</v>
      </c>
      <c r="G35" s="1" t="s">
        <v>7</v>
      </c>
      <c r="H35" s="1" t="s">
        <v>8</v>
      </c>
      <c r="I35" s="1" t="s">
        <v>9</v>
      </c>
      <c r="J35" s="1" t="s">
        <v>10</v>
      </c>
      <c r="K35" s="1" t="s">
        <v>11</v>
      </c>
      <c r="L35" s="10" t="s">
        <v>35</v>
      </c>
      <c r="M35" s="1" t="s">
        <v>12</v>
      </c>
      <c r="N35" s="1" t="s">
        <v>25</v>
      </c>
      <c r="O35" s="1" t="s">
        <v>26</v>
      </c>
      <c r="P35" s="1" t="s">
        <v>27</v>
      </c>
      <c r="Q35" s="1" t="s">
        <v>28</v>
      </c>
      <c r="R35" s="1"/>
    </row>
    <row r="36" spans="1:18" ht="18.75" x14ac:dyDescent="0.3">
      <c r="C36" s="14" t="s">
        <v>29</v>
      </c>
      <c r="D36" s="14"/>
      <c r="E36" s="8">
        <f>D34*8.81+E34*66.41+F34*47.1625+G34*13.66+H34*13.66+I34*18.31+J34*19.3+K34*27.9368+L34*27.91+M34*48.2</f>
        <v>1672901.8</v>
      </c>
    </row>
    <row r="37" spans="1:18" x14ac:dyDescent="0.25">
      <c r="J37" s="9"/>
      <c r="K37" s="9"/>
      <c r="L37" s="9"/>
    </row>
    <row r="38" spans="1:18" x14ac:dyDescent="0.25">
      <c r="C38" t="s">
        <v>30</v>
      </c>
      <c r="E38">
        <v>1750000</v>
      </c>
      <c r="J38" s="9"/>
      <c r="K38" s="9"/>
      <c r="L38" s="9"/>
    </row>
    <row r="39" spans="1:18" x14ac:dyDescent="0.25">
      <c r="E39" t="s">
        <v>33</v>
      </c>
      <c r="J39" s="9"/>
      <c r="K39" s="9"/>
      <c r="L39" s="9"/>
    </row>
    <row r="40" spans="1:18" x14ac:dyDescent="0.25">
      <c r="C40" t="s">
        <v>31</v>
      </c>
      <c r="E40">
        <f>E36-E38</f>
        <v>-77098.199999999953</v>
      </c>
      <c r="J40" s="9"/>
      <c r="K40" s="9"/>
      <c r="L40" s="9"/>
    </row>
  </sheetData>
  <mergeCells count="2">
    <mergeCell ref="A1:R1"/>
    <mergeCell ref="C36:D36"/>
  </mergeCells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Feb-24</vt:lpstr>
      <vt:lpstr>Mar-24 (2)</vt:lpstr>
      <vt:lpstr>Apri-24 (3)</vt:lpstr>
      <vt:lpstr>May-24 (4)</vt:lpstr>
      <vt:lpstr>June-24 (5)</vt:lpstr>
      <vt:lpstr>July-24 (6)</vt:lpstr>
      <vt:lpstr>August-24 (7)</vt:lpstr>
      <vt:lpstr>Sept-24 (8)</vt:lpstr>
      <vt:lpstr>Oct-24 (9)</vt:lpstr>
      <vt:lpstr>Feb-25 (10)</vt:lpstr>
      <vt:lpstr>March-25 (11)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Shakil Ahmad</dc:creator>
  <cp:lastModifiedBy>Shakil Ahmad</cp:lastModifiedBy>
  <dcterms:created xsi:type="dcterms:W3CDTF">2015-06-05T18:17:20Z</dcterms:created>
  <dcterms:modified xsi:type="dcterms:W3CDTF">2025-03-25T06:06:32Z</dcterms:modified>
</cp:coreProperties>
</file>