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ANALYS\EXCEL\"/>
    </mc:Choice>
  </mc:AlternateContent>
  <xr:revisionPtr revIDLastSave="0" documentId="13_ncr:1_{3ADE48C7-BFA3-468B-99DA-FAA47F97A9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5" r:id="rId1"/>
    <sheet name="Current MPs" sheetId="1" r:id="rId2"/>
    <sheet name="Candidates 2024" sheetId="2" r:id="rId3"/>
    <sheet name="Constituencies" sheetId="3" r:id="rId4"/>
    <sheet name="2019 Results" sheetId="4" r:id="rId5"/>
  </sheets>
  <definedNames>
    <definedName name="LDFCandidate">INDEX('Candidates 2024'!$I$3:$I$22,MATCH('Candidates 2024'!$C$1,'Candidates 2024'!$C$3:$C$22,0))</definedName>
    <definedName name="NDACandidate">INDEX('Candidates 2024'!$M$3:$M$22,MATCH('Candidates 2024'!$C$1,'Candidates 2024'!$C$3:$C$22,0))</definedName>
    <definedName name="PicOfCurrentMp">INDEX('Current MPs'!$E$3:$E$22,MATCH('Current MPs'!$C$1,'Current MPs'!$C$3:$C$22,0))</definedName>
    <definedName name="UDFCandidate">INDEX('Candidates 2024'!$E$3:$E$22,MATCH('Candidates 2024'!$C$1,'Candidates 2024'!$C$3:$C$22,0))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E1" i="1" s="1"/>
  <c r="C1" i="2"/>
  <c r="E1" i="2" s="1"/>
  <c r="C28" i="5"/>
  <c r="C31" i="5" s="1"/>
  <c r="B25" i="5"/>
  <c r="I12" i="5"/>
  <c r="I11" i="5"/>
  <c r="I10" i="5"/>
  <c r="G12" i="5"/>
  <c r="G11" i="5"/>
  <c r="G10" i="5"/>
  <c r="E12" i="5"/>
  <c r="E11" i="5"/>
  <c r="E10" i="5"/>
  <c r="C4" i="5"/>
  <c r="C3" i="5"/>
  <c r="B18" i="5"/>
  <c r="B16" i="5"/>
  <c r="C13" i="5"/>
  <c r="C12" i="5"/>
  <c r="C11" i="5"/>
  <c r="C10" i="5"/>
  <c r="I1" i="2" l="1"/>
  <c r="M1" i="2"/>
  <c r="C29" i="5"/>
  <c r="C30" i="5"/>
</calcChain>
</file>

<file path=xl/sharedStrings.xml><?xml version="1.0" encoding="utf-8"?>
<sst xmlns="http://schemas.openxmlformats.org/spreadsheetml/2006/main" count="336" uniqueCount="148">
  <si>
    <t>No.</t>
  </si>
  <si>
    <t>Constituency</t>
  </si>
  <si>
    <t>Name of Elected M.P.</t>
  </si>
  <si>
    <t>Alliance</t>
  </si>
  <si>
    <t>Kasaragod</t>
  </si>
  <si>
    <t>Rajmohan Unnithan</t>
  </si>
  <si>
    <t>UDF</t>
  </si>
  <si>
    <t>INC</t>
  </si>
  <si>
    <t>Kannur</t>
  </si>
  <si>
    <t>K. Sudhakaran</t>
  </si>
  <si>
    <t>Vatakara</t>
  </si>
  <si>
    <t>K. Muraleedharan</t>
  </si>
  <si>
    <t>Wayanad</t>
  </si>
  <si>
    <t>Rahul Gandhi</t>
  </si>
  <si>
    <t>Kozhikode</t>
  </si>
  <si>
    <t>M. K. Raghavan</t>
  </si>
  <si>
    <t>Malappuram</t>
  </si>
  <si>
    <t>M. P. Abdussamad Samadani</t>
  </si>
  <si>
    <t>IUML</t>
  </si>
  <si>
    <t>Ponnani</t>
  </si>
  <si>
    <t>E. T. Muhammed Basheer</t>
  </si>
  <si>
    <t>Palakkad</t>
  </si>
  <si>
    <t>V. K. Sreekandan</t>
  </si>
  <si>
    <t>Alathur</t>
  </si>
  <si>
    <t>Ramya Haridas</t>
  </si>
  <si>
    <t>Thrissur</t>
  </si>
  <si>
    <t>T. N. Prathapan</t>
  </si>
  <si>
    <t>Chalakudy</t>
  </si>
  <si>
    <t>Benny Behanan</t>
  </si>
  <si>
    <t>Ernakulam</t>
  </si>
  <si>
    <t>Hibi Eden</t>
  </si>
  <si>
    <t>Idukki</t>
  </si>
  <si>
    <t>Dean Kuriakose</t>
  </si>
  <si>
    <t>Kottayam</t>
  </si>
  <si>
    <t>Thomas Chazhikadan</t>
  </si>
  <si>
    <t>LDF</t>
  </si>
  <si>
    <t>KCM</t>
  </si>
  <si>
    <t>Alappuzha</t>
  </si>
  <si>
    <t>A. M. Ariff</t>
  </si>
  <si>
    <t>CPIM</t>
  </si>
  <si>
    <t>Mavelikkara</t>
  </si>
  <si>
    <t>Kodikunnil Suresh</t>
  </si>
  <si>
    <t>Pathanamthitta</t>
  </si>
  <si>
    <t>Anto Antony Punnathaniyil</t>
  </si>
  <si>
    <t>Kollam</t>
  </si>
  <si>
    <t>N. K. Premachandran</t>
  </si>
  <si>
    <t>RSP</t>
  </si>
  <si>
    <t>Attingal</t>
  </si>
  <si>
    <t>Adoor Prakash</t>
  </si>
  <si>
    <t>Thiruvananthapuram</t>
  </si>
  <si>
    <t>Shashi Tharoor</t>
  </si>
  <si>
    <t>Party</t>
  </si>
  <si>
    <t>Picture</t>
  </si>
  <si>
    <t>Age</t>
  </si>
  <si>
    <t>Electors</t>
  </si>
  <si>
    <t>Votes Polled</t>
  </si>
  <si>
    <t>Votes Received</t>
  </si>
  <si>
    <t>Margin</t>
  </si>
  <si>
    <t>UDF Votes</t>
  </si>
  <si>
    <t>LDF Votes</t>
  </si>
  <si>
    <t>Remarks</t>
  </si>
  <si>
    <t>Bye-election 2021</t>
  </si>
  <si>
    <t>CPI(M)</t>
  </si>
  <si>
    <t>BJP</t>
  </si>
  <si>
    <t>C Raghunath</t>
  </si>
  <si>
    <t>Shafi Parambil</t>
  </si>
  <si>
    <t>CPI</t>
  </si>
  <si>
    <t>K Surendran</t>
  </si>
  <si>
    <t>Elamaram Kareem</t>
  </si>
  <si>
    <t>V Vaseef</t>
  </si>
  <si>
    <t>Abdussamad Samadani</t>
  </si>
  <si>
    <t>A Vijayaraghavan</t>
  </si>
  <si>
    <t>C KrishnaKumar</t>
  </si>
  <si>
    <t>K Muraleedharan</t>
  </si>
  <si>
    <t>Suresh Gopi</t>
  </si>
  <si>
    <t>BDJS</t>
  </si>
  <si>
    <t>Joice George</t>
  </si>
  <si>
    <t>Sangeetha Vishwanathan</t>
  </si>
  <si>
    <t>KEC</t>
  </si>
  <si>
    <t>Francis George</t>
  </si>
  <si>
    <t>KC(M)</t>
  </si>
  <si>
    <t>Sobha Surendran</t>
  </si>
  <si>
    <t>Baiju Kalasala</t>
  </si>
  <si>
    <t>Anto Antony</t>
  </si>
  <si>
    <t>Anil Antony</t>
  </si>
  <si>
    <t>G Krishnakumar</t>
  </si>
  <si>
    <t>V Joy</t>
  </si>
  <si>
    <t>V Muraleedharan</t>
  </si>
  <si>
    <t>Pannyan Raveendran</t>
  </si>
  <si>
    <t>Rajeev Chandrasekhar</t>
  </si>
  <si>
    <t>UDF Candidate</t>
  </si>
  <si>
    <t>LDF Candidate</t>
  </si>
  <si>
    <t>Annie Raja</t>
  </si>
  <si>
    <t>NDA Candidate</t>
  </si>
  <si>
    <t>K Sudhakaran</t>
  </si>
  <si>
    <t>M K Raghavan</t>
  </si>
  <si>
    <t>V K Sreekandan</t>
  </si>
  <si>
    <t>A M Ariff</t>
  </si>
  <si>
    <t>N K Premachandran</t>
  </si>
  <si>
    <t>E T Mohammed Basheer</t>
  </si>
  <si>
    <t>K C Venugopal</t>
  </si>
  <si>
    <t>M V Balakrishnan</t>
  </si>
  <si>
    <t>M V Jayarajan</t>
  </si>
  <si>
    <t>K K Shailaja</t>
  </si>
  <si>
    <t>K S Hamza</t>
  </si>
  <si>
    <t>K Radhakrishnan</t>
  </si>
  <si>
    <t>Adv. V S Sunil Kumar</t>
  </si>
  <si>
    <t>Prof. C Raveendranath</t>
  </si>
  <si>
    <t>K J Shine</t>
  </si>
  <si>
    <t>Adv. C A Arun Kumar</t>
  </si>
  <si>
    <t>Dr. Thomas Issac</t>
  </si>
  <si>
    <t>M Mukesh</t>
  </si>
  <si>
    <t>M L Ashwini</t>
  </si>
  <si>
    <t>Praphul Krishnan</t>
  </si>
  <si>
    <t>M T Ramesh</t>
  </si>
  <si>
    <t>Dr. Abdul Salam</t>
  </si>
  <si>
    <t>Adv. Nivedida</t>
  </si>
  <si>
    <t>Dr. T N Sarasu</t>
  </si>
  <si>
    <t>K A Unnikrishnan</t>
  </si>
  <si>
    <t>K S Radhakrishnan</t>
  </si>
  <si>
    <t>Thushar Vellapally</t>
  </si>
  <si>
    <t>SC Reservation</t>
  </si>
  <si>
    <t>in Malayalam</t>
  </si>
  <si>
    <t xml:space="preserve">കാസർഗോഡ് </t>
  </si>
  <si>
    <t>കണ്ണൂർ</t>
  </si>
  <si>
    <t>വടകര</t>
  </si>
  <si>
    <t>വയനാട്</t>
  </si>
  <si>
    <t>കോഴിക്കോട്</t>
  </si>
  <si>
    <t>മലപ്പുറം</t>
  </si>
  <si>
    <t>പൊന്നാനി</t>
  </si>
  <si>
    <t>പാലക്കാട്</t>
  </si>
  <si>
    <t>ആലത്തൂർ</t>
  </si>
  <si>
    <t>തൃശൂർ</t>
  </si>
  <si>
    <t>ചാലക്കുടി</t>
  </si>
  <si>
    <t>എറണാകുളം</t>
  </si>
  <si>
    <t>ഇടുക്കി</t>
  </si>
  <si>
    <t>കോട്ടയം</t>
  </si>
  <si>
    <t>ആലപ്പുഴ</t>
  </si>
  <si>
    <t>മാവേലിക്കര</t>
  </si>
  <si>
    <t>പത്തനംതിട്ട</t>
  </si>
  <si>
    <t>കൊല്ലം</t>
  </si>
  <si>
    <t>ആറ്റിങ്ങൽ</t>
  </si>
  <si>
    <t>തിരുവനന്തപുരം</t>
  </si>
  <si>
    <t>NDA Votes</t>
  </si>
  <si>
    <t>Number of Voters</t>
  </si>
  <si>
    <t>Name</t>
  </si>
  <si>
    <t>NDA</t>
  </si>
  <si>
    <t>For Text box in Malayalam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</si>
</sst>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5C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3" borderId="1" xfId="0" applyFill="1" applyBorder="1"/>
    <xf numFmtId="165" fontId="0" fillId="0" borderId="1" xfId="1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4" fillId="7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4" fillId="3" borderId="1" xfId="0" applyFont="1" applyFill="1" applyBorder="1"/>
    <xf numFmtId="0" fontId="2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color theme="0"/>
      </font>
      <fill>
        <patternFill>
          <bgColor rgb="FF00B05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5C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1"/>
              <a:t>Vote</a:t>
            </a:r>
            <a:r>
              <a:rPr lang="en-IN" sz="1200" b="1" i="1" baseline="0"/>
              <a:t> Share 2019</a:t>
            </a:r>
            <a:endParaRPr lang="en-IN" sz="1200" b="1" i="1"/>
          </a:p>
        </c:rich>
      </c:tx>
      <c:layout>
        <c:manualLayout>
          <c:xMode val="edge"/>
          <c:yMode val="edge"/>
          <c:x val="0.4035781741360347"/>
          <c:y val="0.15063726403041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Dashboard!$B$29</c:f>
              <c:strCache>
                <c:ptCount val="1"/>
                <c:pt idx="0">
                  <c:v>UDF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Dashboard!$C$29</c:f>
              <c:numCache>
                <c:formatCode>#,##0</c:formatCode>
                <c:ptCount val="1"/>
                <c:pt idx="0">
                  <c:v>416151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7-493F-92A2-9EFE3DB98D35}"/>
            </c:ext>
          </c:extLst>
        </c:ser>
        <c:ser>
          <c:idx val="1"/>
          <c:order val="1"/>
          <c:tx>
            <c:strRef>
              <c:f>Dashboard!$B$30</c:f>
              <c:strCache>
                <c:ptCount val="1"/>
                <c:pt idx="0">
                  <c:v>LDF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Dashboard!$C$30</c:f>
              <c:numCache>
                <c:formatCode>#,##0</c:formatCode>
                <c:ptCount val="1"/>
                <c:pt idx="0">
                  <c:v>258556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7-493F-92A2-9EFE3DB98D35}"/>
            </c:ext>
          </c:extLst>
        </c:ser>
        <c:ser>
          <c:idx val="2"/>
          <c:order val="2"/>
          <c:tx>
            <c:strRef>
              <c:f>Dashboard!$B$31</c:f>
              <c:strCache>
                <c:ptCount val="1"/>
                <c:pt idx="0">
                  <c:v>NDA</c:v>
                </c:pt>
              </c:strCache>
            </c:strRef>
          </c:tx>
          <c:spPr>
            <a:solidFill>
              <a:srgbClr val="FF5C0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Dashboard!$C$31</c:f>
              <c:numCache>
                <c:formatCode>#,##0</c:formatCode>
                <c:ptCount val="1"/>
                <c:pt idx="0">
                  <c:v>316142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7-493F-92A2-9EFE3DB98D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8836648"/>
        <c:axId val="448837008"/>
      </c:barChart>
      <c:catAx>
        <c:axId val="448836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8837008"/>
        <c:crosses val="autoZero"/>
        <c:auto val="1"/>
        <c:lblAlgn val="ctr"/>
        <c:lblOffset val="100"/>
        <c:noMultiLvlLbl val="0"/>
      </c:catAx>
      <c:valAx>
        <c:axId val="4488370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48836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21.jpeg"/><Relationship Id="rId18" Type="http://schemas.openxmlformats.org/officeDocument/2006/relationships/image" Target="../media/image26.jpeg"/><Relationship Id="rId3" Type="http://schemas.openxmlformats.org/officeDocument/2006/relationships/image" Target="../media/image11.jpeg"/><Relationship Id="rId21" Type="http://schemas.openxmlformats.org/officeDocument/2006/relationships/image" Target="../media/image29.jpeg"/><Relationship Id="rId7" Type="http://schemas.openxmlformats.org/officeDocument/2006/relationships/image" Target="../media/image15.jpeg"/><Relationship Id="rId12" Type="http://schemas.openxmlformats.org/officeDocument/2006/relationships/image" Target="../media/image20.jpeg"/><Relationship Id="rId17" Type="http://schemas.openxmlformats.org/officeDocument/2006/relationships/image" Target="../media/image25.jpeg"/><Relationship Id="rId2" Type="http://schemas.openxmlformats.org/officeDocument/2006/relationships/image" Target="../media/image10.jpeg"/><Relationship Id="rId16" Type="http://schemas.openxmlformats.org/officeDocument/2006/relationships/image" Target="../media/image24.jpeg"/><Relationship Id="rId20" Type="http://schemas.openxmlformats.org/officeDocument/2006/relationships/image" Target="../media/image28.jpeg"/><Relationship Id="rId1" Type="http://schemas.openxmlformats.org/officeDocument/2006/relationships/image" Target="../media/image9.jpg"/><Relationship Id="rId6" Type="http://schemas.openxmlformats.org/officeDocument/2006/relationships/image" Target="../media/image14.jpeg"/><Relationship Id="rId11" Type="http://schemas.openxmlformats.org/officeDocument/2006/relationships/image" Target="../media/image19.jpeg"/><Relationship Id="rId5" Type="http://schemas.openxmlformats.org/officeDocument/2006/relationships/image" Target="../media/image13.jpeg"/><Relationship Id="rId15" Type="http://schemas.openxmlformats.org/officeDocument/2006/relationships/image" Target="../media/image23.jpeg"/><Relationship Id="rId10" Type="http://schemas.openxmlformats.org/officeDocument/2006/relationships/image" Target="../media/image18.jpeg"/><Relationship Id="rId19" Type="http://schemas.openxmlformats.org/officeDocument/2006/relationships/image" Target="../media/image27.jpeg"/><Relationship Id="rId4" Type="http://schemas.openxmlformats.org/officeDocument/2006/relationships/image" Target="../media/image12.jpeg"/><Relationship Id="rId9" Type="http://schemas.openxmlformats.org/officeDocument/2006/relationships/image" Target="../media/image17.jpeg"/><Relationship Id="rId14" Type="http://schemas.openxmlformats.org/officeDocument/2006/relationships/image" Target="../media/image22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5.jpeg"/><Relationship Id="rId18" Type="http://schemas.openxmlformats.org/officeDocument/2006/relationships/image" Target="../media/image30.png"/><Relationship Id="rId26" Type="http://schemas.openxmlformats.org/officeDocument/2006/relationships/image" Target="../media/image37.jpeg"/><Relationship Id="rId39" Type="http://schemas.openxmlformats.org/officeDocument/2006/relationships/image" Target="../media/image50.jpeg"/><Relationship Id="rId21" Type="http://schemas.openxmlformats.org/officeDocument/2006/relationships/image" Target="../media/image12.jpeg"/><Relationship Id="rId34" Type="http://schemas.openxmlformats.org/officeDocument/2006/relationships/image" Target="../media/image45.jpg"/><Relationship Id="rId42" Type="http://schemas.openxmlformats.org/officeDocument/2006/relationships/image" Target="../media/image51.jpeg"/><Relationship Id="rId47" Type="http://schemas.openxmlformats.org/officeDocument/2006/relationships/image" Target="../media/image56.jpeg"/><Relationship Id="rId50" Type="http://schemas.openxmlformats.org/officeDocument/2006/relationships/image" Target="../media/image59.jpeg"/><Relationship Id="rId55" Type="http://schemas.openxmlformats.org/officeDocument/2006/relationships/image" Target="../media/image64.png"/><Relationship Id="rId7" Type="http://schemas.openxmlformats.org/officeDocument/2006/relationships/image" Target="../media/image16.jpeg"/><Relationship Id="rId2" Type="http://schemas.openxmlformats.org/officeDocument/2006/relationships/image" Target="../media/image10.jpeg"/><Relationship Id="rId16" Type="http://schemas.openxmlformats.org/officeDocument/2006/relationships/image" Target="../media/image28.jpeg"/><Relationship Id="rId29" Type="http://schemas.openxmlformats.org/officeDocument/2006/relationships/image" Target="../media/image40.jpeg"/><Relationship Id="rId11" Type="http://schemas.openxmlformats.org/officeDocument/2006/relationships/image" Target="../media/image21.jpeg"/><Relationship Id="rId24" Type="http://schemas.openxmlformats.org/officeDocument/2006/relationships/image" Target="../media/image35.jpeg"/><Relationship Id="rId32" Type="http://schemas.openxmlformats.org/officeDocument/2006/relationships/image" Target="../media/image43.jpeg"/><Relationship Id="rId37" Type="http://schemas.openxmlformats.org/officeDocument/2006/relationships/image" Target="../media/image48.jpeg"/><Relationship Id="rId40" Type="http://schemas.openxmlformats.org/officeDocument/2006/relationships/image" Target="../media/image23.jpeg"/><Relationship Id="rId45" Type="http://schemas.openxmlformats.org/officeDocument/2006/relationships/image" Target="../media/image54.jpeg"/><Relationship Id="rId53" Type="http://schemas.openxmlformats.org/officeDocument/2006/relationships/image" Target="../media/image62.jpeg"/><Relationship Id="rId58" Type="http://schemas.openxmlformats.org/officeDocument/2006/relationships/image" Target="../media/image67.jpg"/><Relationship Id="rId5" Type="http://schemas.openxmlformats.org/officeDocument/2006/relationships/image" Target="../media/image14.jpeg"/><Relationship Id="rId61" Type="http://schemas.openxmlformats.org/officeDocument/2006/relationships/image" Target="../media/image70.jpeg"/><Relationship Id="rId19" Type="http://schemas.openxmlformats.org/officeDocument/2006/relationships/image" Target="../media/image31.jpeg"/><Relationship Id="rId14" Type="http://schemas.openxmlformats.org/officeDocument/2006/relationships/image" Target="../media/image26.jpeg"/><Relationship Id="rId22" Type="http://schemas.openxmlformats.org/officeDocument/2006/relationships/image" Target="../media/image33.jpeg"/><Relationship Id="rId27" Type="http://schemas.openxmlformats.org/officeDocument/2006/relationships/image" Target="../media/image38.jpeg"/><Relationship Id="rId30" Type="http://schemas.openxmlformats.org/officeDocument/2006/relationships/image" Target="../media/image41.jpeg"/><Relationship Id="rId35" Type="http://schemas.openxmlformats.org/officeDocument/2006/relationships/image" Target="../media/image46.jpg"/><Relationship Id="rId43" Type="http://schemas.openxmlformats.org/officeDocument/2006/relationships/image" Target="../media/image52.jpeg"/><Relationship Id="rId48" Type="http://schemas.openxmlformats.org/officeDocument/2006/relationships/image" Target="../media/image57.jpeg"/><Relationship Id="rId56" Type="http://schemas.openxmlformats.org/officeDocument/2006/relationships/image" Target="../media/image65.jpeg"/><Relationship Id="rId8" Type="http://schemas.openxmlformats.org/officeDocument/2006/relationships/image" Target="../media/image17.jpeg"/><Relationship Id="rId51" Type="http://schemas.openxmlformats.org/officeDocument/2006/relationships/image" Target="../media/image60.jpeg"/><Relationship Id="rId3" Type="http://schemas.openxmlformats.org/officeDocument/2006/relationships/image" Target="../media/image11.jpeg"/><Relationship Id="rId12" Type="http://schemas.openxmlformats.org/officeDocument/2006/relationships/image" Target="../media/image22.jpeg"/><Relationship Id="rId17" Type="http://schemas.openxmlformats.org/officeDocument/2006/relationships/image" Target="../media/image29.jpeg"/><Relationship Id="rId25" Type="http://schemas.openxmlformats.org/officeDocument/2006/relationships/image" Target="../media/image36.jpeg"/><Relationship Id="rId33" Type="http://schemas.openxmlformats.org/officeDocument/2006/relationships/image" Target="../media/image44.JPG"/><Relationship Id="rId38" Type="http://schemas.openxmlformats.org/officeDocument/2006/relationships/image" Target="../media/image49.jpeg"/><Relationship Id="rId46" Type="http://schemas.openxmlformats.org/officeDocument/2006/relationships/image" Target="../media/image55.jpg"/><Relationship Id="rId59" Type="http://schemas.openxmlformats.org/officeDocument/2006/relationships/image" Target="../media/image68.jpg"/><Relationship Id="rId20" Type="http://schemas.openxmlformats.org/officeDocument/2006/relationships/image" Target="../media/image32.jpeg"/><Relationship Id="rId41" Type="http://schemas.openxmlformats.org/officeDocument/2006/relationships/image" Target="../media/image24.jpeg"/><Relationship Id="rId54" Type="http://schemas.openxmlformats.org/officeDocument/2006/relationships/image" Target="../media/image63.jpeg"/><Relationship Id="rId1" Type="http://schemas.openxmlformats.org/officeDocument/2006/relationships/image" Target="../media/image9.jpg"/><Relationship Id="rId6" Type="http://schemas.openxmlformats.org/officeDocument/2006/relationships/image" Target="../media/image15.jpeg"/><Relationship Id="rId15" Type="http://schemas.openxmlformats.org/officeDocument/2006/relationships/image" Target="../media/image27.jpeg"/><Relationship Id="rId23" Type="http://schemas.openxmlformats.org/officeDocument/2006/relationships/image" Target="../media/image34.jpeg"/><Relationship Id="rId28" Type="http://schemas.openxmlformats.org/officeDocument/2006/relationships/image" Target="../media/image39.jpeg"/><Relationship Id="rId36" Type="http://schemas.openxmlformats.org/officeDocument/2006/relationships/image" Target="../media/image47.jpeg"/><Relationship Id="rId49" Type="http://schemas.openxmlformats.org/officeDocument/2006/relationships/image" Target="../media/image58.jpg"/><Relationship Id="rId57" Type="http://schemas.openxmlformats.org/officeDocument/2006/relationships/image" Target="../media/image66.jpeg"/><Relationship Id="rId10" Type="http://schemas.openxmlformats.org/officeDocument/2006/relationships/image" Target="../media/image20.jpeg"/><Relationship Id="rId31" Type="http://schemas.openxmlformats.org/officeDocument/2006/relationships/image" Target="../media/image42.jpeg"/><Relationship Id="rId44" Type="http://schemas.openxmlformats.org/officeDocument/2006/relationships/image" Target="../media/image53.jpg"/><Relationship Id="rId52" Type="http://schemas.openxmlformats.org/officeDocument/2006/relationships/image" Target="../media/image61.jpeg"/><Relationship Id="rId60" Type="http://schemas.openxmlformats.org/officeDocument/2006/relationships/image" Target="../media/image69.jpeg"/><Relationship Id="rId4" Type="http://schemas.openxmlformats.org/officeDocument/2006/relationships/image" Target="../media/image13.jpeg"/><Relationship Id="rId9" Type="http://schemas.openxmlformats.org/officeDocument/2006/relationships/image" Target="../media/image18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450275</xdr:colOff>
      <xdr:row>5</xdr:row>
      <xdr:rowOff>115456</xdr:rowOff>
    </xdr:from>
    <xdr:to>
      <xdr:col>2</xdr:col>
      <xdr:colOff>1177638</xdr:colOff>
      <xdr:row>7</xdr:row>
      <xdr:rowOff>28865</xdr:rowOff>
    </xdr:to>
    <xdr:sp macro="" textlink="$B$25">
      <xdr:nvSpPr>
        <xdr:cNvPr id="2" name="Rectangle 1">
          <a:extLst>
            <a:ext uri="{FF2B5EF4-FFF2-40B4-BE49-F238E27FC236}">
              <a16:creationId xmlns:a16="http://schemas.microsoft.com/office/drawing/2014/main" id="{2515F5D4-BBFF-57C2-36B7-1C1CDF644994}"/>
            </a:ext>
          </a:extLst>
        </xdr:cNvPr>
        <xdr:cNvSpPr/>
      </xdr:nvSpPr>
      <xdr:spPr>
        <a:xfrm>
          <a:off x="629230" y="1039092"/>
          <a:ext cx="2037772" cy="282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1453B9-1F0B-4341-BFE7-5D567F1F7E4C}" type="TxLink">
            <a:rPr lang="ml-IN" sz="1100" b="1" i="0" u="none" strike="noStrike">
              <a:solidFill>
                <a:srgbClr val="FF0000"/>
              </a:solidFill>
              <a:latin typeface="Calibri"/>
            </a:rPr>
            <a:pPr algn="ctr"/>
            <a:t>തിരുവനന്തപുരം</a:t>
          </a:fld>
          <a:endParaRPr lang="en-IN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63501</xdr:colOff>
      <xdr:row>6</xdr:row>
      <xdr:rowOff>155863</xdr:rowOff>
    </xdr:from>
    <xdr:to>
      <xdr:col>3</xdr:col>
      <xdr:colOff>127001</xdr:colOff>
      <xdr:row>8</xdr:row>
      <xdr:rowOff>86591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586989-5218-06D8-093C-85D4075E9336}"/>
            </a:ext>
          </a:extLst>
        </xdr:cNvPr>
        <xdr:cNvSpPr txBox="1"/>
      </xdr:nvSpPr>
      <xdr:spPr>
        <a:xfrm>
          <a:off x="63501" y="1264227"/>
          <a:ext cx="3273136" cy="300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ml-IN" sz="1100" b="1"/>
            <a:t>മണ്ഡലത്തിലെ ഇപ്പോഴത്തെ </a:t>
          </a:r>
          <a:r>
            <a:rPr lang="en-US" sz="1100" b="1"/>
            <a:t>M.P</a:t>
          </a:r>
          <a:endParaRPr lang="en-IN" sz="1100" b="1"/>
        </a:p>
      </xdr:txBody>
    </xdr:sp>
    <xdr:clientData/>
  </xdr:twoCellAnchor>
  <xdr:twoCellAnchor>
    <xdr:from>
      <xdr:col>4</xdr:col>
      <xdr:colOff>0</xdr:colOff>
      <xdr:row>0</xdr:row>
      <xdr:rowOff>132770</xdr:rowOff>
    </xdr:from>
    <xdr:to>
      <xdr:col>8</xdr:col>
      <xdr:colOff>1702955</xdr:colOff>
      <xdr:row>3</xdr:row>
      <xdr:rowOff>98134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935559-3BD1-4048-9854-AB228315460B}"/>
            </a:ext>
          </a:extLst>
        </xdr:cNvPr>
        <xdr:cNvSpPr txBox="1"/>
      </xdr:nvSpPr>
      <xdr:spPr>
        <a:xfrm>
          <a:off x="3671455" y="132770"/>
          <a:ext cx="5732318" cy="519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2024 </a:t>
          </a:r>
          <a:r>
            <a:rPr lang="ml-IN" sz="1100" b="1"/>
            <a:t>കേരളാ ലോക് സഭാ തിരഞ്ഞെടുപ്പിലെ</a:t>
          </a:r>
          <a:endParaRPr lang="en-US" sz="1100" b="1"/>
        </a:p>
        <a:p>
          <a:pPr algn="ctr"/>
          <a:r>
            <a:rPr lang="ml-IN" sz="1100" b="1"/>
            <a:t>പ്രമുഖ രാഷ്ട്രീയ മുന്നണികളുടെ സ്ഥാനാർത്ഥികൾ</a:t>
          </a:r>
          <a:endParaRPr lang="en-IN" sz="1100" b="1"/>
        </a:p>
      </xdr:txBody>
    </xdr:sp>
    <xdr:clientData/>
  </xdr:twoCellAnchor>
  <xdr:twoCellAnchor>
    <xdr:from>
      <xdr:col>3</xdr:col>
      <xdr:colOff>404091</xdr:colOff>
      <xdr:row>14</xdr:row>
      <xdr:rowOff>98136</xdr:rowOff>
    </xdr:from>
    <xdr:to>
      <xdr:col>9</xdr:col>
      <xdr:colOff>103909</xdr:colOff>
      <xdr:row>19</xdr:row>
      <xdr:rowOff>86592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39AB5-BE83-C34C-AAE4-CBC0316CE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69274</xdr:colOff>
      <xdr:row>5</xdr:row>
      <xdr:rowOff>69273</xdr:rowOff>
    </xdr:from>
    <xdr:to>
      <xdr:col>3</xdr:col>
      <xdr:colOff>138546</xdr:colOff>
      <xdr:row>19</xdr:row>
      <xdr:rowOff>11546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BA03EFF-9634-812F-B723-A1FC63DA7F54}"/>
            </a:ext>
          </a:extLst>
        </xdr:cNvPr>
        <xdr:cNvSpPr/>
      </xdr:nvSpPr>
      <xdr:spPr>
        <a:xfrm>
          <a:off x="69274" y="992909"/>
          <a:ext cx="3278908" cy="252845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354445</xdr:colOff>
      <xdr:row>0</xdr:row>
      <xdr:rowOff>115455</xdr:rowOff>
    </xdr:from>
    <xdr:to>
      <xdr:col>9</xdr:col>
      <xdr:colOff>150090</xdr:colOff>
      <xdr:row>13</xdr:row>
      <xdr:rowOff>178954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0C87CA2-231E-4CE4-8980-3F32C6F40D37}"/>
            </a:ext>
          </a:extLst>
        </xdr:cNvPr>
        <xdr:cNvSpPr/>
      </xdr:nvSpPr>
      <xdr:spPr>
        <a:xfrm>
          <a:off x="3564081" y="115455"/>
          <a:ext cx="6047509" cy="246495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350983</xdr:colOff>
      <xdr:row>14</xdr:row>
      <xdr:rowOff>103910</xdr:rowOff>
    </xdr:from>
    <xdr:to>
      <xdr:col>9</xdr:col>
      <xdr:colOff>146628</xdr:colOff>
      <xdr:row>19</xdr:row>
      <xdr:rowOff>8078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D77EA83-3CDA-A6CA-FE41-6F3288AF6BB1}"/>
            </a:ext>
          </a:extLst>
        </xdr:cNvPr>
        <xdr:cNvSpPr/>
      </xdr:nvSpPr>
      <xdr:spPr>
        <a:xfrm>
          <a:off x="3560619" y="2690092"/>
          <a:ext cx="6047509" cy="82780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317501</xdr:colOff>
          <xdr:row>13</xdr:row>
          <xdr:rowOff>47627</xdr:rowOff>
        </xdr:from>
        <xdr:to>
          <xdr:col>2</xdr:col>
          <xdr:colOff>1439334</xdr:colOff>
          <xdr:row>18</xdr:row>
          <xdr:rowOff>135671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26C253F-ACE3-480F-8AD6-27D2BE5D0F3C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icOfCurrentMp" spid="_x0000_s5216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l="16281" t="3738" r="15432" b="8298"/>
            <a:stretch>
              <a:fillRect/>
            </a:stretch>
          </xdr:blipFill>
          <xdr:spPr>
            <a:xfrm>
              <a:off x="1804459" y="2455335"/>
              <a:ext cx="1121833" cy="1014086"/>
            </a:xfrm>
            <a:prstGeom prst="rect">
              <a:avLst/>
            </a:prstGeom>
            <a:ln>
              <a:noFill/>
            </a:ln>
            <a:effectLst>
              <a:softEdge rad="25400"/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444494</xdr:colOff>
          <xdr:row>3</xdr:row>
          <xdr:rowOff>61408</xdr:rowOff>
        </xdr:from>
        <xdr:to>
          <xdr:col>4</xdr:col>
          <xdr:colOff>1307037</xdr:colOff>
          <xdr:row>8</xdr:row>
          <xdr:rowOff>125415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20CF12EA-8F17-4589-A68F-3427F77B49C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UDFCandidate" spid="_x0000_s5217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l="24111" t="2778" r="27242" b="5555"/>
            <a:stretch>
              <a:fillRect/>
            </a:stretch>
          </xdr:blipFill>
          <xdr:spPr>
            <a:xfrm>
              <a:off x="4116911" y="617033"/>
              <a:ext cx="862543" cy="990049"/>
            </a:xfrm>
            <a:prstGeom prst="rect">
              <a:avLst/>
            </a:prstGeom>
            <a:ln>
              <a:noFill/>
            </a:ln>
            <a:effectLst>
              <a:softEdge rad="25400"/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459314</xdr:colOff>
          <xdr:row>3</xdr:row>
          <xdr:rowOff>61408</xdr:rowOff>
        </xdr:from>
        <xdr:to>
          <xdr:col>6</xdr:col>
          <xdr:colOff>1321857</xdr:colOff>
          <xdr:row>8</xdr:row>
          <xdr:rowOff>125415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C987C7BD-67D0-40DC-B222-CB81ECEAB1F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LDFCandidate" spid="_x0000_s5218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l="24111" t="2778" r="27242" b="5555"/>
            <a:stretch>
              <a:fillRect/>
            </a:stretch>
          </xdr:blipFill>
          <xdr:spPr>
            <a:xfrm>
              <a:off x="6142564" y="617033"/>
              <a:ext cx="862543" cy="990049"/>
            </a:xfrm>
            <a:prstGeom prst="rect">
              <a:avLst/>
            </a:prstGeom>
            <a:ln>
              <a:noFill/>
            </a:ln>
            <a:effectLst>
              <a:softEdge rad="25400"/>
            </a:effec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458257</xdr:colOff>
          <xdr:row>3</xdr:row>
          <xdr:rowOff>61408</xdr:rowOff>
        </xdr:from>
        <xdr:to>
          <xdr:col>8</xdr:col>
          <xdr:colOff>1320800</xdr:colOff>
          <xdr:row>8</xdr:row>
          <xdr:rowOff>125415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42275A15-51D4-4FA1-BA21-B3E7820CBBF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NDACandidate" spid="_x0000_s5219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l="24111" t="2778" r="27242" b="5555"/>
            <a:stretch>
              <a:fillRect/>
            </a:stretch>
          </xdr:blipFill>
          <xdr:spPr>
            <a:xfrm>
              <a:off x="8152340" y="617033"/>
              <a:ext cx="862543" cy="990049"/>
            </a:xfrm>
            <a:prstGeom prst="rect">
              <a:avLst/>
            </a:prstGeom>
            <a:ln>
              <a:noFill/>
            </a:ln>
            <a:effectLst>
              <a:softEdge rad="25400"/>
            </a:effec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8</xdr:row>
      <xdr:rowOff>0</xdr:rowOff>
    </xdr:from>
    <xdr:to>
      <xdr:col>4</xdr:col>
      <xdr:colOff>1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8D1D41-BA12-49BF-A635-D9025897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351" y="50863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298450</xdr:colOff>
      <xdr:row>2</xdr:row>
      <xdr:rowOff>38100</xdr:rowOff>
    </xdr:from>
    <xdr:to>
      <xdr:col>4</xdr:col>
      <xdr:colOff>808038</xdr:colOff>
      <xdr:row>2</xdr:row>
      <xdr:rowOff>717550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76532-DD7A-D97A-2043-F3A212B34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700" y="977900"/>
          <a:ext cx="509588" cy="67945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</xdr:row>
      <xdr:rowOff>19050</xdr:rowOff>
    </xdr:from>
    <xdr:to>
      <xdr:col>4</xdr:col>
      <xdr:colOff>858725</xdr:colOff>
      <xdr:row>3</xdr:row>
      <xdr:rowOff>742950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96F619-57C5-F349-607B-79647A143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720850"/>
          <a:ext cx="611075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4</xdr:row>
      <xdr:rowOff>25400</xdr:rowOff>
    </xdr:from>
    <xdr:to>
      <xdr:col>4</xdr:col>
      <xdr:colOff>832100</xdr:colOff>
      <xdr:row>4</xdr:row>
      <xdr:rowOff>745400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EE1FF2-72D3-DA3B-8192-46CD81A1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2489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5</xdr:row>
      <xdr:rowOff>25400</xdr:rowOff>
    </xdr:from>
    <xdr:to>
      <xdr:col>4</xdr:col>
      <xdr:colOff>848414</xdr:colOff>
      <xdr:row>5</xdr:row>
      <xdr:rowOff>745400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54AD5A-2740-24E7-5E31-8426A49A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3251200"/>
          <a:ext cx="56266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241300</xdr:colOff>
      <xdr:row>6</xdr:row>
      <xdr:rowOff>25400</xdr:rowOff>
    </xdr:from>
    <xdr:to>
      <xdr:col>4</xdr:col>
      <xdr:colOff>868378</xdr:colOff>
      <xdr:row>6</xdr:row>
      <xdr:rowOff>745400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85D7E35-28D9-4A1D-E319-E1A5DC8F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550" y="4013200"/>
          <a:ext cx="627078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7</xdr:row>
      <xdr:rowOff>25400</xdr:rowOff>
    </xdr:from>
    <xdr:to>
      <xdr:col>4</xdr:col>
      <xdr:colOff>827104</xdr:colOff>
      <xdr:row>7</xdr:row>
      <xdr:rowOff>745400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2928750-885B-1EB0-8EB3-644969B87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4775200"/>
          <a:ext cx="541353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260351</xdr:colOff>
      <xdr:row>8</xdr:row>
      <xdr:rowOff>25400</xdr:rowOff>
    </xdr:from>
    <xdr:to>
      <xdr:col>4</xdr:col>
      <xdr:colOff>865136</xdr:colOff>
      <xdr:row>8</xdr:row>
      <xdr:rowOff>745400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B6CC99-5F63-2E90-FC65-81D93196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601" y="5537200"/>
          <a:ext cx="604785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9</xdr:row>
      <xdr:rowOff>25400</xdr:rowOff>
    </xdr:from>
    <xdr:to>
      <xdr:col>4</xdr:col>
      <xdr:colOff>857804</xdr:colOff>
      <xdr:row>9</xdr:row>
      <xdr:rowOff>745400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16AF75-1E35-FA4B-F2B2-23A15C36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50" y="6299200"/>
          <a:ext cx="60380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10</xdr:row>
      <xdr:rowOff>25400</xdr:rowOff>
    </xdr:from>
    <xdr:to>
      <xdr:col>4</xdr:col>
      <xdr:colOff>868218</xdr:colOff>
      <xdr:row>10</xdr:row>
      <xdr:rowOff>745400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AF47567-1B17-EE62-A0F4-FDBA23A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50" y="7061200"/>
          <a:ext cx="614218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11</xdr:row>
      <xdr:rowOff>25400</xdr:rowOff>
    </xdr:from>
    <xdr:to>
      <xdr:col>4</xdr:col>
      <xdr:colOff>849640</xdr:colOff>
      <xdr:row>11</xdr:row>
      <xdr:rowOff>745400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B2A3DD7-6BD9-8E4F-C14B-4242105DB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650" y="7823200"/>
          <a:ext cx="57024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12</xdr:row>
      <xdr:rowOff>25400</xdr:rowOff>
    </xdr:from>
    <xdr:to>
      <xdr:col>4</xdr:col>
      <xdr:colOff>825750</xdr:colOff>
      <xdr:row>12</xdr:row>
      <xdr:rowOff>745400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BD37E9F-A91C-E712-7F51-C7F41C9A9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8585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13</xdr:row>
      <xdr:rowOff>25400</xdr:rowOff>
    </xdr:from>
    <xdr:to>
      <xdr:col>4</xdr:col>
      <xdr:colOff>832100</xdr:colOff>
      <xdr:row>13</xdr:row>
      <xdr:rowOff>745400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85F0D31-97DB-FD52-3FBA-CCBEC66A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9347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14</xdr:row>
      <xdr:rowOff>25400</xdr:rowOff>
    </xdr:from>
    <xdr:to>
      <xdr:col>4</xdr:col>
      <xdr:colOff>832100</xdr:colOff>
      <xdr:row>14</xdr:row>
      <xdr:rowOff>745400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5E2676-8EDD-EED5-CA40-2B45FBD26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10109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15</xdr:row>
      <xdr:rowOff>25400</xdr:rowOff>
    </xdr:from>
    <xdr:to>
      <xdr:col>4</xdr:col>
      <xdr:colOff>832100</xdr:colOff>
      <xdr:row>15</xdr:row>
      <xdr:rowOff>745400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4AD2D7E-F522-40E6-DB62-99A17EA6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10871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298450</xdr:colOff>
      <xdr:row>16</xdr:row>
      <xdr:rowOff>25400</xdr:rowOff>
    </xdr:from>
    <xdr:to>
      <xdr:col>4</xdr:col>
      <xdr:colOff>838450</xdr:colOff>
      <xdr:row>16</xdr:row>
      <xdr:rowOff>745400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2E3F989-893B-78D6-C2C1-0AE55579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700" y="11633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17</xdr:row>
      <xdr:rowOff>25400</xdr:rowOff>
    </xdr:from>
    <xdr:to>
      <xdr:col>4</xdr:col>
      <xdr:colOff>859156</xdr:colOff>
      <xdr:row>17</xdr:row>
      <xdr:rowOff>745400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BC10BBA-199B-8EEB-23D1-7813BDB8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650" y="12395200"/>
          <a:ext cx="579756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18</xdr:row>
      <xdr:rowOff>25400</xdr:rowOff>
    </xdr:from>
    <xdr:to>
      <xdr:col>4</xdr:col>
      <xdr:colOff>850074</xdr:colOff>
      <xdr:row>18</xdr:row>
      <xdr:rowOff>745400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DFD50C2-3292-9735-6038-B64FCE58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650" y="13157200"/>
          <a:ext cx="57067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19</xdr:row>
      <xdr:rowOff>25400</xdr:rowOff>
    </xdr:from>
    <xdr:to>
      <xdr:col>4</xdr:col>
      <xdr:colOff>825750</xdr:colOff>
      <xdr:row>19</xdr:row>
      <xdr:rowOff>745400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43D6B9-585D-4E90-DDA0-8723D448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1391920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279400</xdr:colOff>
      <xdr:row>20</xdr:row>
      <xdr:rowOff>25400</xdr:rowOff>
    </xdr:from>
    <xdr:to>
      <xdr:col>4</xdr:col>
      <xdr:colOff>839400</xdr:colOff>
      <xdr:row>20</xdr:row>
      <xdr:rowOff>745400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E926A81-F618-5D1B-EE7B-FD0697A2C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650" y="14681200"/>
          <a:ext cx="56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292100</xdr:colOff>
      <xdr:row>21</xdr:row>
      <xdr:rowOff>25400</xdr:rowOff>
    </xdr:from>
    <xdr:to>
      <xdr:col>4</xdr:col>
      <xdr:colOff>832100</xdr:colOff>
      <xdr:row>21</xdr:row>
      <xdr:rowOff>745400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BB1E7F5-1B5E-D99B-905E-D7A55CDD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350" y="15443200"/>
          <a:ext cx="540000" cy="72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8</xdr:row>
      <xdr:rowOff>0</xdr:rowOff>
    </xdr:from>
    <xdr:to>
      <xdr:col>4</xdr:col>
      <xdr:colOff>1</xdr:colOff>
      <xdr:row>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808787-4483-41C1-A7BA-C5EE95C8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651" y="51244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69850</xdr:colOff>
      <xdr:row>8</xdr:row>
      <xdr:rowOff>0</xdr:rowOff>
    </xdr:from>
    <xdr:to>
      <xdr:col>4</xdr:col>
      <xdr:colOff>69850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BCE7B-3689-4885-A402-6C7E493D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6100" y="55181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368299</xdr:colOff>
      <xdr:row>2</xdr:row>
      <xdr:rowOff>38100</xdr:rowOff>
    </xdr:from>
    <xdr:to>
      <xdr:col>4</xdr:col>
      <xdr:colOff>877887</xdr:colOff>
      <xdr:row>2</xdr:row>
      <xdr:rowOff>717550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45A032-8FC7-44C5-8D94-5B7A2C23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4549" y="984250"/>
          <a:ext cx="509588" cy="679450"/>
        </a:xfrm>
        <a:prstGeom prst="rect">
          <a:avLst/>
        </a:prstGeom>
      </xdr:spPr>
    </xdr:pic>
    <xdr:clientData/>
  </xdr:twoCellAnchor>
  <xdr:twoCellAnchor editAs="oneCell">
    <xdr:from>
      <xdr:col>4</xdr:col>
      <xdr:colOff>317499</xdr:colOff>
      <xdr:row>3</xdr:row>
      <xdr:rowOff>19050</xdr:rowOff>
    </xdr:from>
    <xdr:to>
      <xdr:col>4</xdr:col>
      <xdr:colOff>928574</xdr:colOff>
      <xdr:row>3</xdr:row>
      <xdr:rowOff>742950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86BCE0-96E1-4914-8BEF-B77450B6D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3749" y="1727200"/>
          <a:ext cx="611075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355599</xdr:colOff>
      <xdr:row>5</xdr:row>
      <xdr:rowOff>25400</xdr:rowOff>
    </xdr:from>
    <xdr:to>
      <xdr:col>4</xdr:col>
      <xdr:colOff>918263</xdr:colOff>
      <xdr:row>5</xdr:row>
      <xdr:rowOff>745400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68ADF6-3DC4-4439-B62F-263BA2A1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849" y="3257550"/>
          <a:ext cx="56266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311149</xdr:colOff>
      <xdr:row>6</xdr:row>
      <xdr:rowOff>25400</xdr:rowOff>
    </xdr:from>
    <xdr:to>
      <xdr:col>4</xdr:col>
      <xdr:colOff>938227</xdr:colOff>
      <xdr:row>6</xdr:row>
      <xdr:rowOff>745400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A00F26-4213-487D-BA15-CCD82543B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399" y="4019550"/>
          <a:ext cx="627078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368300</xdr:colOff>
      <xdr:row>8</xdr:row>
      <xdr:rowOff>25400</xdr:rowOff>
    </xdr:from>
    <xdr:to>
      <xdr:col>4</xdr:col>
      <xdr:colOff>909653</xdr:colOff>
      <xdr:row>8</xdr:row>
      <xdr:rowOff>745400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F6A521-869B-469A-A8EF-C579BBD6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4550" y="5543550"/>
          <a:ext cx="541353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330200</xdr:colOff>
      <xdr:row>7</xdr:row>
      <xdr:rowOff>25400</xdr:rowOff>
    </xdr:from>
    <xdr:to>
      <xdr:col>4</xdr:col>
      <xdr:colOff>934985</xdr:colOff>
      <xdr:row>7</xdr:row>
      <xdr:rowOff>745400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8083DE-D49E-4163-9D84-1C28768D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450" y="4781550"/>
          <a:ext cx="604785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9</xdr:row>
      <xdr:rowOff>25400</xdr:rowOff>
    </xdr:from>
    <xdr:to>
      <xdr:col>4</xdr:col>
      <xdr:colOff>927653</xdr:colOff>
      <xdr:row>9</xdr:row>
      <xdr:rowOff>745400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C0DB05-46E5-43AF-BA85-648E9C1F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099" y="6305550"/>
          <a:ext cx="60380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10</xdr:row>
      <xdr:rowOff>25400</xdr:rowOff>
    </xdr:from>
    <xdr:to>
      <xdr:col>4</xdr:col>
      <xdr:colOff>938067</xdr:colOff>
      <xdr:row>10</xdr:row>
      <xdr:rowOff>745400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4360978-2141-47CE-ADC7-9FFFB60AA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099" y="7067550"/>
          <a:ext cx="614218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355599</xdr:colOff>
      <xdr:row>12</xdr:row>
      <xdr:rowOff>25400</xdr:rowOff>
    </xdr:from>
    <xdr:to>
      <xdr:col>4</xdr:col>
      <xdr:colOff>895599</xdr:colOff>
      <xdr:row>12</xdr:row>
      <xdr:rowOff>745400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03994F1-0913-4FF6-B062-FD8FC9287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849" y="8591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13</xdr:row>
      <xdr:rowOff>25400</xdr:rowOff>
    </xdr:from>
    <xdr:to>
      <xdr:col>4</xdr:col>
      <xdr:colOff>901949</xdr:colOff>
      <xdr:row>13</xdr:row>
      <xdr:rowOff>745400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26F1325-CB0E-473E-BD79-2E8E3262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199" y="9353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14</xdr:row>
      <xdr:rowOff>25400</xdr:rowOff>
    </xdr:from>
    <xdr:to>
      <xdr:col>4</xdr:col>
      <xdr:colOff>901949</xdr:colOff>
      <xdr:row>14</xdr:row>
      <xdr:rowOff>745400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4295DF2-12D0-43C3-B7B8-0DA80EA2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199" y="10115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349249</xdr:colOff>
      <xdr:row>17</xdr:row>
      <xdr:rowOff>25400</xdr:rowOff>
    </xdr:from>
    <xdr:to>
      <xdr:col>4</xdr:col>
      <xdr:colOff>929005</xdr:colOff>
      <xdr:row>17</xdr:row>
      <xdr:rowOff>745400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BECCF1E-E040-4B5D-BFAD-32B16A2D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499" y="12401550"/>
          <a:ext cx="579756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349249</xdr:colOff>
      <xdr:row>18</xdr:row>
      <xdr:rowOff>25400</xdr:rowOff>
    </xdr:from>
    <xdr:to>
      <xdr:col>4</xdr:col>
      <xdr:colOff>919923</xdr:colOff>
      <xdr:row>18</xdr:row>
      <xdr:rowOff>745400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C433930-84D6-49DD-ABAC-97C4889F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499" y="13163550"/>
          <a:ext cx="570674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355599</xdr:colOff>
      <xdr:row>19</xdr:row>
      <xdr:rowOff>25400</xdr:rowOff>
    </xdr:from>
    <xdr:to>
      <xdr:col>4</xdr:col>
      <xdr:colOff>895599</xdr:colOff>
      <xdr:row>19</xdr:row>
      <xdr:rowOff>745400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5CFC1E1-867E-4026-BEDA-3E3E91135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849" y="13925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349249</xdr:colOff>
      <xdr:row>20</xdr:row>
      <xdr:rowOff>25400</xdr:rowOff>
    </xdr:from>
    <xdr:to>
      <xdr:col>4</xdr:col>
      <xdr:colOff>909249</xdr:colOff>
      <xdr:row>20</xdr:row>
      <xdr:rowOff>745400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8DF956B-43C3-4FFD-B1F0-16ABA9A7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499" y="14687550"/>
          <a:ext cx="56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21</xdr:row>
      <xdr:rowOff>25400</xdr:rowOff>
    </xdr:from>
    <xdr:to>
      <xdr:col>4</xdr:col>
      <xdr:colOff>901949</xdr:colOff>
      <xdr:row>21</xdr:row>
      <xdr:rowOff>745400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B733F63-A985-4A62-BBAF-CF588225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199" y="15449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273050</xdr:colOff>
      <xdr:row>4</xdr:row>
      <xdr:rowOff>25400</xdr:rowOff>
    </xdr:from>
    <xdr:to>
      <xdr:col>4</xdr:col>
      <xdr:colOff>993050</xdr:colOff>
      <xdr:row>4</xdr:row>
      <xdr:rowOff>745400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4A655EE-6F23-CD19-6187-D129859A1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4955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277000</xdr:colOff>
      <xdr:row>15</xdr:row>
      <xdr:rowOff>23000</xdr:rowOff>
    </xdr:from>
    <xdr:to>
      <xdr:col>4</xdr:col>
      <xdr:colOff>997000</xdr:colOff>
      <xdr:row>15</xdr:row>
      <xdr:rowOff>743000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1901226-8DCD-A904-EB69-E6D373FEE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3250" y="108751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280950</xdr:colOff>
      <xdr:row>16</xdr:row>
      <xdr:rowOff>20600</xdr:rowOff>
    </xdr:from>
    <xdr:to>
      <xdr:col>4</xdr:col>
      <xdr:colOff>1000950</xdr:colOff>
      <xdr:row>16</xdr:row>
      <xdr:rowOff>740600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6197026-FBDA-1961-53B6-35C39269B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7200" y="116347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11</xdr:row>
      <xdr:rowOff>25400</xdr:rowOff>
    </xdr:from>
    <xdr:to>
      <xdr:col>4</xdr:col>
      <xdr:colOff>901950</xdr:colOff>
      <xdr:row>11</xdr:row>
      <xdr:rowOff>745400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7B56A6B-2E14-4140-8C33-53A8802E9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7829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273050</xdr:colOff>
      <xdr:row>2</xdr:row>
      <xdr:rowOff>25400</xdr:rowOff>
    </xdr:from>
    <xdr:to>
      <xdr:col>8</xdr:col>
      <xdr:colOff>993050</xdr:colOff>
      <xdr:row>2</xdr:row>
      <xdr:rowOff>745400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81F193B-B842-D4D0-65C0-63CFC7EC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0" y="9715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270650</xdr:colOff>
      <xdr:row>3</xdr:row>
      <xdr:rowOff>23000</xdr:rowOff>
    </xdr:from>
    <xdr:to>
      <xdr:col>8</xdr:col>
      <xdr:colOff>990650</xdr:colOff>
      <xdr:row>3</xdr:row>
      <xdr:rowOff>743000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F739267-67BF-47D2-E4F9-4FA9CC16D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6600" y="17311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338101</xdr:colOff>
      <xdr:row>4</xdr:row>
      <xdr:rowOff>20600</xdr:rowOff>
    </xdr:from>
    <xdr:to>
      <xdr:col>8</xdr:col>
      <xdr:colOff>920704</xdr:colOff>
      <xdr:row>4</xdr:row>
      <xdr:rowOff>740600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0BA7541-FF35-2AE3-1854-4462A9FB2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4051" y="2490750"/>
          <a:ext cx="582603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272200</xdr:colOff>
      <xdr:row>5</xdr:row>
      <xdr:rowOff>24550</xdr:rowOff>
    </xdr:from>
    <xdr:to>
      <xdr:col>8</xdr:col>
      <xdr:colOff>992200</xdr:colOff>
      <xdr:row>5</xdr:row>
      <xdr:rowOff>744550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F8F0566-5CAA-3DE3-C489-FEADCBE7D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8150" y="32567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276150</xdr:colOff>
      <xdr:row>6</xdr:row>
      <xdr:rowOff>22150</xdr:rowOff>
    </xdr:from>
    <xdr:to>
      <xdr:col>8</xdr:col>
      <xdr:colOff>996150</xdr:colOff>
      <xdr:row>6</xdr:row>
      <xdr:rowOff>742150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739F839-F95F-55A6-8A4B-AE7D4306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2100" y="40163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280100</xdr:colOff>
      <xdr:row>7</xdr:row>
      <xdr:rowOff>26100</xdr:rowOff>
    </xdr:from>
    <xdr:to>
      <xdr:col>8</xdr:col>
      <xdr:colOff>1000100</xdr:colOff>
      <xdr:row>7</xdr:row>
      <xdr:rowOff>746100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05F05E0-7636-0955-18D3-4506A392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050" y="47822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271350</xdr:colOff>
      <xdr:row>8</xdr:row>
      <xdr:rowOff>23700</xdr:rowOff>
    </xdr:from>
    <xdr:to>
      <xdr:col>8</xdr:col>
      <xdr:colOff>991350</xdr:colOff>
      <xdr:row>8</xdr:row>
      <xdr:rowOff>743700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E050906-72DA-8AC6-758F-E79650AF4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7300" y="5541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275300</xdr:colOff>
      <xdr:row>9</xdr:row>
      <xdr:rowOff>21300</xdr:rowOff>
    </xdr:from>
    <xdr:to>
      <xdr:col>8</xdr:col>
      <xdr:colOff>995300</xdr:colOff>
      <xdr:row>9</xdr:row>
      <xdr:rowOff>741300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1542172-C6AE-39C3-4B9D-5EDC3251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1250" y="63014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279250</xdr:colOff>
      <xdr:row>10</xdr:row>
      <xdr:rowOff>25250</xdr:rowOff>
    </xdr:from>
    <xdr:to>
      <xdr:col>8</xdr:col>
      <xdr:colOff>999250</xdr:colOff>
      <xdr:row>10</xdr:row>
      <xdr:rowOff>745250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45A0C9F-ACE5-234C-10A5-461129559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200" y="70674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276850</xdr:colOff>
      <xdr:row>11</xdr:row>
      <xdr:rowOff>22850</xdr:rowOff>
    </xdr:from>
    <xdr:to>
      <xdr:col>8</xdr:col>
      <xdr:colOff>996850</xdr:colOff>
      <xdr:row>11</xdr:row>
      <xdr:rowOff>742850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6F4BFEC-CB8A-ED9B-CA52-E18E208EF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2800" y="78270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280800</xdr:colOff>
      <xdr:row>12</xdr:row>
      <xdr:rowOff>20450</xdr:rowOff>
    </xdr:from>
    <xdr:to>
      <xdr:col>8</xdr:col>
      <xdr:colOff>1000800</xdr:colOff>
      <xdr:row>12</xdr:row>
      <xdr:rowOff>740450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15E4C97-040F-5170-B01A-E2C4117A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750" y="8586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284750</xdr:colOff>
      <xdr:row>13</xdr:row>
      <xdr:rowOff>24400</xdr:rowOff>
    </xdr:from>
    <xdr:to>
      <xdr:col>8</xdr:col>
      <xdr:colOff>1004750</xdr:colOff>
      <xdr:row>13</xdr:row>
      <xdr:rowOff>744400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A85CAC4-9D3B-78A7-8B7A-E2EDD6CEC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700" y="93525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288700</xdr:colOff>
      <xdr:row>14</xdr:row>
      <xdr:rowOff>22000</xdr:rowOff>
    </xdr:from>
    <xdr:to>
      <xdr:col>8</xdr:col>
      <xdr:colOff>1011988</xdr:colOff>
      <xdr:row>14</xdr:row>
      <xdr:rowOff>742000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5C8876A-F1AD-6FBD-3412-6E827399C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650" y="10112150"/>
          <a:ext cx="723288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279950</xdr:colOff>
      <xdr:row>17</xdr:row>
      <xdr:rowOff>25950</xdr:rowOff>
    </xdr:from>
    <xdr:to>
      <xdr:col>8</xdr:col>
      <xdr:colOff>999950</xdr:colOff>
      <xdr:row>17</xdr:row>
      <xdr:rowOff>745950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2B43728-F1CC-2B30-5ED6-5EBB6EBAB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900" y="124021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277550</xdr:colOff>
      <xdr:row>18</xdr:row>
      <xdr:rowOff>23550</xdr:rowOff>
    </xdr:from>
    <xdr:to>
      <xdr:col>8</xdr:col>
      <xdr:colOff>997550</xdr:colOff>
      <xdr:row>18</xdr:row>
      <xdr:rowOff>743550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5910D83-B58D-E190-4C06-4166EADF2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3500" y="131617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357700</xdr:colOff>
      <xdr:row>19</xdr:row>
      <xdr:rowOff>21150</xdr:rowOff>
    </xdr:from>
    <xdr:to>
      <xdr:col>8</xdr:col>
      <xdr:colOff>934266</xdr:colOff>
      <xdr:row>19</xdr:row>
      <xdr:rowOff>741150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51B640C-E33B-079D-09B8-56514B22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50" y="13921300"/>
          <a:ext cx="576566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285450</xdr:colOff>
      <xdr:row>20</xdr:row>
      <xdr:rowOff>25100</xdr:rowOff>
    </xdr:from>
    <xdr:to>
      <xdr:col>8</xdr:col>
      <xdr:colOff>1005450</xdr:colOff>
      <xdr:row>20</xdr:row>
      <xdr:rowOff>745100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0378D19-EE3F-C394-967A-63AE7A185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1400" y="146872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283050</xdr:colOff>
      <xdr:row>21</xdr:row>
      <xdr:rowOff>22700</xdr:rowOff>
    </xdr:from>
    <xdr:to>
      <xdr:col>8</xdr:col>
      <xdr:colOff>1003050</xdr:colOff>
      <xdr:row>21</xdr:row>
      <xdr:rowOff>742700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4755C3C-032A-A98C-849D-F086833D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9000" y="154468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368300</xdr:colOff>
      <xdr:row>15</xdr:row>
      <xdr:rowOff>25400</xdr:rowOff>
    </xdr:from>
    <xdr:to>
      <xdr:col>8</xdr:col>
      <xdr:colOff>908300</xdr:colOff>
      <xdr:row>15</xdr:row>
      <xdr:rowOff>745400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2AFCE0D-E43A-44D2-B640-07175C527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50" y="10877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368300</xdr:colOff>
      <xdr:row>16</xdr:row>
      <xdr:rowOff>25400</xdr:rowOff>
    </xdr:from>
    <xdr:to>
      <xdr:col>8</xdr:col>
      <xdr:colOff>908300</xdr:colOff>
      <xdr:row>16</xdr:row>
      <xdr:rowOff>745400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A5B0780-88CA-4C46-8AAE-5AD2F1FC3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50" y="11639550"/>
          <a:ext cx="540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374650</xdr:colOff>
      <xdr:row>2</xdr:row>
      <xdr:rowOff>25400</xdr:rowOff>
    </xdr:from>
    <xdr:to>
      <xdr:col>12</xdr:col>
      <xdr:colOff>885119</xdr:colOff>
      <xdr:row>2</xdr:row>
      <xdr:rowOff>745400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1217EA2-D26F-7E54-572B-CF817812F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9850" y="971550"/>
          <a:ext cx="510469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359550</xdr:colOff>
      <xdr:row>3</xdr:row>
      <xdr:rowOff>23000</xdr:rowOff>
    </xdr:from>
    <xdr:to>
      <xdr:col>12</xdr:col>
      <xdr:colOff>909768</xdr:colOff>
      <xdr:row>3</xdr:row>
      <xdr:rowOff>743000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A67A762-AFCC-A3E9-B76D-F04A98C67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750" y="1731150"/>
          <a:ext cx="550218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344450</xdr:colOff>
      <xdr:row>4</xdr:row>
      <xdr:rowOff>20600</xdr:rowOff>
    </xdr:from>
    <xdr:to>
      <xdr:col>12</xdr:col>
      <xdr:colOff>920450</xdr:colOff>
      <xdr:row>4</xdr:row>
      <xdr:rowOff>740600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3943398-227B-D05E-A1A5-3B968821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50" y="2490750"/>
          <a:ext cx="576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348400</xdr:colOff>
      <xdr:row>5</xdr:row>
      <xdr:rowOff>24550</xdr:rowOff>
    </xdr:from>
    <xdr:to>
      <xdr:col>12</xdr:col>
      <xdr:colOff>915340</xdr:colOff>
      <xdr:row>5</xdr:row>
      <xdr:rowOff>744550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727C174-A169-BF44-B091-46D8B7FCB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3600" y="3256700"/>
          <a:ext cx="56694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269800</xdr:colOff>
      <xdr:row>6</xdr:row>
      <xdr:rowOff>22150</xdr:rowOff>
    </xdr:from>
    <xdr:to>
      <xdr:col>12</xdr:col>
      <xdr:colOff>989800</xdr:colOff>
      <xdr:row>6</xdr:row>
      <xdr:rowOff>742150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7555FCC-B3A1-D67D-2AF5-D0C3522C1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5000" y="40163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280100</xdr:colOff>
      <xdr:row>7</xdr:row>
      <xdr:rowOff>26100</xdr:rowOff>
    </xdr:from>
    <xdr:to>
      <xdr:col>12</xdr:col>
      <xdr:colOff>1000100</xdr:colOff>
      <xdr:row>7</xdr:row>
      <xdr:rowOff>746100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7A4EB71-ECF7-1DBD-4B6B-6C31CF05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5300" y="478225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347550</xdr:colOff>
      <xdr:row>8</xdr:row>
      <xdr:rowOff>23700</xdr:rowOff>
    </xdr:from>
    <xdr:to>
      <xdr:col>12</xdr:col>
      <xdr:colOff>915412</xdr:colOff>
      <xdr:row>8</xdr:row>
      <xdr:rowOff>743700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61B15145-D646-D2E1-2B89-D47BB1448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2750" y="5541850"/>
          <a:ext cx="567862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383250</xdr:colOff>
      <xdr:row>9</xdr:row>
      <xdr:rowOff>27650</xdr:rowOff>
    </xdr:from>
    <xdr:to>
      <xdr:col>12</xdr:col>
      <xdr:colOff>896250</xdr:colOff>
      <xdr:row>9</xdr:row>
      <xdr:rowOff>747650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C55C469E-C4F7-E4C5-9E68-D49A5DABB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8450" y="6307800"/>
          <a:ext cx="513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380850</xdr:colOff>
      <xdr:row>10</xdr:row>
      <xdr:rowOff>25250</xdr:rowOff>
    </xdr:from>
    <xdr:to>
      <xdr:col>12</xdr:col>
      <xdr:colOff>893760</xdr:colOff>
      <xdr:row>10</xdr:row>
      <xdr:rowOff>745250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2358FCA-E759-BCA7-D9B3-9D766B305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6050" y="7067400"/>
          <a:ext cx="51291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353050</xdr:colOff>
      <xdr:row>11</xdr:row>
      <xdr:rowOff>22850</xdr:rowOff>
    </xdr:from>
    <xdr:to>
      <xdr:col>12</xdr:col>
      <xdr:colOff>926212</xdr:colOff>
      <xdr:row>11</xdr:row>
      <xdr:rowOff>742850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EC0D521-A977-FB0E-F688-91874222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8250" y="7827000"/>
          <a:ext cx="573162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357000</xdr:colOff>
      <xdr:row>12</xdr:row>
      <xdr:rowOff>20450</xdr:rowOff>
    </xdr:from>
    <xdr:to>
      <xdr:col>12</xdr:col>
      <xdr:colOff>918600</xdr:colOff>
      <xdr:row>12</xdr:row>
      <xdr:rowOff>740450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4C1E718-5858-2616-70B1-671DEF146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2200" y="8586600"/>
          <a:ext cx="5616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360951</xdr:colOff>
      <xdr:row>13</xdr:row>
      <xdr:rowOff>24400</xdr:rowOff>
    </xdr:from>
    <xdr:to>
      <xdr:col>12</xdr:col>
      <xdr:colOff>921102</xdr:colOff>
      <xdr:row>13</xdr:row>
      <xdr:rowOff>744400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11CF34C-D7C2-9C39-62F7-9CB6F0D62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6151" y="9352550"/>
          <a:ext cx="560151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358550</xdr:colOff>
      <xdr:row>14</xdr:row>
      <xdr:rowOff>22000</xdr:rowOff>
    </xdr:from>
    <xdr:to>
      <xdr:col>12</xdr:col>
      <xdr:colOff>918550</xdr:colOff>
      <xdr:row>14</xdr:row>
      <xdr:rowOff>742000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944C3AD-D74E-8A08-D8B6-5629110FF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3750" y="10112150"/>
          <a:ext cx="560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279951</xdr:colOff>
      <xdr:row>15</xdr:row>
      <xdr:rowOff>25950</xdr:rowOff>
    </xdr:from>
    <xdr:to>
      <xdr:col>12</xdr:col>
      <xdr:colOff>1000552</xdr:colOff>
      <xdr:row>15</xdr:row>
      <xdr:rowOff>745950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71BF4CF-C454-F485-DC2F-A485D9DD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5151" y="10878100"/>
          <a:ext cx="720601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353751</xdr:colOff>
      <xdr:row>16</xdr:row>
      <xdr:rowOff>23550</xdr:rowOff>
    </xdr:from>
    <xdr:to>
      <xdr:col>12</xdr:col>
      <xdr:colOff>928274</xdr:colOff>
      <xdr:row>16</xdr:row>
      <xdr:rowOff>743550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592F14D-D6EB-4C1A-B237-D353D0988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8951" y="11637700"/>
          <a:ext cx="574523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389450</xdr:colOff>
      <xdr:row>17</xdr:row>
      <xdr:rowOff>21150</xdr:rowOff>
    </xdr:from>
    <xdr:to>
      <xdr:col>12</xdr:col>
      <xdr:colOff>887146</xdr:colOff>
      <xdr:row>17</xdr:row>
      <xdr:rowOff>741150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9D046AF-D213-B6F4-58FB-E5B71563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4650" y="12397300"/>
          <a:ext cx="497696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380700</xdr:colOff>
      <xdr:row>18</xdr:row>
      <xdr:rowOff>25100</xdr:rowOff>
    </xdr:from>
    <xdr:to>
      <xdr:col>12</xdr:col>
      <xdr:colOff>909349</xdr:colOff>
      <xdr:row>18</xdr:row>
      <xdr:rowOff>745100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6BD6114-D5AA-35E3-8848-235828A4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5900" y="13163250"/>
          <a:ext cx="528649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365600</xdr:colOff>
      <xdr:row>19</xdr:row>
      <xdr:rowOff>22700</xdr:rowOff>
    </xdr:from>
    <xdr:to>
      <xdr:col>12</xdr:col>
      <xdr:colOff>921964</xdr:colOff>
      <xdr:row>19</xdr:row>
      <xdr:rowOff>742700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7D281D7-4E5D-FE2F-5923-02A0C1F61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0800" y="13922850"/>
          <a:ext cx="556364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287000</xdr:colOff>
      <xdr:row>20</xdr:row>
      <xdr:rowOff>26650</xdr:rowOff>
    </xdr:from>
    <xdr:to>
      <xdr:col>12</xdr:col>
      <xdr:colOff>1007000</xdr:colOff>
      <xdr:row>20</xdr:row>
      <xdr:rowOff>746650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BF77976-5B00-768D-E0D6-B26B71FC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2200" y="146888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354450</xdr:colOff>
      <xdr:row>21</xdr:row>
      <xdr:rowOff>24250</xdr:rowOff>
    </xdr:from>
    <xdr:to>
      <xdr:col>12</xdr:col>
      <xdr:colOff>928477</xdr:colOff>
      <xdr:row>21</xdr:row>
      <xdr:rowOff>744250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4B8AFEE0-DD45-D511-80AF-236D4B684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9650" y="15448400"/>
          <a:ext cx="57402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3158-1CD1-4B46-B3B6-B67890AD1E1D}">
  <dimension ref="B2:I31"/>
  <sheetViews>
    <sheetView showGridLines="0" tabSelected="1" zoomScale="120" zoomScaleNormal="120" workbookViewId="0">
      <selection activeCell="C2" sqref="C2"/>
    </sheetView>
  </sheetViews>
  <sheetFormatPr defaultRowHeight="14.5" x14ac:dyDescent="0.35"/>
  <cols>
    <col min="1" max="1" width="2.54296875" customWidth="1"/>
    <col min="2" max="2" width="18.7265625" customWidth="1"/>
    <col min="3" max="3" width="24.6328125" customWidth="1"/>
    <col min="4" max="4" width="6.6328125" customWidth="1"/>
    <col min="5" max="5" width="25.1796875" style="2" customWidth="1"/>
    <col min="6" max="6" width="3.6328125" customWidth="1"/>
    <col min="7" max="7" width="25.1796875" style="2" customWidth="1"/>
    <col min="8" max="8" width="3.6328125" customWidth="1"/>
    <col min="9" max="9" width="25.1796875" style="2" customWidth="1"/>
    <col min="10" max="10" width="3.6328125" customWidth="1"/>
  </cols>
  <sheetData>
    <row r="2" spans="2:9" x14ac:dyDescent="0.35">
      <c r="B2" s="17" t="s">
        <v>1</v>
      </c>
      <c r="C2" s="3" t="s">
        <v>49</v>
      </c>
    </row>
    <row r="3" spans="2:9" x14ac:dyDescent="0.35">
      <c r="B3" s="17" t="s">
        <v>144</v>
      </c>
      <c r="C3" s="16">
        <f>VLOOKUP(C2,'Current MPs'!C3:L22,7,FALSE)</f>
        <v>1371427</v>
      </c>
    </row>
    <row r="4" spans="2:9" x14ac:dyDescent="0.35">
      <c r="B4" s="17" t="s">
        <v>55</v>
      </c>
      <c r="C4" s="16">
        <f>VLOOKUP(C2,'Current MPs'!C3:L22,8,FALSE)</f>
        <v>1011268</v>
      </c>
    </row>
    <row r="5" spans="2:9" x14ac:dyDescent="0.35">
      <c r="F5" s="2"/>
    </row>
    <row r="10" spans="2:9" x14ac:dyDescent="0.35">
      <c r="B10" s="6" t="s">
        <v>145</v>
      </c>
      <c r="C10" s="3" t="str">
        <f>VLOOKUP(C2,'Current MPs'!C3:L22,2,FALSE)</f>
        <v>Shashi Tharoor</v>
      </c>
      <c r="E10" s="2" t="str">
        <f>VLOOKUP(C2,'Candidates 2024'!C3:O22,2,FALSE)</f>
        <v>Shashi Tharoor</v>
      </c>
      <c r="G10" s="2" t="str">
        <f>VLOOKUP(C2,'Candidates 2024'!C3:O22,6,FALSE)</f>
        <v>Pannyan Raveendran</v>
      </c>
      <c r="I10" s="2" t="str">
        <f>VLOOKUP(C2,'Candidates 2024'!C3:O22,10,FALSE)</f>
        <v>Rajeev Chandrasekhar</v>
      </c>
    </row>
    <row r="11" spans="2:9" x14ac:dyDescent="0.35">
      <c r="B11" s="6" t="s">
        <v>53</v>
      </c>
      <c r="C11" s="3">
        <f>VLOOKUP(C2,'Current MPs'!C3:L22,4,FALSE)</f>
        <v>68</v>
      </c>
      <c r="E11" s="2">
        <f>VLOOKUP(C2,'Candidates 2024'!C3:O22,4,FALSE)</f>
        <v>68</v>
      </c>
      <c r="G11" s="2">
        <f>VLOOKUP(C2,'Candidates 2024'!C3:O22,8,FALSE)</f>
        <v>78</v>
      </c>
      <c r="I11" s="2">
        <f>VLOOKUP(C2,'Candidates 2024'!C3:O22,12,FALSE)</f>
        <v>59</v>
      </c>
    </row>
    <row r="12" spans="2:9" x14ac:dyDescent="0.35">
      <c r="B12" s="6" t="s">
        <v>51</v>
      </c>
      <c r="C12" s="3" t="str">
        <f>VLOOKUP(C2,'Current MPs'!C3:L22,6,FALSE)</f>
        <v>INC</v>
      </c>
      <c r="E12" s="2" t="str">
        <f>VLOOKUP(C2,'Candidates 2024'!C3:O22,5,FALSE)</f>
        <v>INC</v>
      </c>
      <c r="G12" s="2" t="str">
        <f>VLOOKUP(C2,'Candidates 2024'!C3:O22,9,FALSE)</f>
        <v>CPI</v>
      </c>
      <c r="I12" s="2" t="str">
        <f>VLOOKUP(C2,'Candidates 2024'!C3:O22,13,FALSE)</f>
        <v>BJP</v>
      </c>
    </row>
    <row r="13" spans="2:9" x14ac:dyDescent="0.35">
      <c r="B13" s="6" t="s">
        <v>3</v>
      </c>
      <c r="C13" s="10" t="str">
        <f>VLOOKUP(C2,'Current MPs'!C3:L22,5,FALSE)</f>
        <v>UDF</v>
      </c>
      <c r="E13" s="18" t="s">
        <v>6</v>
      </c>
      <c r="G13" s="19" t="s">
        <v>35</v>
      </c>
      <c r="I13" s="20" t="s">
        <v>146</v>
      </c>
    </row>
    <row r="15" spans="2:9" x14ac:dyDescent="0.35">
      <c r="B15" s="6" t="s">
        <v>56</v>
      </c>
    </row>
    <row r="16" spans="2:9" x14ac:dyDescent="0.35">
      <c r="B16" s="16">
        <f>VLOOKUP(C2,'Current MPs'!C3:L22,9,FALSE)</f>
        <v>416131</v>
      </c>
    </row>
    <row r="17" spans="2:3" x14ac:dyDescent="0.35">
      <c r="B17" s="6" t="s">
        <v>57</v>
      </c>
    </row>
    <row r="18" spans="2:3" x14ac:dyDescent="0.35">
      <c r="B18" s="16">
        <f>VLOOKUP(C2,'Current MPs'!C3:L22,10,FALSE)</f>
        <v>99989</v>
      </c>
    </row>
    <row r="24" spans="2:3" x14ac:dyDescent="0.35">
      <c r="B24" t="s">
        <v>147</v>
      </c>
    </row>
    <row r="25" spans="2:3" x14ac:dyDescent="0.35">
      <c r="B25" t="str">
        <f>VLOOKUP(C2,Constituencies!C3:D22,2,FALSE)</f>
        <v>തിരുവനന്തപുരം</v>
      </c>
    </row>
    <row r="28" spans="2:3" x14ac:dyDescent="0.35">
      <c r="B28" t="s">
        <v>1</v>
      </c>
      <c r="C28" t="str">
        <f>C2</f>
        <v>Thiruvananthapuram</v>
      </c>
    </row>
    <row r="29" spans="2:3" x14ac:dyDescent="0.35">
      <c r="B29" t="s">
        <v>6</v>
      </c>
      <c r="C29" s="1">
        <f>VLOOKUP(C28,'2019 Results'!C3:F22,2,FALSE)</f>
        <v>416151</v>
      </c>
    </row>
    <row r="30" spans="2:3" x14ac:dyDescent="0.35">
      <c r="B30" t="s">
        <v>35</v>
      </c>
      <c r="C30" s="1">
        <f>VLOOKUP(C28,'2019 Results'!C3:F22,3,FALSE)</f>
        <v>258556</v>
      </c>
    </row>
    <row r="31" spans="2:3" x14ac:dyDescent="0.35">
      <c r="B31" t="s">
        <v>146</v>
      </c>
      <c r="C31" s="1">
        <f>VLOOKUP(C28,'2019 Results'!C3:F22,4,FALSE)</f>
        <v>316142</v>
      </c>
    </row>
  </sheetData>
  <conditionalFormatting sqref="C13">
    <cfRule type="cellIs" dxfId="2" priority="1" operator="equal">
      <formula>"NDA"</formula>
    </cfRule>
    <cfRule type="cellIs" dxfId="1" priority="2" operator="equal">
      <formula>"LDF"</formula>
    </cfRule>
    <cfRule type="cellIs" dxfId="0" priority="3" operator="equal">
      <formula>"UDF"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90D27B-2B7F-4F6F-A766-8993C5736033}">
          <x14:formula1>
            <xm:f>Constituencies!$C$3:$C$22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"/>
  <sheetViews>
    <sheetView zoomScaleNormal="100" workbookViewId="0">
      <pane ySplit="2" topLeftCell="A3" activePane="bottomLeft" state="frozen"/>
      <selection sqref="A1:A1048576"/>
      <selection pane="bottomLeft" activeCell="G3" sqref="G3"/>
    </sheetView>
  </sheetViews>
  <sheetFormatPr defaultRowHeight="14.5" x14ac:dyDescent="0.35"/>
  <cols>
    <col min="1" max="1" width="4.08984375" customWidth="1"/>
    <col min="2" max="2" width="9" style="2" customWidth="1"/>
    <col min="3" max="3" width="20.81640625" customWidth="1"/>
    <col min="4" max="4" width="27.453125" customWidth="1"/>
    <col min="5" max="5" width="15.54296875" customWidth="1"/>
    <col min="6" max="6" width="9.1796875" customWidth="1"/>
    <col min="7" max="7" width="10.90625" customWidth="1"/>
    <col min="8" max="8" width="9.1796875" customWidth="1"/>
    <col min="9" max="9" width="13.08984375" customWidth="1"/>
    <col min="10" max="10" width="13.7265625" customWidth="1"/>
    <col min="11" max="11" width="14.26953125" bestFit="1" customWidth="1"/>
    <col min="12" max="12" width="11.1796875" bestFit="1" customWidth="1"/>
    <col min="13" max="13" width="25.1796875" customWidth="1"/>
  </cols>
  <sheetData>
    <row r="1" spans="2:18" s="2" customFormat="1" ht="59.5" customHeight="1" x14ac:dyDescent="0.35">
      <c r="C1" s="2" t="str">
        <f>Dashboard!C2</f>
        <v>Thiruvananthapuram</v>
      </c>
      <c r="E1" s="2">
        <f>INDEX($E$3:$E$22,MATCH($C$1,$C$3:$C$22,0))</f>
        <v>0</v>
      </c>
    </row>
    <row r="2" spans="2:18" x14ac:dyDescent="0.35">
      <c r="B2" s="5" t="s">
        <v>0</v>
      </c>
      <c r="C2" s="5" t="s">
        <v>1</v>
      </c>
      <c r="D2" s="5" t="s">
        <v>2</v>
      </c>
      <c r="E2" s="5" t="s">
        <v>52</v>
      </c>
      <c r="F2" s="5" t="s">
        <v>53</v>
      </c>
      <c r="G2" s="5" t="s">
        <v>3</v>
      </c>
      <c r="H2" s="5" t="s">
        <v>51</v>
      </c>
      <c r="I2" s="5" t="s">
        <v>54</v>
      </c>
      <c r="J2" s="5" t="s">
        <v>55</v>
      </c>
      <c r="K2" s="5" t="s">
        <v>56</v>
      </c>
      <c r="L2" s="5" t="s">
        <v>57</v>
      </c>
      <c r="M2" s="5" t="s">
        <v>60</v>
      </c>
    </row>
    <row r="3" spans="2:18" ht="60" customHeight="1" x14ac:dyDescent="0.35">
      <c r="B3" s="3">
        <v>1</v>
      </c>
      <c r="C3" s="4" t="s">
        <v>4</v>
      </c>
      <c r="D3" s="4" t="s">
        <v>5</v>
      </c>
      <c r="E3" s="3"/>
      <c r="F3" s="4">
        <v>70</v>
      </c>
      <c r="G3" s="4" t="s">
        <v>6</v>
      </c>
      <c r="H3" s="4" t="s">
        <v>7</v>
      </c>
      <c r="I3" s="8">
        <v>1363937</v>
      </c>
      <c r="J3" s="8">
        <v>1100099</v>
      </c>
      <c r="K3" s="8">
        <v>474961</v>
      </c>
      <c r="L3" s="8">
        <v>40438</v>
      </c>
      <c r="M3" s="4"/>
      <c r="P3" s="1"/>
      <c r="Q3" s="1"/>
      <c r="R3" s="1"/>
    </row>
    <row r="4" spans="2:18" ht="60" customHeight="1" x14ac:dyDescent="0.35">
      <c r="B4" s="3">
        <v>2</v>
      </c>
      <c r="C4" s="4" t="s">
        <v>8</v>
      </c>
      <c r="D4" s="4" t="s">
        <v>9</v>
      </c>
      <c r="E4" s="3"/>
      <c r="F4" s="4">
        <v>75</v>
      </c>
      <c r="G4" s="4" t="s">
        <v>6</v>
      </c>
      <c r="H4" s="4" t="s">
        <v>7</v>
      </c>
      <c r="I4" s="8">
        <v>1266550</v>
      </c>
      <c r="J4" s="8">
        <v>1054746</v>
      </c>
      <c r="K4" s="8">
        <v>529741</v>
      </c>
      <c r="L4" s="8">
        <v>94559</v>
      </c>
      <c r="M4" s="4"/>
      <c r="P4" s="1"/>
      <c r="Q4" s="1"/>
      <c r="R4" s="1"/>
    </row>
    <row r="5" spans="2:18" ht="60" customHeight="1" x14ac:dyDescent="0.35">
      <c r="B5" s="3">
        <v>3</v>
      </c>
      <c r="C5" s="4" t="s">
        <v>10</v>
      </c>
      <c r="D5" s="4" t="s">
        <v>11</v>
      </c>
      <c r="E5" s="3"/>
      <c r="F5" s="4">
        <v>66</v>
      </c>
      <c r="G5" s="4" t="s">
        <v>6</v>
      </c>
      <c r="H5" s="4" t="s">
        <v>7</v>
      </c>
      <c r="I5" s="8">
        <v>1288926</v>
      </c>
      <c r="J5" s="8">
        <v>1065932</v>
      </c>
      <c r="K5" s="8">
        <v>526755</v>
      </c>
      <c r="L5" s="8">
        <v>84663</v>
      </c>
      <c r="M5" s="4"/>
      <c r="P5" s="1"/>
      <c r="Q5" s="1"/>
      <c r="R5" s="1"/>
    </row>
    <row r="6" spans="2:18" ht="60" customHeight="1" x14ac:dyDescent="0.35">
      <c r="B6" s="3">
        <v>4</v>
      </c>
      <c r="C6" s="4" t="s">
        <v>12</v>
      </c>
      <c r="D6" s="4" t="s">
        <v>13</v>
      </c>
      <c r="E6" s="3"/>
      <c r="F6" s="4">
        <v>53</v>
      </c>
      <c r="G6" s="4" t="s">
        <v>6</v>
      </c>
      <c r="H6" s="4" t="s">
        <v>7</v>
      </c>
      <c r="I6" s="8">
        <v>1359679</v>
      </c>
      <c r="J6" s="8">
        <v>1092759</v>
      </c>
      <c r="K6" s="8">
        <v>706367</v>
      </c>
      <c r="L6" s="8">
        <v>431770</v>
      </c>
      <c r="M6" s="4"/>
      <c r="P6" s="1"/>
      <c r="Q6" s="1"/>
      <c r="R6" s="1"/>
    </row>
    <row r="7" spans="2:18" ht="60" customHeight="1" x14ac:dyDescent="0.35">
      <c r="B7" s="3">
        <v>5</v>
      </c>
      <c r="C7" s="4" t="s">
        <v>14</v>
      </c>
      <c r="D7" s="4" t="s">
        <v>15</v>
      </c>
      <c r="E7" s="3"/>
      <c r="F7" s="4">
        <v>71</v>
      </c>
      <c r="G7" s="4" t="s">
        <v>6</v>
      </c>
      <c r="H7" s="4" t="s">
        <v>7</v>
      </c>
      <c r="I7" s="8">
        <v>1318024</v>
      </c>
      <c r="J7" s="8">
        <v>1076882</v>
      </c>
      <c r="K7" s="8">
        <v>493444</v>
      </c>
      <c r="L7" s="8">
        <v>85225</v>
      </c>
      <c r="M7" s="4"/>
      <c r="P7" s="1"/>
      <c r="Q7" s="1"/>
      <c r="R7" s="1"/>
    </row>
    <row r="8" spans="2:18" ht="60" customHeight="1" x14ac:dyDescent="0.35">
      <c r="B8" s="3">
        <v>6</v>
      </c>
      <c r="C8" s="4" t="s">
        <v>16</v>
      </c>
      <c r="D8" s="4" t="s">
        <v>17</v>
      </c>
      <c r="E8" s="3"/>
      <c r="F8" s="4">
        <v>65</v>
      </c>
      <c r="G8" s="4" t="s">
        <v>6</v>
      </c>
      <c r="H8" s="4" t="s">
        <v>18</v>
      </c>
      <c r="I8" s="8">
        <v>1370544</v>
      </c>
      <c r="J8" s="8">
        <v>1034799</v>
      </c>
      <c r="K8" s="8">
        <v>538248</v>
      </c>
      <c r="L8" s="8">
        <v>114692</v>
      </c>
      <c r="M8" s="7" t="s">
        <v>61</v>
      </c>
      <c r="P8" s="1"/>
      <c r="Q8" s="1"/>
      <c r="R8" s="1"/>
    </row>
    <row r="9" spans="2:18" ht="60" customHeight="1" x14ac:dyDescent="0.35">
      <c r="B9" s="3">
        <v>7</v>
      </c>
      <c r="C9" s="4" t="s">
        <v>19</v>
      </c>
      <c r="D9" s="4" t="s">
        <v>20</v>
      </c>
      <c r="E9" s="3"/>
      <c r="F9" s="4">
        <v>77</v>
      </c>
      <c r="G9" s="4" t="s">
        <v>6</v>
      </c>
      <c r="H9" s="4" t="s">
        <v>18</v>
      </c>
      <c r="I9" s="8">
        <v>1356803</v>
      </c>
      <c r="J9" s="8">
        <v>1017366</v>
      </c>
      <c r="K9" s="8">
        <v>521824</v>
      </c>
      <c r="L9" s="8">
        <v>193273</v>
      </c>
      <c r="M9" s="4"/>
      <c r="P9" s="1"/>
      <c r="Q9" s="1"/>
      <c r="R9" s="1"/>
    </row>
    <row r="10" spans="2:18" ht="60" customHeight="1" x14ac:dyDescent="0.35">
      <c r="B10" s="3">
        <v>8</v>
      </c>
      <c r="C10" s="4" t="s">
        <v>21</v>
      </c>
      <c r="D10" s="4" t="s">
        <v>22</v>
      </c>
      <c r="E10" s="3"/>
      <c r="F10" s="4">
        <v>54</v>
      </c>
      <c r="G10" s="4" t="s">
        <v>6</v>
      </c>
      <c r="H10" s="4" t="s">
        <v>7</v>
      </c>
      <c r="I10" s="8">
        <v>1323010</v>
      </c>
      <c r="J10" s="8">
        <v>1028874</v>
      </c>
      <c r="K10" s="8">
        <v>399274</v>
      </c>
      <c r="L10" s="8">
        <v>11637</v>
      </c>
      <c r="M10" s="4"/>
      <c r="P10" s="1"/>
      <c r="Q10" s="1"/>
      <c r="R10" s="1"/>
    </row>
    <row r="11" spans="2:18" ht="60" customHeight="1" x14ac:dyDescent="0.35">
      <c r="B11" s="3">
        <v>9</v>
      </c>
      <c r="C11" s="4" t="s">
        <v>23</v>
      </c>
      <c r="D11" s="4" t="s">
        <v>24</v>
      </c>
      <c r="E11" s="3"/>
      <c r="F11" s="4">
        <v>38</v>
      </c>
      <c r="G11" s="4" t="s">
        <v>6</v>
      </c>
      <c r="H11" s="4" t="s">
        <v>7</v>
      </c>
      <c r="I11" s="8">
        <v>1266794</v>
      </c>
      <c r="J11" s="8">
        <v>1019376</v>
      </c>
      <c r="K11" s="8">
        <v>533815</v>
      </c>
      <c r="L11" s="8">
        <v>158968</v>
      </c>
      <c r="M11" s="4"/>
      <c r="P11" s="1"/>
      <c r="Q11" s="1"/>
      <c r="R11" s="1"/>
    </row>
    <row r="12" spans="2:18" ht="60" customHeight="1" x14ac:dyDescent="0.35">
      <c r="B12" s="3">
        <v>10</v>
      </c>
      <c r="C12" s="4" t="s">
        <v>25</v>
      </c>
      <c r="D12" s="4" t="s">
        <v>26</v>
      </c>
      <c r="E12" s="3"/>
      <c r="F12" s="4">
        <v>63</v>
      </c>
      <c r="G12" s="4" t="s">
        <v>6</v>
      </c>
      <c r="H12" s="4" t="s">
        <v>7</v>
      </c>
      <c r="I12" s="8">
        <v>1337110</v>
      </c>
      <c r="J12" s="8">
        <v>1042122</v>
      </c>
      <c r="K12" s="8">
        <v>415089</v>
      </c>
      <c r="L12" s="8">
        <v>93633</v>
      </c>
      <c r="M12" s="4"/>
      <c r="P12" s="1"/>
      <c r="Q12" s="1"/>
      <c r="R12" s="1"/>
    </row>
    <row r="13" spans="2:18" ht="60" customHeight="1" x14ac:dyDescent="0.35">
      <c r="B13" s="3">
        <v>11</v>
      </c>
      <c r="C13" s="4" t="s">
        <v>27</v>
      </c>
      <c r="D13" s="4" t="s">
        <v>28</v>
      </c>
      <c r="E13" s="3"/>
      <c r="F13" s="4">
        <v>71</v>
      </c>
      <c r="G13" s="4" t="s">
        <v>6</v>
      </c>
      <c r="H13" s="4" t="s">
        <v>7</v>
      </c>
      <c r="I13" s="8">
        <v>1230197</v>
      </c>
      <c r="J13" s="8">
        <v>990433</v>
      </c>
      <c r="K13" s="8">
        <v>473444</v>
      </c>
      <c r="L13" s="8">
        <v>132274</v>
      </c>
      <c r="M13" s="4"/>
      <c r="P13" s="1"/>
      <c r="Q13" s="1"/>
      <c r="R13" s="1"/>
    </row>
    <row r="14" spans="2:18" ht="60" customHeight="1" x14ac:dyDescent="0.35">
      <c r="B14" s="3">
        <v>12</v>
      </c>
      <c r="C14" s="4" t="s">
        <v>29</v>
      </c>
      <c r="D14" s="4" t="s">
        <v>30</v>
      </c>
      <c r="E14" s="3"/>
      <c r="F14" s="4">
        <v>40</v>
      </c>
      <c r="G14" s="4" t="s">
        <v>6</v>
      </c>
      <c r="H14" s="4" t="s">
        <v>7</v>
      </c>
      <c r="I14" s="8">
        <v>1245972</v>
      </c>
      <c r="J14" s="8">
        <v>967390</v>
      </c>
      <c r="K14" s="8">
        <v>491263</v>
      </c>
      <c r="L14" s="8">
        <v>169153</v>
      </c>
      <c r="M14" s="4"/>
      <c r="P14" s="1"/>
      <c r="Q14" s="1"/>
      <c r="R14" s="1"/>
    </row>
    <row r="15" spans="2:18" ht="60" customHeight="1" x14ac:dyDescent="0.35">
      <c r="B15" s="3">
        <v>13</v>
      </c>
      <c r="C15" s="4" t="s">
        <v>31</v>
      </c>
      <c r="D15" s="4" t="s">
        <v>32</v>
      </c>
      <c r="E15" s="3"/>
      <c r="F15" s="4">
        <v>42</v>
      </c>
      <c r="G15" s="4" t="s">
        <v>6</v>
      </c>
      <c r="H15" s="4" t="s">
        <v>7</v>
      </c>
      <c r="I15" s="8">
        <v>1204191</v>
      </c>
      <c r="J15" s="8">
        <v>919559</v>
      </c>
      <c r="K15" s="8">
        <v>498493</v>
      </c>
      <c r="L15" s="8">
        <v>171053</v>
      </c>
      <c r="M15" s="4"/>
      <c r="P15" s="1"/>
      <c r="Q15" s="1"/>
      <c r="R15" s="1"/>
    </row>
    <row r="16" spans="2:18" ht="60" customHeight="1" x14ac:dyDescent="0.35">
      <c r="B16" s="3">
        <v>14</v>
      </c>
      <c r="C16" s="4" t="s">
        <v>33</v>
      </c>
      <c r="D16" s="4" t="s">
        <v>34</v>
      </c>
      <c r="E16" s="3"/>
      <c r="F16" s="4">
        <v>71</v>
      </c>
      <c r="G16" s="4" t="s">
        <v>35</v>
      </c>
      <c r="H16" s="4" t="s">
        <v>36</v>
      </c>
      <c r="I16" s="8">
        <v>1206698</v>
      </c>
      <c r="J16" s="8">
        <v>910648</v>
      </c>
      <c r="K16" s="8">
        <v>421046</v>
      </c>
      <c r="L16" s="8">
        <v>106259</v>
      </c>
      <c r="M16" s="4"/>
      <c r="P16" s="1"/>
      <c r="Q16" s="1"/>
      <c r="R16" s="1"/>
    </row>
    <row r="17" spans="2:18" ht="60" customHeight="1" x14ac:dyDescent="0.35">
      <c r="B17" s="3">
        <v>15</v>
      </c>
      <c r="C17" s="4" t="s">
        <v>37</v>
      </c>
      <c r="D17" s="4" t="s">
        <v>38</v>
      </c>
      <c r="E17" s="3"/>
      <c r="F17" s="4">
        <v>59</v>
      </c>
      <c r="G17" s="4" t="s">
        <v>35</v>
      </c>
      <c r="H17" s="4" t="s">
        <v>39</v>
      </c>
      <c r="I17" s="8">
        <v>1356701</v>
      </c>
      <c r="J17" s="8">
        <v>1090112</v>
      </c>
      <c r="K17" s="8">
        <v>445970</v>
      </c>
      <c r="L17" s="8">
        <v>10474</v>
      </c>
      <c r="M17" s="4"/>
      <c r="P17" s="1"/>
      <c r="Q17" s="1"/>
      <c r="R17" s="1"/>
    </row>
    <row r="18" spans="2:18" ht="60" customHeight="1" x14ac:dyDescent="0.35">
      <c r="B18" s="3">
        <v>16</v>
      </c>
      <c r="C18" s="4" t="s">
        <v>40</v>
      </c>
      <c r="D18" s="4" t="s">
        <v>41</v>
      </c>
      <c r="E18" s="3"/>
      <c r="F18" s="4">
        <v>61</v>
      </c>
      <c r="G18" s="4" t="s">
        <v>6</v>
      </c>
      <c r="H18" s="4" t="s">
        <v>7</v>
      </c>
      <c r="I18" s="8">
        <v>1308102</v>
      </c>
      <c r="J18" s="8">
        <v>972360</v>
      </c>
      <c r="K18" s="8">
        <v>440415</v>
      </c>
      <c r="L18" s="8">
        <v>61138</v>
      </c>
      <c r="M18" s="4"/>
      <c r="P18" s="1"/>
      <c r="Q18" s="1"/>
      <c r="R18" s="1"/>
    </row>
    <row r="19" spans="2:18" ht="60" customHeight="1" x14ac:dyDescent="0.35">
      <c r="B19" s="3">
        <v>17</v>
      </c>
      <c r="C19" s="4" t="s">
        <v>42</v>
      </c>
      <c r="D19" s="4" t="s">
        <v>43</v>
      </c>
      <c r="E19" s="3"/>
      <c r="F19" s="4">
        <v>66</v>
      </c>
      <c r="G19" s="4" t="s">
        <v>6</v>
      </c>
      <c r="H19" s="4" t="s">
        <v>7</v>
      </c>
      <c r="I19" s="8">
        <v>1382741</v>
      </c>
      <c r="J19" s="8">
        <v>1027378</v>
      </c>
      <c r="K19" s="8">
        <v>380927</v>
      </c>
      <c r="L19" s="8">
        <v>44243</v>
      </c>
      <c r="M19" s="4"/>
      <c r="P19" s="1"/>
      <c r="Q19" s="1"/>
      <c r="R19" s="1"/>
    </row>
    <row r="20" spans="2:18" ht="60" customHeight="1" x14ac:dyDescent="0.35">
      <c r="B20" s="3">
        <v>18</v>
      </c>
      <c r="C20" s="4" t="s">
        <v>44</v>
      </c>
      <c r="D20" s="4" t="s">
        <v>45</v>
      </c>
      <c r="E20" s="3"/>
      <c r="F20" s="4">
        <v>63</v>
      </c>
      <c r="G20" s="4" t="s">
        <v>6</v>
      </c>
      <c r="H20" s="4" t="s">
        <v>46</v>
      </c>
      <c r="I20" s="8">
        <v>1296720</v>
      </c>
      <c r="J20" s="8">
        <v>969017</v>
      </c>
      <c r="K20" s="8">
        <v>499677</v>
      </c>
      <c r="L20" s="8">
        <v>148856</v>
      </c>
      <c r="M20" s="4"/>
      <c r="P20" s="1"/>
      <c r="Q20" s="1"/>
      <c r="R20" s="1"/>
    </row>
    <row r="21" spans="2:18" ht="60" customHeight="1" x14ac:dyDescent="0.35">
      <c r="B21" s="3">
        <v>19</v>
      </c>
      <c r="C21" s="4" t="s">
        <v>47</v>
      </c>
      <c r="D21" s="4" t="s">
        <v>48</v>
      </c>
      <c r="E21" s="3"/>
      <c r="F21" s="4">
        <v>71</v>
      </c>
      <c r="G21" s="4" t="s">
        <v>6</v>
      </c>
      <c r="H21" s="4" t="s">
        <v>7</v>
      </c>
      <c r="I21" s="8">
        <v>1350710</v>
      </c>
      <c r="J21" s="8">
        <v>1006048</v>
      </c>
      <c r="K21" s="8">
        <v>380995</v>
      </c>
      <c r="L21" s="8">
        <v>38247</v>
      </c>
      <c r="M21" s="4"/>
      <c r="P21" s="1"/>
      <c r="Q21" s="1"/>
      <c r="R21" s="1"/>
    </row>
    <row r="22" spans="2:18" ht="60" customHeight="1" x14ac:dyDescent="0.35">
      <c r="B22" s="3">
        <v>20</v>
      </c>
      <c r="C22" s="4" t="s">
        <v>49</v>
      </c>
      <c r="D22" s="4" t="s">
        <v>50</v>
      </c>
      <c r="E22" s="3"/>
      <c r="F22" s="4">
        <v>68</v>
      </c>
      <c r="G22" s="4" t="s">
        <v>6</v>
      </c>
      <c r="H22" s="4" t="s">
        <v>7</v>
      </c>
      <c r="I22" s="8">
        <v>1371427</v>
      </c>
      <c r="J22" s="8">
        <v>1011268</v>
      </c>
      <c r="K22" s="8">
        <v>416131</v>
      </c>
      <c r="L22" s="8">
        <v>99989</v>
      </c>
      <c r="M22" s="4"/>
      <c r="P22" s="1"/>
      <c r="Q22" s="1"/>
      <c r="R22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C336-9A3C-4759-9707-01E18481E659}">
  <dimension ref="B1:P22"/>
  <sheetViews>
    <sheetView zoomScaleNormal="100" workbookViewId="0">
      <pane ySplit="2" topLeftCell="A3" activePane="bottomLeft" state="frozen"/>
      <selection activeCell="D1" sqref="D1:D1048576"/>
      <selection pane="bottomLeft" activeCell="E3" sqref="E3"/>
    </sheetView>
  </sheetViews>
  <sheetFormatPr defaultRowHeight="14.5" x14ac:dyDescent="0.35"/>
  <cols>
    <col min="1" max="1" width="4.08984375" customWidth="1"/>
    <col min="2" max="2" width="9" style="2" customWidth="1"/>
    <col min="3" max="3" width="20.81640625" customWidth="1"/>
    <col min="4" max="4" width="27.453125" customWidth="1"/>
    <col min="5" max="5" width="17.90625" customWidth="1"/>
    <col min="6" max="6" width="9" customWidth="1"/>
    <col min="8" max="8" width="20.90625" bestFit="1" customWidth="1"/>
    <col min="9" max="9" width="17.90625" customWidth="1"/>
    <col min="12" max="12" width="24.1796875" customWidth="1"/>
    <col min="13" max="13" width="17.90625" customWidth="1"/>
    <col min="16" max="16" width="22" bestFit="1" customWidth="1"/>
  </cols>
  <sheetData>
    <row r="1" spans="2:16" s="2" customFormat="1" ht="60" customHeight="1" x14ac:dyDescent="0.35">
      <c r="C1" s="2" t="str">
        <f>Dashboard!C2</f>
        <v>Thiruvananthapuram</v>
      </c>
      <c r="E1" s="2">
        <f>INDEX($E$3:$E$22,MATCH($C$1,$C$3:$C$22,0))</f>
        <v>0</v>
      </c>
      <c r="I1" s="2">
        <f>INDEX($I$3:$I$22,MATCH($C$1,$C$3:$C$22,0))</f>
        <v>0</v>
      </c>
      <c r="M1" s="2">
        <f>INDEX($M$3:$M$22,MATCH($C$1,$C$3:$C$22,0))</f>
        <v>0</v>
      </c>
    </row>
    <row r="2" spans="2:16" s="11" customFormat="1" x14ac:dyDescent="0.35">
      <c r="B2" s="9" t="s">
        <v>0</v>
      </c>
      <c r="C2" s="9" t="s">
        <v>1</v>
      </c>
      <c r="D2" s="12" t="s">
        <v>90</v>
      </c>
      <c r="E2" s="12" t="s">
        <v>52</v>
      </c>
      <c r="F2" s="12" t="s">
        <v>53</v>
      </c>
      <c r="G2" s="12" t="s">
        <v>51</v>
      </c>
      <c r="H2" s="13" t="s">
        <v>91</v>
      </c>
      <c r="I2" s="13" t="s">
        <v>52</v>
      </c>
      <c r="J2" s="13" t="s">
        <v>53</v>
      </c>
      <c r="K2" s="13" t="s">
        <v>51</v>
      </c>
      <c r="L2" s="9" t="s">
        <v>93</v>
      </c>
      <c r="M2" s="9" t="s">
        <v>52</v>
      </c>
      <c r="N2" s="9" t="s">
        <v>53</v>
      </c>
      <c r="O2" s="9" t="s">
        <v>51</v>
      </c>
      <c r="P2" s="9" t="s">
        <v>60</v>
      </c>
    </row>
    <row r="3" spans="2:16" ht="60" customHeight="1" x14ac:dyDescent="0.35">
      <c r="B3" s="3">
        <v>1</v>
      </c>
      <c r="C3" s="4" t="s">
        <v>4</v>
      </c>
      <c r="D3" s="4" t="s">
        <v>5</v>
      </c>
      <c r="E3" s="3"/>
      <c r="F3" s="4">
        <v>70</v>
      </c>
      <c r="G3" s="4" t="s">
        <v>7</v>
      </c>
      <c r="H3" s="4" t="s">
        <v>101</v>
      </c>
      <c r="I3" s="3"/>
      <c r="J3" s="4">
        <v>74</v>
      </c>
      <c r="K3" s="4" t="s">
        <v>62</v>
      </c>
      <c r="L3" s="4" t="s">
        <v>112</v>
      </c>
      <c r="M3" s="3"/>
      <c r="N3" s="4">
        <v>38</v>
      </c>
      <c r="O3" s="4" t="s">
        <v>63</v>
      </c>
      <c r="P3" s="4"/>
    </row>
    <row r="4" spans="2:16" ht="60" customHeight="1" x14ac:dyDescent="0.35">
      <c r="B4" s="3">
        <v>2</v>
      </c>
      <c r="C4" s="4" t="s">
        <v>8</v>
      </c>
      <c r="D4" s="4" t="s">
        <v>94</v>
      </c>
      <c r="E4" s="3"/>
      <c r="F4" s="4">
        <v>75</v>
      </c>
      <c r="G4" s="4" t="s">
        <v>7</v>
      </c>
      <c r="H4" s="4" t="s">
        <v>102</v>
      </c>
      <c r="I4" s="3"/>
      <c r="J4" s="4">
        <v>63</v>
      </c>
      <c r="K4" s="4" t="s">
        <v>62</v>
      </c>
      <c r="L4" s="4" t="s">
        <v>64</v>
      </c>
      <c r="M4" s="3"/>
      <c r="N4" s="4">
        <v>67</v>
      </c>
      <c r="O4" s="4" t="s">
        <v>63</v>
      </c>
      <c r="P4" s="4"/>
    </row>
    <row r="5" spans="2:16" ht="60" customHeight="1" x14ac:dyDescent="0.35">
      <c r="B5" s="3">
        <v>3</v>
      </c>
      <c r="C5" s="4" t="s">
        <v>10</v>
      </c>
      <c r="D5" s="4" t="s">
        <v>65</v>
      </c>
      <c r="E5" s="3"/>
      <c r="F5" s="4">
        <v>41</v>
      </c>
      <c r="G5" s="4" t="s">
        <v>7</v>
      </c>
      <c r="H5" s="4" t="s">
        <v>103</v>
      </c>
      <c r="I5" s="3"/>
      <c r="J5" s="4">
        <v>67</v>
      </c>
      <c r="K5" s="4" t="s">
        <v>62</v>
      </c>
      <c r="L5" s="4" t="s">
        <v>113</v>
      </c>
      <c r="M5" s="3"/>
      <c r="N5" s="4">
        <v>38</v>
      </c>
      <c r="O5" s="4" t="s">
        <v>63</v>
      </c>
      <c r="P5" s="4"/>
    </row>
    <row r="6" spans="2:16" ht="60" customHeight="1" x14ac:dyDescent="0.35">
      <c r="B6" s="3">
        <v>4</v>
      </c>
      <c r="C6" s="4" t="s">
        <v>12</v>
      </c>
      <c r="D6" s="4" t="s">
        <v>13</v>
      </c>
      <c r="E6" s="3"/>
      <c r="F6" s="4">
        <v>53</v>
      </c>
      <c r="G6" s="4" t="s">
        <v>7</v>
      </c>
      <c r="H6" s="4" t="s">
        <v>92</v>
      </c>
      <c r="I6" s="3"/>
      <c r="J6" s="4">
        <v>60</v>
      </c>
      <c r="K6" s="4" t="s">
        <v>66</v>
      </c>
      <c r="L6" s="4" t="s">
        <v>67</v>
      </c>
      <c r="M6" s="3"/>
      <c r="N6" s="4">
        <v>54</v>
      </c>
      <c r="O6" s="4" t="s">
        <v>63</v>
      </c>
      <c r="P6" s="4"/>
    </row>
    <row r="7" spans="2:16" ht="60" customHeight="1" x14ac:dyDescent="0.35">
      <c r="B7" s="3">
        <v>5</v>
      </c>
      <c r="C7" s="4" t="s">
        <v>14</v>
      </c>
      <c r="D7" s="4" t="s">
        <v>95</v>
      </c>
      <c r="E7" s="3"/>
      <c r="F7" s="4">
        <v>71</v>
      </c>
      <c r="G7" s="4" t="s">
        <v>7</v>
      </c>
      <c r="H7" s="4" t="s">
        <v>68</v>
      </c>
      <c r="I7" s="3"/>
      <c r="J7" s="4">
        <v>70</v>
      </c>
      <c r="K7" s="4" t="s">
        <v>62</v>
      </c>
      <c r="L7" s="4" t="s">
        <v>114</v>
      </c>
      <c r="M7" s="3"/>
      <c r="N7" s="4">
        <v>53</v>
      </c>
      <c r="O7" s="4" t="s">
        <v>63</v>
      </c>
      <c r="P7" s="4"/>
    </row>
    <row r="8" spans="2:16" ht="60" customHeight="1" x14ac:dyDescent="0.35">
      <c r="B8" s="3">
        <v>6</v>
      </c>
      <c r="C8" s="4" t="s">
        <v>16</v>
      </c>
      <c r="D8" s="4" t="s">
        <v>99</v>
      </c>
      <c r="E8" s="3"/>
      <c r="F8" s="4">
        <v>77</v>
      </c>
      <c r="G8" s="4" t="s">
        <v>18</v>
      </c>
      <c r="H8" s="4" t="s">
        <v>69</v>
      </c>
      <c r="I8" s="3"/>
      <c r="J8" s="4">
        <v>40</v>
      </c>
      <c r="K8" s="4" t="s">
        <v>62</v>
      </c>
      <c r="L8" s="4" t="s">
        <v>115</v>
      </c>
      <c r="M8" s="3"/>
      <c r="N8" s="4">
        <v>71</v>
      </c>
      <c r="O8" s="4" t="s">
        <v>63</v>
      </c>
      <c r="P8" s="4"/>
    </row>
    <row r="9" spans="2:16" ht="60" customHeight="1" x14ac:dyDescent="0.35">
      <c r="B9" s="3">
        <v>7</v>
      </c>
      <c r="C9" s="4" t="s">
        <v>19</v>
      </c>
      <c r="D9" s="4" t="s">
        <v>70</v>
      </c>
      <c r="E9" s="3"/>
      <c r="F9" s="4">
        <v>65</v>
      </c>
      <c r="G9" s="4" t="s">
        <v>18</v>
      </c>
      <c r="H9" s="4" t="s">
        <v>104</v>
      </c>
      <c r="I9" s="3"/>
      <c r="J9" s="4">
        <v>56</v>
      </c>
      <c r="K9" s="4" t="s">
        <v>62</v>
      </c>
      <c r="L9" s="4" t="s">
        <v>116</v>
      </c>
      <c r="M9" s="3"/>
      <c r="N9" s="4">
        <v>53</v>
      </c>
      <c r="O9" s="4" t="s">
        <v>63</v>
      </c>
      <c r="P9" s="4"/>
    </row>
    <row r="10" spans="2:16" ht="60" customHeight="1" x14ac:dyDescent="0.35">
      <c r="B10" s="3">
        <v>8</v>
      </c>
      <c r="C10" s="4" t="s">
        <v>21</v>
      </c>
      <c r="D10" s="4" t="s">
        <v>96</v>
      </c>
      <c r="E10" s="3"/>
      <c r="F10" s="4">
        <v>54</v>
      </c>
      <c r="G10" s="4" t="s">
        <v>7</v>
      </c>
      <c r="H10" s="4" t="s">
        <v>71</v>
      </c>
      <c r="I10" s="3"/>
      <c r="J10" s="4">
        <v>67</v>
      </c>
      <c r="K10" s="4" t="s">
        <v>62</v>
      </c>
      <c r="L10" s="4" t="s">
        <v>72</v>
      </c>
      <c r="M10" s="3"/>
      <c r="N10" s="4">
        <v>52</v>
      </c>
      <c r="O10" s="4" t="s">
        <v>63</v>
      </c>
      <c r="P10" s="4"/>
    </row>
    <row r="11" spans="2:16" ht="60" customHeight="1" x14ac:dyDescent="0.35">
      <c r="B11" s="3">
        <v>9</v>
      </c>
      <c r="C11" s="4" t="s">
        <v>23</v>
      </c>
      <c r="D11" s="4" t="s">
        <v>24</v>
      </c>
      <c r="E11" s="3"/>
      <c r="F11" s="4">
        <v>38</v>
      </c>
      <c r="G11" s="4" t="s">
        <v>7</v>
      </c>
      <c r="H11" s="4" t="s">
        <v>105</v>
      </c>
      <c r="I11" s="3"/>
      <c r="J11" s="4">
        <v>60</v>
      </c>
      <c r="K11" s="4" t="s">
        <v>62</v>
      </c>
      <c r="L11" s="4" t="s">
        <v>117</v>
      </c>
      <c r="M11" s="3"/>
      <c r="N11" s="4">
        <v>64</v>
      </c>
      <c r="O11" s="4" t="s">
        <v>63</v>
      </c>
      <c r="P11" s="4" t="s">
        <v>121</v>
      </c>
    </row>
    <row r="12" spans="2:16" ht="60" customHeight="1" x14ac:dyDescent="0.35">
      <c r="B12" s="3">
        <v>10</v>
      </c>
      <c r="C12" s="4" t="s">
        <v>25</v>
      </c>
      <c r="D12" s="4" t="s">
        <v>73</v>
      </c>
      <c r="E12" s="3"/>
      <c r="F12" s="4">
        <v>66</v>
      </c>
      <c r="G12" s="4" t="s">
        <v>7</v>
      </c>
      <c r="H12" s="4" t="s">
        <v>106</v>
      </c>
      <c r="I12" s="3"/>
      <c r="J12" s="4">
        <v>56</v>
      </c>
      <c r="K12" s="4" t="s">
        <v>66</v>
      </c>
      <c r="L12" s="4" t="s">
        <v>74</v>
      </c>
      <c r="M12" s="3"/>
      <c r="N12" s="4">
        <v>65</v>
      </c>
      <c r="O12" s="4" t="s">
        <v>63</v>
      </c>
      <c r="P12" s="4"/>
    </row>
    <row r="13" spans="2:16" ht="60" customHeight="1" x14ac:dyDescent="0.35">
      <c r="B13" s="3">
        <v>11</v>
      </c>
      <c r="C13" s="4" t="s">
        <v>27</v>
      </c>
      <c r="D13" s="4" t="s">
        <v>28</v>
      </c>
      <c r="E13" s="3"/>
      <c r="F13" s="4">
        <v>71</v>
      </c>
      <c r="G13" s="4" t="s">
        <v>7</v>
      </c>
      <c r="H13" s="4" t="s">
        <v>107</v>
      </c>
      <c r="I13" s="3"/>
      <c r="J13" s="4">
        <v>68</v>
      </c>
      <c r="K13" s="4" t="s">
        <v>62</v>
      </c>
      <c r="L13" s="4" t="s">
        <v>118</v>
      </c>
      <c r="M13" s="3"/>
      <c r="N13" s="4">
        <v>56</v>
      </c>
      <c r="O13" s="4" t="s">
        <v>75</v>
      </c>
      <c r="P13" s="4"/>
    </row>
    <row r="14" spans="2:16" ht="60" customHeight="1" x14ac:dyDescent="0.35">
      <c r="B14" s="3">
        <v>12</v>
      </c>
      <c r="C14" s="4" t="s">
        <v>29</v>
      </c>
      <c r="D14" s="4" t="s">
        <v>30</v>
      </c>
      <c r="E14" s="3"/>
      <c r="F14" s="4">
        <v>40</v>
      </c>
      <c r="G14" s="4" t="s">
        <v>7</v>
      </c>
      <c r="H14" s="4" t="s">
        <v>108</v>
      </c>
      <c r="I14" s="3"/>
      <c r="J14" s="4">
        <v>53</v>
      </c>
      <c r="K14" s="4" t="s">
        <v>62</v>
      </c>
      <c r="L14" s="4" t="s">
        <v>119</v>
      </c>
      <c r="M14" s="3"/>
      <c r="N14" s="4">
        <v>69</v>
      </c>
      <c r="O14" s="4" t="s">
        <v>63</v>
      </c>
      <c r="P14" s="4"/>
    </row>
    <row r="15" spans="2:16" ht="60" customHeight="1" x14ac:dyDescent="0.35">
      <c r="B15" s="3">
        <v>13</v>
      </c>
      <c r="C15" s="4" t="s">
        <v>31</v>
      </c>
      <c r="D15" s="4" t="s">
        <v>32</v>
      </c>
      <c r="E15" s="3"/>
      <c r="F15" s="4">
        <v>42</v>
      </c>
      <c r="G15" s="4" t="s">
        <v>7</v>
      </c>
      <c r="H15" s="4" t="s">
        <v>76</v>
      </c>
      <c r="I15" s="3"/>
      <c r="J15" s="4">
        <v>53</v>
      </c>
      <c r="K15" s="4" t="s">
        <v>62</v>
      </c>
      <c r="L15" s="4" t="s">
        <v>77</v>
      </c>
      <c r="M15" s="3"/>
      <c r="N15" s="4">
        <v>47</v>
      </c>
      <c r="O15" s="4" t="s">
        <v>75</v>
      </c>
      <c r="P15" s="4"/>
    </row>
    <row r="16" spans="2:16" ht="60" customHeight="1" x14ac:dyDescent="0.35">
      <c r="B16" s="3">
        <v>14</v>
      </c>
      <c r="C16" s="4" t="s">
        <v>33</v>
      </c>
      <c r="D16" s="4" t="s">
        <v>79</v>
      </c>
      <c r="E16" s="3"/>
      <c r="F16" s="4">
        <v>68</v>
      </c>
      <c r="G16" s="4" t="s">
        <v>78</v>
      </c>
      <c r="H16" s="4" t="s">
        <v>34</v>
      </c>
      <c r="I16" s="3"/>
      <c r="J16" s="4">
        <v>71</v>
      </c>
      <c r="K16" s="4" t="s">
        <v>80</v>
      </c>
      <c r="L16" s="4" t="s">
        <v>120</v>
      </c>
      <c r="M16" s="3"/>
      <c r="N16" s="4">
        <v>55</v>
      </c>
      <c r="O16" s="4" t="s">
        <v>75</v>
      </c>
      <c r="P16" s="4"/>
    </row>
    <row r="17" spans="2:16" ht="60" customHeight="1" x14ac:dyDescent="0.35">
      <c r="B17" s="3">
        <v>15</v>
      </c>
      <c r="C17" s="4" t="s">
        <v>37</v>
      </c>
      <c r="D17" s="4" t="s">
        <v>100</v>
      </c>
      <c r="E17" s="3"/>
      <c r="F17" s="4">
        <v>61</v>
      </c>
      <c r="G17" s="4" t="s">
        <v>7</v>
      </c>
      <c r="H17" s="4" t="s">
        <v>97</v>
      </c>
      <c r="I17" s="3"/>
      <c r="J17" s="4">
        <v>59</v>
      </c>
      <c r="K17" s="4" t="s">
        <v>62</v>
      </c>
      <c r="L17" s="4" t="s">
        <v>81</v>
      </c>
      <c r="M17" s="3"/>
      <c r="N17" s="4">
        <v>50</v>
      </c>
      <c r="O17" s="4" t="s">
        <v>63</v>
      </c>
      <c r="P17" s="4"/>
    </row>
    <row r="18" spans="2:16" ht="60" customHeight="1" x14ac:dyDescent="0.35">
      <c r="B18" s="3">
        <v>16</v>
      </c>
      <c r="C18" s="4" t="s">
        <v>40</v>
      </c>
      <c r="D18" s="4" t="s">
        <v>41</v>
      </c>
      <c r="E18" s="3"/>
      <c r="F18" s="4">
        <v>61</v>
      </c>
      <c r="G18" s="4" t="s">
        <v>7</v>
      </c>
      <c r="H18" s="4" t="s">
        <v>109</v>
      </c>
      <c r="I18" s="2"/>
      <c r="J18" s="4">
        <v>40</v>
      </c>
      <c r="K18" s="4" t="s">
        <v>66</v>
      </c>
      <c r="L18" s="4" t="s">
        <v>82</v>
      </c>
      <c r="M18" s="3"/>
      <c r="N18" s="4">
        <v>52</v>
      </c>
      <c r="O18" s="4" t="s">
        <v>75</v>
      </c>
      <c r="P18" s="4" t="s">
        <v>121</v>
      </c>
    </row>
    <row r="19" spans="2:16" ht="60" customHeight="1" x14ac:dyDescent="0.35">
      <c r="B19" s="3">
        <v>17</v>
      </c>
      <c r="C19" s="4" t="s">
        <v>42</v>
      </c>
      <c r="D19" s="4" t="s">
        <v>83</v>
      </c>
      <c r="E19" s="3"/>
      <c r="F19" s="4">
        <v>66</v>
      </c>
      <c r="G19" s="4" t="s">
        <v>7</v>
      </c>
      <c r="H19" s="4" t="s">
        <v>110</v>
      </c>
      <c r="I19" s="3"/>
      <c r="J19" s="4">
        <v>71</v>
      </c>
      <c r="K19" s="4" t="s">
        <v>62</v>
      </c>
      <c r="L19" s="4" t="s">
        <v>84</v>
      </c>
      <c r="M19" s="3"/>
      <c r="N19" s="4">
        <v>38</v>
      </c>
      <c r="O19" s="4" t="s">
        <v>63</v>
      </c>
      <c r="P19" s="4"/>
    </row>
    <row r="20" spans="2:16" ht="60" customHeight="1" x14ac:dyDescent="0.35">
      <c r="B20" s="3">
        <v>18</v>
      </c>
      <c r="C20" s="4" t="s">
        <v>44</v>
      </c>
      <c r="D20" s="4" t="s">
        <v>98</v>
      </c>
      <c r="E20" s="3"/>
      <c r="F20" s="4">
        <v>63</v>
      </c>
      <c r="G20" s="4" t="s">
        <v>46</v>
      </c>
      <c r="H20" s="4" t="s">
        <v>111</v>
      </c>
      <c r="I20" s="3"/>
      <c r="J20" s="4">
        <v>67</v>
      </c>
      <c r="K20" s="4" t="s">
        <v>62</v>
      </c>
      <c r="L20" s="4" t="s">
        <v>85</v>
      </c>
      <c r="M20" s="3"/>
      <c r="N20" s="4">
        <v>55</v>
      </c>
      <c r="O20" s="4" t="s">
        <v>63</v>
      </c>
      <c r="P20" s="4"/>
    </row>
    <row r="21" spans="2:16" ht="60" customHeight="1" x14ac:dyDescent="0.35">
      <c r="B21" s="3">
        <v>19</v>
      </c>
      <c r="C21" s="4" t="s">
        <v>47</v>
      </c>
      <c r="D21" s="4" t="s">
        <v>48</v>
      </c>
      <c r="E21" s="3"/>
      <c r="F21" s="4">
        <v>71</v>
      </c>
      <c r="G21" s="4" t="s">
        <v>7</v>
      </c>
      <c r="H21" s="4" t="s">
        <v>86</v>
      </c>
      <c r="I21" s="3"/>
      <c r="J21" s="4">
        <v>58</v>
      </c>
      <c r="K21" s="4" t="s">
        <v>62</v>
      </c>
      <c r="L21" s="4" t="s">
        <v>87</v>
      </c>
      <c r="M21" s="3"/>
      <c r="N21" s="4">
        <v>65</v>
      </c>
      <c r="O21" s="4" t="s">
        <v>63</v>
      </c>
      <c r="P21" s="4"/>
    </row>
    <row r="22" spans="2:16" ht="60" customHeight="1" x14ac:dyDescent="0.35">
      <c r="B22" s="3">
        <v>20</v>
      </c>
      <c r="C22" s="4" t="s">
        <v>49</v>
      </c>
      <c r="D22" s="4" t="s">
        <v>50</v>
      </c>
      <c r="E22" s="3"/>
      <c r="F22" s="4">
        <v>68</v>
      </c>
      <c r="G22" s="4" t="s">
        <v>7</v>
      </c>
      <c r="H22" s="4" t="s">
        <v>88</v>
      </c>
      <c r="I22" s="3"/>
      <c r="J22" s="4">
        <v>78</v>
      </c>
      <c r="K22" s="4" t="s">
        <v>66</v>
      </c>
      <c r="L22" s="4" t="s">
        <v>89</v>
      </c>
      <c r="M22" s="3"/>
      <c r="N22" s="4">
        <v>59</v>
      </c>
      <c r="O22" s="4" t="s">
        <v>63</v>
      </c>
      <c r="P22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0183-B9CB-4E3C-ACDF-083016227590}">
  <dimension ref="B2:D22"/>
  <sheetViews>
    <sheetView workbookViewId="0">
      <selection sqref="A1:A1048576"/>
    </sheetView>
  </sheetViews>
  <sheetFormatPr defaultRowHeight="14.5" x14ac:dyDescent="0.35"/>
  <cols>
    <col min="1" max="1" width="4.08984375" customWidth="1"/>
    <col min="2" max="2" width="8.7265625" style="2"/>
    <col min="3" max="4" width="20.26953125" customWidth="1"/>
  </cols>
  <sheetData>
    <row r="2" spans="2:4" x14ac:dyDescent="0.35">
      <c r="B2" s="15" t="s">
        <v>0</v>
      </c>
      <c r="C2" s="15" t="s">
        <v>1</v>
      </c>
      <c r="D2" s="15" t="s">
        <v>122</v>
      </c>
    </row>
    <row r="3" spans="2:4" x14ac:dyDescent="0.35">
      <c r="B3" s="3">
        <v>1</v>
      </c>
      <c r="C3" s="4" t="s">
        <v>4</v>
      </c>
      <c r="D3" s="14" t="s">
        <v>123</v>
      </c>
    </row>
    <row r="4" spans="2:4" x14ac:dyDescent="0.35">
      <c r="B4" s="3">
        <v>2</v>
      </c>
      <c r="C4" s="4" t="s">
        <v>8</v>
      </c>
      <c r="D4" s="4" t="s">
        <v>124</v>
      </c>
    </row>
    <row r="5" spans="2:4" x14ac:dyDescent="0.35">
      <c r="B5" s="3">
        <v>3</v>
      </c>
      <c r="C5" s="4" t="s">
        <v>10</v>
      </c>
      <c r="D5" s="4" t="s">
        <v>125</v>
      </c>
    </row>
    <row r="6" spans="2:4" x14ac:dyDescent="0.35">
      <c r="B6" s="3">
        <v>4</v>
      </c>
      <c r="C6" s="4" t="s">
        <v>12</v>
      </c>
      <c r="D6" s="4" t="s">
        <v>126</v>
      </c>
    </row>
    <row r="7" spans="2:4" x14ac:dyDescent="0.35">
      <c r="B7" s="3">
        <v>5</v>
      </c>
      <c r="C7" s="4" t="s">
        <v>14</v>
      </c>
      <c r="D7" s="4" t="s">
        <v>127</v>
      </c>
    </row>
    <row r="8" spans="2:4" x14ac:dyDescent="0.35">
      <c r="B8" s="3">
        <v>6</v>
      </c>
      <c r="C8" s="4" t="s">
        <v>16</v>
      </c>
      <c r="D8" s="4" t="s">
        <v>128</v>
      </c>
    </row>
    <row r="9" spans="2:4" x14ac:dyDescent="0.35">
      <c r="B9" s="3">
        <v>7</v>
      </c>
      <c r="C9" s="4" t="s">
        <v>19</v>
      </c>
      <c r="D9" s="4" t="s">
        <v>129</v>
      </c>
    </row>
    <row r="10" spans="2:4" x14ac:dyDescent="0.35">
      <c r="B10" s="3">
        <v>8</v>
      </c>
      <c r="C10" s="4" t="s">
        <v>21</v>
      </c>
      <c r="D10" s="4" t="s">
        <v>130</v>
      </c>
    </row>
    <row r="11" spans="2:4" x14ac:dyDescent="0.35">
      <c r="B11" s="3">
        <v>9</v>
      </c>
      <c r="C11" s="4" t="s">
        <v>23</v>
      </c>
      <c r="D11" s="4" t="s">
        <v>131</v>
      </c>
    </row>
    <row r="12" spans="2:4" x14ac:dyDescent="0.35">
      <c r="B12" s="3">
        <v>10</v>
      </c>
      <c r="C12" s="4" t="s">
        <v>25</v>
      </c>
      <c r="D12" s="4" t="s">
        <v>132</v>
      </c>
    </row>
    <row r="13" spans="2:4" x14ac:dyDescent="0.35">
      <c r="B13" s="3">
        <v>11</v>
      </c>
      <c r="C13" s="4" t="s">
        <v>27</v>
      </c>
      <c r="D13" s="4" t="s">
        <v>133</v>
      </c>
    </row>
    <row r="14" spans="2:4" x14ac:dyDescent="0.35">
      <c r="B14" s="3">
        <v>12</v>
      </c>
      <c r="C14" s="4" t="s">
        <v>29</v>
      </c>
      <c r="D14" s="4" t="s">
        <v>134</v>
      </c>
    </row>
    <row r="15" spans="2:4" x14ac:dyDescent="0.35">
      <c r="B15" s="3">
        <v>13</v>
      </c>
      <c r="C15" s="4" t="s">
        <v>31</v>
      </c>
      <c r="D15" s="4" t="s">
        <v>135</v>
      </c>
    </row>
    <row r="16" spans="2:4" x14ac:dyDescent="0.35">
      <c r="B16" s="3">
        <v>14</v>
      </c>
      <c r="C16" s="4" t="s">
        <v>33</v>
      </c>
      <c r="D16" s="4" t="s">
        <v>136</v>
      </c>
    </row>
    <row r="17" spans="2:4" x14ac:dyDescent="0.35">
      <c r="B17" s="3">
        <v>15</v>
      </c>
      <c r="C17" s="4" t="s">
        <v>37</v>
      </c>
      <c r="D17" s="4" t="s">
        <v>137</v>
      </c>
    </row>
    <row r="18" spans="2:4" x14ac:dyDescent="0.35">
      <c r="B18" s="3">
        <v>16</v>
      </c>
      <c r="C18" s="4" t="s">
        <v>40</v>
      </c>
      <c r="D18" s="4" t="s">
        <v>138</v>
      </c>
    </row>
    <row r="19" spans="2:4" x14ac:dyDescent="0.35">
      <c r="B19" s="3">
        <v>17</v>
      </c>
      <c r="C19" s="4" t="s">
        <v>42</v>
      </c>
      <c r="D19" s="4" t="s">
        <v>139</v>
      </c>
    </row>
    <row r="20" spans="2:4" x14ac:dyDescent="0.35">
      <c r="B20" s="3">
        <v>18</v>
      </c>
      <c r="C20" s="4" t="s">
        <v>44</v>
      </c>
      <c r="D20" s="4" t="s">
        <v>140</v>
      </c>
    </row>
    <row r="21" spans="2:4" x14ac:dyDescent="0.35">
      <c r="B21" s="3">
        <v>19</v>
      </c>
      <c r="C21" s="4" t="s">
        <v>47</v>
      </c>
      <c r="D21" s="4" t="s">
        <v>141</v>
      </c>
    </row>
    <row r="22" spans="2:4" x14ac:dyDescent="0.35">
      <c r="B22" s="3">
        <v>20</v>
      </c>
      <c r="C22" s="4" t="s">
        <v>49</v>
      </c>
      <c r="D22" s="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5B43-0653-4A83-B02A-0B89911833AB}">
  <dimension ref="B2:F22"/>
  <sheetViews>
    <sheetView workbookViewId="0">
      <selection sqref="A1:A1048576"/>
    </sheetView>
  </sheetViews>
  <sheetFormatPr defaultRowHeight="14.5" x14ac:dyDescent="0.35"/>
  <cols>
    <col min="1" max="1" width="4.08984375" customWidth="1"/>
    <col min="3" max="3" width="20.1796875" customWidth="1"/>
    <col min="4" max="6" width="13.81640625" customWidth="1"/>
  </cols>
  <sheetData>
    <row r="2" spans="2:6" x14ac:dyDescent="0.35">
      <c r="B2" s="5" t="s">
        <v>0</v>
      </c>
      <c r="C2" s="5" t="s">
        <v>1</v>
      </c>
      <c r="D2" s="5" t="s">
        <v>58</v>
      </c>
      <c r="E2" s="5" t="s">
        <v>59</v>
      </c>
      <c r="F2" s="5" t="s">
        <v>143</v>
      </c>
    </row>
    <row r="3" spans="2:6" x14ac:dyDescent="0.35">
      <c r="B3" s="3">
        <v>1</v>
      </c>
      <c r="C3" s="4" t="s">
        <v>4</v>
      </c>
      <c r="D3" s="16">
        <v>474961</v>
      </c>
      <c r="E3" s="16">
        <v>434523</v>
      </c>
      <c r="F3" s="16">
        <v>176049</v>
      </c>
    </row>
    <row r="4" spans="2:6" x14ac:dyDescent="0.35">
      <c r="B4" s="3">
        <v>2</v>
      </c>
      <c r="C4" s="4" t="s">
        <v>8</v>
      </c>
      <c r="D4" s="16">
        <v>529741</v>
      </c>
      <c r="E4" s="16">
        <v>435182</v>
      </c>
      <c r="F4" s="16">
        <v>68509</v>
      </c>
    </row>
    <row r="5" spans="2:6" x14ac:dyDescent="0.35">
      <c r="B5" s="3">
        <v>3</v>
      </c>
      <c r="C5" s="4" t="s">
        <v>10</v>
      </c>
      <c r="D5" s="16">
        <v>526755</v>
      </c>
      <c r="E5" s="16">
        <v>442092</v>
      </c>
      <c r="F5" s="16">
        <v>80128</v>
      </c>
    </row>
    <row r="6" spans="2:6" x14ac:dyDescent="0.35">
      <c r="B6" s="3">
        <v>4</v>
      </c>
      <c r="C6" s="4" t="s">
        <v>12</v>
      </c>
      <c r="D6" s="16">
        <v>706367</v>
      </c>
      <c r="E6" s="16">
        <v>274597</v>
      </c>
      <c r="F6" s="16">
        <v>78816</v>
      </c>
    </row>
    <row r="7" spans="2:6" x14ac:dyDescent="0.35">
      <c r="B7" s="3">
        <v>5</v>
      </c>
      <c r="C7" s="4" t="s">
        <v>14</v>
      </c>
      <c r="D7" s="16">
        <v>493444</v>
      </c>
      <c r="E7" s="16">
        <v>408219</v>
      </c>
      <c r="F7" s="16">
        <v>161216</v>
      </c>
    </row>
    <row r="8" spans="2:6" x14ac:dyDescent="0.35">
      <c r="B8" s="3">
        <v>6</v>
      </c>
      <c r="C8" s="4" t="s">
        <v>16</v>
      </c>
      <c r="D8" s="16">
        <v>589873</v>
      </c>
      <c r="E8" s="16">
        <v>329720</v>
      </c>
      <c r="F8" s="16">
        <v>82332</v>
      </c>
    </row>
    <row r="9" spans="2:6" x14ac:dyDescent="0.35">
      <c r="B9" s="3">
        <v>7</v>
      </c>
      <c r="C9" s="4" t="s">
        <v>19</v>
      </c>
      <c r="D9" s="16">
        <v>521824</v>
      </c>
      <c r="E9" s="16">
        <v>328551</v>
      </c>
      <c r="F9" s="16">
        <v>110603</v>
      </c>
    </row>
    <row r="10" spans="2:6" x14ac:dyDescent="0.35">
      <c r="B10" s="3">
        <v>8</v>
      </c>
      <c r="C10" s="4" t="s">
        <v>21</v>
      </c>
      <c r="D10" s="16">
        <v>399274</v>
      </c>
      <c r="E10" s="16">
        <v>387637</v>
      </c>
      <c r="F10" s="16">
        <v>218556</v>
      </c>
    </row>
    <row r="11" spans="2:6" x14ac:dyDescent="0.35">
      <c r="B11" s="3">
        <v>9</v>
      </c>
      <c r="C11" s="4" t="s">
        <v>23</v>
      </c>
      <c r="D11" s="16">
        <v>533815</v>
      </c>
      <c r="E11" s="16">
        <v>374847</v>
      </c>
      <c r="F11" s="16">
        <v>89837</v>
      </c>
    </row>
    <row r="12" spans="2:6" x14ac:dyDescent="0.35">
      <c r="B12" s="3">
        <v>10</v>
      </c>
      <c r="C12" s="4" t="s">
        <v>25</v>
      </c>
      <c r="D12" s="16">
        <v>415089</v>
      </c>
      <c r="E12" s="16">
        <v>321456</v>
      </c>
      <c r="F12" s="16">
        <v>293822</v>
      </c>
    </row>
    <row r="13" spans="2:6" x14ac:dyDescent="0.35">
      <c r="B13" s="3">
        <v>11</v>
      </c>
      <c r="C13" s="4" t="s">
        <v>27</v>
      </c>
      <c r="D13" s="16">
        <v>473444</v>
      </c>
      <c r="E13" s="16">
        <v>341170</v>
      </c>
      <c r="F13" s="16">
        <v>154159</v>
      </c>
    </row>
    <row r="14" spans="2:6" x14ac:dyDescent="0.35">
      <c r="B14" s="3">
        <v>12</v>
      </c>
      <c r="C14" s="4" t="s">
        <v>29</v>
      </c>
      <c r="D14" s="16">
        <v>491263</v>
      </c>
      <c r="E14" s="16">
        <v>322110</v>
      </c>
      <c r="F14" s="16">
        <v>137749</v>
      </c>
    </row>
    <row r="15" spans="2:6" x14ac:dyDescent="0.35">
      <c r="B15" s="3">
        <v>13</v>
      </c>
      <c r="C15" s="4" t="s">
        <v>31</v>
      </c>
      <c r="D15" s="16">
        <v>498493</v>
      </c>
      <c r="E15" s="16">
        <v>327440</v>
      </c>
      <c r="F15" s="16">
        <v>78648</v>
      </c>
    </row>
    <row r="16" spans="2:6" x14ac:dyDescent="0.35">
      <c r="B16" s="3">
        <v>14</v>
      </c>
      <c r="C16" s="4" t="s">
        <v>33</v>
      </c>
      <c r="D16" s="16">
        <v>421046</v>
      </c>
      <c r="E16" s="16">
        <v>314787</v>
      </c>
      <c r="F16" s="16">
        <v>155135</v>
      </c>
    </row>
    <row r="17" spans="2:6" x14ac:dyDescent="0.35">
      <c r="B17" s="3">
        <v>15</v>
      </c>
      <c r="C17" s="4" t="s">
        <v>37</v>
      </c>
      <c r="D17" s="16">
        <v>435496</v>
      </c>
      <c r="E17" s="16">
        <v>445970</v>
      </c>
      <c r="F17" s="16">
        <v>187729</v>
      </c>
    </row>
    <row r="18" spans="2:6" x14ac:dyDescent="0.35">
      <c r="B18" s="3">
        <v>16</v>
      </c>
      <c r="C18" s="4" t="s">
        <v>40</v>
      </c>
      <c r="D18" s="16">
        <v>440415</v>
      </c>
      <c r="E18" s="16">
        <v>379277</v>
      </c>
      <c r="F18" s="16">
        <v>133546</v>
      </c>
    </row>
    <row r="19" spans="2:6" x14ac:dyDescent="0.35">
      <c r="B19" s="3">
        <v>17</v>
      </c>
      <c r="C19" s="4" t="s">
        <v>42</v>
      </c>
      <c r="D19" s="16">
        <v>380927</v>
      </c>
      <c r="E19" s="16">
        <v>336684</v>
      </c>
      <c r="F19" s="16">
        <v>297396</v>
      </c>
    </row>
    <row r="20" spans="2:6" x14ac:dyDescent="0.35">
      <c r="B20" s="3">
        <v>18</v>
      </c>
      <c r="C20" s="4" t="s">
        <v>44</v>
      </c>
      <c r="D20" s="16">
        <v>499677</v>
      </c>
      <c r="E20" s="16">
        <v>350821</v>
      </c>
      <c r="F20" s="16">
        <v>103339</v>
      </c>
    </row>
    <row r="21" spans="2:6" x14ac:dyDescent="0.35">
      <c r="B21" s="3">
        <v>19</v>
      </c>
      <c r="C21" s="4" t="s">
        <v>47</v>
      </c>
      <c r="D21" s="16">
        <v>380995</v>
      </c>
      <c r="E21" s="16">
        <v>342748</v>
      </c>
      <c r="F21" s="16">
        <v>248081</v>
      </c>
    </row>
    <row r="22" spans="2:6" x14ac:dyDescent="0.35">
      <c r="B22" s="3">
        <v>20</v>
      </c>
      <c r="C22" s="4" t="s">
        <v>49</v>
      </c>
      <c r="D22" s="16">
        <v>416151</v>
      </c>
      <c r="E22" s="16">
        <v>258556</v>
      </c>
      <c r="F22" s="16">
        <v>316142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Current MPs</vt:lpstr>
      <vt:lpstr>Candidates 2024</vt:lpstr>
      <vt:lpstr>Constituencies</vt:lpstr>
      <vt:lpstr>2019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Anand</dc:creator>
  <cp:lastModifiedBy>shakira shaki</cp:lastModifiedBy>
  <dcterms:created xsi:type="dcterms:W3CDTF">2015-06-05T18:17:20Z</dcterms:created>
  <dcterms:modified xsi:type="dcterms:W3CDTF">2024-10-15T19:56:25Z</dcterms:modified>
</cp:coreProperties>
</file>