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S\EXCEL\"/>
    </mc:Choice>
  </mc:AlternateContent>
  <xr:revisionPtr revIDLastSave="0" documentId="13_ncr:1_{08A7D0E2-4555-4ED9-8FE9-91DFE3173EE4}" xr6:coauthVersionLast="47" xr6:coauthVersionMax="47" xr10:uidLastSave="{00000000-0000-0000-0000-000000000000}"/>
  <bookViews>
    <workbookView xWindow="-110" yWindow="-110" windowWidth="19420" windowHeight="10420" activeTab="4" xr2:uid="{B6CC3D10-635A-4A57-945E-B1A50C87762E}"/>
  </bookViews>
  <sheets>
    <sheet name="Current MPs" sheetId="1" r:id="rId1"/>
    <sheet name="Candidates 2024" sheetId="2" r:id="rId2"/>
    <sheet name="Constituencies" sheetId="3" r:id="rId3"/>
    <sheet name="2019 Results" sheetId="4" r:id="rId4"/>
    <sheet name="Sheet1" sheetId="5" r:id="rId5"/>
  </sheets>
  <externalReferences>
    <externalReference r:id="rId6"/>
  </externalReferences>
  <definedNames>
    <definedName name="current">INDEX('Current MPs'!$E$3:$E$22,MATCH('Current MPs'!$C$1,'Current MPs'!$C$3:$C$22,0))</definedName>
    <definedName name="currentmp">INDEX('Current MPs'!$E$3:$E$22,MATCH('Current MPs'!$C$1,'Current MPs'!$C$3:$C$22,0))</definedName>
    <definedName name="ldf">INDEX('Candidates 2024'!$I$3:$I$22,MATCH('Candidates 2024'!$C$1,'Candidates 2024'!$C$3:$C$22,0))</definedName>
    <definedName name="LDFCandidate" localSheetId="3">INDEX('[1]Candidates 2024'!$I$3:$I$22,MATCH('[1]Candidates 2024'!$C$1,'[1]Candidates 2024'!$C$3:$C$22,0))</definedName>
    <definedName name="LDFCandidate" localSheetId="2">INDEX('[1]Candidates 2024'!$I$3:$I$22,MATCH('[1]Candidates 2024'!$C$1,'[1]Candidates 2024'!$C$3:$C$22,0))</definedName>
    <definedName name="LDFCandidate">INDEX('Candidates 2024'!$I$3:$I$22,MATCH('Candidates 2024'!$C$1,'Candidates 2024'!$C$3:$C$22,0))</definedName>
    <definedName name="MP">'Candidates 2024'!$E$1</definedName>
    <definedName name="nda">INDEX('Candidates 2024'!$M$3:$M$22,MATCH('Candidates 2024'!$C$1,'Candidates 2024'!$C$3:$C$22,0))</definedName>
    <definedName name="NDACandidate" localSheetId="3">INDEX('[1]Candidates 2024'!$M$3:$M$22,MATCH('[1]Candidates 2024'!$C$1,'[1]Candidates 2024'!$C$3:$C$22,0))</definedName>
    <definedName name="NDACandidate" localSheetId="2">INDEX('[1]Candidates 2024'!$M$3:$M$22,MATCH('[1]Candidates 2024'!$C$1,'[1]Candidates 2024'!$C$3:$C$22,0))</definedName>
    <definedName name="NDACandidate">INDEX('Candidates 2024'!$M$3:$M$22,MATCH('Candidates 2024'!$C$1,'Candidates 2024'!$C$3:$C$22,0))</definedName>
    <definedName name="PicOfCurrentMp" localSheetId="3">INDEX('[1]Current MPs'!$E$3:$E$22,MATCH('[1]Current MPs'!$C$1,'[1]Current MPs'!$C$3:$C$22,0))</definedName>
    <definedName name="PicOfCurrentMp" localSheetId="1">INDEX('[1]Current MPs'!$E$3:$E$22,MATCH('[1]Current MPs'!$C$1,'[1]Current MPs'!$C$3:$C$22,0))</definedName>
    <definedName name="PicOfCurrentMp" localSheetId="2">INDEX('[1]Current MPs'!$E$3:$E$22,MATCH('[1]Current MPs'!$C$1,'[1]Current MPs'!$C$3:$C$22,0))</definedName>
    <definedName name="PicOfCurrentMp">INDEX('Current MPs'!$E$3:$E$22,MATCH('Current MPs'!$C$1,'Current MPs'!$C$3:$C$22,0))</definedName>
    <definedName name="PictureofcurrentMP">INDEX('Current MPs'!$E$3:$E$22,MATCH('Current MPs'!$C$1,'Current MPs'!$C$3:$C$22,0))</definedName>
    <definedName name="udf">INDEX('Candidates 2024'!$E$3:$E$22,MATCH('Candidates 2024'!$C$1,'Candidates 2024'!$C$3:$C$22,0))</definedName>
    <definedName name="UDFCandidate" localSheetId="3">INDEX('[1]Candidates 2024'!$E$3:$E$22,MATCH('[1]Candidates 2024'!$C$1,'[1]Candidates 2024'!$C$3:$C$22,0))</definedName>
    <definedName name="UDFCandidate" localSheetId="2">INDEX('[1]Candidates 2024'!$E$3:$E$22,MATCH('[1]Candidates 2024'!$C$1,'[1]Candidates 2024'!$C$3:$C$22,0))</definedName>
    <definedName name="UDFCandidate">INDEX('Candidates 2024'!$E$3:$E$22,MATCH('Candidates 2024'!$C$1,'Candidates 2024'!$C$3:$C$22,0))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5" l="1"/>
  <c r="C22" i="5" s="1"/>
  <c r="B27" i="5"/>
  <c r="C1" i="1"/>
  <c r="E1" i="1" s="1"/>
  <c r="C1" i="2"/>
  <c r="E1" i="2" s="1"/>
  <c r="E10" i="5"/>
  <c r="I12" i="5"/>
  <c r="I11" i="5"/>
  <c r="I10" i="5"/>
  <c r="G10" i="5"/>
  <c r="G12" i="5"/>
  <c r="G11" i="5"/>
  <c r="E12" i="5"/>
  <c r="E11" i="5"/>
  <c r="B18" i="5"/>
  <c r="C10" i="5"/>
  <c r="C4" i="5"/>
  <c r="C3" i="5"/>
  <c r="B16" i="5"/>
  <c r="C13" i="5"/>
  <c r="C12" i="5"/>
  <c r="C11" i="5"/>
  <c r="C24" i="5" l="1"/>
  <c r="C23" i="5"/>
  <c r="I1" i="2"/>
  <c r="M1" i="2"/>
</calcChain>
</file>

<file path=xl/sharedStrings.xml><?xml version="1.0" encoding="utf-8"?>
<sst xmlns="http://schemas.openxmlformats.org/spreadsheetml/2006/main" count="335" uniqueCount="149">
  <si>
    <t>No.</t>
  </si>
  <si>
    <t>Constituency</t>
  </si>
  <si>
    <t>Name of Elected M.P.</t>
  </si>
  <si>
    <t>Picture</t>
  </si>
  <si>
    <t>Age</t>
  </si>
  <si>
    <t>Alliance</t>
  </si>
  <si>
    <t>Party</t>
  </si>
  <si>
    <t>Electors</t>
  </si>
  <si>
    <t>Votes Polled</t>
  </si>
  <si>
    <t>Votes Received</t>
  </si>
  <si>
    <t>Margin</t>
  </si>
  <si>
    <t>Remarks</t>
  </si>
  <si>
    <t>Kasaragod</t>
  </si>
  <si>
    <t>Rajmohan Unnithan</t>
  </si>
  <si>
    <t>UDF</t>
  </si>
  <si>
    <t>INC</t>
  </si>
  <si>
    <t>Kannur</t>
  </si>
  <si>
    <t>K. Sudhakaran</t>
  </si>
  <si>
    <t>Vatakara</t>
  </si>
  <si>
    <t>K. Muraleedharan</t>
  </si>
  <si>
    <t>Wayanad</t>
  </si>
  <si>
    <t>Rahul Gandhi</t>
  </si>
  <si>
    <t>Kozhikode</t>
  </si>
  <si>
    <t>M. K. Raghavan</t>
  </si>
  <si>
    <t>Malappuram</t>
  </si>
  <si>
    <t>M. P. Abdussamad Samadani</t>
  </si>
  <si>
    <t>IUML</t>
  </si>
  <si>
    <t>Bye-election 2021</t>
  </si>
  <si>
    <t>Ponnani</t>
  </si>
  <si>
    <t>E. T. Muhammed Basheer</t>
  </si>
  <si>
    <t>Palakkad</t>
  </si>
  <si>
    <t>V. K. Sreekandan</t>
  </si>
  <si>
    <t>Alathur</t>
  </si>
  <si>
    <t>Ramya Haridas</t>
  </si>
  <si>
    <t>Thrissur</t>
  </si>
  <si>
    <t>T. N. Prathapan</t>
  </si>
  <si>
    <t>Chalakudy</t>
  </si>
  <si>
    <t>Benny Behanan</t>
  </si>
  <si>
    <t>Ernakulam</t>
  </si>
  <si>
    <t>Hibi Eden</t>
  </si>
  <si>
    <t>Idukki</t>
  </si>
  <si>
    <t>Dean Kuriakose</t>
  </si>
  <si>
    <t>Kottayam</t>
  </si>
  <si>
    <t>Thomas Chazhikadan</t>
  </si>
  <si>
    <t>LDF</t>
  </si>
  <si>
    <t>KCM</t>
  </si>
  <si>
    <t>Alappuzha</t>
  </si>
  <si>
    <t>A. M. Ariff</t>
  </si>
  <si>
    <t>CPIM</t>
  </si>
  <si>
    <t>Mavelikkara</t>
  </si>
  <si>
    <t>Kodikunnil Suresh</t>
  </si>
  <si>
    <t>Pathanamthitta</t>
  </si>
  <si>
    <t>Anto Antony Punnathaniyil</t>
  </si>
  <si>
    <t>Kollam</t>
  </si>
  <si>
    <t>N. K. Premachandran</t>
  </si>
  <si>
    <t>RSP</t>
  </si>
  <si>
    <t>Attingal</t>
  </si>
  <si>
    <t>Adoor Prakash</t>
  </si>
  <si>
    <t>Thiruvananthapuram</t>
  </si>
  <si>
    <t>Shashi Tharoor</t>
  </si>
  <si>
    <t>UDF Candidate</t>
  </si>
  <si>
    <t>LDF Candidate</t>
  </si>
  <si>
    <t>NDA Candidate</t>
  </si>
  <si>
    <t>M V Balakrishnan</t>
  </si>
  <si>
    <t>CPI(M)</t>
  </si>
  <si>
    <t>M L Ashwini</t>
  </si>
  <si>
    <t>BJP</t>
  </si>
  <si>
    <t>K Sudhakaran</t>
  </si>
  <si>
    <t>M V Jayarajan</t>
  </si>
  <si>
    <t>C Raghunath</t>
  </si>
  <si>
    <t>Shafi Parambil</t>
  </si>
  <si>
    <t>K K Shailaja</t>
  </si>
  <si>
    <t>Praphul Krishnan</t>
  </si>
  <si>
    <t>Annie Raja</t>
  </si>
  <si>
    <t>CPI</t>
  </si>
  <si>
    <t>K Surendran</t>
  </si>
  <si>
    <t>M K Raghavan</t>
  </si>
  <si>
    <t>Elamaram Kareem</t>
  </si>
  <si>
    <t>M T Ramesh</t>
  </si>
  <si>
    <t>E T Mohammed Basheer</t>
  </si>
  <si>
    <t>V Vaseef</t>
  </si>
  <si>
    <t>Dr. Abdul Salam</t>
  </si>
  <si>
    <t>Abdussamad Samadani</t>
  </si>
  <si>
    <t>K S Hamza</t>
  </si>
  <si>
    <t>Adv. Nivedida</t>
  </si>
  <si>
    <t>V K Sreekandan</t>
  </si>
  <si>
    <t>A Vijayaraghavan</t>
  </si>
  <si>
    <t>C KrishnaKumar</t>
  </si>
  <si>
    <t>K Radhakrishnan</t>
  </si>
  <si>
    <t>Dr. T N Sarasu</t>
  </si>
  <si>
    <t>SC Reservation</t>
  </si>
  <si>
    <t>K Muraleedharan</t>
  </si>
  <si>
    <t>Adv. V S Sunil Kumar</t>
  </si>
  <si>
    <t>Suresh Gopi</t>
  </si>
  <si>
    <t>Prof. C Raveendranath</t>
  </si>
  <si>
    <t>K A Unnikrishnan</t>
  </si>
  <si>
    <t>BDJS</t>
  </si>
  <si>
    <t>K J Shine</t>
  </si>
  <si>
    <t>K S Radhakrishnan</t>
  </si>
  <si>
    <t>Joice George</t>
  </si>
  <si>
    <t>Sangeetha Vishwanathan</t>
  </si>
  <si>
    <t>Francis George</t>
  </si>
  <si>
    <t>KEC</t>
  </si>
  <si>
    <t>KC(M)</t>
  </si>
  <si>
    <t>Thushar Vellapally</t>
  </si>
  <si>
    <t>K C Venugopal</t>
  </si>
  <si>
    <t>A M Ariff</t>
  </si>
  <si>
    <t>Sobha Surendran</t>
  </si>
  <si>
    <t>Adv. C A Arun Kumar</t>
  </si>
  <si>
    <t>Baiju Kalasala</t>
  </si>
  <si>
    <t>Anto Antony</t>
  </si>
  <si>
    <t>Dr. Thomas Issac</t>
  </si>
  <si>
    <t>Anil Antony</t>
  </si>
  <si>
    <t>N K Premachandran</t>
  </si>
  <si>
    <t>M Mukesh</t>
  </si>
  <si>
    <t>G Krishnakumar</t>
  </si>
  <si>
    <t>V Joy</t>
  </si>
  <si>
    <t>V Muraleedharan</t>
  </si>
  <si>
    <t>Pannyan Raveendran</t>
  </si>
  <si>
    <t>Rajeev Chandrasekhar</t>
  </si>
  <si>
    <t>in Malayalam</t>
  </si>
  <si>
    <t xml:space="preserve">കാസർഗോഡ് </t>
  </si>
  <si>
    <t>കണ്ണൂർ</t>
  </si>
  <si>
    <t>വടകര</t>
  </si>
  <si>
    <t>വയനാട്</t>
  </si>
  <si>
    <t>കോഴിക്കോട്</t>
  </si>
  <si>
    <t>മലപ്പുറം</t>
  </si>
  <si>
    <t>പൊന്നാനി</t>
  </si>
  <si>
    <t>പാലക്കാട്</t>
  </si>
  <si>
    <t>ആലത്തൂർ</t>
  </si>
  <si>
    <t>തൃശൂർ</t>
  </si>
  <si>
    <t>ചാലക്കുടി</t>
  </si>
  <si>
    <t>എറണാകുളം</t>
  </si>
  <si>
    <t>ഇടുക്കി</t>
  </si>
  <si>
    <t>കോട്ടയം</t>
  </si>
  <si>
    <t>ആലപ്പുഴ</t>
  </si>
  <si>
    <t>മാവേലിക്കര</t>
  </si>
  <si>
    <t>പത്തനംതിട്ട</t>
  </si>
  <si>
    <t>കൊല്ലം</t>
  </si>
  <si>
    <t>ആറ്റിങ്ങൽ</t>
  </si>
  <si>
    <t>തിരുവനന്തപുരം</t>
  </si>
  <si>
    <t>UDF Votes</t>
  </si>
  <si>
    <t>LDF Votes</t>
  </si>
  <si>
    <t>NDA Votes</t>
  </si>
  <si>
    <t>Consitituencies</t>
  </si>
  <si>
    <t>Number Of Votes</t>
  </si>
  <si>
    <t>Name</t>
  </si>
  <si>
    <t>Vote Received</t>
  </si>
  <si>
    <t>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</si>
</sst>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i/>
      <sz val="11"/>
      <color rgb="FFFFFF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3" fontId="0" fillId="0" borderId="0" xfId="0" applyNumberFormat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Border="1"/>
    <xf numFmtId="3" fontId="0" fillId="0" borderId="1" xfId="0" applyNumberFormat="1" applyBorder="1"/>
    <xf numFmtId="0" fontId="7" fillId="4" borderId="1" xfId="0" applyFont="1" applyFill="1" applyBorder="1"/>
    <xf numFmtId="0" fontId="7" fillId="2" borderId="1" xfId="0" applyFont="1" applyFill="1" applyBorder="1"/>
    <xf numFmtId="0" fontId="0" fillId="8" borderId="1" xfId="0" applyFill="1" applyBorder="1"/>
    <xf numFmtId="0" fontId="6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6" fillId="5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Vote share</a:t>
            </a:r>
            <a:r>
              <a:rPr lang="en-US" b="1" i="1" baseline="0"/>
              <a:t> 2019</a:t>
            </a:r>
          </a:p>
          <a:p>
            <a:pPr algn="ctr">
              <a:defRPr/>
            </a:pPr>
            <a:endParaRPr lang="en-US"/>
          </a:p>
        </c:rich>
      </c:tx>
      <c:layout>
        <c:manualLayout>
          <c:xMode val="edge"/>
          <c:yMode val="edge"/>
          <c:x val="0.36510405766269594"/>
          <c:y val="0.26269885719904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757925732338719E-2"/>
          <c:y val="0.48419696560848863"/>
          <c:w val="0.89849383150602902"/>
          <c:h val="0.3449572806483750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UDF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1D92B5-20EA-4FBA-858A-3DBF9E335DC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2E2-4D56-8123-410768B9FD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Sheet1!$C$22</c:f>
              <c:numCache>
                <c:formatCode>General</c:formatCode>
                <c:ptCount val="1"/>
                <c:pt idx="0">
                  <c:v>493444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2-4D56-8123-410768B9FD29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LDF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2-4D56-8123-410768B9F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Sheet1!$C$23</c:f>
              <c:numCache>
                <c:formatCode>General</c:formatCode>
                <c:ptCount val="1"/>
                <c:pt idx="0">
                  <c:v>408219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2-4D56-8123-410768B9FD29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NDA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Sheet1!$C$24</c:f>
              <c:numCache>
                <c:formatCode>General</c:formatCode>
                <c:ptCount val="1"/>
                <c:pt idx="0">
                  <c:v>161216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2-4D56-8123-410768B9FD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5626704"/>
        <c:axId val="1375629584"/>
      </c:barChart>
      <c:catAx>
        <c:axId val="137562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5629584"/>
        <c:crosses val="autoZero"/>
        <c:auto val="1"/>
        <c:lblAlgn val="ctr"/>
        <c:lblOffset val="100"/>
        <c:noMultiLvlLbl val="0"/>
      </c:catAx>
      <c:valAx>
        <c:axId val="13756295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756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7.jpeg"/><Relationship Id="rId18" Type="http://schemas.openxmlformats.org/officeDocument/2006/relationships/image" Target="../media/image22.png"/><Relationship Id="rId26" Type="http://schemas.openxmlformats.org/officeDocument/2006/relationships/image" Target="../media/image29.jpeg"/><Relationship Id="rId39" Type="http://schemas.openxmlformats.org/officeDocument/2006/relationships/image" Target="../media/image42.jpeg"/><Relationship Id="rId21" Type="http://schemas.openxmlformats.org/officeDocument/2006/relationships/image" Target="../media/image4.jpeg"/><Relationship Id="rId34" Type="http://schemas.openxmlformats.org/officeDocument/2006/relationships/image" Target="../media/image37.jpg"/><Relationship Id="rId42" Type="http://schemas.openxmlformats.org/officeDocument/2006/relationships/image" Target="../media/image43.jpeg"/><Relationship Id="rId47" Type="http://schemas.openxmlformats.org/officeDocument/2006/relationships/image" Target="../media/image48.jpeg"/><Relationship Id="rId50" Type="http://schemas.openxmlformats.org/officeDocument/2006/relationships/image" Target="../media/image51.jpeg"/><Relationship Id="rId55" Type="http://schemas.openxmlformats.org/officeDocument/2006/relationships/image" Target="../media/image56.pn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6" Type="http://schemas.openxmlformats.org/officeDocument/2006/relationships/image" Target="../media/image20.jpeg"/><Relationship Id="rId29" Type="http://schemas.openxmlformats.org/officeDocument/2006/relationships/image" Target="../media/image32.jpeg"/><Relationship Id="rId11" Type="http://schemas.openxmlformats.org/officeDocument/2006/relationships/image" Target="../media/image13.jpeg"/><Relationship Id="rId24" Type="http://schemas.openxmlformats.org/officeDocument/2006/relationships/image" Target="../media/image27.jpeg"/><Relationship Id="rId32" Type="http://schemas.openxmlformats.org/officeDocument/2006/relationships/image" Target="../media/image35.jpeg"/><Relationship Id="rId37" Type="http://schemas.openxmlformats.org/officeDocument/2006/relationships/image" Target="../media/image40.jpeg"/><Relationship Id="rId40" Type="http://schemas.openxmlformats.org/officeDocument/2006/relationships/image" Target="../media/image15.jpeg"/><Relationship Id="rId45" Type="http://schemas.openxmlformats.org/officeDocument/2006/relationships/image" Target="../media/image46.jpeg"/><Relationship Id="rId53" Type="http://schemas.openxmlformats.org/officeDocument/2006/relationships/image" Target="../media/image54.jpeg"/><Relationship Id="rId58" Type="http://schemas.openxmlformats.org/officeDocument/2006/relationships/image" Target="../media/image59.jpg"/><Relationship Id="rId5" Type="http://schemas.openxmlformats.org/officeDocument/2006/relationships/image" Target="../media/image6.jpeg"/><Relationship Id="rId61" Type="http://schemas.openxmlformats.org/officeDocument/2006/relationships/image" Target="../media/image62.jpeg"/><Relationship Id="rId19" Type="http://schemas.openxmlformats.org/officeDocument/2006/relationships/image" Target="../media/image23.jpeg"/><Relationship Id="rId14" Type="http://schemas.openxmlformats.org/officeDocument/2006/relationships/image" Target="../media/image18.jpeg"/><Relationship Id="rId22" Type="http://schemas.openxmlformats.org/officeDocument/2006/relationships/image" Target="../media/image25.jpeg"/><Relationship Id="rId27" Type="http://schemas.openxmlformats.org/officeDocument/2006/relationships/image" Target="../media/image30.jpeg"/><Relationship Id="rId30" Type="http://schemas.openxmlformats.org/officeDocument/2006/relationships/image" Target="../media/image33.jpeg"/><Relationship Id="rId35" Type="http://schemas.openxmlformats.org/officeDocument/2006/relationships/image" Target="../media/image38.jpg"/><Relationship Id="rId43" Type="http://schemas.openxmlformats.org/officeDocument/2006/relationships/image" Target="../media/image44.jpeg"/><Relationship Id="rId48" Type="http://schemas.openxmlformats.org/officeDocument/2006/relationships/image" Target="../media/image49.jpeg"/><Relationship Id="rId56" Type="http://schemas.openxmlformats.org/officeDocument/2006/relationships/image" Target="../media/image57.jpeg"/><Relationship Id="rId8" Type="http://schemas.openxmlformats.org/officeDocument/2006/relationships/image" Target="../media/image9.jpeg"/><Relationship Id="rId51" Type="http://schemas.openxmlformats.org/officeDocument/2006/relationships/image" Target="../media/image52.jpeg"/><Relationship Id="rId3" Type="http://schemas.openxmlformats.org/officeDocument/2006/relationships/image" Target="../media/image3.jpeg"/><Relationship Id="rId12" Type="http://schemas.openxmlformats.org/officeDocument/2006/relationships/image" Target="../media/image14.jpeg"/><Relationship Id="rId17" Type="http://schemas.openxmlformats.org/officeDocument/2006/relationships/image" Target="../media/image21.jpeg"/><Relationship Id="rId25" Type="http://schemas.openxmlformats.org/officeDocument/2006/relationships/image" Target="../media/image28.jpeg"/><Relationship Id="rId33" Type="http://schemas.openxmlformats.org/officeDocument/2006/relationships/image" Target="../media/image36.JPG"/><Relationship Id="rId38" Type="http://schemas.openxmlformats.org/officeDocument/2006/relationships/image" Target="../media/image41.jpeg"/><Relationship Id="rId46" Type="http://schemas.openxmlformats.org/officeDocument/2006/relationships/image" Target="../media/image47.jpg"/><Relationship Id="rId59" Type="http://schemas.openxmlformats.org/officeDocument/2006/relationships/image" Target="../media/image60.jpg"/><Relationship Id="rId20" Type="http://schemas.openxmlformats.org/officeDocument/2006/relationships/image" Target="../media/image24.jpeg"/><Relationship Id="rId41" Type="http://schemas.openxmlformats.org/officeDocument/2006/relationships/image" Target="../media/image16.jpeg"/><Relationship Id="rId54" Type="http://schemas.openxmlformats.org/officeDocument/2006/relationships/image" Target="../media/image55.jpeg"/><Relationship Id="rId1" Type="http://schemas.openxmlformats.org/officeDocument/2006/relationships/image" Target="../media/image1.jpg"/><Relationship Id="rId6" Type="http://schemas.openxmlformats.org/officeDocument/2006/relationships/image" Target="../media/image7.jpeg"/><Relationship Id="rId15" Type="http://schemas.openxmlformats.org/officeDocument/2006/relationships/image" Target="../media/image19.jpeg"/><Relationship Id="rId23" Type="http://schemas.openxmlformats.org/officeDocument/2006/relationships/image" Target="../media/image26.jpeg"/><Relationship Id="rId28" Type="http://schemas.openxmlformats.org/officeDocument/2006/relationships/image" Target="../media/image31.jpeg"/><Relationship Id="rId36" Type="http://schemas.openxmlformats.org/officeDocument/2006/relationships/image" Target="../media/image39.jpeg"/><Relationship Id="rId49" Type="http://schemas.openxmlformats.org/officeDocument/2006/relationships/image" Target="../media/image50.jpg"/><Relationship Id="rId57" Type="http://schemas.openxmlformats.org/officeDocument/2006/relationships/image" Target="../media/image58.jpeg"/><Relationship Id="rId10" Type="http://schemas.openxmlformats.org/officeDocument/2006/relationships/image" Target="../media/image12.jpeg"/><Relationship Id="rId31" Type="http://schemas.openxmlformats.org/officeDocument/2006/relationships/image" Target="../media/image34.jpeg"/><Relationship Id="rId44" Type="http://schemas.openxmlformats.org/officeDocument/2006/relationships/image" Target="../media/image45.jpg"/><Relationship Id="rId52" Type="http://schemas.openxmlformats.org/officeDocument/2006/relationships/image" Target="../media/image53.jpeg"/><Relationship Id="rId60" Type="http://schemas.openxmlformats.org/officeDocument/2006/relationships/image" Target="../media/image61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emf"/><Relationship Id="rId2" Type="http://schemas.openxmlformats.org/officeDocument/2006/relationships/image" Target="../media/image63.emf"/><Relationship Id="rId1" Type="http://schemas.openxmlformats.org/officeDocument/2006/relationships/chart" Target="../charts/chart1.xml"/><Relationship Id="rId5" Type="http://schemas.openxmlformats.org/officeDocument/2006/relationships/image" Target="../media/image66.emf"/><Relationship Id="rId4" Type="http://schemas.openxmlformats.org/officeDocument/2006/relationships/image" Target="../media/image6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9.emf"/><Relationship Id="rId2" Type="http://schemas.openxmlformats.org/officeDocument/2006/relationships/image" Target="../media/image68.emf"/><Relationship Id="rId1" Type="http://schemas.openxmlformats.org/officeDocument/2006/relationships/image" Target="../media/image67.emf"/><Relationship Id="rId4" Type="http://schemas.openxmlformats.org/officeDocument/2006/relationships/image" Target="../media/image7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8</xdr:row>
      <xdr:rowOff>0</xdr:rowOff>
    </xdr:from>
    <xdr:to>
      <xdr:col>4</xdr:col>
      <xdr:colOff>1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51920B-18DB-48B4-B50C-336D35D77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1" y="551180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298450</xdr:colOff>
      <xdr:row>2</xdr:row>
      <xdr:rowOff>38100</xdr:rowOff>
    </xdr:from>
    <xdr:to>
      <xdr:col>4</xdr:col>
      <xdr:colOff>808038</xdr:colOff>
      <xdr:row>2</xdr:row>
      <xdr:rowOff>717550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2DE40C-7294-4562-941A-59502CDE4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977900"/>
          <a:ext cx="509588" cy="67945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3</xdr:row>
      <xdr:rowOff>19050</xdr:rowOff>
    </xdr:from>
    <xdr:to>
      <xdr:col>4</xdr:col>
      <xdr:colOff>858725</xdr:colOff>
      <xdr:row>3</xdr:row>
      <xdr:rowOff>742950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365BD6-D951-432D-A5ED-CFCCAEABE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1720850"/>
          <a:ext cx="611075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4</xdr:row>
      <xdr:rowOff>25400</xdr:rowOff>
    </xdr:from>
    <xdr:to>
      <xdr:col>4</xdr:col>
      <xdr:colOff>832100</xdr:colOff>
      <xdr:row>4</xdr:row>
      <xdr:rowOff>745400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1E398E-CEA4-4C37-B0CE-FFC7B332B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248920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5</xdr:row>
      <xdr:rowOff>25400</xdr:rowOff>
    </xdr:from>
    <xdr:to>
      <xdr:col>4</xdr:col>
      <xdr:colOff>848414</xdr:colOff>
      <xdr:row>5</xdr:row>
      <xdr:rowOff>745400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526054-D936-44E9-98FC-33C6A0CAD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251200"/>
          <a:ext cx="562664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241300</xdr:colOff>
      <xdr:row>6</xdr:row>
      <xdr:rowOff>25400</xdr:rowOff>
    </xdr:from>
    <xdr:to>
      <xdr:col>4</xdr:col>
      <xdr:colOff>868378</xdr:colOff>
      <xdr:row>6</xdr:row>
      <xdr:rowOff>745400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C2AEB6-4BA2-413C-AEB0-558AD26C6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550" y="4013200"/>
          <a:ext cx="627078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285751</xdr:colOff>
      <xdr:row>7</xdr:row>
      <xdr:rowOff>25400</xdr:rowOff>
    </xdr:from>
    <xdr:to>
      <xdr:col>4</xdr:col>
      <xdr:colOff>827104</xdr:colOff>
      <xdr:row>7</xdr:row>
      <xdr:rowOff>745400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AB19E8-60DE-4210-97F3-CCFB634DF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1" y="4775200"/>
          <a:ext cx="541353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260351</xdr:colOff>
      <xdr:row>8</xdr:row>
      <xdr:rowOff>25400</xdr:rowOff>
    </xdr:from>
    <xdr:to>
      <xdr:col>4</xdr:col>
      <xdr:colOff>865136</xdr:colOff>
      <xdr:row>8</xdr:row>
      <xdr:rowOff>745400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BCE0CC8-07E0-4F7D-A3DC-5FAC71B33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01" y="5537200"/>
          <a:ext cx="604785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9</xdr:row>
      <xdr:rowOff>25400</xdr:rowOff>
    </xdr:from>
    <xdr:to>
      <xdr:col>4</xdr:col>
      <xdr:colOff>857804</xdr:colOff>
      <xdr:row>9</xdr:row>
      <xdr:rowOff>745400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477B75C-2FF9-4810-8CE7-A9BE765E0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250" y="6299200"/>
          <a:ext cx="603804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10</xdr:row>
      <xdr:rowOff>25400</xdr:rowOff>
    </xdr:from>
    <xdr:to>
      <xdr:col>4</xdr:col>
      <xdr:colOff>868218</xdr:colOff>
      <xdr:row>10</xdr:row>
      <xdr:rowOff>745400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57D853D-31BE-4C5A-BEA3-14FD816FF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250" y="7061200"/>
          <a:ext cx="614218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11</xdr:row>
      <xdr:rowOff>25400</xdr:rowOff>
    </xdr:from>
    <xdr:to>
      <xdr:col>4</xdr:col>
      <xdr:colOff>849640</xdr:colOff>
      <xdr:row>11</xdr:row>
      <xdr:rowOff>745400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9C7579-6EC0-412F-BB40-789A1B643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650" y="7823200"/>
          <a:ext cx="57024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12</xdr:row>
      <xdr:rowOff>25400</xdr:rowOff>
    </xdr:from>
    <xdr:to>
      <xdr:col>4</xdr:col>
      <xdr:colOff>825750</xdr:colOff>
      <xdr:row>12</xdr:row>
      <xdr:rowOff>745400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6E74F37-AA92-433E-9B19-647778397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858520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13</xdr:row>
      <xdr:rowOff>25400</xdr:rowOff>
    </xdr:from>
    <xdr:to>
      <xdr:col>4</xdr:col>
      <xdr:colOff>832100</xdr:colOff>
      <xdr:row>13</xdr:row>
      <xdr:rowOff>745400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FD8137-4D87-4553-8529-0CA2045AF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934720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14</xdr:row>
      <xdr:rowOff>25400</xdr:rowOff>
    </xdr:from>
    <xdr:to>
      <xdr:col>4</xdr:col>
      <xdr:colOff>832100</xdr:colOff>
      <xdr:row>14</xdr:row>
      <xdr:rowOff>745400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1CB3F06-E164-406B-B620-422B059A6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1010920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15</xdr:row>
      <xdr:rowOff>25400</xdr:rowOff>
    </xdr:from>
    <xdr:to>
      <xdr:col>4</xdr:col>
      <xdr:colOff>832100</xdr:colOff>
      <xdr:row>15</xdr:row>
      <xdr:rowOff>745400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538B227-F3D8-4650-8A84-93D30F99D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1087120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298450</xdr:colOff>
      <xdr:row>16</xdr:row>
      <xdr:rowOff>25400</xdr:rowOff>
    </xdr:from>
    <xdr:to>
      <xdr:col>4</xdr:col>
      <xdr:colOff>838450</xdr:colOff>
      <xdr:row>16</xdr:row>
      <xdr:rowOff>745400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41B4DAF-0476-4E4C-B054-83B560134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163320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17</xdr:row>
      <xdr:rowOff>25400</xdr:rowOff>
    </xdr:from>
    <xdr:to>
      <xdr:col>4</xdr:col>
      <xdr:colOff>859156</xdr:colOff>
      <xdr:row>17</xdr:row>
      <xdr:rowOff>745400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4615A29-D8DA-4F03-9F8F-0ADF618F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650" y="12395200"/>
          <a:ext cx="579756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18</xdr:row>
      <xdr:rowOff>25400</xdr:rowOff>
    </xdr:from>
    <xdr:to>
      <xdr:col>4</xdr:col>
      <xdr:colOff>850074</xdr:colOff>
      <xdr:row>18</xdr:row>
      <xdr:rowOff>745400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91E9002-AEF2-4065-9103-8F87CD739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650" y="13157200"/>
          <a:ext cx="570674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19</xdr:row>
      <xdr:rowOff>25400</xdr:rowOff>
    </xdr:from>
    <xdr:to>
      <xdr:col>4</xdr:col>
      <xdr:colOff>825750</xdr:colOff>
      <xdr:row>19</xdr:row>
      <xdr:rowOff>745400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AD632B8-A529-4B5E-85F4-224F3FDF9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1391920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20</xdr:row>
      <xdr:rowOff>25400</xdr:rowOff>
    </xdr:from>
    <xdr:to>
      <xdr:col>4</xdr:col>
      <xdr:colOff>839400</xdr:colOff>
      <xdr:row>20</xdr:row>
      <xdr:rowOff>745400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31F514D-22E6-4CE9-B860-83C03A352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650" y="14681200"/>
          <a:ext cx="56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21</xdr:row>
      <xdr:rowOff>25400</xdr:rowOff>
    </xdr:from>
    <xdr:to>
      <xdr:col>4</xdr:col>
      <xdr:colOff>832100</xdr:colOff>
      <xdr:row>21</xdr:row>
      <xdr:rowOff>745400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8A85C98-3801-43ED-9135-EE294D048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15443200"/>
          <a:ext cx="54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8</xdr:row>
      <xdr:rowOff>0</xdr:rowOff>
    </xdr:from>
    <xdr:to>
      <xdr:col>4</xdr:col>
      <xdr:colOff>1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524C3-B5DA-4F74-AEE4-6965EE0D7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1" y="55181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69850</xdr:colOff>
      <xdr:row>8</xdr:row>
      <xdr:rowOff>0</xdr:rowOff>
    </xdr:from>
    <xdr:to>
      <xdr:col>4</xdr:col>
      <xdr:colOff>69850</xdr:colOff>
      <xdr:row>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A951FC-D485-42F1-ADE9-314329A8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100" y="55181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368299</xdr:colOff>
      <xdr:row>2</xdr:row>
      <xdr:rowOff>38100</xdr:rowOff>
    </xdr:from>
    <xdr:to>
      <xdr:col>4</xdr:col>
      <xdr:colOff>877887</xdr:colOff>
      <xdr:row>2</xdr:row>
      <xdr:rowOff>717550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ED3D84-81C6-4124-BAF8-04804629C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4549" y="984250"/>
          <a:ext cx="509588" cy="679450"/>
        </a:xfrm>
        <a:prstGeom prst="rect">
          <a:avLst/>
        </a:prstGeom>
      </xdr:spPr>
    </xdr:pic>
    <xdr:clientData/>
  </xdr:twoCellAnchor>
  <xdr:twoCellAnchor editAs="oneCell">
    <xdr:from>
      <xdr:col>4</xdr:col>
      <xdr:colOff>317499</xdr:colOff>
      <xdr:row>3</xdr:row>
      <xdr:rowOff>19050</xdr:rowOff>
    </xdr:from>
    <xdr:to>
      <xdr:col>4</xdr:col>
      <xdr:colOff>928574</xdr:colOff>
      <xdr:row>3</xdr:row>
      <xdr:rowOff>742950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24DC0A-5695-4F3F-B8FA-00009A1F6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49" y="1727200"/>
          <a:ext cx="611075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355599</xdr:colOff>
      <xdr:row>5</xdr:row>
      <xdr:rowOff>25400</xdr:rowOff>
    </xdr:from>
    <xdr:to>
      <xdr:col>4</xdr:col>
      <xdr:colOff>918263</xdr:colOff>
      <xdr:row>5</xdr:row>
      <xdr:rowOff>745400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3F8E82-B6BB-48C2-A4D2-165301B29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849" y="3257550"/>
          <a:ext cx="562664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311149</xdr:colOff>
      <xdr:row>6</xdr:row>
      <xdr:rowOff>25400</xdr:rowOff>
    </xdr:from>
    <xdr:to>
      <xdr:col>4</xdr:col>
      <xdr:colOff>938227</xdr:colOff>
      <xdr:row>6</xdr:row>
      <xdr:rowOff>745400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0F8FB0-A462-466A-A9B5-F776E965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399" y="4019550"/>
          <a:ext cx="627078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368300</xdr:colOff>
      <xdr:row>8</xdr:row>
      <xdr:rowOff>25400</xdr:rowOff>
    </xdr:from>
    <xdr:to>
      <xdr:col>4</xdr:col>
      <xdr:colOff>909653</xdr:colOff>
      <xdr:row>8</xdr:row>
      <xdr:rowOff>745400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43B793-8745-4A7A-B5AA-90AE09657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4550" y="5543550"/>
          <a:ext cx="541353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330200</xdr:colOff>
      <xdr:row>7</xdr:row>
      <xdr:rowOff>25400</xdr:rowOff>
    </xdr:from>
    <xdr:to>
      <xdr:col>4</xdr:col>
      <xdr:colOff>934985</xdr:colOff>
      <xdr:row>7</xdr:row>
      <xdr:rowOff>745400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73EDD5C-07CD-45E8-A876-BA5E96513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450" y="4781550"/>
          <a:ext cx="604785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323849</xdr:colOff>
      <xdr:row>9</xdr:row>
      <xdr:rowOff>25400</xdr:rowOff>
    </xdr:from>
    <xdr:to>
      <xdr:col>4</xdr:col>
      <xdr:colOff>927653</xdr:colOff>
      <xdr:row>9</xdr:row>
      <xdr:rowOff>745400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8736AE-E75F-4DEE-9D04-9954C1CB5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099" y="6305550"/>
          <a:ext cx="603804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323849</xdr:colOff>
      <xdr:row>10</xdr:row>
      <xdr:rowOff>25400</xdr:rowOff>
    </xdr:from>
    <xdr:to>
      <xdr:col>4</xdr:col>
      <xdr:colOff>938067</xdr:colOff>
      <xdr:row>10</xdr:row>
      <xdr:rowOff>745400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E66DFD9-F9C2-4B25-9E91-60CAD1A5A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099" y="7067550"/>
          <a:ext cx="614218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355599</xdr:colOff>
      <xdr:row>12</xdr:row>
      <xdr:rowOff>25400</xdr:rowOff>
    </xdr:from>
    <xdr:to>
      <xdr:col>4</xdr:col>
      <xdr:colOff>895599</xdr:colOff>
      <xdr:row>12</xdr:row>
      <xdr:rowOff>745400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0FF61B4-67A8-44BC-BAD6-9870B72A0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849" y="859155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361949</xdr:colOff>
      <xdr:row>13</xdr:row>
      <xdr:rowOff>25400</xdr:rowOff>
    </xdr:from>
    <xdr:to>
      <xdr:col>4</xdr:col>
      <xdr:colOff>901949</xdr:colOff>
      <xdr:row>13</xdr:row>
      <xdr:rowOff>745400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D4C8A-561D-4C33-BFC8-EF5BF1654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199" y="935355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361949</xdr:colOff>
      <xdr:row>14</xdr:row>
      <xdr:rowOff>25400</xdr:rowOff>
    </xdr:from>
    <xdr:to>
      <xdr:col>4</xdr:col>
      <xdr:colOff>901949</xdr:colOff>
      <xdr:row>14</xdr:row>
      <xdr:rowOff>745400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F6F6C06-EC68-4D1C-BD86-03A2894A6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199" y="1011555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349249</xdr:colOff>
      <xdr:row>17</xdr:row>
      <xdr:rowOff>25400</xdr:rowOff>
    </xdr:from>
    <xdr:to>
      <xdr:col>4</xdr:col>
      <xdr:colOff>929005</xdr:colOff>
      <xdr:row>17</xdr:row>
      <xdr:rowOff>745400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E30692-EB15-4587-8F24-52666ACF3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499" y="12401550"/>
          <a:ext cx="579756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349249</xdr:colOff>
      <xdr:row>18</xdr:row>
      <xdr:rowOff>25400</xdr:rowOff>
    </xdr:from>
    <xdr:to>
      <xdr:col>4</xdr:col>
      <xdr:colOff>919923</xdr:colOff>
      <xdr:row>18</xdr:row>
      <xdr:rowOff>745400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5D726D-298B-4AD7-94E5-20105A724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499" y="13163550"/>
          <a:ext cx="570674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355599</xdr:colOff>
      <xdr:row>19</xdr:row>
      <xdr:rowOff>25400</xdr:rowOff>
    </xdr:from>
    <xdr:to>
      <xdr:col>4</xdr:col>
      <xdr:colOff>895599</xdr:colOff>
      <xdr:row>19</xdr:row>
      <xdr:rowOff>745400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646537E-82E7-42D9-97D6-C01C274FB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849" y="1392555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349249</xdr:colOff>
      <xdr:row>20</xdr:row>
      <xdr:rowOff>25400</xdr:rowOff>
    </xdr:from>
    <xdr:to>
      <xdr:col>4</xdr:col>
      <xdr:colOff>909249</xdr:colOff>
      <xdr:row>20</xdr:row>
      <xdr:rowOff>745400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C53C20-DE13-4D7A-AA9A-52D2977B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499" y="14687550"/>
          <a:ext cx="56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361949</xdr:colOff>
      <xdr:row>21</xdr:row>
      <xdr:rowOff>25400</xdr:rowOff>
    </xdr:from>
    <xdr:to>
      <xdr:col>4</xdr:col>
      <xdr:colOff>901949</xdr:colOff>
      <xdr:row>21</xdr:row>
      <xdr:rowOff>745400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67A94A4-2CCE-4BCF-9312-D7C0CB9C9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199" y="1544955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273050</xdr:colOff>
      <xdr:row>4</xdr:row>
      <xdr:rowOff>25400</xdr:rowOff>
    </xdr:from>
    <xdr:to>
      <xdr:col>4</xdr:col>
      <xdr:colOff>993050</xdr:colOff>
      <xdr:row>4</xdr:row>
      <xdr:rowOff>745400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4E8BEFA-A5BD-4AE9-8723-F02E81D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300" y="24955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277000</xdr:colOff>
      <xdr:row>15</xdr:row>
      <xdr:rowOff>23000</xdr:rowOff>
    </xdr:from>
    <xdr:to>
      <xdr:col>4</xdr:col>
      <xdr:colOff>997000</xdr:colOff>
      <xdr:row>15</xdr:row>
      <xdr:rowOff>743000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3194BEE-18E3-4DB6-BC07-F99CB2832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3250" y="108751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280950</xdr:colOff>
      <xdr:row>16</xdr:row>
      <xdr:rowOff>20600</xdr:rowOff>
    </xdr:from>
    <xdr:to>
      <xdr:col>4</xdr:col>
      <xdr:colOff>1000950</xdr:colOff>
      <xdr:row>16</xdr:row>
      <xdr:rowOff>740600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6EB5060-2329-47CF-86A9-EEC70159B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00" y="116347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11</xdr:row>
      <xdr:rowOff>25400</xdr:rowOff>
    </xdr:from>
    <xdr:to>
      <xdr:col>4</xdr:col>
      <xdr:colOff>901950</xdr:colOff>
      <xdr:row>11</xdr:row>
      <xdr:rowOff>745400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7CA863-9F54-41A8-8259-22CD24A16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782955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273050</xdr:colOff>
      <xdr:row>2</xdr:row>
      <xdr:rowOff>25400</xdr:rowOff>
    </xdr:from>
    <xdr:to>
      <xdr:col>8</xdr:col>
      <xdr:colOff>993050</xdr:colOff>
      <xdr:row>2</xdr:row>
      <xdr:rowOff>745400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133DDE0-A3CB-426C-B5E8-55B506546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0" y="9715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270650</xdr:colOff>
      <xdr:row>3</xdr:row>
      <xdr:rowOff>23000</xdr:rowOff>
    </xdr:from>
    <xdr:to>
      <xdr:col>8</xdr:col>
      <xdr:colOff>990650</xdr:colOff>
      <xdr:row>3</xdr:row>
      <xdr:rowOff>743000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614284A-EE10-4D3C-A34E-10DAC6ECA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6600" y="17311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338101</xdr:colOff>
      <xdr:row>4</xdr:row>
      <xdr:rowOff>20600</xdr:rowOff>
    </xdr:from>
    <xdr:to>
      <xdr:col>8</xdr:col>
      <xdr:colOff>920704</xdr:colOff>
      <xdr:row>4</xdr:row>
      <xdr:rowOff>740600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F61151A-5DD8-4ED6-80B7-EC18ACBE7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4051" y="2490750"/>
          <a:ext cx="582603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272200</xdr:colOff>
      <xdr:row>5</xdr:row>
      <xdr:rowOff>24550</xdr:rowOff>
    </xdr:from>
    <xdr:to>
      <xdr:col>8</xdr:col>
      <xdr:colOff>992200</xdr:colOff>
      <xdr:row>5</xdr:row>
      <xdr:rowOff>744550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EFA3B9F-3A9C-4828-B003-B706B0A6C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8150" y="325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276150</xdr:colOff>
      <xdr:row>6</xdr:row>
      <xdr:rowOff>22150</xdr:rowOff>
    </xdr:from>
    <xdr:to>
      <xdr:col>8</xdr:col>
      <xdr:colOff>996150</xdr:colOff>
      <xdr:row>6</xdr:row>
      <xdr:rowOff>742150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9FA5BC2-AD22-4A64-956E-77ADA93B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100" y="40163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280100</xdr:colOff>
      <xdr:row>7</xdr:row>
      <xdr:rowOff>26100</xdr:rowOff>
    </xdr:from>
    <xdr:to>
      <xdr:col>8</xdr:col>
      <xdr:colOff>1000100</xdr:colOff>
      <xdr:row>7</xdr:row>
      <xdr:rowOff>746100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B1FB433-E2AC-4AF2-B946-59236BFEB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050" y="4782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271350</xdr:colOff>
      <xdr:row>8</xdr:row>
      <xdr:rowOff>23700</xdr:rowOff>
    </xdr:from>
    <xdr:to>
      <xdr:col>8</xdr:col>
      <xdr:colOff>991350</xdr:colOff>
      <xdr:row>8</xdr:row>
      <xdr:rowOff>743700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EE70E7C-30E3-49FA-ADB0-EC858EC65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7300" y="5541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275300</xdr:colOff>
      <xdr:row>9</xdr:row>
      <xdr:rowOff>21300</xdr:rowOff>
    </xdr:from>
    <xdr:to>
      <xdr:col>8</xdr:col>
      <xdr:colOff>995300</xdr:colOff>
      <xdr:row>9</xdr:row>
      <xdr:rowOff>741300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A8CD020-2171-428B-9F7F-579F05718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1250" y="63014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279250</xdr:colOff>
      <xdr:row>10</xdr:row>
      <xdr:rowOff>25250</xdr:rowOff>
    </xdr:from>
    <xdr:to>
      <xdr:col>8</xdr:col>
      <xdr:colOff>999250</xdr:colOff>
      <xdr:row>10</xdr:row>
      <xdr:rowOff>745250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EF10092-668D-4383-A036-F1BA50083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200" y="7067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276850</xdr:colOff>
      <xdr:row>11</xdr:row>
      <xdr:rowOff>22850</xdr:rowOff>
    </xdr:from>
    <xdr:to>
      <xdr:col>8</xdr:col>
      <xdr:colOff>996850</xdr:colOff>
      <xdr:row>11</xdr:row>
      <xdr:rowOff>742850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4B8A9F2-57AE-47A8-8567-DE6730AA2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800" y="7827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280800</xdr:colOff>
      <xdr:row>12</xdr:row>
      <xdr:rowOff>20450</xdr:rowOff>
    </xdr:from>
    <xdr:to>
      <xdr:col>8</xdr:col>
      <xdr:colOff>1000800</xdr:colOff>
      <xdr:row>12</xdr:row>
      <xdr:rowOff>740450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4FB54DD-9A70-45A9-BC73-42E2D84E8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750" y="85866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284750</xdr:colOff>
      <xdr:row>13</xdr:row>
      <xdr:rowOff>24400</xdr:rowOff>
    </xdr:from>
    <xdr:to>
      <xdr:col>8</xdr:col>
      <xdr:colOff>1004750</xdr:colOff>
      <xdr:row>13</xdr:row>
      <xdr:rowOff>744400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DA98703-411B-4C4A-8E50-14B3BA1B0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700" y="93525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288700</xdr:colOff>
      <xdr:row>14</xdr:row>
      <xdr:rowOff>22000</xdr:rowOff>
    </xdr:from>
    <xdr:to>
      <xdr:col>8</xdr:col>
      <xdr:colOff>1011988</xdr:colOff>
      <xdr:row>14</xdr:row>
      <xdr:rowOff>742000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C57662E-0B34-495C-B90C-BAFE4A48B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650" y="10112150"/>
          <a:ext cx="723288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279950</xdr:colOff>
      <xdr:row>17</xdr:row>
      <xdr:rowOff>25950</xdr:rowOff>
    </xdr:from>
    <xdr:to>
      <xdr:col>8</xdr:col>
      <xdr:colOff>999950</xdr:colOff>
      <xdr:row>17</xdr:row>
      <xdr:rowOff>745950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3349D5F-727C-42F4-9901-ED8EE5F12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900" y="124021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277550</xdr:colOff>
      <xdr:row>18</xdr:row>
      <xdr:rowOff>23550</xdr:rowOff>
    </xdr:from>
    <xdr:to>
      <xdr:col>8</xdr:col>
      <xdr:colOff>997550</xdr:colOff>
      <xdr:row>18</xdr:row>
      <xdr:rowOff>743550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E42F210-D229-44FA-B6D9-C58A37571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3500" y="13161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357700</xdr:colOff>
      <xdr:row>19</xdr:row>
      <xdr:rowOff>21150</xdr:rowOff>
    </xdr:from>
    <xdr:to>
      <xdr:col>8</xdr:col>
      <xdr:colOff>934266</xdr:colOff>
      <xdr:row>19</xdr:row>
      <xdr:rowOff>741150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DB6D5D8-1A42-4CDA-83CD-692D7CEC6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3650" y="13921300"/>
          <a:ext cx="576566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285450</xdr:colOff>
      <xdr:row>20</xdr:row>
      <xdr:rowOff>25100</xdr:rowOff>
    </xdr:from>
    <xdr:to>
      <xdr:col>8</xdr:col>
      <xdr:colOff>1005450</xdr:colOff>
      <xdr:row>20</xdr:row>
      <xdr:rowOff>745100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6C945B9-07E4-4C7E-AF46-3E0496448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1400" y="14687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283050</xdr:colOff>
      <xdr:row>21</xdr:row>
      <xdr:rowOff>22700</xdr:rowOff>
    </xdr:from>
    <xdr:to>
      <xdr:col>8</xdr:col>
      <xdr:colOff>1003050</xdr:colOff>
      <xdr:row>21</xdr:row>
      <xdr:rowOff>742700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82861CA-6190-4864-AC66-74B4817FA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9000" y="15446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368300</xdr:colOff>
      <xdr:row>15</xdr:row>
      <xdr:rowOff>25400</xdr:rowOff>
    </xdr:from>
    <xdr:to>
      <xdr:col>8</xdr:col>
      <xdr:colOff>908300</xdr:colOff>
      <xdr:row>15</xdr:row>
      <xdr:rowOff>745400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AE01092-DE5D-4BC0-BB9B-CA6D179D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4250" y="1087755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368300</xdr:colOff>
      <xdr:row>16</xdr:row>
      <xdr:rowOff>25400</xdr:rowOff>
    </xdr:from>
    <xdr:to>
      <xdr:col>8</xdr:col>
      <xdr:colOff>908300</xdr:colOff>
      <xdr:row>16</xdr:row>
      <xdr:rowOff>745400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8274C0C-D4EC-4755-B19C-BB937CF26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4250" y="11639550"/>
          <a:ext cx="540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374650</xdr:colOff>
      <xdr:row>2</xdr:row>
      <xdr:rowOff>25400</xdr:rowOff>
    </xdr:from>
    <xdr:to>
      <xdr:col>12</xdr:col>
      <xdr:colOff>885119</xdr:colOff>
      <xdr:row>2</xdr:row>
      <xdr:rowOff>745400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7698154-375E-45E0-B0A1-4000F687C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9850" y="971550"/>
          <a:ext cx="510469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359550</xdr:colOff>
      <xdr:row>3</xdr:row>
      <xdr:rowOff>23000</xdr:rowOff>
    </xdr:from>
    <xdr:to>
      <xdr:col>12</xdr:col>
      <xdr:colOff>909768</xdr:colOff>
      <xdr:row>3</xdr:row>
      <xdr:rowOff>743000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E6AC63C-9E80-483D-9F8B-BAB19E3E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4750" y="1731150"/>
          <a:ext cx="550218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344450</xdr:colOff>
      <xdr:row>4</xdr:row>
      <xdr:rowOff>20600</xdr:rowOff>
    </xdr:from>
    <xdr:to>
      <xdr:col>12</xdr:col>
      <xdr:colOff>920450</xdr:colOff>
      <xdr:row>4</xdr:row>
      <xdr:rowOff>740600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B81D62B-E67A-4389-B937-F59CC84F5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9650" y="2490750"/>
          <a:ext cx="576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348400</xdr:colOff>
      <xdr:row>5</xdr:row>
      <xdr:rowOff>24550</xdr:rowOff>
    </xdr:from>
    <xdr:to>
      <xdr:col>12</xdr:col>
      <xdr:colOff>915340</xdr:colOff>
      <xdr:row>5</xdr:row>
      <xdr:rowOff>744550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34A02C3-A77E-4A25-8E71-CE8A28A91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3600" y="3256700"/>
          <a:ext cx="56694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269800</xdr:colOff>
      <xdr:row>6</xdr:row>
      <xdr:rowOff>22150</xdr:rowOff>
    </xdr:from>
    <xdr:to>
      <xdr:col>12</xdr:col>
      <xdr:colOff>989800</xdr:colOff>
      <xdr:row>6</xdr:row>
      <xdr:rowOff>742150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8BA1E34-183B-4FC4-AF42-1D441EB7B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5000" y="40163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280100</xdr:colOff>
      <xdr:row>7</xdr:row>
      <xdr:rowOff>26100</xdr:rowOff>
    </xdr:from>
    <xdr:to>
      <xdr:col>12</xdr:col>
      <xdr:colOff>1000100</xdr:colOff>
      <xdr:row>7</xdr:row>
      <xdr:rowOff>746100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88CA13B-A5E4-4335-BB0D-982DB2BEF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5300" y="4782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347550</xdr:colOff>
      <xdr:row>8</xdr:row>
      <xdr:rowOff>23700</xdr:rowOff>
    </xdr:from>
    <xdr:to>
      <xdr:col>12</xdr:col>
      <xdr:colOff>915412</xdr:colOff>
      <xdr:row>8</xdr:row>
      <xdr:rowOff>743700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2CC8786-2509-49D5-AFB2-0EE5064D3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2750" y="5541850"/>
          <a:ext cx="567862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383250</xdr:colOff>
      <xdr:row>9</xdr:row>
      <xdr:rowOff>27650</xdr:rowOff>
    </xdr:from>
    <xdr:to>
      <xdr:col>12</xdr:col>
      <xdr:colOff>896250</xdr:colOff>
      <xdr:row>9</xdr:row>
      <xdr:rowOff>747650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24E9CA9-4FE8-4A49-99B8-E22206BD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8450" y="6307800"/>
          <a:ext cx="513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380850</xdr:colOff>
      <xdr:row>10</xdr:row>
      <xdr:rowOff>25250</xdr:rowOff>
    </xdr:from>
    <xdr:to>
      <xdr:col>12</xdr:col>
      <xdr:colOff>893760</xdr:colOff>
      <xdr:row>10</xdr:row>
      <xdr:rowOff>745250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60CA7C5-A1FA-49E9-8063-5F6802D36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6050" y="7067400"/>
          <a:ext cx="51291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353050</xdr:colOff>
      <xdr:row>11</xdr:row>
      <xdr:rowOff>22850</xdr:rowOff>
    </xdr:from>
    <xdr:to>
      <xdr:col>12</xdr:col>
      <xdr:colOff>926212</xdr:colOff>
      <xdr:row>11</xdr:row>
      <xdr:rowOff>742850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E18B75D-1636-4A53-B583-CC61DFE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8250" y="7827000"/>
          <a:ext cx="573162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357000</xdr:colOff>
      <xdr:row>12</xdr:row>
      <xdr:rowOff>20450</xdr:rowOff>
    </xdr:from>
    <xdr:to>
      <xdr:col>12</xdr:col>
      <xdr:colOff>918600</xdr:colOff>
      <xdr:row>12</xdr:row>
      <xdr:rowOff>740450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9C62C2D-D334-4040-ADA2-3D4F68875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2200" y="8586600"/>
          <a:ext cx="5616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360951</xdr:colOff>
      <xdr:row>13</xdr:row>
      <xdr:rowOff>24400</xdr:rowOff>
    </xdr:from>
    <xdr:to>
      <xdr:col>12</xdr:col>
      <xdr:colOff>921102</xdr:colOff>
      <xdr:row>13</xdr:row>
      <xdr:rowOff>744400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00661E4-5BD2-46B6-BD1C-8FE226BB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6151" y="9352550"/>
          <a:ext cx="560151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358550</xdr:colOff>
      <xdr:row>14</xdr:row>
      <xdr:rowOff>22000</xdr:rowOff>
    </xdr:from>
    <xdr:to>
      <xdr:col>12</xdr:col>
      <xdr:colOff>918550</xdr:colOff>
      <xdr:row>14</xdr:row>
      <xdr:rowOff>742000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C814B51-2EEC-4963-BDEE-A67997A3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3750" y="10112150"/>
          <a:ext cx="560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279951</xdr:colOff>
      <xdr:row>15</xdr:row>
      <xdr:rowOff>25950</xdr:rowOff>
    </xdr:from>
    <xdr:to>
      <xdr:col>12</xdr:col>
      <xdr:colOff>1000552</xdr:colOff>
      <xdr:row>15</xdr:row>
      <xdr:rowOff>745950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F868813-DBCB-41C9-89B8-5CE37899B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5151" y="10878100"/>
          <a:ext cx="720601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353751</xdr:colOff>
      <xdr:row>16</xdr:row>
      <xdr:rowOff>23550</xdr:rowOff>
    </xdr:from>
    <xdr:to>
      <xdr:col>12</xdr:col>
      <xdr:colOff>928274</xdr:colOff>
      <xdr:row>16</xdr:row>
      <xdr:rowOff>743550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AA0ACDC2-989A-4A57-A86F-AB11E8D9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8951" y="11637700"/>
          <a:ext cx="574523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389450</xdr:colOff>
      <xdr:row>17</xdr:row>
      <xdr:rowOff>21150</xdr:rowOff>
    </xdr:from>
    <xdr:to>
      <xdr:col>12</xdr:col>
      <xdr:colOff>887146</xdr:colOff>
      <xdr:row>17</xdr:row>
      <xdr:rowOff>741150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1CEE641-DBFE-46F2-9BD3-F271BC34C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4650" y="12397300"/>
          <a:ext cx="497696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380700</xdr:colOff>
      <xdr:row>18</xdr:row>
      <xdr:rowOff>25100</xdr:rowOff>
    </xdr:from>
    <xdr:to>
      <xdr:col>12</xdr:col>
      <xdr:colOff>909349</xdr:colOff>
      <xdr:row>18</xdr:row>
      <xdr:rowOff>745100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78843D-EBE3-46A0-8BD8-ABFEBF9AD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5900" y="13163250"/>
          <a:ext cx="528649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365600</xdr:colOff>
      <xdr:row>19</xdr:row>
      <xdr:rowOff>22700</xdr:rowOff>
    </xdr:from>
    <xdr:to>
      <xdr:col>12</xdr:col>
      <xdr:colOff>921964</xdr:colOff>
      <xdr:row>19</xdr:row>
      <xdr:rowOff>742700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932137A-2C01-4D30-904C-34ED0CB1F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0800" y="13922850"/>
          <a:ext cx="556364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287000</xdr:colOff>
      <xdr:row>20</xdr:row>
      <xdr:rowOff>26650</xdr:rowOff>
    </xdr:from>
    <xdr:to>
      <xdr:col>12</xdr:col>
      <xdr:colOff>1007000</xdr:colOff>
      <xdr:row>20</xdr:row>
      <xdr:rowOff>746650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24555F9-5772-4E7E-833F-43A1CAE9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2200" y="146888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354450</xdr:colOff>
      <xdr:row>21</xdr:row>
      <xdr:rowOff>24250</xdr:rowOff>
    </xdr:from>
    <xdr:to>
      <xdr:col>12</xdr:col>
      <xdr:colOff>928477</xdr:colOff>
      <xdr:row>21</xdr:row>
      <xdr:rowOff>744250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815CC9C-53AA-40CF-9AE5-6E49353C0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9650" y="15448400"/>
          <a:ext cx="574027" cy="72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476753</xdr:colOff>
      <xdr:row>5</xdr:row>
      <xdr:rowOff>26027</xdr:rowOff>
    </xdr:from>
    <xdr:to>
      <xdr:col>2</xdr:col>
      <xdr:colOff>889503</xdr:colOff>
      <xdr:row>6</xdr:row>
      <xdr:rowOff>113858</xdr:rowOff>
    </xdr:to>
    <xdr:sp macro="" textlink="$B$27">
      <xdr:nvSpPr>
        <xdr:cNvPr id="2" name="Rectangle: Rounded Corners 1">
          <a:extLst>
            <a:ext uri="{FF2B5EF4-FFF2-40B4-BE49-F238E27FC236}">
              <a16:creationId xmlns:a16="http://schemas.microsoft.com/office/drawing/2014/main" id="{CDBB2A93-2D47-4022-7378-5D44BC0CA2C0}"/>
            </a:ext>
          </a:extLst>
        </xdr:cNvPr>
        <xdr:cNvSpPr/>
      </xdr:nvSpPr>
      <xdr:spPr>
        <a:xfrm>
          <a:off x="747100" y="937661"/>
          <a:ext cx="1946809" cy="34560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FA84E58-A3F8-4E1D-941A-A1BEF0DE6C33}" type="TxLink">
            <a:rPr lang="ml-IN" sz="1100" b="0" i="0" u="none" strike="noStrike">
              <a:solidFill>
                <a:srgbClr val="000000"/>
              </a:solidFill>
              <a:latin typeface="Aptos Narrow"/>
            </a:rPr>
            <a:t>കോഴിക്കോട്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238911</xdr:colOff>
      <xdr:row>14</xdr:row>
      <xdr:rowOff>0</xdr:rowOff>
    </xdr:from>
    <xdr:to>
      <xdr:col>9</xdr:col>
      <xdr:colOff>188614</xdr:colOff>
      <xdr:row>20</xdr:row>
      <xdr:rowOff>169753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5EB76-3CB5-263D-B6E8-B8A95755E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273991</xdr:colOff>
          <xdr:row>4</xdr:row>
          <xdr:rowOff>37722</xdr:rowOff>
        </xdr:from>
        <xdr:to>
          <xdr:col>4</xdr:col>
          <xdr:colOff>1524941</xdr:colOff>
          <xdr:row>8</xdr:row>
          <xdr:rowOff>1635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291B9B61-6D5E-4EFB-9CC9-1C01496E8772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udf" spid="_x0000_s3100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-5955" t="-874" r="-7742" b="-1"/>
            <a:stretch>
              <a:fillRect/>
            </a:stretch>
          </xdr:blipFill>
          <xdr:spPr>
            <a:xfrm>
              <a:off x="4140575" y="767029"/>
              <a:ext cx="1250950" cy="768665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295495</xdr:colOff>
          <xdr:row>4</xdr:row>
          <xdr:rowOff>44011</xdr:rowOff>
        </xdr:from>
        <xdr:to>
          <xdr:col>6</xdr:col>
          <xdr:colOff>1546445</xdr:colOff>
          <xdr:row>8</xdr:row>
          <xdr:rowOff>1259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5ABC0D1E-7D73-43BF-A86D-7087453ADFB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ldf" spid="_x0000_s3101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18564" y="773318"/>
              <a:ext cx="1250950" cy="762000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270346</xdr:colOff>
          <xdr:row>4</xdr:row>
          <xdr:rowOff>18861</xdr:rowOff>
        </xdr:from>
        <xdr:to>
          <xdr:col>8</xdr:col>
          <xdr:colOff>1521296</xdr:colOff>
          <xdr:row>7</xdr:row>
          <xdr:rowOff>158435</xdr:rowOff>
        </xdr:to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FFDFB5B4-D8AA-42B5-911D-2E1EA079322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nda" spid="_x0000_s3102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449900" y="748168"/>
              <a:ext cx="1250950" cy="762000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235579</xdr:colOff>
          <xdr:row>13</xdr:row>
          <xdr:rowOff>163842</xdr:rowOff>
        </xdr:from>
        <xdr:to>
          <xdr:col>2</xdr:col>
          <xdr:colOff>1321429</xdr:colOff>
          <xdr:row>18</xdr:row>
          <xdr:rowOff>14208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95D0AE45-F40B-463F-8372-C0F7D325CBC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urrent" spid="_x0000_s3103"/>
                </a:ext>
              </a:extLst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039985" y="2609535"/>
              <a:ext cx="1085850" cy="762000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106882</xdr:colOff>
      <xdr:row>5</xdr:row>
      <xdr:rowOff>12574</xdr:rowOff>
    </xdr:from>
    <xdr:to>
      <xdr:col>3</xdr:col>
      <xdr:colOff>201189</xdr:colOff>
      <xdr:row>19</xdr:row>
      <xdr:rowOff>50298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6C9D3A-5559-23E1-0085-E8A58C0F9BD5}"/>
            </a:ext>
          </a:extLst>
        </xdr:cNvPr>
        <xdr:cNvSpPr/>
      </xdr:nvSpPr>
      <xdr:spPr>
        <a:xfrm>
          <a:off x="106882" y="924208"/>
          <a:ext cx="3564802" cy="26657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264059</xdr:colOff>
      <xdr:row>0</xdr:row>
      <xdr:rowOff>169753</xdr:rowOff>
    </xdr:from>
    <xdr:to>
      <xdr:col>9</xdr:col>
      <xdr:colOff>125743</xdr:colOff>
      <xdr:row>13</xdr:row>
      <xdr:rowOff>125744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379A15E-DD74-440A-A648-AA41A3C0389F}"/>
            </a:ext>
          </a:extLst>
        </xdr:cNvPr>
        <xdr:cNvSpPr/>
      </xdr:nvSpPr>
      <xdr:spPr>
        <a:xfrm>
          <a:off x="3734554" y="169753"/>
          <a:ext cx="6331139" cy="240168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125743</xdr:colOff>
      <xdr:row>1</xdr:row>
      <xdr:rowOff>50297</xdr:rowOff>
    </xdr:from>
    <xdr:to>
      <xdr:col>7</xdr:col>
      <xdr:colOff>257773</xdr:colOff>
      <xdr:row>2</xdr:row>
      <xdr:rowOff>113169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8442E28-A3DA-93A4-F57F-72B7DFC8BAAC}"/>
            </a:ext>
          </a:extLst>
        </xdr:cNvPr>
        <xdr:cNvSpPr txBox="1"/>
      </xdr:nvSpPr>
      <xdr:spPr>
        <a:xfrm>
          <a:off x="5752723" y="232624"/>
          <a:ext cx="2288515" cy="2451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CANDIDATES 2024</a:t>
          </a:r>
        </a:p>
      </xdr:txBody>
    </xdr:sp>
    <xdr:clientData/>
  </xdr:twoCellAnchor>
  <xdr:twoCellAnchor>
    <xdr:from>
      <xdr:col>1</xdr:col>
      <xdr:colOff>993367</xdr:colOff>
      <xdr:row>6</xdr:row>
      <xdr:rowOff>75445</xdr:rowOff>
    </xdr:from>
    <xdr:to>
      <xdr:col>2</xdr:col>
      <xdr:colOff>974506</xdr:colOff>
      <xdr:row>7</xdr:row>
      <xdr:rowOff>138316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BF7004-D4A6-19EF-8D4B-BF356AC948F7}"/>
            </a:ext>
          </a:extLst>
        </xdr:cNvPr>
        <xdr:cNvSpPr txBox="1"/>
      </xdr:nvSpPr>
      <xdr:spPr>
        <a:xfrm>
          <a:off x="1263714" y="1244851"/>
          <a:ext cx="1515198" cy="2451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CURRENT MP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0.00718</cdr:x>
      <cdr:y>0</cdr:y>
    </cdr:from>
    <cdr:to>
      <cdr:x>0.98718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06C9D3A-5559-23E1-0085-E8A58C0F9BD5}"/>
            </a:ext>
          </a:extLst>
        </cdr:cNvPr>
        <cdr:cNvSpPr/>
      </cdr:nvSpPr>
      <cdr:spPr>
        <a:xfrm xmlns:a="http://schemas.openxmlformats.org/drawingml/2006/main">
          <a:off x="46063" y="0"/>
          <a:ext cx="6290825" cy="12637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TA%20ANALYS\EXCEL\Dashboard_2024%20Parliament%20Election%20in%20Kerala%20.xlsx" TargetMode="External"/><Relationship Id="rId1" Type="http://schemas.openxmlformats.org/officeDocument/2006/relationships/externalLinkPath" Target="Dashboard_2024%20Parliament%20Election%20in%20Keral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Current MPs"/>
      <sheetName val="Candidates 2024"/>
      <sheetName val="Constituencies"/>
      <sheetName val="2019 Results"/>
    </sheetNames>
    <sheetDataSet>
      <sheetData sheetId="0">
        <row r="2">
          <cell r="C2" t="str">
            <v>Thiruvananthapuram</v>
          </cell>
        </row>
      </sheetData>
      <sheetData sheetId="1">
        <row r="1">
          <cell r="C1" t="str">
            <v>Thiruvananthapuram</v>
          </cell>
        </row>
        <row r="3">
          <cell r="C3" t="str">
            <v>Kasaragod</v>
          </cell>
          <cell r="E3"/>
        </row>
        <row r="4">
          <cell r="C4" t="str">
            <v>Kannur</v>
          </cell>
          <cell r="E4"/>
        </row>
        <row r="5">
          <cell r="C5" t="str">
            <v>Vatakara</v>
          </cell>
          <cell r="E5"/>
        </row>
        <row r="6">
          <cell r="C6" t="str">
            <v>Wayanad</v>
          </cell>
          <cell r="E6"/>
        </row>
        <row r="7">
          <cell r="C7" t="str">
            <v>Kozhikode</v>
          </cell>
          <cell r="E7"/>
        </row>
        <row r="8">
          <cell r="C8" t="str">
            <v>Malappuram</v>
          </cell>
          <cell r="E8"/>
        </row>
        <row r="9">
          <cell r="C9" t="str">
            <v>Ponnani</v>
          </cell>
          <cell r="E9"/>
        </row>
        <row r="10">
          <cell r="C10" t="str">
            <v>Palakkad</v>
          </cell>
          <cell r="E10"/>
        </row>
        <row r="11">
          <cell r="C11" t="str">
            <v>Alathur</v>
          </cell>
          <cell r="E11"/>
        </row>
        <row r="12">
          <cell r="C12" t="str">
            <v>Thrissur</v>
          </cell>
          <cell r="E12"/>
        </row>
        <row r="13">
          <cell r="C13" t="str">
            <v>Chalakudy</v>
          </cell>
          <cell r="E13"/>
        </row>
        <row r="14">
          <cell r="C14" t="str">
            <v>Ernakulam</v>
          </cell>
          <cell r="E14"/>
        </row>
        <row r="15">
          <cell r="C15" t="str">
            <v>Idukki</v>
          </cell>
          <cell r="E15"/>
        </row>
        <row r="16">
          <cell r="C16" t="str">
            <v>Kottayam</v>
          </cell>
          <cell r="E16"/>
        </row>
        <row r="17">
          <cell r="C17" t="str">
            <v>Alappuzha</v>
          </cell>
          <cell r="E17"/>
        </row>
        <row r="18">
          <cell r="C18" t="str">
            <v>Mavelikkara</v>
          </cell>
          <cell r="E18"/>
        </row>
        <row r="19">
          <cell r="C19" t="str">
            <v>Pathanamthitta</v>
          </cell>
          <cell r="E19"/>
        </row>
        <row r="20">
          <cell r="C20" t="str">
            <v>Kollam</v>
          </cell>
          <cell r="E20"/>
        </row>
        <row r="21">
          <cell r="C21" t="str">
            <v>Attingal</v>
          </cell>
          <cell r="E21"/>
        </row>
        <row r="22">
          <cell r="C22" t="str">
            <v>Thiruvananthapuram</v>
          </cell>
          <cell r="E22"/>
        </row>
      </sheetData>
      <sheetData sheetId="2">
        <row r="1">
          <cell r="C1" t="str">
            <v>Thiruvananthapuram</v>
          </cell>
        </row>
        <row r="3">
          <cell r="C3" t="str">
            <v>Kasaragod</v>
          </cell>
          <cell r="E3"/>
          <cell r="I3"/>
          <cell r="M3"/>
        </row>
        <row r="4">
          <cell r="C4" t="str">
            <v>Kannur</v>
          </cell>
          <cell r="E4"/>
          <cell r="I4"/>
          <cell r="M4"/>
        </row>
        <row r="5">
          <cell r="C5" t="str">
            <v>Vatakara</v>
          </cell>
          <cell r="E5"/>
          <cell r="I5"/>
          <cell r="M5"/>
        </row>
        <row r="6">
          <cell r="C6" t="str">
            <v>Wayanad</v>
          </cell>
          <cell r="E6"/>
          <cell r="I6"/>
          <cell r="M6"/>
        </row>
        <row r="7">
          <cell r="C7" t="str">
            <v>Kozhikode</v>
          </cell>
          <cell r="E7"/>
          <cell r="I7"/>
          <cell r="M7"/>
        </row>
        <row r="8">
          <cell r="C8" t="str">
            <v>Malappuram</v>
          </cell>
          <cell r="E8"/>
          <cell r="I8"/>
          <cell r="M8"/>
        </row>
        <row r="9">
          <cell r="C9" t="str">
            <v>Ponnani</v>
          </cell>
          <cell r="E9"/>
          <cell r="I9"/>
          <cell r="M9"/>
        </row>
        <row r="10">
          <cell r="C10" t="str">
            <v>Palakkad</v>
          </cell>
          <cell r="E10"/>
          <cell r="I10"/>
          <cell r="M10"/>
        </row>
        <row r="11">
          <cell r="C11" t="str">
            <v>Alathur</v>
          </cell>
          <cell r="E11"/>
          <cell r="I11"/>
          <cell r="M11"/>
        </row>
        <row r="12">
          <cell r="C12" t="str">
            <v>Thrissur</v>
          </cell>
          <cell r="E12"/>
          <cell r="I12"/>
          <cell r="M12"/>
        </row>
        <row r="13">
          <cell r="C13" t="str">
            <v>Chalakudy</v>
          </cell>
          <cell r="E13"/>
          <cell r="I13"/>
          <cell r="M13"/>
        </row>
        <row r="14">
          <cell r="C14" t="str">
            <v>Ernakulam</v>
          </cell>
          <cell r="E14"/>
          <cell r="I14"/>
          <cell r="M14"/>
        </row>
        <row r="15">
          <cell r="C15" t="str">
            <v>Idukki</v>
          </cell>
          <cell r="E15"/>
          <cell r="I15"/>
          <cell r="M15"/>
        </row>
        <row r="16">
          <cell r="C16" t="str">
            <v>Kottayam</v>
          </cell>
          <cell r="E16"/>
          <cell r="I16"/>
          <cell r="M16"/>
        </row>
        <row r="17">
          <cell r="C17" t="str">
            <v>Alappuzha</v>
          </cell>
          <cell r="E17"/>
          <cell r="I17"/>
          <cell r="M17"/>
        </row>
        <row r="18">
          <cell r="C18" t="str">
            <v>Mavelikkara</v>
          </cell>
          <cell r="E18"/>
          <cell r="I18"/>
          <cell r="M18"/>
        </row>
        <row r="19">
          <cell r="C19" t="str">
            <v>Pathanamthitta</v>
          </cell>
          <cell r="E19"/>
          <cell r="I19"/>
          <cell r="M19"/>
        </row>
        <row r="20">
          <cell r="C20" t="str">
            <v>Kollam</v>
          </cell>
          <cell r="E20"/>
          <cell r="I20"/>
          <cell r="M20"/>
        </row>
        <row r="21">
          <cell r="C21" t="str">
            <v>Attingal</v>
          </cell>
          <cell r="E21"/>
          <cell r="I21"/>
          <cell r="M21"/>
        </row>
        <row r="22">
          <cell r="C22" t="str">
            <v>Thiruvananthapuram</v>
          </cell>
          <cell r="E22"/>
          <cell r="I22"/>
          <cell r="M22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EF15-6ACE-4C7B-9B80-A9A2C4692432}">
  <dimension ref="B1:R22"/>
  <sheetViews>
    <sheetView zoomScaleNormal="100" workbookViewId="0">
      <pane ySplit="2" topLeftCell="A10" activePane="bottomLeft" state="frozen"/>
      <selection sqref="A1:A1048576"/>
      <selection pane="bottomLeft" activeCell="E3" sqref="E3"/>
    </sheetView>
  </sheetViews>
  <sheetFormatPr defaultRowHeight="14.5" x14ac:dyDescent="0.35"/>
  <cols>
    <col min="1" max="1" width="4.08984375" customWidth="1"/>
    <col min="2" max="2" width="9" style="1" customWidth="1"/>
    <col min="3" max="3" width="20.81640625" customWidth="1"/>
    <col min="4" max="4" width="27.453125" customWidth="1"/>
    <col min="5" max="5" width="15.54296875" customWidth="1"/>
    <col min="6" max="6" width="9.1796875" customWidth="1"/>
    <col min="7" max="7" width="10.90625" customWidth="1"/>
    <col min="8" max="8" width="9.1796875" customWidth="1"/>
    <col min="9" max="9" width="13.08984375" customWidth="1"/>
    <col min="10" max="10" width="13.7265625" customWidth="1"/>
    <col min="11" max="11" width="14.26953125" bestFit="1" customWidth="1"/>
    <col min="12" max="12" width="11.1796875" bestFit="1" customWidth="1"/>
    <col min="13" max="13" width="25.1796875" customWidth="1"/>
  </cols>
  <sheetData>
    <row r="1" spans="2:18" s="1" customFormat="1" ht="59.5" customHeight="1" x14ac:dyDescent="0.35">
      <c r="C1" s="1" t="str">
        <f>Sheet1!$C$2</f>
        <v>Kozhikode</v>
      </c>
      <c r="E1" s="1">
        <f>INDEX($E$3:$E$22,MATCH($C$1,$C$3:$C$22,0))</f>
        <v>0</v>
      </c>
    </row>
    <row r="2" spans="2:18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18" ht="60" customHeight="1" x14ac:dyDescent="0.35">
      <c r="B3" s="3">
        <v>1</v>
      </c>
      <c r="C3" s="4" t="s">
        <v>12</v>
      </c>
      <c r="D3" s="4" t="s">
        <v>13</v>
      </c>
      <c r="E3" s="3"/>
      <c r="F3" s="4">
        <v>70</v>
      </c>
      <c r="G3" s="4" t="s">
        <v>14</v>
      </c>
      <c r="H3" s="4" t="s">
        <v>15</v>
      </c>
      <c r="I3" s="5">
        <v>1363937</v>
      </c>
      <c r="J3" s="5">
        <v>1100099</v>
      </c>
      <c r="K3" s="5">
        <v>474961</v>
      </c>
      <c r="L3" s="5">
        <v>40438</v>
      </c>
      <c r="M3" s="4"/>
      <c r="P3" s="6"/>
      <c r="Q3" s="6"/>
      <c r="R3" s="6"/>
    </row>
    <row r="4" spans="2:18" ht="60" customHeight="1" x14ac:dyDescent="0.35">
      <c r="B4" s="3">
        <v>2</v>
      </c>
      <c r="C4" s="4" t="s">
        <v>16</v>
      </c>
      <c r="D4" s="4" t="s">
        <v>17</v>
      </c>
      <c r="E4" s="3"/>
      <c r="F4" s="4">
        <v>75</v>
      </c>
      <c r="G4" s="4" t="s">
        <v>14</v>
      </c>
      <c r="H4" s="4" t="s">
        <v>15</v>
      </c>
      <c r="I4" s="5">
        <v>1266550</v>
      </c>
      <c r="J4" s="5">
        <v>1054746</v>
      </c>
      <c r="K4" s="5">
        <v>529741</v>
      </c>
      <c r="L4" s="5">
        <v>94559</v>
      </c>
      <c r="M4" s="4"/>
      <c r="P4" s="6"/>
      <c r="Q4" s="6"/>
      <c r="R4" s="6"/>
    </row>
    <row r="5" spans="2:18" ht="60" customHeight="1" x14ac:dyDescent="0.35">
      <c r="B5" s="3">
        <v>3</v>
      </c>
      <c r="C5" s="4" t="s">
        <v>18</v>
      </c>
      <c r="D5" s="4" t="s">
        <v>19</v>
      </c>
      <c r="E5" s="3"/>
      <c r="F5" s="4">
        <v>66</v>
      </c>
      <c r="G5" s="4" t="s">
        <v>14</v>
      </c>
      <c r="H5" s="4" t="s">
        <v>15</v>
      </c>
      <c r="I5" s="5">
        <v>1288926</v>
      </c>
      <c r="J5" s="5">
        <v>1065932</v>
      </c>
      <c r="K5" s="5">
        <v>526755</v>
      </c>
      <c r="L5" s="5">
        <v>84663</v>
      </c>
      <c r="M5" s="4"/>
      <c r="P5" s="6"/>
      <c r="Q5" s="6"/>
      <c r="R5" s="6"/>
    </row>
    <row r="6" spans="2:18" ht="60" customHeight="1" x14ac:dyDescent="0.35">
      <c r="B6" s="3">
        <v>4</v>
      </c>
      <c r="C6" s="4" t="s">
        <v>20</v>
      </c>
      <c r="D6" s="4" t="s">
        <v>21</v>
      </c>
      <c r="E6" s="3"/>
      <c r="F6" s="4">
        <v>53</v>
      </c>
      <c r="G6" s="4" t="s">
        <v>14</v>
      </c>
      <c r="H6" s="4" t="s">
        <v>15</v>
      </c>
      <c r="I6" s="5">
        <v>1359679</v>
      </c>
      <c r="J6" s="5">
        <v>1092759</v>
      </c>
      <c r="K6" s="5">
        <v>706367</v>
      </c>
      <c r="L6" s="5">
        <v>431770</v>
      </c>
      <c r="M6" s="4"/>
      <c r="P6" s="6"/>
      <c r="Q6" s="6"/>
      <c r="R6" s="6"/>
    </row>
    <row r="7" spans="2:18" ht="60" customHeight="1" x14ac:dyDescent="0.35">
      <c r="B7" s="3">
        <v>5</v>
      </c>
      <c r="C7" s="4" t="s">
        <v>22</v>
      </c>
      <c r="D7" s="4" t="s">
        <v>23</v>
      </c>
      <c r="E7" s="3"/>
      <c r="F7" s="4">
        <v>71</v>
      </c>
      <c r="G7" s="4" t="s">
        <v>14</v>
      </c>
      <c r="H7" s="4" t="s">
        <v>15</v>
      </c>
      <c r="I7" s="5">
        <v>1318024</v>
      </c>
      <c r="J7" s="5">
        <v>1076882</v>
      </c>
      <c r="K7" s="5">
        <v>493444</v>
      </c>
      <c r="L7" s="5">
        <v>85225</v>
      </c>
      <c r="M7" s="4"/>
      <c r="P7" s="6"/>
      <c r="Q7" s="6"/>
      <c r="R7" s="6"/>
    </row>
    <row r="8" spans="2:18" ht="60" customHeight="1" x14ac:dyDescent="0.35">
      <c r="B8" s="3">
        <v>6</v>
      </c>
      <c r="C8" s="4" t="s">
        <v>24</v>
      </c>
      <c r="D8" s="4" t="s">
        <v>25</v>
      </c>
      <c r="E8" s="3"/>
      <c r="F8" s="4">
        <v>65</v>
      </c>
      <c r="G8" s="4" t="s">
        <v>14</v>
      </c>
      <c r="H8" s="4" t="s">
        <v>26</v>
      </c>
      <c r="I8" s="5">
        <v>1370544</v>
      </c>
      <c r="J8" s="5">
        <v>1034799</v>
      </c>
      <c r="K8" s="5">
        <v>538248</v>
      </c>
      <c r="L8" s="5">
        <v>114692</v>
      </c>
      <c r="M8" s="7" t="s">
        <v>27</v>
      </c>
      <c r="P8" s="6"/>
      <c r="Q8" s="6"/>
      <c r="R8" s="6"/>
    </row>
    <row r="9" spans="2:18" ht="60" customHeight="1" x14ac:dyDescent="0.35">
      <c r="B9" s="3">
        <v>7</v>
      </c>
      <c r="C9" s="4" t="s">
        <v>28</v>
      </c>
      <c r="D9" s="4" t="s">
        <v>29</v>
      </c>
      <c r="E9" s="3"/>
      <c r="F9" s="4">
        <v>77</v>
      </c>
      <c r="G9" s="4" t="s">
        <v>14</v>
      </c>
      <c r="H9" s="4" t="s">
        <v>26</v>
      </c>
      <c r="I9" s="5">
        <v>1356803</v>
      </c>
      <c r="J9" s="5">
        <v>1017366</v>
      </c>
      <c r="K9" s="5">
        <v>521824</v>
      </c>
      <c r="L9" s="5">
        <v>193273</v>
      </c>
      <c r="M9" s="4"/>
      <c r="P9" s="6"/>
      <c r="Q9" s="6"/>
      <c r="R9" s="6"/>
    </row>
    <row r="10" spans="2:18" ht="60" customHeight="1" x14ac:dyDescent="0.35">
      <c r="B10" s="3">
        <v>8</v>
      </c>
      <c r="C10" s="4" t="s">
        <v>30</v>
      </c>
      <c r="D10" s="4" t="s">
        <v>31</v>
      </c>
      <c r="E10" s="3"/>
      <c r="F10" s="4">
        <v>54</v>
      </c>
      <c r="G10" s="4" t="s">
        <v>14</v>
      </c>
      <c r="H10" s="4" t="s">
        <v>15</v>
      </c>
      <c r="I10" s="5">
        <v>1323010</v>
      </c>
      <c r="J10" s="5">
        <v>1028874</v>
      </c>
      <c r="K10" s="5">
        <v>399274</v>
      </c>
      <c r="L10" s="5">
        <v>11637</v>
      </c>
      <c r="M10" s="4"/>
      <c r="P10" s="6"/>
      <c r="Q10" s="6"/>
      <c r="R10" s="6"/>
    </row>
    <row r="11" spans="2:18" ht="60" customHeight="1" x14ac:dyDescent="0.35">
      <c r="B11" s="3">
        <v>9</v>
      </c>
      <c r="C11" s="4" t="s">
        <v>32</v>
      </c>
      <c r="D11" s="4" t="s">
        <v>33</v>
      </c>
      <c r="E11" s="3"/>
      <c r="F11" s="4">
        <v>38</v>
      </c>
      <c r="G11" s="4" t="s">
        <v>14</v>
      </c>
      <c r="H11" s="4" t="s">
        <v>15</v>
      </c>
      <c r="I11" s="5">
        <v>1266794</v>
      </c>
      <c r="J11" s="5">
        <v>1019376</v>
      </c>
      <c r="K11" s="5">
        <v>533815</v>
      </c>
      <c r="L11" s="5">
        <v>158968</v>
      </c>
      <c r="M11" s="4"/>
      <c r="P11" s="6"/>
      <c r="Q11" s="6"/>
      <c r="R11" s="6"/>
    </row>
    <row r="12" spans="2:18" ht="60" customHeight="1" x14ac:dyDescent="0.35">
      <c r="B12" s="3">
        <v>10</v>
      </c>
      <c r="C12" s="4" t="s">
        <v>34</v>
      </c>
      <c r="D12" s="4" t="s">
        <v>35</v>
      </c>
      <c r="E12" s="3"/>
      <c r="F12" s="4">
        <v>63</v>
      </c>
      <c r="G12" s="4" t="s">
        <v>14</v>
      </c>
      <c r="H12" s="4" t="s">
        <v>15</v>
      </c>
      <c r="I12" s="5">
        <v>1337110</v>
      </c>
      <c r="J12" s="5">
        <v>1042122</v>
      </c>
      <c r="K12" s="5">
        <v>415089</v>
      </c>
      <c r="L12" s="5">
        <v>93633</v>
      </c>
      <c r="M12" s="4"/>
      <c r="P12" s="6"/>
      <c r="Q12" s="6"/>
      <c r="R12" s="6"/>
    </row>
    <row r="13" spans="2:18" ht="60" customHeight="1" x14ac:dyDescent="0.35">
      <c r="B13" s="3">
        <v>11</v>
      </c>
      <c r="C13" s="4" t="s">
        <v>36</v>
      </c>
      <c r="D13" s="4" t="s">
        <v>37</v>
      </c>
      <c r="E13" s="3"/>
      <c r="F13" s="4">
        <v>71</v>
      </c>
      <c r="G13" s="4" t="s">
        <v>14</v>
      </c>
      <c r="H13" s="4" t="s">
        <v>15</v>
      </c>
      <c r="I13" s="5">
        <v>1230197</v>
      </c>
      <c r="J13" s="5">
        <v>990433</v>
      </c>
      <c r="K13" s="5">
        <v>473444</v>
      </c>
      <c r="L13" s="5">
        <v>132274</v>
      </c>
      <c r="M13" s="4"/>
      <c r="P13" s="6"/>
      <c r="Q13" s="6"/>
      <c r="R13" s="6"/>
    </row>
    <row r="14" spans="2:18" ht="60" customHeight="1" x14ac:dyDescent="0.35">
      <c r="B14" s="3">
        <v>12</v>
      </c>
      <c r="C14" s="4" t="s">
        <v>38</v>
      </c>
      <c r="D14" s="4" t="s">
        <v>39</v>
      </c>
      <c r="E14" s="3"/>
      <c r="F14" s="4">
        <v>40</v>
      </c>
      <c r="G14" s="4" t="s">
        <v>14</v>
      </c>
      <c r="H14" s="4" t="s">
        <v>15</v>
      </c>
      <c r="I14" s="5">
        <v>1245972</v>
      </c>
      <c r="J14" s="5">
        <v>967390</v>
      </c>
      <c r="K14" s="5">
        <v>491263</v>
      </c>
      <c r="L14" s="5">
        <v>169153</v>
      </c>
      <c r="M14" s="4"/>
      <c r="P14" s="6"/>
      <c r="Q14" s="6"/>
      <c r="R14" s="6"/>
    </row>
    <row r="15" spans="2:18" ht="60" customHeight="1" x14ac:dyDescent="0.35">
      <c r="B15" s="3">
        <v>13</v>
      </c>
      <c r="C15" s="4" t="s">
        <v>40</v>
      </c>
      <c r="D15" s="4" t="s">
        <v>41</v>
      </c>
      <c r="E15" s="3"/>
      <c r="F15" s="4">
        <v>42</v>
      </c>
      <c r="G15" s="4" t="s">
        <v>14</v>
      </c>
      <c r="H15" s="4" t="s">
        <v>15</v>
      </c>
      <c r="I15" s="5">
        <v>1204191</v>
      </c>
      <c r="J15" s="5">
        <v>919559</v>
      </c>
      <c r="K15" s="5">
        <v>498493</v>
      </c>
      <c r="L15" s="5">
        <v>171053</v>
      </c>
      <c r="M15" s="4"/>
      <c r="P15" s="6"/>
      <c r="Q15" s="6"/>
      <c r="R15" s="6"/>
    </row>
    <row r="16" spans="2:18" ht="60" customHeight="1" x14ac:dyDescent="0.35">
      <c r="B16" s="3">
        <v>14</v>
      </c>
      <c r="C16" s="4" t="s">
        <v>42</v>
      </c>
      <c r="D16" s="4" t="s">
        <v>43</v>
      </c>
      <c r="E16" s="3"/>
      <c r="F16" s="4">
        <v>71</v>
      </c>
      <c r="G16" s="4" t="s">
        <v>44</v>
      </c>
      <c r="H16" s="4" t="s">
        <v>45</v>
      </c>
      <c r="I16" s="5">
        <v>1206698</v>
      </c>
      <c r="J16" s="5">
        <v>910648</v>
      </c>
      <c r="K16" s="5">
        <v>421046</v>
      </c>
      <c r="L16" s="5">
        <v>106259</v>
      </c>
      <c r="M16" s="4"/>
      <c r="P16" s="6"/>
      <c r="Q16" s="6"/>
      <c r="R16" s="6"/>
    </row>
    <row r="17" spans="2:18" ht="60" customHeight="1" x14ac:dyDescent="0.35">
      <c r="B17" s="3">
        <v>15</v>
      </c>
      <c r="C17" s="4" t="s">
        <v>46</v>
      </c>
      <c r="D17" s="4" t="s">
        <v>47</v>
      </c>
      <c r="E17" s="3"/>
      <c r="F17" s="4">
        <v>59</v>
      </c>
      <c r="G17" s="4" t="s">
        <v>44</v>
      </c>
      <c r="H17" s="4" t="s">
        <v>48</v>
      </c>
      <c r="I17" s="5">
        <v>1356701</v>
      </c>
      <c r="J17" s="5">
        <v>1090112</v>
      </c>
      <c r="K17" s="5">
        <v>445970</v>
      </c>
      <c r="L17" s="5">
        <v>10474</v>
      </c>
      <c r="M17" s="4"/>
      <c r="P17" s="6"/>
      <c r="Q17" s="6"/>
      <c r="R17" s="6"/>
    </row>
    <row r="18" spans="2:18" ht="60" customHeight="1" x14ac:dyDescent="0.35">
      <c r="B18" s="3">
        <v>16</v>
      </c>
      <c r="C18" s="4" t="s">
        <v>49</v>
      </c>
      <c r="D18" s="4" t="s">
        <v>50</v>
      </c>
      <c r="E18" s="3"/>
      <c r="F18" s="4">
        <v>61</v>
      </c>
      <c r="G18" s="4" t="s">
        <v>14</v>
      </c>
      <c r="H18" s="4" t="s">
        <v>15</v>
      </c>
      <c r="I18" s="5">
        <v>1308102</v>
      </c>
      <c r="J18" s="5">
        <v>972360</v>
      </c>
      <c r="K18" s="5">
        <v>440415</v>
      </c>
      <c r="L18" s="5">
        <v>61138</v>
      </c>
      <c r="M18" s="4"/>
      <c r="P18" s="6"/>
      <c r="Q18" s="6"/>
      <c r="R18" s="6"/>
    </row>
    <row r="19" spans="2:18" ht="60" customHeight="1" x14ac:dyDescent="0.35">
      <c r="B19" s="3">
        <v>17</v>
      </c>
      <c r="C19" s="4" t="s">
        <v>51</v>
      </c>
      <c r="D19" s="4" t="s">
        <v>52</v>
      </c>
      <c r="E19" s="3"/>
      <c r="F19" s="4">
        <v>66</v>
      </c>
      <c r="G19" s="4" t="s">
        <v>14</v>
      </c>
      <c r="H19" s="4" t="s">
        <v>15</v>
      </c>
      <c r="I19" s="5">
        <v>1382741</v>
      </c>
      <c r="J19" s="5">
        <v>1027378</v>
      </c>
      <c r="K19" s="5">
        <v>380927</v>
      </c>
      <c r="L19" s="5">
        <v>44243</v>
      </c>
      <c r="M19" s="4"/>
      <c r="P19" s="6"/>
      <c r="Q19" s="6"/>
      <c r="R19" s="6"/>
    </row>
    <row r="20" spans="2:18" ht="60" customHeight="1" x14ac:dyDescent="0.35">
      <c r="B20" s="3">
        <v>18</v>
      </c>
      <c r="C20" s="4" t="s">
        <v>53</v>
      </c>
      <c r="D20" s="4" t="s">
        <v>54</v>
      </c>
      <c r="E20" s="3"/>
      <c r="F20" s="4">
        <v>63</v>
      </c>
      <c r="G20" s="4" t="s">
        <v>14</v>
      </c>
      <c r="H20" s="4" t="s">
        <v>55</v>
      </c>
      <c r="I20" s="5">
        <v>1296720</v>
      </c>
      <c r="J20" s="5">
        <v>969017</v>
      </c>
      <c r="K20" s="5">
        <v>499677</v>
      </c>
      <c r="L20" s="5">
        <v>148856</v>
      </c>
      <c r="M20" s="4"/>
      <c r="P20" s="6"/>
      <c r="Q20" s="6"/>
      <c r="R20" s="6"/>
    </row>
    <row r="21" spans="2:18" ht="60" customHeight="1" x14ac:dyDescent="0.35">
      <c r="B21" s="3">
        <v>19</v>
      </c>
      <c r="C21" s="4" t="s">
        <v>56</v>
      </c>
      <c r="D21" s="4" t="s">
        <v>57</v>
      </c>
      <c r="E21" s="3"/>
      <c r="F21" s="4">
        <v>71</v>
      </c>
      <c r="G21" s="4" t="s">
        <v>14</v>
      </c>
      <c r="H21" s="4" t="s">
        <v>15</v>
      </c>
      <c r="I21" s="5">
        <v>1350710</v>
      </c>
      <c r="J21" s="5">
        <v>1006048</v>
      </c>
      <c r="K21" s="5">
        <v>380995</v>
      </c>
      <c r="L21" s="5">
        <v>38247</v>
      </c>
      <c r="M21" s="4"/>
      <c r="P21" s="6"/>
      <c r="Q21" s="6"/>
      <c r="R21" s="6"/>
    </row>
    <row r="22" spans="2:18" ht="60" customHeight="1" x14ac:dyDescent="0.35">
      <c r="B22" s="3">
        <v>20</v>
      </c>
      <c r="C22" s="4" t="s">
        <v>58</v>
      </c>
      <c r="D22" s="4" t="s">
        <v>59</v>
      </c>
      <c r="E22" s="3"/>
      <c r="F22" s="4">
        <v>68</v>
      </c>
      <c r="G22" s="4" t="s">
        <v>14</v>
      </c>
      <c r="H22" s="4" t="s">
        <v>15</v>
      </c>
      <c r="I22" s="5">
        <v>1371427</v>
      </c>
      <c r="J22" s="5">
        <v>1011268</v>
      </c>
      <c r="K22" s="5">
        <v>416131</v>
      </c>
      <c r="L22" s="5">
        <v>99989</v>
      </c>
      <c r="M22" s="4"/>
      <c r="P22" s="6"/>
      <c r="Q22" s="6"/>
      <c r="R22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BD05-33F0-4CDE-97F0-2D7F431B311E}">
  <dimension ref="B1:P22"/>
  <sheetViews>
    <sheetView zoomScaleNormal="100" workbookViewId="0">
      <pane ySplit="2" topLeftCell="A10" activePane="bottomLeft" state="frozen"/>
      <selection activeCell="D1" sqref="D1:D1048576"/>
      <selection pane="bottomLeft" activeCell="M1" sqref="M1"/>
    </sheetView>
  </sheetViews>
  <sheetFormatPr defaultRowHeight="14.5" x14ac:dyDescent="0.35"/>
  <cols>
    <col min="1" max="1" width="4.08984375" customWidth="1"/>
    <col min="2" max="2" width="9" style="1" customWidth="1"/>
    <col min="3" max="3" width="20.81640625" customWidth="1"/>
    <col min="4" max="4" width="27.453125" customWidth="1"/>
    <col min="5" max="5" width="17.90625" customWidth="1"/>
    <col min="6" max="6" width="9" customWidth="1"/>
    <col min="8" max="8" width="20.90625" bestFit="1" customWidth="1"/>
    <col min="9" max="9" width="17.90625" customWidth="1"/>
    <col min="12" max="12" width="24.1796875" customWidth="1"/>
    <col min="13" max="13" width="17.90625" customWidth="1"/>
    <col min="16" max="16" width="22" bestFit="1" customWidth="1"/>
  </cols>
  <sheetData>
    <row r="1" spans="2:16" s="1" customFormat="1" ht="60" customHeight="1" x14ac:dyDescent="0.35">
      <c r="C1" s="1" t="str">
        <f>Sheet1!C2</f>
        <v>Kozhikode</v>
      </c>
      <c r="E1" s="1">
        <f>INDEX($E$3:$E$22,MATCH($C$1,$C$3:$C$22,0))</f>
        <v>0</v>
      </c>
      <c r="I1" s="1">
        <f>INDEX($I$3:$I$22,MATCH($C$1,$C$3:$C$22,0))</f>
        <v>0</v>
      </c>
      <c r="M1" s="1">
        <f>INDEX($M$3:$M$22,MATCH($C$1,$C$3:$C$22,0))</f>
        <v>0</v>
      </c>
    </row>
    <row r="2" spans="2:16" s="11" customFormat="1" x14ac:dyDescent="0.35">
      <c r="B2" s="8" t="s">
        <v>0</v>
      </c>
      <c r="C2" s="8" t="s">
        <v>1</v>
      </c>
      <c r="D2" s="9" t="s">
        <v>60</v>
      </c>
      <c r="E2" s="9" t="s">
        <v>3</v>
      </c>
      <c r="F2" s="9" t="s">
        <v>4</v>
      </c>
      <c r="G2" s="9" t="s">
        <v>6</v>
      </c>
      <c r="H2" s="10" t="s">
        <v>61</v>
      </c>
      <c r="I2" s="10" t="s">
        <v>3</v>
      </c>
      <c r="J2" s="10" t="s">
        <v>4</v>
      </c>
      <c r="K2" s="10" t="s">
        <v>6</v>
      </c>
      <c r="L2" s="8" t="s">
        <v>62</v>
      </c>
      <c r="M2" s="8" t="s">
        <v>3</v>
      </c>
      <c r="N2" s="8" t="s">
        <v>4</v>
      </c>
      <c r="O2" s="8" t="s">
        <v>6</v>
      </c>
      <c r="P2" s="8" t="s">
        <v>11</v>
      </c>
    </row>
    <row r="3" spans="2:16" ht="60" customHeight="1" x14ac:dyDescent="0.35">
      <c r="B3" s="3">
        <v>1</v>
      </c>
      <c r="C3" s="4" t="s">
        <v>12</v>
      </c>
      <c r="D3" s="4" t="s">
        <v>13</v>
      </c>
      <c r="E3" s="3"/>
      <c r="F3" s="4">
        <v>70</v>
      </c>
      <c r="G3" s="4" t="s">
        <v>15</v>
      </c>
      <c r="H3" s="4" t="s">
        <v>63</v>
      </c>
      <c r="I3" s="3"/>
      <c r="J3" s="4">
        <v>74</v>
      </c>
      <c r="K3" s="4" t="s">
        <v>64</v>
      </c>
      <c r="L3" s="4" t="s">
        <v>65</v>
      </c>
      <c r="M3" s="3"/>
      <c r="N3" s="4">
        <v>38</v>
      </c>
      <c r="O3" s="4" t="s">
        <v>66</v>
      </c>
      <c r="P3" s="4"/>
    </row>
    <row r="4" spans="2:16" ht="60" customHeight="1" x14ac:dyDescent="0.35">
      <c r="B4" s="3">
        <v>2</v>
      </c>
      <c r="C4" s="4" t="s">
        <v>16</v>
      </c>
      <c r="D4" s="4" t="s">
        <v>67</v>
      </c>
      <c r="E4" s="3"/>
      <c r="F4" s="4">
        <v>75</v>
      </c>
      <c r="G4" s="4" t="s">
        <v>15</v>
      </c>
      <c r="H4" s="4" t="s">
        <v>68</v>
      </c>
      <c r="I4" s="3"/>
      <c r="J4" s="4">
        <v>63</v>
      </c>
      <c r="K4" s="4" t="s">
        <v>64</v>
      </c>
      <c r="L4" s="4" t="s">
        <v>69</v>
      </c>
      <c r="M4" s="3"/>
      <c r="N4" s="4">
        <v>67</v>
      </c>
      <c r="O4" s="4" t="s">
        <v>66</v>
      </c>
      <c r="P4" s="4"/>
    </row>
    <row r="5" spans="2:16" ht="60" customHeight="1" x14ac:dyDescent="0.35">
      <c r="B5" s="3">
        <v>3</v>
      </c>
      <c r="C5" s="4" t="s">
        <v>18</v>
      </c>
      <c r="D5" s="4" t="s">
        <v>70</v>
      </c>
      <c r="E5" s="3"/>
      <c r="F5" s="4">
        <v>41</v>
      </c>
      <c r="G5" s="4" t="s">
        <v>15</v>
      </c>
      <c r="H5" s="4" t="s">
        <v>71</v>
      </c>
      <c r="I5" s="3"/>
      <c r="J5" s="4">
        <v>67</v>
      </c>
      <c r="K5" s="4" t="s">
        <v>64</v>
      </c>
      <c r="L5" s="4" t="s">
        <v>72</v>
      </c>
      <c r="M5" s="3"/>
      <c r="N5" s="4">
        <v>38</v>
      </c>
      <c r="O5" s="4" t="s">
        <v>66</v>
      </c>
      <c r="P5" s="4"/>
    </row>
    <row r="6" spans="2:16" ht="60" customHeight="1" x14ac:dyDescent="0.35">
      <c r="B6" s="3">
        <v>4</v>
      </c>
      <c r="C6" s="4" t="s">
        <v>20</v>
      </c>
      <c r="D6" s="4" t="s">
        <v>21</v>
      </c>
      <c r="E6" s="3"/>
      <c r="F6" s="4">
        <v>53</v>
      </c>
      <c r="G6" s="4" t="s">
        <v>15</v>
      </c>
      <c r="H6" s="4" t="s">
        <v>73</v>
      </c>
      <c r="I6" s="3"/>
      <c r="J6" s="4">
        <v>60</v>
      </c>
      <c r="K6" s="4" t="s">
        <v>74</v>
      </c>
      <c r="L6" s="4" t="s">
        <v>75</v>
      </c>
      <c r="M6" s="3"/>
      <c r="N6" s="4">
        <v>54</v>
      </c>
      <c r="O6" s="4" t="s">
        <v>66</v>
      </c>
      <c r="P6" s="4"/>
    </row>
    <row r="7" spans="2:16" ht="60" customHeight="1" x14ac:dyDescent="0.35">
      <c r="B7" s="3">
        <v>5</v>
      </c>
      <c r="C7" s="4" t="s">
        <v>22</v>
      </c>
      <c r="D7" s="4" t="s">
        <v>76</v>
      </c>
      <c r="E7" s="3"/>
      <c r="F7" s="4">
        <v>71</v>
      </c>
      <c r="G7" s="4" t="s">
        <v>15</v>
      </c>
      <c r="H7" s="4" t="s">
        <v>77</v>
      </c>
      <c r="I7" s="3"/>
      <c r="J7" s="4">
        <v>70</v>
      </c>
      <c r="K7" s="4" t="s">
        <v>64</v>
      </c>
      <c r="L7" s="4" t="s">
        <v>78</v>
      </c>
      <c r="M7" s="3"/>
      <c r="N7" s="4">
        <v>53</v>
      </c>
      <c r="O7" s="4" t="s">
        <v>66</v>
      </c>
      <c r="P7" s="4"/>
    </row>
    <row r="8" spans="2:16" ht="60" customHeight="1" x14ac:dyDescent="0.35">
      <c r="B8" s="3">
        <v>6</v>
      </c>
      <c r="C8" s="4" t="s">
        <v>24</v>
      </c>
      <c r="D8" s="4" t="s">
        <v>79</v>
      </c>
      <c r="E8" s="3"/>
      <c r="F8" s="4">
        <v>77</v>
      </c>
      <c r="G8" s="4" t="s">
        <v>26</v>
      </c>
      <c r="H8" s="4" t="s">
        <v>80</v>
      </c>
      <c r="I8" s="3"/>
      <c r="J8" s="4">
        <v>40</v>
      </c>
      <c r="K8" s="4" t="s">
        <v>64</v>
      </c>
      <c r="L8" s="4" t="s">
        <v>81</v>
      </c>
      <c r="M8" s="3"/>
      <c r="N8" s="4">
        <v>71</v>
      </c>
      <c r="O8" s="4" t="s">
        <v>66</v>
      </c>
      <c r="P8" s="4"/>
    </row>
    <row r="9" spans="2:16" ht="60" customHeight="1" x14ac:dyDescent="0.35">
      <c r="B9" s="3">
        <v>7</v>
      </c>
      <c r="C9" s="4" t="s">
        <v>28</v>
      </c>
      <c r="D9" s="4" t="s">
        <v>82</v>
      </c>
      <c r="E9" s="3"/>
      <c r="F9" s="4">
        <v>65</v>
      </c>
      <c r="G9" s="4" t="s">
        <v>26</v>
      </c>
      <c r="H9" s="4" t="s">
        <v>83</v>
      </c>
      <c r="I9" s="3"/>
      <c r="J9" s="4">
        <v>56</v>
      </c>
      <c r="K9" s="4" t="s">
        <v>64</v>
      </c>
      <c r="L9" s="4" t="s">
        <v>84</v>
      </c>
      <c r="M9" s="3"/>
      <c r="N9" s="4">
        <v>53</v>
      </c>
      <c r="O9" s="4" t="s">
        <v>66</v>
      </c>
      <c r="P9" s="4"/>
    </row>
    <row r="10" spans="2:16" ht="60" customHeight="1" x14ac:dyDescent="0.35">
      <c r="B10" s="3">
        <v>8</v>
      </c>
      <c r="C10" s="4" t="s">
        <v>30</v>
      </c>
      <c r="D10" s="4" t="s">
        <v>85</v>
      </c>
      <c r="E10" s="3"/>
      <c r="F10" s="4">
        <v>54</v>
      </c>
      <c r="G10" s="4" t="s">
        <v>15</v>
      </c>
      <c r="H10" s="4" t="s">
        <v>86</v>
      </c>
      <c r="I10" s="3"/>
      <c r="J10" s="4">
        <v>67</v>
      </c>
      <c r="K10" s="4" t="s">
        <v>64</v>
      </c>
      <c r="L10" s="4" t="s">
        <v>87</v>
      </c>
      <c r="M10" s="3"/>
      <c r="N10" s="4">
        <v>52</v>
      </c>
      <c r="O10" s="4" t="s">
        <v>66</v>
      </c>
      <c r="P10" s="4"/>
    </row>
    <row r="11" spans="2:16" ht="60" customHeight="1" x14ac:dyDescent="0.35">
      <c r="B11" s="3">
        <v>9</v>
      </c>
      <c r="C11" s="4" t="s">
        <v>32</v>
      </c>
      <c r="D11" s="4" t="s">
        <v>33</v>
      </c>
      <c r="E11" s="3"/>
      <c r="F11" s="4">
        <v>38</v>
      </c>
      <c r="G11" s="4" t="s">
        <v>15</v>
      </c>
      <c r="H11" s="4" t="s">
        <v>88</v>
      </c>
      <c r="I11" s="3"/>
      <c r="J11" s="4">
        <v>60</v>
      </c>
      <c r="K11" s="4" t="s">
        <v>64</v>
      </c>
      <c r="L11" s="4" t="s">
        <v>89</v>
      </c>
      <c r="M11" s="3"/>
      <c r="N11" s="4">
        <v>64</v>
      </c>
      <c r="O11" s="4" t="s">
        <v>66</v>
      </c>
      <c r="P11" s="4" t="s">
        <v>90</v>
      </c>
    </row>
    <row r="12" spans="2:16" ht="60" customHeight="1" x14ac:dyDescent="0.35">
      <c r="B12" s="3">
        <v>10</v>
      </c>
      <c r="C12" s="4" t="s">
        <v>34</v>
      </c>
      <c r="D12" s="4" t="s">
        <v>91</v>
      </c>
      <c r="E12" s="3"/>
      <c r="F12" s="4">
        <v>66</v>
      </c>
      <c r="G12" s="4" t="s">
        <v>15</v>
      </c>
      <c r="H12" s="4" t="s">
        <v>92</v>
      </c>
      <c r="I12" s="3"/>
      <c r="J12" s="4">
        <v>56</v>
      </c>
      <c r="K12" s="4" t="s">
        <v>74</v>
      </c>
      <c r="L12" s="4" t="s">
        <v>93</v>
      </c>
      <c r="M12" s="3"/>
      <c r="N12" s="4">
        <v>65</v>
      </c>
      <c r="O12" s="4" t="s">
        <v>66</v>
      </c>
      <c r="P12" s="4"/>
    </row>
    <row r="13" spans="2:16" ht="60" customHeight="1" x14ac:dyDescent="0.35">
      <c r="B13" s="3">
        <v>11</v>
      </c>
      <c r="C13" s="4" t="s">
        <v>36</v>
      </c>
      <c r="D13" s="4" t="s">
        <v>37</v>
      </c>
      <c r="E13" s="3"/>
      <c r="F13" s="4">
        <v>71</v>
      </c>
      <c r="G13" s="4" t="s">
        <v>15</v>
      </c>
      <c r="H13" s="4" t="s">
        <v>94</v>
      </c>
      <c r="I13" s="3"/>
      <c r="J13" s="4">
        <v>68</v>
      </c>
      <c r="K13" s="4" t="s">
        <v>64</v>
      </c>
      <c r="L13" s="4" t="s">
        <v>95</v>
      </c>
      <c r="M13" s="3"/>
      <c r="N13" s="4">
        <v>56</v>
      </c>
      <c r="O13" s="4" t="s">
        <v>96</v>
      </c>
      <c r="P13" s="4"/>
    </row>
    <row r="14" spans="2:16" ht="60" customHeight="1" x14ac:dyDescent="0.35">
      <c r="B14" s="3">
        <v>12</v>
      </c>
      <c r="C14" s="4" t="s">
        <v>38</v>
      </c>
      <c r="D14" s="4" t="s">
        <v>39</v>
      </c>
      <c r="E14" s="3"/>
      <c r="F14" s="4">
        <v>40</v>
      </c>
      <c r="G14" s="4" t="s">
        <v>15</v>
      </c>
      <c r="H14" s="4" t="s">
        <v>97</v>
      </c>
      <c r="I14" s="3"/>
      <c r="J14" s="4">
        <v>53</v>
      </c>
      <c r="K14" s="4" t="s">
        <v>64</v>
      </c>
      <c r="L14" s="4" t="s">
        <v>98</v>
      </c>
      <c r="M14" s="3"/>
      <c r="N14" s="4">
        <v>69</v>
      </c>
      <c r="O14" s="4" t="s">
        <v>66</v>
      </c>
      <c r="P14" s="4"/>
    </row>
    <row r="15" spans="2:16" ht="60" customHeight="1" x14ac:dyDescent="0.35">
      <c r="B15" s="3">
        <v>13</v>
      </c>
      <c r="C15" s="4" t="s">
        <v>40</v>
      </c>
      <c r="D15" s="4" t="s">
        <v>41</v>
      </c>
      <c r="E15" s="3"/>
      <c r="F15" s="4">
        <v>42</v>
      </c>
      <c r="G15" s="4" t="s">
        <v>15</v>
      </c>
      <c r="H15" s="4" t="s">
        <v>99</v>
      </c>
      <c r="I15" s="3"/>
      <c r="J15" s="4">
        <v>53</v>
      </c>
      <c r="K15" s="4" t="s">
        <v>64</v>
      </c>
      <c r="L15" s="4" t="s">
        <v>100</v>
      </c>
      <c r="M15" s="3"/>
      <c r="N15" s="4">
        <v>47</v>
      </c>
      <c r="O15" s="4" t="s">
        <v>96</v>
      </c>
      <c r="P15" s="4"/>
    </row>
    <row r="16" spans="2:16" ht="60" customHeight="1" x14ac:dyDescent="0.35">
      <c r="B16" s="3">
        <v>14</v>
      </c>
      <c r="C16" s="4" t="s">
        <v>42</v>
      </c>
      <c r="D16" s="4" t="s">
        <v>101</v>
      </c>
      <c r="E16" s="3"/>
      <c r="F16" s="4">
        <v>68</v>
      </c>
      <c r="G16" s="4" t="s">
        <v>102</v>
      </c>
      <c r="H16" s="4" t="s">
        <v>43</v>
      </c>
      <c r="I16" s="3"/>
      <c r="J16" s="4">
        <v>71</v>
      </c>
      <c r="K16" s="4" t="s">
        <v>103</v>
      </c>
      <c r="L16" s="4" t="s">
        <v>104</v>
      </c>
      <c r="M16" s="3"/>
      <c r="N16" s="4">
        <v>55</v>
      </c>
      <c r="O16" s="4" t="s">
        <v>96</v>
      </c>
      <c r="P16" s="4"/>
    </row>
    <row r="17" spans="2:16" ht="60" customHeight="1" x14ac:dyDescent="0.35">
      <c r="B17" s="3">
        <v>15</v>
      </c>
      <c r="C17" s="4" t="s">
        <v>46</v>
      </c>
      <c r="D17" s="4" t="s">
        <v>105</v>
      </c>
      <c r="E17" s="3"/>
      <c r="F17" s="4">
        <v>61</v>
      </c>
      <c r="G17" s="4" t="s">
        <v>15</v>
      </c>
      <c r="H17" s="4" t="s">
        <v>106</v>
      </c>
      <c r="I17" s="3"/>
      <c r="J17" s="4">
        <v>59</v>
      </c>
      <c r="K17" s="4" t="s">
        <v>64</v>
      </c>
      <c r="L17" s="4" t="s">
        <v>107</v>
      </c>
      <c r="M17" s="3"/>
      <c r="N17" s="4">
        <v>50</v>
      </c>
      <c r="O17" s="4" t="s">
        <v>66</v>
      </c>
      <c r="P17" s="4"/>
    </row>
    <row r="18" spans="2:16" ht="60" customHeight="1" x14ac:dyDescent="0.35">
      <c r="B18" s="3">
        <v>16</v>
      </c>
      <c r="C18" s="4" t="s">
        <v>49</v>
      </c>
      <c r="D18" s="4" t="s">
        <v>50</v>
      </c>
      <c r="E18" s="3"/>
      <c r="F18" s="4">
        <v>61</v>
      </c>
      <c r="G18" s="4" t="s">
        <v>15</v>
      </c>
      <c r="H18" s="4" t="s">
        <v>108</v>
      </c>
      <c r="I18" s="1"/>
      <c r="J18" s="4">
        <v>40</v>
      </c>
      <c r="K18" s="4" t="s">
        <v>74</v>
      </c>
      <c r="L18" s="4" t="s">
        <v>109</v>
      </c>
      <c r="M18" s="3"/>
      <c r="N18" s="4">
        <v>52</v>
      </c>
      <c r="O18" s="4" t="s">
        <v>96</v>
      </c>
      <c r="P18" s="4" t="s">
        <v>90</v>
      </c>
    </row>
    <row r="19" spans="2:16" ht="60" customHeight="1" x14ac:dyDescent="0.35">
      <c r="B19" s="3">
        <v>17</v>
      </c>
      <c r="C19" s="4" t="s">
        <v>51</v>
      </c>
      <c r="D19" s="4" t="s">
        <v>110</v>
      </c>
      <c r="E19" s="3"/>
      <c r="F19" s="4">
        <v>66</v>
      </c>
      <c r="G19" s="4" t="s">
        <v>15</v>
      </c>
      <c r="H19" s="4" t="s">
        <v>111</v>
      </c>
      <c r="I19" s="3"/>
      <c r="J19" s="4">
        <v>71</v>
      </c>
      <c r="K19" s="4" t="s">
        <v>64</v>
      </c>
      <c r="L19" s="4" t="s">
        <v>112</v>
      </c>
      <c r="M19" s="3"/>
      <c r="N19" s="4">
        <v>38</v>
      </c>
      <c r="O19" s="4" t="s">
        <v>66</v>
      </c>
      <c r="P19" s="4"/>
    </row>
    <row r="20" spans="2:16" ht="60" customHeight="1" x14ac:dyDescent="0.35">
      <c r="B20" s="3">
        <v>18</v>
      </c>
      <c r="C20" s="4" t="s">
        <v>53</v>
      </c>
      <c r="D20" s="4" t="s">
        <v>113</v>
      </c>
      <c r="E20" s="3"/>
      <c r="F20" s="4">
        <v>63</v>
      </c>
      <c r="G20" s="4" t="s">
        <v>55</v>
      </c>
      <c r="H20" s="4" t="s">
        <v>114</v>
      </c>
      <c r="I20" s="3"/>
      <c r="J20" s="4">
        <v>67</v>
      </c>
      <c r="K20" s="4" t="s">
        <v>64</v>
      </c>
      <c r="L20" s="4" t="s">
        <v>115</v>
      </c>
      <c r="M20" s="3"/>
      <c r="N20" s="4">
        <v>55</v>
      </c>
      <c r="O20" s="4" t="s">
        <v>66</v>
      </c>
      <c r="P20" s="4"/>
    </row>
    <row r="21" spans="2:16" ht="60" customHeight="1" x14ac:dyDescent="0.35">
      <c r="B21" s="3">
        <v>19</v>
      </c>
      <c r="C21" s="4" t="s">
        <v>56</v>
      </c>
      <c r="D21" s="4" t="s">
        <v>57</v>
      </c>
      <c r="E21" s="3"/>
      <c r="F21" s="4">
        <v>71</v>
      </c>
      <c r="G21" s="4" t="s">
        <v>15</v>
      </c>
      <c r="H21" s="4" t="s">
        <v>116</v>
      </c>
      <c r="I21" s="3"/>
      <c r="J21" s="4">
        <v>58</v>
      </c>
      <c r="K21" s="4" t="s">
        <v>64</v>
      </c>
      <c r="L21" s="4" t="s">
        <v>117</v>
      </c>
      <c r="M21" s="3"/>
      <c r="N21" s="4">
        <v>65</v>
      </c>
      <c r="O21" s="4" t="s">
        <v>66</v>
      </c>
      <c r="P21" s="4"/>
    </row>
    <row r="22" spans="2:16" ht="60" customHeight="1" x14ac:dyDescent="0.35">
      <c r="B22" s="3">
        <v>20</v>
      </c>
      <c r="C22" s="4" t="s">
        <v>58</v>
      </c>
      <c r="D22" s="4" t="s">
        <v>59</v>
      </c>
      <c r="E22" s="3"/>
      <c r="F22" s="4">
        <v>68</v>
      </c>
      <c r="G22" s="4" t="s">
        <v>15</v>
      </c>
      <c r="H22" s="4" t="s">
        <v>118</v>
      </c>
      <c r="I22" s="3"/>
      <c r="J22" s="4">
        <v>78</v>
      </c>
      <c r="K22" s="4" t="s">
        <v>74</v>
      </c>
      <c r="L22" s="4" t="s">
        <v>119</v>
      </c>
      <c r="M22" s="3"/>
      <c r="N22" s="4">
        <v>59</v>
      </c>
      <c r="O22" s="4" t="s">
        <v>66</v>
      </c>
      <c r="P2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B249-6694-4D4A-8238-0E5D57EBA1B6}">
  <dimension ref="B2:D22"/>
  <sheetViews>
    <sheetView workbookViewId="0">
      <selection sqref="A1:A1048576"/>
    </sheetView>
  </sheetViews>
  <sheetFormatPr defaultRowHeight="14.5" x14ac:dyDescent="0.35"/>
  <cols>
    <col min="1" max="1" width="4.08984375" customWidth="1"/>
    <col min="2" max="2" width="8.7265625" style="1"/>
    <col min="3" max="4" width="20.26953125" customWidth="1"/>
  </cols>
  <sheetData>
    <row r="2" spans="2:4" x14ac:dyDescent="0.35">
      <c r="B2" s="12" t="s">
        <v>0</v>
      </c>
      <c r="C2" s="12" t="s">
        <v>1</v>
      </c>
      <c r="D2" s="12" t="s">
        <v>120</v>
      </c>
    </row>
    <row r="3" spans="2:4" x14ac:dyDescent="0.35">
      <c r="B3" s="3">
        <v>1</v>
      </c>
      <c r="C3" s="4" t="s">
        <v>12</v>
      </c>
      <c r="D3" s="13" t="s">
        <v>121</v>
      </c>
    </row>
    <row r="4" spans="2:4" x14ac:dyDescent="0.35">
      <c r="B4" s="3">
        <v>2</v>
      </c>
      <c r="C4" s="4" t="s">
        <v>16</v>
      </c>
      <c r="D4" s="4" t="s">
        <v>122</v>
      </c>
    </row>
    <row r="5" spans="2:4" x14ac:dyDescent="0.35">
      <c r="B5" s="3">
        <v>3</v>
      </c>
      <c r="C5" s="4" t="s">
        <v>18</v>
      </c>
      <c r="D5" s="4" t="s">
        <v>123</v>
      </c>
    </row>
    <row r="6" spans="2:4" x14ac:dyDescent="0.35">
      <c r="B6" s="3">
        <v>4</v>
      </c>
      <c r="C6" s="4" t="s">
        <v>20</v>
      </c>
      <c r="D6" s="4" t="s">
        <v>124</v>
      </c>
    </row>
    <row r="7" spans="2:4" x14ac:dyDescent="0.35">
      <c r="B7" s="3">
        <v>5</v>
      </c>
      <c r="C7" s="4" t="s">
        <v>22</v>
      </c>
      <c r="D7" s="4" t="s">
        <v>125</v>
      </c>
    </row>
    <row r="8" spans="2:4" x14ac:dyDescent="0.35">
      <c r="B8" s="3">
        <v>6</v>
      </c>
      <c r="C8" s="4" t="s">
        <v>24</v>
      </c>
      <c r="D8" s="4" t="s">
        <v>126</v>
      </c>
    </row>
    <row r="9" spans="2:4" x14ac:dyDescent="0.35">
      <c r="B9" s="3">
        <v>7</v>
      </c>
      <c r="C9" s="4" t="s">
        <v>28</v>
      </c>
      <c r="D9" s="4" t="s">
        <v>127</v>
      </c>
    </row>
    <row r="10" spans="2:4" x14ac:dyDescent="0.35">
      <c r="B10" s="3">
        <v>8</v>
      </c>
      <c r="C10" s="4" t="s">
        <v>30</v>
      </c>
      <c r="D10" s="4" t="s">
        <v>128</v>
      </c>
    </row>
    <row r="11" spans="2:4" x14ac:dyDescent="0.35">
      <c r="B11" s="3">
        <v>9</v>
      </c>
      <c r="C11" s="4" t="s">
        <v>32</v>
      </c>
      <c r="D11" s="4" t="s">
        <v>129</v>
      </c>
    </row>
    <row r="12" spans="2:4" x14ac:dyDescent="0.35">
      <c r="B12" s="3">
        <v>10</v>
      </c>
      <c r="C12" s="4" t="s">
        <v>34</v>
      </c>
      <c r="D12" s="4" t="s">
        <v>130</v>
      </c>
    </row>
    <row r="13" spans="2:4" x14ac:dyDescent="0.35">
      <c r="B13" s="3">
        <v>11</v>
      </c>
      <c r="C13" s="4" t="s">
        <v>36</v>
      </c>
      <c r="D13" s="4" t="s">
        <v>131</v>
      </c>
    </row>
    <row r="14" spans="2:4" x14ac:dyDescent="0.35">
      <c r="B14" s="3">
        <v>12</v>
      </c>
      <c r="C14" s="4" t="s">
        <v>38</v>
      </c>
      <c r="D14" s="4" t="s">
        <v>132</v>
      </c>
    </row>
    <row r="15" spans="2:4" x14ac:dyDescent="0.35">
      <c r="B15" s="3">
        <v>13</v>
      </c>
      <c r="C15" s="4" t="s">
        <v>40</v>
      </c>
      <c r="D15" s="4" t="s">
        <v>133</v>
      </c>
    </row>
    <row r="16" spans="2:4" x14ac:dyDescent="0.35">
      <c r="B16" s="3">
        <v>14</v>
      </c>
      <c r="C16" s="4" t="s">
        <v>42</v>
      </c>
      <c r="D16" s="4" t="s">
        <v>134</v>
      </c>
    </row>
    <row r="17" spans="2:4" x14ac:dyDescent="0.35">
      <c r="B17" s="3">
        <v>15</v>
      </c>
      <c r="C17" s="4" t="s">
        <v>46</v>
      </c>
      <c r="D17" s="4" t="s">
        <v>135</v>
      </c>
    </row>
    <row r="18" spans="2:4" x14ac:dyDescent="0.35">
      <c r="B18" s="3">
        <v>16</v>
      </c>
      <c r="C18" s="4" t="s">
        <v>49</v>
      </c>
      <c r="D18" s="4" t="s">
        <v>136</v>
      </c>
    </row>
    <row r="19" spans="2:4" x14ac:dyDescent="0.35">
      <c r="B19" s="3">
        <v>17</v>
      </c>
      <c r="C19" s="4" t="s">
        <v>51</v>
      </c>
      <c r="D19" s="4" t="s">
        <v>137</v>
      </c>
    </row>
    <row r="20" spans="2:4" x14ac:dyDescent="0.35">
      <c r="B20" s="3">
        <v>18</v>
      </c>
      <c r="C20" s="4" t="s">
        <v>53</v>
      </c>
      <c r="D20" s="4" t="s">
        <v>138</v>
      </c>
    </row>
    <row r="21" spans="2:4" x14ac:dyDescent="0.35">
      <c r="B21" s="3">
        <v>19</v>
      </c>
      <c r="C21" s="4" t="s">
        <v>56</v>
      </c>
      <c r="D21" s="4" t="s">
        <v>139</v>
      </c>
    </row>
    <row r="22" spans="2:4" x14ac:dyDescent="0.35">
      <c r="B22" s="3">
        <v>20</v>
      </c>
      <c r="C22" s="4" t="s">
        <v>58</v>
      </c>
      <c r="D22" s="4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8888-217F-4CD6-BFAD-CD3DBA4EA5AF}">
  <dimension ref="B2:F22"/>
  <sheetViews>
    <sheetView workbookViewId="0">
      <selection sqref="A1:A1048576"/>
    </sheetView>
  </sheetViews>
  <sheetFormatPr defaultRowHeight="14.5" x14ac:dyDescent="0.35"/>
  <cols>
    <col min="1" max="1" width="4.08984375" customWidth="1"/>
    <col min="3" max="3" width="20.1796875" customWidth="1"/>
    <col min="4" max="6" width="13.81640625" customWidth="1"/>
  </cols>
  <sheetData>
    <row r="2" spans="2:6" x14ac:dyDescent="0.35">
      <c r="B2" s="2" t="s">
        <v>0</v>
      </c>
      <c r="C2" s="2" t="s">
        <v>1</v>
      </c>
      <c r="D2" s="2" t="s">
        <v>141</v>
      </c>
      <c r="E2" s="2" t="s">
        <v>142</v>
      </c>
      <c r="F2" s="2" t="s">
        <v>143</v>
      </c>
    </row>
    <row r="3" spans="2:6" x14ac:dyDescent="0.35">
      <c r="B3" s="3">
        <v>1</v>
      </c>
      <c r="C3" s="4" t="s">
        <v>12</v>
      </c>
      <c r="D3" s="14">
        <v>474961</v>
      </c>
      <c r="E3" s="14">
        <v>434523</v>
      </c>
      <c r="F3" s="14">
        <v>176049</v>
      </c>
    </row>
    <row r="4" spans="2:6" x14ac:dyDescent="0.35">
      <c r="B4" s="3">
        <v>2</v>
      </c>
      <c r="C4" s="4" t="s">
        <v>16</v>
      </c>
      <c r="D4" s="14">
        <v>529741</v>
      </c>
      <c r="E4" s="14">
        <v>435182</v>
      </c>
      <c r="F4" s="14">
        <v>68509</v>
      </c>
    </row>
    <row r="5" spans="2:6" x14ac:dyDescent="0.35">
      <c r="B5" s="3">
        <v>3</v>
      </c>
      <c r="C5" s="4" t="s">
        <v>18</v>
      </c>
      <c r="D5" s="14">
        <v>526755</v>
      </c>
      <c r="E5" s="14">
        <v>442092</v>
      </c>
      <c r="F5" s="14">
        <v>80128</v>
      </c>
    </row>
    <row r="6" spans="2:6" x14ac:dyDescent="0.35">
      <c r="B6" s="3">
        <v>4</v>
      </c>
      <c r="C6" s="4" t="s">
        <v>20</v>
      </c>
      <c r="D6" s="14">
        <v>706367</v>
      </c>
      <c r="E6" s="14">
        <v>274597</v>
      </c>
      <c r="F6" s="14">
        <v>78816</v>
      </c>
    </row>
    <row r="7" spans="2:6" x14ac:dyDescent="0.35">
      <c r="B7" s="3">
        <v>5</v>
      </c>
      <c r="C7" s="4" t="s">
        <v>22</v>
      </c>
      <c r="D7" s="14">
        <v>493444</v>
      </c>
      <c r="E7" s="14">
        <v>408219</v>
      </c>
      <c r="F7" s="14">
        <v>161216</v>
      </c>
    </row>
    <row r="8" spans="2:6" x14ac:dyDescent="0.35">
      <c r="B8" s="3">
        <v>6</v>
      </c>
      <c r="C8" s="4" t="s">
        <v>24</v>
      </c>
      <c r="D8" s="14">
        <v>589873</v>
      </c>
      <c r="E8" s="14">
        <v>329720</v>
      </c>
      <c r="F8" s="14">
        <v>82332</v>
      </c>
    </row>
    <row r="9" spans="2:6" x14ac:dyDescent="0.35">
      <c r="B9" s="3">
        <v>7</v>
      </c>
      <c r="C9" s="4" t="s">
        <v>28</v>
      </c>
      <c r="D9" s="14">
        <v>521824</v>
      </c>
      <c r="E9" s="14">
        <v>328551</v>
      </c>
      <c r="F9" s="14">
        <v>110603</v>
      </c>
    </row>
    <row r="10" spans="2:6" x14ac:dyDescent="0.35">
      <c r="B10" s="3">
        <v>8</v>
      </c>
      <c r="C10" s="4" t="s">
        <v>30</v>
      </c>
      <c r="D10" s="14">
        <v>399274</v>
      </c>
      <c r="E10" s="14">
        <v>387637</v>
      </c>
      <c r="F10" s="14">
        <v>218556</v>
      </c>
    </row>
    <row r="11" spans="2:6" x14ac:dyDescent="0.35">
      <c r="B11" s="3">
        <v>9</v>
      </c>
      <c r="C11" s="4" t="s">
        <v>32</v>
      </c>
      <c r="D11" s="14">
        <v>533815</v>
      </c>
      <c r="E11" s="14">
        <v>374847</v>
      </c>
      <c r="F11" s="14">
        <v>89837</v>
      </c>
    </row>
    <row r="12" spans="2:6" x14ac:dyDescent="0.35">
      <c r="B12" s="3">
        <v>10</v>
      </c>
      <c r="C12" s="4" t="s">
        <v>34</v>
      </c>
      <c r="D12" s="14">
        <v>415089</v>
      </c>
      <c r="E12" s="14">
        <v>321456</v>
      </c>
      <c r="F12" s="14">
        <v>293822</v>
      </c>
    </row>
    <row r="13" spans="2:6" x14ac:dyDescent="0.35">
      <c r="B13" s="3">
        <v>11</v>
      </c>
      <c r="C13" s="4" t="s">
        <v>36</v>
      </c>
      <c r="D13" s="14">
        <v>473444</v>
      </c>
      <c r="E13" s="14">
        <v>341170</v>
      </c>
      <c r="F13" s="14">
        <v>154159</v>
      </c>
    </row>
    <row r="14" spans="2:6" x14ac:dyDescent="0.35">
      <c r="B14" s="3">
        <v>12</v>
      </c>
      <c r="C14" s="4" t="s">
        <v>38</v>
      </c>
      <c r="D14" s="14">
        <v>491263</v>
      </c>
      <c r="E14" s="14">
        <v>322110</v>
      </c>
      <c r="F14" s="14">
        <v>137749</v>
      </c>
    </row>
    <row r="15" spans="2:6" x14ac:dyDescent="0.35">
      <c r="B15" s="3">
        <v>13</v>
      </c>
      <c r="C15" s="4" t="s">
        <v>40</v>
      </c>
      <c r="D15" s="14">
        <v>498493</v>
      </c>
      <c r="E15" s="14">
        <v>327440</v>
      </c>
      <c r="F15" s="14">
        <v>78648</v>
      </c>
    </row>
    <row r="16" spans="2:6" x14ac:dyDescent="0.35">
      <c r="B16" s="3">
        <v>14</v>
      </c>
      <c r="C16" s="4" t="s">
        <v>42</v>
      </c>
      <c r="D16" s="14">
        <v>421046</v>
      </c>
      <c r="E16" s="14">
        <v>314787</v>
      </c>
      <c r="F16" s="14">
        <v>155135</v>
      </c>
    </row>
    <row r="17" spans="2:6" x14ac:dyDescent="0.35">
      <c r="B17" s="3">
        <v>15</v>
      </c>
      <c r="C17" s="4" t="s">
        <v>46</v>
      </c>
      <c r="D17" s="14">
        <v>435496</v>
      </c>
      <c r="E17" s="14">
        <v>445970</v>
      </c>
      <c r="F17" s="14">
        <v>187729</v>
      </c>
    </row>
    <row r="18" spans="2:6" x14ac:dyDescent="0.35">
      <c r="B18" s="3">
        <v>16</v>
      </c>
      <c r="C18" s="4" t="s">
        <v>49</v>
      </c>
      <c r="D18" s="14">
        <v>440415</v>
      </c>
      <c r="E18" s="14">
        <v>379277</v>
      </c>
      <c r="F18" s="14">
        <v>133546</v>
      </c>
    </row>
    <row r="19" spans="2:6" x14ac:dyDescent="0.35">
      <c r="B19" s="3">
        <v>17</v>
      </c>
      <c r="C19" s="4" t="s">
        <v>51</v>
      </c>
      <c r="D19" s="14">
        <v>380927</v>
      </c>
      <c r="E19" s="14">
        <v>336684</v>
      </c>
      <c r="F19" s="14">
        <v>297396</v>
      </c>
    </row>
    <row r="20" spans="2:6" x14ac:dyDescent="0.35">
      <c r="B20" s="3">
        <v>18</v>
      </c>
      <c r="C20" s="4" t="s">
        <v>53</v>
      </c>
      <c r="D20" s="14">
        <v>499677</v>
      </c>
      <c r="E20" s="14">
        <v>350821</v>
      </c>
      <c r="F20" s="14">
        <v>103339</v>
      </c>
    </row>
    <row r="21" spans="2:6" x14ac:dyDescent="0.35">
      <c r="B21" s="3">
        <v>19</v>
      </c>
      <c r="C21" s="4" t="s">
        <v>56</v>
      </c>
      <c r="D21" s="14">
        <v>380995</v>
      </c>
      <c r="E21" s="14">
        <v>342748</v>
      </c>
      <c r="F21" s="14">
        <v>248081</v>
      </c>
    </row>
    <row r="22" spans="2:6" x14ac:dyDescent="0.35">
      <c r="B22" s="3">
        <v>20</v>
      </c>
      <c r="C22" s="4" t="s">
        <v>58</v>
      </c>
      <c r="D22" s="14">
        <v>416151</v>
      </c>
      <c r="E22" s="14">
        <v>258556</v>
      </c>
      <c r="F22" s="14">
        <v>316142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2BAA-AD5E-4407-8A82-CBAB4B7EBE7A}">
  <dimension ref="B2:I27"/>
  <sheetViews>
    <sheetView showGridLines="0" tabSelected="1" zoomScale="101" workbookViewId="0">
      <selection activeCell="E6" sqref="E6"/>
    </sheetView>
  </sheetViews>
  <sheetFormatPr defaultRowHeight="14.5" x14ac:dyDescent="0.35"/>
  <cols>
    <col min="1" max="1" width="3.90625" customWidth="1"/>
    <col min="2" max="2" width="22" bestFit="1" customWidth="1"/>
    <col min="3" max="3" width="23.81640625" customWidth="1"/>
    <col min="4" max="4" width="5.6328125" customWidth="1"/>
    <col min="5" max="5" width="25.1796875" style="1" customWidth="1"/>
    <col min="6" max="6" width="5.6328125" customWidth="1"/>
    <col min="7" max="7" width="25.1796875" customWidth="1"/>
    <col min="8" max="8" width="5.6328125" customWidth="1"/>
    <col min="9" max="9" width="25.1796875" customWidth="1"/>
  </cols>
  <sheetData>
    <row r="2" spans="2:9" x14ac:dyDescent="0.35">
      <c r="B2" s="15" t="s">
        <v>144</v>
      </c>
      <c r="C2" s="17" t="s">
        <v>22</v>
      </c>
    </row>
    <row r="3" spans="2:9" x14ac:dyDescent="0.35">
      <c r="B3" s="15" t="s">
        <v>145</v>
      </c>
      <c r="C3" s="14">
        <f>VLOOKUP(C2,'Current MPs'!C3:L22,7,'Current MPs'!J1)</f>
        <v>1318024</v>
      </c>
      <c r="F3" s="20"/>
    </row>
    <row r="4" spans="2:9" x14ac:dyDescent="0.35">
      <c r="B4" s="15" t="s">
        <v>8</v>
      </c>
      <c r="C4" s="14">
        <f>VLOOKUP(C2,'Current MPs'!C3:L22,8,'Current MPs'!J1)</f>
        <v>1076882</v>
      </c>
      <c r="E4"/>
    </row>
    <row r="6" spans="2:9" ht="20.5" customHeight="1" x14ac:dyDescent="0.35"/>
    <row r="10" spans="2:9" x14ac:dyDescent="0.35">
      <c r="B10" s="16" t="s">
        <v>146</v>
      </c>
      <c r="C10" s="19" t="str">
        <f>VLOOKUP(C2,'Current MPs'!C3:L22,2,'Current MPs'!J1)</f>
        <v>M. K. Raghavan</v>
      </c>
      <c r="E10" s="23" t="str">
        <f>VLOOKUP(C2,'Candidates 2024'!$C$3:$O$22,2,)</f>
        <v>M K Raghavan</v>
      </c>
      <c r="G10" s="24" t="str">
        <f>VLOOKUP(C2,'Candidates 2024'!$C$3:$O$22,6,FALSE)</f>
        <v>Elamaram Kareem</v>
      </c>
      <c r="I10" s="24" t="str">
        <f>VLOOKUP(C2,'Candidates 2024'!$C$3:$O$22,10,FALSE)</f>
        <v>M T Ramesh</v>
      </c>
    </row>
    <row r="11" spans="2:9" x14ac:dyDescent="0.35">
      <c r="B11" s="16" t="s">
        <v>4</v>
      </c>
      <c r="C11" s="19">
        <f>VLOOKUP(C2,'Current MPs'!C3:L22,4,FALSE)</f>
        <v>71</v>
      </c>
      <c r="E11" s="23">
        <f>VLOOKUP(C2,'Candidates 2024'!$C$3:$O$22,4,FALSE)</f>
        <v>71</v>
      </c>
      <c r="G11" s="23">
        <f>VLOOKUP(C2,'Candidates 2024'!$C$3:$O$22,8,FALSE)</f>
        <v>70</v>
      </c>
      <c r="I11" s="24">
        <f>VLOOKUP(C2,'Candidates 2024'!$C$3:$O$22,12,FALSE)</f>
        <v>53</v>
      </c>
    </row>
    <row r="12" spans="2:9" x14ac:dyDescent="0.35">
      <c r="B12" s="16" t="s">
        <v>6</v>
      </c>
      <c r="C12" s="1" t="str">
        <f>VLOOKUP(C2,'Current MPs'!C3:L22,6,FALSE)</f>
        <v>INC</v>
      </c>
      <c r="E12" s="23" t="str">
        <f>VLOOKUP(C2,'Candidates 2024'!$C$3:$O$22,5,FALSE)</f>
        <v>INC</v>
      </c>
      <c r="G12" s="23" t="str">
        <f>VLOOKUP(C2,'Candidates 2024'!$C$3:$O$22,9,FALSE)</f>
        <v>CPI(M)</v>
      </c>
      <c r="I12" s="23" t="str">
        <f>VLOOKUP(C2,'Candidates 2024'!$C$3:$O$22,13,FALSE)</f>
        <v>BJP</v>
      </c>
    </row>
    <row r="13" spans="2:9" x14ac:dyDescent="0.35">
      <c r="B13" s="16" t="s">
        <v>5</v>
      </c>
      <c r="C13" s="4" t="str">
        <f>VLOOKUP(C2,'Current MPs'!C3:L22,5,FALSE)</f>
        <v>UDF</v>
      </c>
      <c r="E13" s="21" t="s">
        <v>14</v>
      </c>
      <c r="G13" s="18" t="s">
        <v>44</v>
      </c>
      <c r="I13" s="22" t="s">
        <v>148</v>
      </c>
    </row>
    <row r="15" spans="2:9" x14ac:dyDescent="0.35">
      <c r="B15" s="16" t="s">
        <v>147</v>
      </c>
    </row>
    <row r="16" spans="2:9" x14ac:dyDescent="0.35">
      <c r="B16" s="4">
        <f>VLOOKUP(C2,'Current MPs'!C3:L22,9,FALSE)</f>
        <v>493444</v>
      </c>
    </row>
    <row r="17" spans="2:5" x14ac:dyDescent="0.35">
      <c r="B17" s="16" t="s">
        <v>10</v>
      </c>
      <c r="D17" s="1"/>
      <c r="E17"/>
    </row>
    <row r="18" spans="2:5" x14ac:dyDescent="0.35">
      <c r="B18" s="4">
        <f>VLOOKUP(C2,'Current MPs'!C3:L22,10,FALSE)</f>
        <v>85225</v>
      </c>
    </row>
    <row r="21" spans="2:5" x14ac:dyDescent="0.35">
      <c r="B21" s="16" t="s">
        <v>1</v>
      </c>
      <c r="C21" s="3" t="str">
        <f>C2</f>
        <v>Kozhikode</v>
      </c>
    </row>
    <row r="22" spans="2:5" x14ac:dyDescent="0.35">
      <c r="B22" s="16" t="s">
        <v>14</v>
      </c>
      <c r="C22" s="4">
        <f>VLOOKUP(Sheet1!C21,'2019 Results'!C3:F22,2,FALSE)</f>
        <v>493444</v>
      </c>
    </row>
    <row r="23" spans="2:5" x14ac:dyDescent="0.35">
      <c r="B23" s="16" t="s">
        <v>44</v>
      </c>
      <c r="C23" s="4">
        <f>VLOOKUP(Sheet1!C21,'2019 Results'!C3:F22,3,FALSE)</f>
        <v>408219</v>
      </c>
    </row>
    <row r="24" spans="2:5" x14ac:dyDescent="0.35">
      <c r="B24" s="16" t="s">
        <v>148</v>
      </c>
      <c r="C24" s="4">
        <f>VLOOKUP(Sheet1!C21,'2019 Results'!C3:F22,4,FALSE)</f>
        <v>161216</v>
      </c>
    </row>
    <row r="27" spans="2:5" x14ac:dyDescent="0.35">
      <c r="B27" t="str">
        <f>VLOOKUP(C2,Constituencies!C3:D22,2,FALSE)</f>
        <v>കോഴിക്കോട്</v>
      </c>
    </row>
  </sheetData>
  <conditionalFormatting sqref="C13">
    <cfRule type="cellIs" dxfId="2" priority="1" operator="equal">
      <formula>"NDC"</formula>
    </cfRule>
    <cfRule type="cellIs" dxfId="1" priority="2" operator="equal">
      <formula>"LDF"</formula>
    </cfRule>
    <cfRule type="cellIs" dxfId="0" priority="3" operator="equal">
      <formula>"UDF"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A3E7DB-9F0E-442A-90C3-021BF8788DA1}">
          <x14:formula1>
            <xm:f>Constituencies!$C$3:$C$22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Current MPs</vt:lpstr>
      <vt:lpstr>Candidates 2024</vt:lpstr>
      <vt:lpstr>Constituencies</vt:lpstr>
      <vt:lpstr>2019 Results</vt:lpstr>
      <vt:lpstr>Sheet1</vt:lpstr>
      <vt:lpstr>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shakira shaki</dc:creator>
  <cp:lastModifiedBy>shakira shaki</cp:lastModifiedBy>
  <dcterms:created xsi:type="dcterms:W3CDTF">2024-09-21T05:31:39Z</dcterms:created>
  <dcterms:modified xsi:type="dcterms:W3CDTF">2024-09-21T22:32:41Z</dcterms:modified>
</cp:coreProperties>
</file>