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DATA ANALYS\EXCEL\"/>
    </mc:Choice>
  </mc:AlternateContent>
  <xr:revisionPtr revIDLastSave="0" documentId="13_ncr:1_{C99FC32F-F01A-422E-9F42-E4FDDEA7F4C8}" xr6:coauthVersionLast="47" xr6:coauthVersionMax="47" xr10:uidLastSave="{00000000-0000-0000-0000-000000000000}"/>
  <bookViews>
    <workbookView xWindow="-110" yWindow="-110" windowWidth="19420" windowHeight="10420" activeTab="2" xr2:uid="{793B9B8E-350E-45BD-BDA9-593F5F08084A}"/>
  </bookViews>
  <sheets>
    <sheet name="Dataset" sheetId="7" r:id="rId1"/>
    <sheet name="Pivot table" sheetId="5" r:id="rId2"/>
    <sheet name="DashBoard" sheetId="3" r:id="rId3"/>
  </sheets>
  <definedNames>
    <definedName name="Slicer_Month">#N/A</definedName>
    <definedName name="Slicer_Quart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5" l="1"/>
  <c r="E17" i="5"/>
  <c r="E6" i="5"/>
  <c r="E5" i="5"/>
  <c r="F17" i="5"/>
</calcChain>
</file>

<file path=xl/sharedStrings.xml><?xml version="1.0" encoding="utf-8"?>
<sst xmlns="http://schemas.openxmlformats.org/spreadsheetml/2006/main" count="254" uniqueCount="44">
  <si>
    <t>Month</t>
  </si>
  <si>
    <t>Quarter</t>
  </si>
  <si>
    <t>Region</t>
  </si>
  <si>
    <t>Sales</t>
  </si>
  <si>
    <t>Target Sales</t>
  </si>
  <si>
    <t>Profit</t>
  </si>
  <si>
    <t>Customers</t>
  </si>
  <si>
    <t>Customers Last Year</t>
  </si>
  <si>
    <t>Customer Satisfaction Rate</t>
  </si>
  <si>
    <t>Customer Unsatisfaction Rate</t>
  </si>
  <si>
    <t>Quarter 1</t>
  </si>
  <si>
    <t>Argentina</t>
  </si>
  <si>
    <t>Brazil</t>
  </si>
  <si>
    <t>Chicaco</t>
  </si>
  <si>
    <t>Chile</t>
  </si>
  <si>
    <t>Columbia</t>
  </si>
  <si>
    <t>Los Angeles</t>
  </si>
  <si>
    <t>Peru</t>
  </si>
  <si>
    <t>Quarter 2</t>
  </si>
  <si>
    <t>Quarter 3</t>
  </si>
  <si>
    <t>Quarter 4</t>
  </si>
  <si>
    <t>Sum of Sales</t>
  </si>
  <si>
    <t>Row Labels</t>
  </si>
  <si>
    <t>Grand Total</t>
  </si>
  <si>
    <t>Sum of Profit</t>
  </si>
  <si>
    <t>Sum of Customers</t>
  </si>
  <si>
    <t>Values</t>
  </si>
  <si>
    <t>Metric</t>
  </si>
  <si>
    <t>Jan</t>
  </si>
  <si>
    <t>Feb</t>
  </si>
  <si>
    <t>Mar</t>
  </si>
  <si>
    <t>Apr</t>
  </si>
  <si>
    <t>May</t>
  </si>
  <si>
    <t>Jun</t>
  </si>
  <si>
    <t>Jul</t>
  </si>
  <si>
    <t>Aug</t>
  </si>
  <si>
    <t>Sep</t>
  </si>
  <si>
    <t>Oct</t>
  </si>
  <si>
    <t>Nov</t>
  </si>
  <si>
    <t>Dec</t>
  </si>
  <si>
    <t>Sum of Customers Last Year</t>
  </si>
  <si>
    <t>Average of Customer Satisfaction Rate</t>
  </si>
  <si>
    <t>Average of Customer Unsatisfaction Rate</t>
  </si>
  <si>
    <t>Sum of Target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</si>
</sst>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 #,##0_-;\-* #,##0_-;_-* &quot;-&quot;??_-;_-@"/>
  </numFmts>
  <fonts count="6" x14ac:knownFonts="1">
    <font>
      <sz val="11"/>
      <color theme="1"/>
      <name val="Calibri"/>
      <family val="2"/>
      <scheme val="minor"/>
    </font>
    <font>
      <b/>
      <sz val="12"/>
      <color theme="0"/>
      <name val="Calibri"/>
    </font>
    <font>
      <sz val="12"/>
      <color theme="1"/>
      <name val="Calibri"/>
    </font>
    <font>
      <sz val="11"/>
      <color theme="1"/>
      <name val="Calibri"/>
      <family val="2"/>
      <scheme val="minor"/>
    </font>
    <font>
      <b/>
      <sz val="11"/>
      <color theme="1"/>
      <name val="Calibri"/>
      <family val="2"/>
      <scheme val="minor"/>
    </font>
    <font>
      <b/>
      <sz val="12"/>
      <color theme="0"/>
      <name val="Calibri"/>
      <family val="2"/>
    </font>
  </fonts>
  <fills count="5">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0" tint="-0.249977111117893"/>
        <bgColor indexed="64"/>
      </patternFill>
    </fill>
  </fills>
  <borders count="11">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8">
    <xf numFmtId="0" fontId="0" fillId="0" borderId="0" xfId="0"/>
    <xf numFmtId="0" fontId="0" fillId="2" borderId="0" xfId="0" applyFill="1"/>
    <xf numFmtId="0" fontId="0" fillId="0" borderId="0" xfId="0" applyNumberFormat="1"/>
    <xf numFmtId="0" fontId="4" fillId="3" borderId="9" xfId="0" applyFont="1" applyFill="1" applyBorder="1"/>
    <xf numFmtId="0" fontId="0" fillId="0" borderId="0" xfId="0" pivotButton="1"/>
    <xf numFmtId="0" fontId="0" fillId="0" borderId="0" xfId="0" applyAlignment="1">
      <alignment horizontal="left"/>
    </xf>
    <xf numFmtId="0" fontId="0" fillId="0" borderId="10" xfId="0" applyBorder="1"/>
    <xf numFmtId="0" fontId="0" fillId="0" borderId="10" xfId="0" applyBorder="1" applyAlignment="1">
      <alignment horizontal="left"/>
    </xf>
    <xf numFmtId="44" fontId="0" fillId="0" borderId="10" xfId="1" applyFont="1" applyBorder="1"/>
    <xf numFmtId="9" fontId="0" fillId="0" borderId="0" xfId="0" applyNumberFormat="1"/>
    <xf numFmtId="9" fontId="0" fillId="0" borderId="0" xfId="2" applyFont="1"/>
    <xf numFmtId="0" fontId="0" fillId="4" borderId="0" xfId="0" applyFill="1"/>
    <xf numFmtId="0" fontId="5" fillId="0" borderId="1" xfId="0" applyFont="1" applyBorder="1"/>
    <xf numFmtId="0" fontId="0" fillId="0" borderId="0" xfId="0"/>
    <xf numFmtId="0" fontId="1" fillId="0" borderId="2" xfId="0" applyFont="1" applyBorder="1"/>
    <xf numFmtId="0" fontId="1" fillId="0" borderId="3" xfId="0" applyFont="1" applyBorder="1"/>
    <xf numFmtId="17" fontId="2" fillId="0" borderId="4" xfId="0" applyNumberFormat="1" applyFont="1" applyBorder="1"/>
    <xf numFmtId="164" fontId="2" fillId="0" borderId="5" xfId="0" applyNumberFormat="1" applyFont="1" applyBorder="1"/>
    <xf numFmtId="0" fontId="2" fillId="0" borderId="5" xfId="0" applyFont="1" applyBorder="1"/>
    <xf numFmtId="9" fontId="2" fillId="0" borderId="5" xfId="0" applyNumberFormat="1" applyFont="1" applyBorder="1"/>
    <xf numFmtId="9" fontId="2" fillId="0" borderId="6" xfId="0" applyNumberFormat="1" applyFont="1" applyBorder="1"/>
    <xf numFmtId="17" fontId="2" fillId="0" borderId="5" xfId="0" applyNumberFormat="1" applyFont="1" applyBorder="1"/>
    <xf numFmtId="17" fontId="2" fillId="0" borderId="7" xfId="0" applyNumberFormat="1" applyFont="1" applyBorder="1"/>
    <xf numFmtId="0" fontId="2" fillId="0" borderId="8" xfId="0" applyFont="1" applyBorder="1"/>
    <xf numFmtId="17" fontId="2" fillId="0" borderId="8" xfId="0" applyNumberFormat="1" applyFont="1" applyBorder="1"/>
    <xf numFmtId="164" fontId="2" fillId="0" borderId="8" xfId="0" applyNumberFormat="1" applyFont="1" applyBorder="1"/>
    <xf numFmtId="9" fontId="2" fillId="0" borderId="8" xfId="0" applyNumberFormat="1" applyFont="1" applyBorder="1"/>
    <xf numFmtId="164" fontId="0" fillId="0" borderId="0" xfId="0" applyNumberFormat="1" applyAlignment="1">
      <alignment horizontal="left"/>
    </xf>
  </cellXfs>
  <cellStyles count="3">
    <cellStyle name="Currency" xfId="1" builtinId="4"/>
    <cellStyle name="Normal" xfId="0" builtinId="0"/>
    <cellStyle name="Percent" xfId="2" builtinId="5"/>
  </cellStyles>
  <dxfs count="29">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1" defaultTableStyle="TableStyleMedium2" defaultPivotStyle="PivotStyleLight16">
    <tableStyle name="Data-style" pivot="0" count="3" xr9:uid="{68513057-BEDF-4D63-B1FF-30A18869A188}">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[Project-2(sales_Dashboard).xlsx]Pivot table!Cus/month vs last</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table'!$B$12</c:f>
              <c:strCache>
                <c:ptCount val="1"/>
                <c:pt idx="0">
                  <c:v>Sum of Customers Last Year</c:v>
                </c:pt>
              </c:strCache>
            </c:strRef>
          </c:tx>
          <c:spPr>
            <a:ln w="28575" cap="rnd">
              <a:solidFill>
                <a:schemeClr val="accent1"/>
              </a:solidFill>
              <a:round/>
            </a:ln>
            <a:effectLst/>
          </c:spPr>
          <c:marker>
            <c:symbol val="none"/>
          </c:marker>
          <c:cat>
            <c:strRef>
              <c:f>'Pivot table'!$A$13:$A$25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table'!$B$13:$B$25</c:f>
              <c:numCache>
                <c:formatCode>General</c:formatCode>
                <c:ptCount val="12"/>
                <c:pt idx="0">
                  <c:v>73</c:v>
                </c:pt>
                <c:pt idx="1">
                  <c:v>61</c:v>
                </c:pt>
                <c:pt idx="2">
                  <c:v>55</c:v>
                </c:pt>
                <c:pt idx="3">
                  <c:v>91</c:v>
                </c:pt>
                <c:pt idx="4">
                  <c:v>76</c:v>
                </c:pt>
                <c:pt idx="5">
                  <c:v>72</c:v>
                </c:pt>
                <c:pt idx="6">
                  <c:v>79</c:v>
                </c:pt>
                <c:pt idx="7">
                  <c:v>84</c:v>
                </c:pt>
                <c:pt idx="8">
                  <c:v>97</c:v>
                </c:pt>
                <c:pt idx="9">
                  <c:v>130</c:v>
                </c:pt>
                <c:pt idx="10">
                  <c:v>119</c:v>
                </c:pt>
                <c:pt idx="11">
                  <c:v>124</c:v>
                </c:pt>
              </c:numCache>
            </c:numRef>
          </c:val>
          <c:smooth val="0"/>
          <c:extLst>
            <c:ext xmlns:c16="http://schemas.microsoft.com/office/drawing/2014/chart" uri="{C3380CC4-5D6E-409C-BE32-E72D297353CC}">
              <c16:uniqueId val="{00000000-DC9C-4A2D-947F-C5B23070B1A1}"/>
            </c:ext>
          </c:extLst>
        </c:ser>
        <c:ser>
          <c:idx val="1"/>
          <c:order val="1"/>
          <c:tx>
            <c:strRef>
              <c:f>'Pivot table'!$C$12</c:f>
              <c:strCache>
                <c:ptCount val="1"/>
                <c:pt idx="0">
                  <c:v>Sum of Customers</c:v>
                </c:pt>
              </c:strCache>
            </c:strRef>
          </c:tx>
          <c:spPr>
            <a:ln w="28575" cap="rnd">
              <a:solidFill>
                <a:schemeClr val="accent2"/>
              </a:solidFill>
              <a:round/>
            </a:ln>
            <a:effectLst/>
          </c:spPr>
          <c:marker>
            <c:symbol val="none"/>
          </c:marker>
          <c:cat>
            <c:strRef>
              <c:f>'Pivot table'!$A$13:$A$25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table'!$C$13:$C$25</c:f>
              <c:numCache>
                <c:formatCode>General</c:formatCode>
                <c:ptCount val="12"/>
                <c:pt idx="0">
                  <c:v>19</c:v>
                </c:pt>
                <c:pt idx="1">
                  <c:v>21</c:v>
                </c:pt>
                <c:pt idx="2">
                  <c:v>25</c:v>
                </c:pt>
                <c:pt idx="3">
                  <c:v>52</c:v>
                </c:pt>
                <c:pt idx="4">
                  <c:v>49</c:v>
                </c:pt>
                <c:pt idx="5">
                  <c:v>49</c:v>
                </c:pt>
                <c:pt idx="6">
                  <c:v>79</c:v>
                </c:pt>
                <c:pt idx="7">
                  <c:v>90</c:v>
                </c:pt>
                <c:pt idx="8">
                  <c:v>77</c:v>
                </c:pt>
                <c:pt idx="9">
                  <c:v>129</c:v>
                </c:pt>
                <c:pt idx="10">
                  <c:v>127</c:v>
                </c:pt>
                <c:pt idx="11">
                  <c:v>125</c:v>
                </c:pt>
              </c:numCache>
            </c:numRef>
          </c:val>
          <c:smooth val="0"/>
          <c:extLst>
            <c:ext xmlns:c16="http://schemas.microsoft.com/office/drawing/2014/chart" uri="{C3380CC4-5D6E-409C-BE32-E72D297353CC}">
              <c16:uniqueId val="{00000001-DC9C-4A2D-947F-C5B23070B1A1}"/>
            </c:ext>
          </c:extLst>
        </c:ser>
        <c:dLbls>
          <c:showLegendKey val="0"/>
          <c:showVal val="0"/>
          <c:showCatName val="0"/>
          <c:showSerName val="0"/>
          <c:showPercent val="0"/>
          <c:showBubbleSize val="0"/>
        </c:dLbls>
        <c:smooth val="0"/>
        <c:axId val="780573808"/>
        <c:axId val="780574288"/>
      </c:lineChart>
      <c:catAx>
        <c:axId val="78057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574288"/>
        <c:crosses val="autoZero"/>
        <c:auto val="1"/>
        <c:lblAlgn val="ctr"/>
        <c:lblOffset val="100"/>
        <c:noMultiLvlLbl val="0"/>
      </c:catAx>
      <c:valAx>
        <c:axId val="78057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57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[Project-2(sales_Dashboard).xlsx]Pivot table!satisfaction</c:name>
    <c:fmtId val="23"/>
  </c:pivotSource>
  <c:chart>
    <c:title>
      <c:tx>
        <c:rich>
          <a:bodyPr rot="0" spcFirstLastPara="1" vertOverflow="ellipsis" vert="horz" wrap="square" anchor="ctr" anchorCtr="1"/>
          <a:lstStyle/>
          <a:p>
            <a:pPr>
              <a:defRPr sz="1200" b="1" i="0" u="none" strike="noStrike" kern="1200" spc="0" baseline="0">
                <a:solidFill>
                  <a:schemeClr val="accent1">
                    <a:lumMod val="75000"/>
                  </a:schemeClr>
                </a:solidFill>
                <a:latin typeface="+mn-lt"/>
                <a:ea typeface="+mn-ea"/>
                <a:cs typeface="+mn-cs"/>
              </a:defRPr>
            </a:pPr>
            <a:r>
              <a:rPr lang="en-US" sz="1200" b="1">
                <a:solidFill>
                  <a:schemeClr val="accent1">
                    <a:lumMod val="75000"/>
                  </a:schemeClr>
                </a:solidFill>
              </a:rPr>
              <a:t>Customer</a:t>
            </a:r>
            <a:r>
              <a:rPr lang="en-US" sz="1200" b="1" baseline="0">
                <a:solidFill>
                  <a:schemeClr val="accent1">
                    <a:lumMod val="75000"/>
                  </a:schemeClr>
                </a:solidFill>
              </a:rPr>
              <a:t> Statisfaction Rate</a:t>
            </a:r>
          </a:p>
          <a:p>
            <a:pPr>
              <a:defRPr sz="1200" b="1">
                <a:solidFill>
                  <a:schemeClr val="accent1">
                    <a:lumMod val="75000"/>
                  </a:schemeClr>
                </a:solidFill>
              </a:defRPr>
            </a:pPr>
            <a:endParaRPr lang="en-US" sz="1200" b="1">
              <a:solidFill>
                <a:schemeClr val="accent1">
                  <a:lumMod val="75000"/>
                </a:schemeClr>
              </a:solidFill>
            </a:endParaRPr>
          </a:p>
        </c:rich>
      </c:tx>
      <c:layout>
        <c:manualLayout>
          <c:xMode val="edge"/>
          <c:yMode val="edge"/>
          <c:x val="0.27779561059013513"/>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9351335067400564"/>
          <c:y val="0.18383305043453893"/>
          <c:w val="0.42159984652272264"/>
          <c:h val="0.69704500797742752"/>
        </c:manualLayout>
      </c:layout>
      <c:doughnutChart>
        <c:varyColors val="1"/>
        <c:ser>
          <c:idx val="0"/>
          <c:order val="0"/>
          <c:tx>
            <c:strRef>
              <c:f>'Pivot table'!$F$12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1F-4FA5-925D-7A35682A8D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1F-4FA5-925D-7A35682A8DCC}"/>
              </c:ext>
            </c:extLst>
          </c:dPt>
          <c:cat>
            <c:strRef>
              <c:f>'Pivot table'!$E$13:$E$14</c:f>
              <c:strCache>
                <c:ptCount val="2"/>
                <c:pt idx="0">
                  <c:v>Average of Customer Satisfaction Rate</c:v>
                </c:pt>
                <c:pt idx="1">
                  <c:v>Average of Customer Unsatisfaction Rate</c:v>
                </c:pt>
              </c:strCache>
            </c:strRef>
          </c:cat>
          <c:val>
            <c:numRef>
              <c:f>'Pivot table'!$F$13:$F$14</c:f>
              <c:numCache>
                <c:formatCode>0%</c:formatCode>
                <c:ptCount val="2"/>
                <c:pt idx="0">
                  <c:v>0.41940437577193168</c:v>
                </c:pt>
                <c:pt idx="1">
                  <c:v>0.58107565306154452</c:v>
                </c:pt>
              </c:numCache>
            </c:numRef>
          </c:val>
          <c:extLst>
            <c:ext xmlns:c16="http://schemas.microsoft.com/office/drawing/2014/chart" uri="{C3380CC4-5D6E-409C-BE32-E72D297353CC}">
              <c16:uniqueId val="{00000004-C51F-4FA5-925D-7A35682A8DC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[Project-2(sales_Dashboard).xlsx]Pivot table!mnthly-sales vs target</c:name>
    <c:fmtId val="2"/>
  </c:pivotSource>
  <c:chart>
    <c:title>
      <c:tx>
        <c:rich>
          <a:bodyPr rot="0" spcFirstLastPara="1" vertOverflow="ellipsis" vert="horz" wrap="square" anchor="ctr" anchorCtr="1"/>
          <a:lstStyle/>
          <a:p>
            <a:pPr>
              <a:defRPr sz="1200" b="0" i="0" u="none" strike="noStrike" kern="1200" spc="0" baseline="0">
                <a:solidFill>
                  <a:schemeClr val="accent1">
                    <a:lumMod val="75000"/>
                  </a:schemeClr>
                </a:solidFill>
                <a:latin typeface="+mn-lt"/>
                <a:ea typeface="+mn-ea"/>
                <a:cs typeface="+mn-cs"/>
              </a:defRPr>
            </a:pPr>
            <a:r>
              <a:rPr lang="en-US" sz="1200" b="1">
                <a:solidFill>
                  <a:schemeClr val="accent1">
                    <a:lumMod val="75000"/>
                  </a:schemeClr>
                </a:solidFill>
              </a:rPr>
              <a:t>Monthly</a:t>
            </a:r>
            <a:r>
              <a:rPr lang="en-US" sz="1200" b="1" baseline="0">
                <a:solidFill>
                  <a:schemeClr val="accent1">
                    <a:lumMod val="75000"/>
                  </a:schemeClr>
                </a:solidFill>
              </a:rPr>
              <a:t> Sales vs Target</a:t>
            </a:r>
            <a:endParaRPr lang="en-US" sz="1200"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table'!$B$30</c:f>
              <c:strCache>
                <c:ptCount val="1"/>
                <c:pt idx="0">
                  <c:v>Sum of Sales</c:v>
                </c:pt>
              </c:strCache>
            </c:strRef>
          </c:tx>
          <c:spPr>
            <a:solidFill>
              <a:schemeClr val="accent1"/>
            </a:solidFill>
            <a:ln>
              <a:noFill/>
            </a:ln>
            <a:effectLst/>
          </c:spPr>
          <c:cat>
            <c:strRef>
              <c:f>'Pivot table'!$A$31:$A$43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table'!$B$31:$B$43</c:f>
              <c:numCache>
                <c:formatCode>General</c:formatCode>
                <c:ptCount val="12"/>
                <c:pt idx="0">
                  <c:v>446</c:v>
                </c:pt>
                <c:pt idx="1">
                  <c:v>318</c:v>
                </c:pt>
                <c:pt idx="2">
                  <c:v>315</c:v>
                </c:pt>
                <c:pt idx="3">
                  <c:v>270</c:v>
                </c:pt>
                <c:pt idx="4">
                  <c:v>473</c:v>
                </c:pt>
                <c:pt idx="5">
                  <c:v>359</c:v>
                </c:pt>
                <c:pt idx="6">
                  <c:v>375</c:v>
                </c:pt>
                <c:pt idx="7">
                  <c:v>490</c:v>
                </c:pt>
                <c:pt idx="8">
                  <c:v>297</c:v>
                </c:pt>
                <c:pt idx="9">
                  <c:v>444</c:v>
                </c:pt>
                <c:pt idx="10">
                  <c:v>377</c:v>
                </c:pt>
                <c:pt idx="11">
                  <c:v>386</c:v>
                </c:pt>
              </c:numCache>
            </c:numRef>
          </c:val>
          <c:extLst>
            <c:ext xmlns:c16="http://schemas.microsoft.com/office/drawing/2014/chart" uri="{C3380CC4-5D6E-409C-BE32-E72D297353CC}">
              <c16:uniqueId val="{00000000-28E6-481D-B3F8-7A101B316087}"/>
            </c:ext>
          </c:extLst>
        </c:ser>
        <c:ser>
          <c:idx val="1"/>
          <c:order val="1"/>
          <c:tx>
            <c:strRef>
              <c:f>'Pivot table'!$C$30</c:f>
              <c:strCache>
                <c:ptCount val="1"/>
                <c:pt idx="0">
                  <c:v>Sum of Target Sales</c:v>
                </c:pt>
              </c:strCache>
            </c:strRef>
          </c:tx>
          <c:spPr>
            <a:solidFill>
              <a:schemeClr val="accent2"/>
            </a:solidFill>
            <a:ln>
              <a:noFill/>
            </a:ln>
            <a:effectLst/>
          </c:spPr>
          <c:cat>
            <c:strRef>
              <c:f>'Pivot table'!$A$31:$A$43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table'!$C$31:$C$43</c:f>
              <c:numCache>
                <c:formatCode>General</c:formatCode>
                <c:ptCount val="12"/>
                <c:pt idx="0">
                  <c:v>421</c:v>
                </c:pt>
                <c:pt idx="1">
                  <c:v>456</c:v>
                </c:pt>
                <c:pt idx="2">
                  <c:v>385</c:v>
                </c:pt>
                <c:pt idx="3">
                  <c:v>354</c:v>
                </c:pt>
                <c:pt idx="4">
                  <c:v>441</c:v>
                </c:pt>
                <c:pt idx="5">
                  <c:v>472</c:v>
                </c:pt>
                <c:pt idx="6">
                  <c:v>234</c:v>
                </c:pt>
                <c:pt idx="7">
                  <c:v>380</c:v>
                </c:pt>
                <c:pt idx="8">
                  <c:v>331</c:v>
                </c:pt>
                <c:pt idx="9">
                  <c:v>444</c:v>
                </c:pt>
                <c:pt idx="10">
                  <c:v>377</c:v>
                </c:pt>
                <c:pt idx="11">
                  <c:v>315</c:v>
                </c:pt>
              </c:numCache>
            </c:numRef>
          </c:val>
          <c:extLst>
            <c:ext xmlns:c16="http://schemas.microsoft.com/office/drawing/2014/chart" uri="{C3380CC4-5D6E-409C-BE32-E72D297353CC}">
              <c16:uniqueId val="{00000001-28E6-481D-B3F8-7A101B316087}"/>
            </c:ext>
          </c:extLst>
        </c:ser>
        <c:dLbls>
          <c:showLegendKey val="0"/>
          <c:showVal val="0"/>
          <c:showCatName val="0"/>
          <c:showSerName val="0"/>
          <c:showPercent val="0"/>
          <c:showBubbleSize val="0"/>
        </c:dLbls>
        <c:axId val="933438320"/>
        <c:axId val="933439280"/>
      </c:areaChart>
      <c:catAx>
        <c:axId val="933438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39280"/>
        <c:crosses val="autoZero"/>
        <c:auto val="1"/>
        <c:lblAlgn val="ctr"/>
        <c:lblOffset val="100"/>
        <c:noMultiLvlLbl val="0"/>
      </c:catAx>
      <c:valAx>
        <c:axId val="93343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383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[Project-2(sales_Dashboard).xlsx]Pivot table!month vs profit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Month</a:t>
            </a:r>
            <a:r>
              <a:rPr lang="en-US" b="1" baseline="0">
                <a:solidFill>
                  <a:schemeClr val="accent1">
                    <a:lumMod val="75000"/>
                  </a:schemeClr>
                </a:solidFill>
              </a:rPr>
              <a:t> vs Profit</a:t>
            </a:r>
          </a:p>
          <a:p>
            <a:pPr>
              <a:defRPr/>
            </a:pP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table'!$E$32</c:f>
              <c:strCache>
                <c:ptCount val="1"/>
                <c:pt idx="0">
                  <c:v>Total</c:v>
                </c:pt>
              </c:strCache>
            </c:strRef>
          </c:tx>
          <c:spPr>
            <a:solidFill>
              <a:schemeClr val="accent1"/>
            </a:solidFill>
            <a:ln>
              <a:noFill/>
            </a:ln>
            <a:effectLst/>
          </c:spPr>
          <c:invertIfNegative val="0"/>
          <c:cat>
            <c:strRef>
              <c:f>'Pivot table'!$D$33:$D$45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table'!$E$33:$E$45</c:f>
              <c:numCache>
                <c:formatCode>General</c:formatCode>
                <c:ptCount val="12"/>
                <c:pt idx="0">
                  <c:v>19</c:v>
                </c:pt>
                <c:pt idx="1">
                  <c:v>24</c:v>
                </c:pt>
                <c:pt idx="2">
                  <c:v>18</c:v>
                </c:pt>
                <c:pt idx="3">
                  <c:v>56</c:v>
                </c:pt>
                <c:pt idx="4">
                  <c:v>53</c:v>
                </c:pt>
                <c:pt idx="5">
                  <c:v>53</c:v>
                </c:pt>
                <c:pt idx="6">
                  <c:v>65</c:v>
                </c:pt>
                <c:pt idx="7">
                  <c:v>55</c:v>
                </c:pt>
                <c:pt idx="8">
                  <c:v>66</c:v>
                </c:pt>
                <c:pt idx="9">
                  <c:v>71</c:v>
                </c:pt>
                <c:pt idx="10">
                  <c:v>102</c:v>
                </c:pt>
                <c:pt idx="11">
                  <c:v>65</c:v>
                </c:pt>
              </c:numCache>
            </c:numRef>
          </c:val>
          <c:extLst>
            <c:ext xmlns:c16="http://schemas.microsoft.com/office/drawing/2014/chart" uri="{C3380CC4-5D6E-409C-BE32-E72D297353CC}">
              <c16:uniqueId val="{00000000-8675-442E-9516-4EFB07AD57A4}"/>
            </c:ext>
          </c:extLst>
        </c:ser>
        <c:dLbls>
          <c:showLegendKey val="0"/>
          <c:showVal val="0"/>
          <c:showCatName val="0"/>
          <c:showSerName val="0"/>
          <c:showPercent val="0"/>
          <c:showBubbleSize val="0"/>
        </c:dLbls>
        <c:gapWidth val="219"/>
        <c:overlap val="-27"/>
        <c:axId val="347047952"/>
        <c:axId val="347030192"/>
      </c:barChart>
      <c:catAx>
        <c:axId val="3470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30192"/>
        <c:crosses val="autoZero"/>
        <c:auto val="1"/>
        <c:lblAlgn val="ctr"/>
        <c:lblOffset val="100"/>
        <c:noMultiLvlLbl val="0"/>
      </c:catAx>
      <c:valAx>
        <c:axId val="3470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[Project-2(sales_Dashboard).xlsx]Pivot table!sales vs profit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Profit</a:t>
            </a:r>
            <a:r>
              <a:rPr lang="en-US" b="1" baseline="0">
                <a:solidFill>
                  <a:schemeClr val="accent1">
                    <a:lumMod val="75000"/>
                  </a:schemeClr>
                </a:solidFill>
              </a:rPr>
              <a:t>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table'!$I$32</c:f>
              <c:strCache>
                <c:ptCount val="1"/>
                <c:pt idx="0">
                  <c:v>Total</c:v>
                </c:pt>
              </c:strCache>
            </c:strRef>
          </c:tx>
          <c:spPr>
            <a:ln w="28575" cap="rnd">
              <a:solidFill>
                <a:schemeClr val="accent1"/>
              </a:solidFill>
              <a:round/>
            </a:ln>
            <a:effectLst/>
          </c:spPr>
          <c:marker>
            <c:symbol val="none"/>
          </c:marker>
          <c:cat>
            <c:strRef>
              <c:f>'Pivot table'!$H$33:$H$89</c:f>
              <c:strCache>
                <c:ptCount val="56"/>
                <c:pt idx="0">
                  <c:v> 11 </c:v>
                </c:pt>
                <c:pt idx="1">
                  <c:v> 12 </c:v>
                </c:pt>
                <c:pt idx="2">
                  <c:v> 14 </c:v>
                </c:pt>
                <c:pt idx="3">
                  <c:v> 15 </c:v>
                </c:pt>
                <c:pt idx="4">
                  <c:v> 17 </c:v>
                </c:pt>
                <c:pt idx="5">
                  <c:v> 18 </c:v>
                </c:pt>
                <c:pt idx="6">
                  <c:v> 19 </c:v>
                </c:pt>
                <c:pt idx="7">
                  <c:v> 20 </c:v>
                </c:pt>
                <c:pt idx="8">
                  <c:v> 21 </c:v>
                </c:pt>
                <c:pt idx="9">
                  <c:v> 24 </c:v>
                </c:pt>
                <c:pt idx="10">
                  <c:v> 26 </c:v>
                </c:pt>
                <c:pt idx="11">
                  <c:v> 27 </c:v>
                </c:pt>
                <c:pt idx="12">
                  <c:v> 28 </c:v>
                </c:pt>
                <c:pt idx="13">
                  <c:v> 30 </c:v>
                </c:pt>
                <c:pt idx="14">
                  <c:v> 31 </c:v>
                </c:pt>
                <c:pt idx="15">
                  <c:v> 36 </c:v>
                </c:pt>
                <c:pt idx="16">
                  <c:v> 39 </c:v>
                </c:pt>
                <c:pt idx="17">
                  <c:v> 40 </c:v>
                </c:pt>
                <c:pt idx="18">
                  <c:v> 42 </c:v>
                </c:pt>
                <c:pt idx="19">
                  <c:v> 44 </c:v>
                </c:pt>
                <c:pt idx="20">
                  <c:v> 46 </c:v>
                </c:pt>
                <c:pt idx="21">
                  <c:v> 47 </c:v>
                </c:pt>
                <c:pt idx="22">
                  <c:v> 48 </c:v>
                </c:pt>
                <c:pt idx="23">
                  <c:v> 49 </c:v>
                </c:pt>
                <c:pt idx="24">
                  <c:v> 51 </c:v>
                </c:pt>
                <c:pt idx="25">
                  <c:v> 53 </c:v>
                </c:pt>
                <c:pt idx="26">
                  <c:v> 54 </c:v>
                </c:pt>
                <c:pt idx="27">
                  <c:v> 55 </c:v>
                </c:pt>
                <c:pt idx="28">
                  <c:v> 56 </c:v>
                </c:pt>
                <c:pt idx="29">
                  <c:v> 57 </c:v>
                </c:pt>
                <c:pt idx="30">
                  <c:v> 59 </c:v>
                </c:pt>
                <c:pt idx="31">
                  <c:v> 60 </c:v>
                </c:pt>
                <c:pt idx="32">
                  <c:v> 61 </c:v>
                </c:pt>
                <c:pt idx="33">
                  <c:v> 63 </c:v>
                </c:pt>
                <c:pt idx="34">
                  <c:v> 65 </c:v>
                </c:pt>
                <c:pt idx="35">
                  <c:v> 66 </c:v>
                </c:pt>
                <c:pt idx="36">
                  <c:v> 68 </c:v>
                </c:pt>
                <c:pt idx="37">
                  <c:v> 70 </c:v>
                </c:pt>
                <c:pt idx="38">
                  <c:v> 71 </c:v>
                </c:pt>
                <c:pt idx="39">
                  <c:v> 72 </c:v>
                </c:pt>
                <c:pt idx="40">
                  <c:v> 74 </c:v>
                </c:pt>
                <c:pt idx="41">
                  <c:v> 75 </c:v>
                </c:pt>
                <c:pt idx="42">
                  <c:v> 76 </c:v>
                </c:pt>
                <c:pt idx="43">
                  <c:v> 77 </c:v>
                </c:pt>
                <c:pt idx="44">
                  <c:v> 79 </c:v>
                </c:pt>
                <c:pt idx="45">
                  <c:v> 80 </c:v>
                </c:pt>
                <c:pt idx="46">
                  <c:v> 83 </c:v>
                </c:pt>
                <c:pt idx="47">
                  <c:v> 84 </c:v>
                </c:pt>
                <c:pt idx="48">
                  <c:v> 86 </c:v>
                </c:pt>
                <c:pt idx="49">
                  <c:v> 88 </c:v>
                </c:pt>
                <c:pt idx="50">
                  <c:v> 90 </c:v>
                </c:pt>
                <c:pt idx="51">
                  <c:v> 92 </c:v>
                </c:pt>
                <c:pt idx="52">
                  <c:v> 94 </c:v>
                </c:pt>
                <c:pt idx="53">
                  <c:v> 96 </c:v>
                </c:pt>
                <c:pt idx="54">
                  <c:v> 97 </c:v>
                </c:pt>
                <c:pt idx="55">
                  <c:v> 98 </c:v>
                </c:pt>
              </c:strCache>
            </c:strRef>
          </c:cat>
          <c:val>
            <c:numRef>
              <c:f>'Pivot table'!$I$33:$I$89</c:f>
              <c:numCache>
                <c:formatCode>General</c:formatCode>
                <c:ptCount val="56"/>
                <c:pt idx="0">
                  <c:v>30</c:v>
                </c:pt>
                <c:pt idx="1">
                  <c:v>9</c:v>
                </c:pt>
                <c:pt idx="2">
                  <c:v>16</c:v>
                </c:pt>
                <c:pt idx="3">
                  <c:v>1</c:v>
                </c:pt>
                <c:pt idx="4">
                  <c:v>26</c:v>
                </c:pt>
                <c:pt idx="5">
                  <c:v>7</c:v>
                </c:pt>
                <c:pt idx="6">
                  <c:v>3</c:v>
                </c:pt>
                <c:pt idx="7">
                  <c:v>2</c:v>
                </c:pt>
                <c:pt idx="8">
                  <c:v>16</c:v>
                </c:pt>
                <c:pt idx="9">
                  <c:v>5</c:v>
                </c:pt>
                <c:pt idx="10">
                  <c:v>16</c:v>
                </c:pt>
                <c:pt idx="11">
                  <c:v>2</c:v>
                </c:pt>
                <c:pt idx="12">
                  <c:v>4</c:v>
                </c:pt>
                <c:pt idx="13">
                  <c:v>7</c:v>
                </c:pt>
                <c:pt idx="14">
                  <c:v>7</c:v>
                </c:pt>
                <c:pt idx="15">
                  <c:v>11</c:v>
                </c:pt>
                <c:pt idx="16">
                  <c:v>9</c:v>
                </c:pt>
                <c:pt idx="17">
                  <c:v>1</c:v>
                </c:pt>
                <c:pt idx="18">
                  <c:v>7</c:v>
                </c:pt>
                <c:pt idx="19">
                  <c:v>9</c:v>
                </c:pt>
                <c:pt idx="20">
                  <c:v>17</c:v>
                </c:pt>
                <c:pt idx="21">
                  <c:v>3</c:v>
                </c:pt>
                <c:pt idx="22">
                  <c:v>20</c:v>
                </c:pt>
                <c:pt idx="23">
                  <c:v>27</c:v>
                </c:pt>
                <c:pt idx="24">
                  <c:v>2</c:v>
                </c:pt>
                <c:pt idx="25">
                  <c:v>34</c:v>
                </c:pt>
                <c:pt idx="26">
                  <c:v>23</c:v>
                </c:pt>
                <c:pt idx="27">
                  <c:v>12</c:v>
                </c:pt>
                <c:pt idx="28">
                  <c:v>21</c:v>
                </c:pt>
                <c:pt idx="29">
                  <c:v>4</c:v>
                </c:pt>
                <c:pt idx="30">
                  <c:v>17</c:v>
                </c:pt>
                <c:pt idx="31">
                  <c:v>26</c:v>
                </c:pt>
                <c:pt idx="32">
                  <c:v>5</c:v>
                </c:pt>
                <c:pt idx="33">
                  <c:v>12</c:v>
                </c:pt>
                <c:pt idx="34">
                  <c:v>12</c:v>
                </c:pt>
                <c:pt idx="35">
                  <c:v>14</c:v>
                </c:pt>
                <c:pt idx="36">
                  <c:v>16</c:v>
                </c:pt>
                <c:pt idx="37">
                  <c:v>23</c:v>
                </c:pt>
                <c:pt idx="38">
                  <c:v>2</c:v>
                </c:pt>
                <c:pt idx="39">
                  <c:v>6</c:v>
                </c:pt>
                <c:pt idx="40">
                  <c:v>20</c:v>
                </c:pt>
                <c:pt idx="41">
                  <c:v>9</c:v>
                </c:pt>
                <c:pt idx="42">
                  <c:v>3</c:v>
                </c:pt>
                <c:pt idx="43">
                  <c:v>23</c:v>
                </c:pt>
                <c:pt idx="44">
                  <c:v>8</c:v>
                </c:pt>
                <c:pt idx="45">
                  <c:v>11</c:v>
                </c:pt>
                <c:pt idx="46">
                  <c:v>9</c:v>
                </c:pt>
                <c:pt idx="47">
                  <c:v>5</c:v>
                </c:pt>
                <c:pt idx="48">
                  <c:v>2</c:v>
                </c:pt>
                <c:pt idx="49">
                  <c:v>20</c:v>
                </c:pt>
                <c:pt idx="50">
                  <c:v>16</c:v>
                </c:pt>
                <c:pt idx="51">
                  <c:v>7</c:v>
                </c:pt>
                <c:pt idx="52">
                  <c:v>9</c:v>
                </c:pt>
                <c:pt idx="53">
                  <c:v>16</c:v>
                </c:pt>
                <c:pt idx="54">
                  <c:v>1</c:v>
                </c:pt>
                <c:pt idx="55">
                  <c:v>4</c:v>
                </c:pt>
              </c:numCache>
            </c:numRef>
          </c:val>
          <c:smooth val="0"/>
          <c:extLst>
            <c:ext xmlns:c16="http://schemas.microsoft.com/office/drawing/2014/chart" uri="{C3380CC4-5D6E-409C-BE32-E72D297353CC}">
              <c16:uniqueId val="{00000000-F885-4826-B7E1-56F688079160}"/>
            </c:ext>
          </c:extLst>
        </c:ser>
        <c:dLbls>
          <c:showLegendKey val="0"/>
          <c:showVal val="0"/>
          <c:showCatName val="0"/>
          <c:showSerName val="0"/>
          <c:showPercent val="0"/>
          <c:showBubbleSize val="0"/>
        </c:dLbls>
        <c:smooth val="0"/>
        <c:axId val="328048688"/>
        <c:axId val="328041968"/>
      </c:lineChart>
      <c:catAx>
        <c:axId val="328048688"/>
        <c:scaling>
          <c:orientation val="minMax"/>
        </c:scaling>
        <c:delete val="1"/>
        <c:axPos val="b"/>
        <c:numFmt formatCode="General" sourceLinked="1"/>
        <c:majorTickMark val="out"/>
        <c:minorTickMark val="none"/>
        <c:tickLblPos val="nextTo"/>
        <c:crossAx val="328041968"/>
        <c:crosses val="autoZero"/>
        <c:auto val="1"/>
        <c:lblAlgn val="ctr"/>
        <c:lblOffset val="100"/>
        <c:noMultiLvlLbl val="0"/>
      </c:catAx>
      <c:valAx>
        <c:axId val="32804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1</xdr:colOff>
      <xdr:row>1</xdr:row>
      <xdr:rowOff>1041</xdr:rowOff>
    </xdr:from>
    <xdr:to>
      <xdr:col>16</xdr:col>
      <xdr:colOff>66454</xdr:colOff>
      <xdr:row>54</xdr:row>
      <xdr:rowOff>1041</xdr:rowOff>
    </xdr:to>
    <xdr:sp macro="" textlink="">
      <xdr:nvSpPr>
        <xdr:cNvPr id="2" name="Rectangle 1">
          <a:extLst>
            <a:ext uri="{FF2B5EF4-FFF2-40B4-BE49-F238E27FC236}">
              <a16:creationId xmlns:a16="http://schemas.microsoft.com/office/drawing/2014/main" id="{98C3C96F-C73F-EAD3-81DC-1BC42443A260}"/>
            </a:ext>
          </a:extLst>
        </xdr:cNvPr>
        <xdr:cNvSpPr/>
      </xdr:nvSpPr>
      <xdr:spPr>
        <a:xfrm>
          <a:off x="1" y="182470"/>
          <a:ext cx="9876108" cy="9670977"/>
        </a:xfrm>
        <a:prstGeom prst="rect">
          <a:avLst/>
        </a:prstGeom>
        <a:solidFill>
          <a:schemeClr val="bg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0</xdr:colOff>
      <xdr:row>1</xdr:row>
      <xdr:rowOff>172212</xdr:rowOff>
    </xdr:from>
    <xdr:to>
      <xdr:col>21</xdr:col>
      <xdr:colOff>306354</xdr:colOff>
      <xdr:row>5</xdr:row>
      <xdr:rowOff>93453</xdr:rowOff>
    </xdr:to>
    <xdr:sp macro="" textlink="">
      <xdr:nvSpPr>
        <xdr:cNvPr id="3" name="Rectangle 2">
          <a:extLst>
            <a:ext uri="{FF2B5EF4-FFF2-40B4-BE49-F238E27FC236}">
              <a16:creationId xmlns:a16="http://schemas.microsoft.com/office/drawing/2014/main" id="{86189190-7DCE-0C20-09DB-8B02CF2EF9A5}"/>
            </a:ext>
          </a:extLst>
        </xdr:cNvPr>
        <xdr:cNvSpPr/>
      </xdr:nvSpPr>
      <xdr:spPr>
        <a:xfrm>
          <a:off x="0" y="359826"/>
          <a:ext cx="14417386" cy="67169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4000" b="1"/>
            <a:t>                                </a:t>
          </a:r>
          <a:r>
            <a:rPr lang="en-US" sz="4000" b="1">
              <a:solidFill>
                <a:schemeClr val="accent1">
                  <a:lumMod val="75000"/>
                </a:schemeClr>
              </a:solidFill>
            </a:rPr>
            <a:t>SALES DASHBOARD</a:t>
          </a:r>
          <a:r>
            <a:rPr lang="en-US" sz="4000" b="1" baseline="0">
              <a:solidFill>
                <a:schemeClr val="accent1">
                  <a:lumMod val="75000"/>
                </a:schemeClr>
              </a:solidFill>
            </a:rPr>
            <a:t> 2024</a:t>
          </a:r>
          <a:endParaRPr lang="en-US" sz="4000" b="1">
            <a:solidFill>
              <a:schemeClr val="accent1">
                <a:lumMod val="75000"/>
              </a:schemeClr>
            </a:solidFill>
          </a:endParaRPr>
        </a:p>
      </xdr:txBody>
    </xdr:sp>
    <xdr:clientData/>
  </xdr:twoCellAnchor>
  <xdr:twoCellAnchor editAs="absolute">
    <xdr:from>
      <xdr:col>10</xdr:col>
      <xdr:colOff>127486</xdr:colOff>
      <xdr:row>6</xdr:row>
      <xdr:rowOff>147298</xdr:rowOff>
    </xdr:from>
    <xdr:to>
      <xdr:col>15</xdr:col>
      <xdr:colOff>446397</xdr:colOff>
      <xdr:row>12</xdr:row>
      <xdr:rowOff>76743</xdr:rowOff>
    </xdr:to>
    <xdr:sp macro="" textlink="'Pivot table'!E5">
      <xdr:nvSpPr>
        <xdr:cNvPr id="6" name="Rectangle: Rounded Corners 5">
          <a:extLst>
            <a:ext uri="{FF2B5EF4-FFF2-40B4-BE49-F238E27FC236}">
              <a16:creationId xmlns:a16="http://schemas.microsoft.com/office/drawing/2014/main" id="{AB48AA89-36E4-45A0-99B4-AC6665A8D033}"/>
            </a:ext>
          </a:extLst>
        </xdr:cNvPr>
        <xdr:cNvSpPr/>
      </xdr:nvSpPr>
      <xdr:spPr>
        <a:xfrm>
          <a:off x="6269289" y="1271560"/>
          <a:ext cx="3389813" cy="105370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1">
                  <a:lumMod val="75000"/>
                </a:schemeClr>
              </a:solidFill>
            </a:rPr>
            <a:t> Profit</a:t>
          </a:r>
        </a:p>
      </xdr:txBody>
    </xdr:sp>
    <xdr:clientData/>
  </xdr:twoCellAnchor>
  <xdr:twoCellAnchor editAs="absolute">
    <xdr:from>
      <xdr:col>16</xdr:col>
      <xdr:colOff>55868</xdr:colOff>
      <xdr:row>6</xdr:row>
      <xdr:rowOff>136542</xdr:rowOff>
    </xdr:from>
    <xdr:to>
      <xdr:col>19</xdr:col>
      <xdr:colOff>708308</xdr:colOff>
      <xdr:row>12</xdr:row>
      <xdr:rowOff>65987</xdr:rowOff>
    </xdr:to>
    <xdr:sp macro="" textlink="'Pivot table'!E6">
      <xdr:nvSpPr>
        <xdr:cNvPr id="7" name="Rectangle: Rounded Corners 6">
          <a:extLst>
            <a:ext uri="{FF2B5EF4-FFF2-40B4-BE49-F238E27FC236}">
              <a16:creationId xmlns:a16="http://schemas.microsoft.com/office/drawing/2014/main" id="{0BE85C6B-8F1C-4740-8722-8BFACACA0F1B}"/>
            </a:ext>
          </a:extLst>
        </xdr:cNvPr>
        <xdr:cNvSpPr/>
      </xdr:nvSpPr>
      <xdr:spPr>
        <a:xfrm>
          <a:off x="9865523" y="1231370"/>
          <a:ext cx="3070793" cy="102427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chemeClr val="accent1">
                  <a:lumMod val="75000"/>
                </a:schemeClr>
              </a:solidFill>
            </a:rPr>
            <a:t> </a:t>
          </a:r>
          <a:r>
            <a:rPr lang="en-US" sz="1800" b="1" baseline="0">
              <a:solidFill>
                <a:schemeClr val="accent1">
                  <a:lumMod val="75000"/>
                </a:schemeClr>
              </a:solidFill>
            </a:rPr>
            <a:t>Customers</a:t>
          </a:r>
          <a:endParaRPr lang="en-US" sz="1800" b="1">
            <a:solidFill>
              <a:schemeClr val="accent1">
                <a:lumMod val="75000"/>
              </a:schemeClr>
            </a:solidFill>
          </a:endParaRPr>
        </a:p>
      </xdr:txBody>
    </xdr:sp>
    <xdr:clientData/>
  </xdr:twoCellAnchor>
  <xdr:twoCellAnchor editAs="absolute">
    <xdr:from>
      <xdr:col>5</xdr:col>
      <xdr:colOff>153155</xdr:colOff>
      <xdr:row>6</xdr:row>
      <xdr:rowOff>152218</xdr:rowOff>
    </xdr:from>
    <xdr:to>
      <xdr:col>9</xdr:col>
      <xdr:colOff>504214</xdr:colOff>
      <xdr:row>12</xdr:row>
      <xdr:rowOff>81663</xdr:rowOff>
    </xdr:to>
    <xdr:sp macro="" textlink="'Pivot table'!E4">
      <xdr:nvSpPr>
        <xdr:cNvPr id="8" name="Rectangle: Rounded Corners 7">
          <a:extLst>
            <a:ext uri="{FF2B5EF4-FFF2-40B4-BE49-F238E27FC236}">
              <a16:creationId xmlns:a16="http://schemas.microsoft.com/office/drawing/2014/main" id="{8EDBF20F-55BB-4B80-9C65-1110B182AD21}"/>
            </a:ext>
          </a:extLst>
        </xdr:cNvPr>
        <xdr:cNvSpPr/>
      </xdr:nvSpPr>
      <xdr:spPr>
        <a:xfrm>
          <a:off x="3218672" y="1247046"/>
          <a:ext cx="2803473" cy="102427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baseline="0">
              <a:solidFill>
                <a:schemeClr val="accent1">
                  <a:lumMod val="75000"/>
                </a:schemeClr>
              </a:solidFill>
              <a:latin typeface="Calibri"/>
              <a:cs typeface="Calibri"/>
            </a:rPr>
            <a:t> Sales</a:t>
          </a:r>
          <a:endParaRPr lang="en-US" sz="1800" b="1" i="0" u="none" strike="noStrike">
            <a:solidFill>
              <a:schemeClr val="accent1">
                <a:lumMod val="75000"/>
              </a:schemeClr>
            </a:solidFill>
            <a:latin typeface="Calibri"/>
            <a:cs typeface="Calibri"/>
          </a:endParaRPr>
        </a:p>
      </xdr:txBody>
    </xdr:sp>
    <xdr:clientData/>
  </xdr:twoCellAnchor>
  <xdr:twoCellAnchor editAs="absolute">
    <xdr:from>
      <xdr:col>11</xdr:col>
      <xdr:colOff>466906</xdr:colOff>
      <xdr:row>8</xdr:row>
      <xdr:rowOff>155454</xdr:rowOff>
    </xdr:from>
    <xdr:to>
      <xdr:col>14</xdr:col>
      <xdr:colOff>439615</xdr:colOff>
      <xdr:row>11</xdr:row>
      <xdr:rowOff>27912</xdr:rowOff>
    </xdr:to>
    <xdr:sp macro="" textlink="'Pivot table'!E5">
      <xdr:nvSpPr>
        <xdr:cNvPr id="10" name="TextBox 9">
          <a:extLst>
            <a:ext uri="{FF2B5EF4-FFF2-40B4-BE49-F238E27FC236}">
              <a16:creationId xmlns:a16="http://schemas.microsoft.com/office/drawing/2014/main" id="{641AFFC5-DBF9-A99A-731C-09177A2F6C7E}"/>
            </a:ext>
          </a:extLst>
        </xdr:cNvPr>
        <xdr:cNvSpPr txBox="1"/>
      </xdr:nvSpPr>
      <xdr:spPr>
        <a:xfrm>
          <a:off x="7144873" y="1606883"/>
          <a:ext cx="1793973" cy="4167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BB7E91F-4461-482C-A19C-88D5E5DC9636}" type="TxLink">
            <a:rPr lang="en-US" sz="2800" b="0" i="0" u="none" strike="noStrike">
              <a:solidFill>
                <a:schemeClr val="accent1">
                  <a:lumMod val="75000"/>
                </a:schemeClr>
              </a:solidFill>
              <a:latin typeface="Calibri"/>
              <a:ea typeface="+mn-ea"/>
              <a:cs typeface="Calibri"/>
            </a:rPr>
            <a:pPr marL="0" indent="0"/>
            <a:t> $647.00 </a:t>
          </a:fld>
          <a:endParaRPr lang="en-US" sz="2800" b="0" i="0" u="none" strike="noStrike">
            <a:solidFill>
              <a:schemeClr val="accent1">
                <a:lumMod val="75000"/>
              </a:schemeClr>
            </a:solidFill>
            <a:latin typeface="Calibri"/>
            <a:ea typeface="+mn-ea"/>
            <a:cs typeface="Calibri"/>
          </a:endParaRPr>
        </a:p>
      </xdr:txBody>
    </xdr:sp>
    <xdr:clientData/>
  </xdr:twoCellAnchor>
  <xdr:twoCellAnchor editAs="absolute">
    <xdr:from>
      <xdr:col>17</xdr:col>
      <xdr:colOff>182621</xdr:colOff>
      <xdr:row>8</xdr:row>
      <xdr:rowOff>168253</xdr:rowOff>
    </xdr:from>
    <xdr:to>
      <xdr:col>19</xdr:col>
      <xdr:colOff>387693</xdr:colOff>
      <xdr:row>12</xdr:row>
      <xdr:rowOff>7781</xdr:rowOff>
    </xdr:to>
    <xdr:sp macro="" textlink="'Pivot table'!E6">
      <xdr:nvSpPr>
        <xdr:cNvPr id="11" name="TextBox 10">
          <a:extLst>
            <a:ext uri="{FF2B5EF4-FFF2-40B4-BE49-F238E27FC236}">
              <a16:creationId xmlns:a16="http://schemas.microsoft.com/office/drawing/2014/main" id="{DEFC1041-AFAB-A812-3624-04B360080470}"/>
            </a:ext>
          </a:extLst>
        </xdr:cNvPr>
        <xdr:cNvSpPr txBox="1"/>
      </xdr:nvSpPr>
      <xdr:spPr>
        <a:xfrm>
          <a:off x="10623687" y="1667269"/>
          <a:ext cx="2013854" cy="5890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DB9940-9423-44B6-8BE2-586630D1AEE9}" type="TxLink">
            <a:rPr lang="en-US" sz="2800" b="0" i="0" u="none" strike="noStrike">
              <a:solidFill>
                <a:schemeClr val="accent1">
                  <a:lumMod val="75000"/>
                </a:schemeClr>
              </a:solidFill>
              <a:latin typeface="Calibri"/>
              <a:cs typeface="Calibri"/>
            </a:rPr>
            <a:pPr/>
            <a:t> $842.00 </a:t>
          </a:fld>
          <a:endParaRPr lang="en-US" sz="2800">
            <a:solidFill>
              <a:schemeClr val="accent1">
                <a:lumMod val="75000"/>
              </a:schemeClr>
            </a:solidFill>
          </a:endParaRPr>
        </a:p>
      </xdr:txBody>
    </xdr:sp>
    <xdr:clientData/>
  </xdr:twoCellAnchor>
  <xdr:twoCellAnchor editAs="absolute">
    <xdr:from>
      <xdr:col>0</xdr:col>
      <xdr:colOff>383791</xdr:colOff>
      <xdr:row>6</xdr:row>
      <xdr:rowOff>111649</xdr:rowOff>
    </xdr:from>
    <xdr:to>
      <xdr:col>5</xdr:col>
      <xdr:colOff>69780</xdr:colOff>
      <xdr:row>51</xdr:row>
      <xdr:rowOff>116782</xdr:rowOff>
    </xdr:to>
    <xdr:sp macro="" textlink="">
      <xdr:nvSpPr>
        <xdr:cNvPr id="13" name="Rectangle 12">
          <a:extLst>
            <a:ext uri="{FF2B5EF4-FFF2-40B4-BE49-F238E27FC236}">
              <a16:creationId xmlns:a16="http://schemas.microsoft.com/office/drawing/2014/main" id="{15105973-6EF8-A679-23A5-5503FC1FC0C2}"/>
            </a:ext>
          </a:extLst>
        </xdr:cNvPr>
        <xdr:cNvSpPr/>
      </xdr:nvSpPr>
      <xdr:spPr>
        <a:xfrm>
          <a:off x="383791" y="1206477"/>
          <a:ext cx="2751506" cy="8216339"/>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140131</xdr:colOff>
      <xdr:row>12</xdr:row>
      <xdr:rowOff>132582</xdr:rowOff>
    </xdr:from>
    <xdr:to>
      <xdr:col>16</xdr:col>
      <xdr:colOff>21505</xdr:colOff>
      <xdr:row>23</xdr:row>
      <xdr:rowOff>97693</xdr:rowOff>
    </xdr:to>
    <xdr:sp macro="" textlink="">
      <xdr:nvSpPr>
        <xdr:cNvPr id="17" name="Rectangle: Rounded Corners 16">
          <a:extLst>
            <a:ext uri="{FF2B5EF4-FFF2-40B4-BE49-F238E27FC236}">
              <a16:creationId xmlns:a16="http://schemas.microsoft.com/office/drawing/2014/main" id="{6359FBC4-89AA-D4DA-CD1A-66DFE3E3C763}"/>
            </a:ext>
          </a:extLst>
        </xdr:cNvPr>
        <xdr:cNvSpPr/>
      </xdr:nvSpPr>
      <xdr:spPr>
        <a:xfrm>
          <a:off x="3211033" y="2381107"/>
          <a:ext cx="6637357" cy="2026258"/>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495441</xdr:colOff>
      <xdr:row>14</xdr:row>
      <xdr:rowOff>149855</xdr:rowOff>
    </xdr:from>
    <xdr:to>
      <xdr:col>15</xdr:col>
      <xdr:colOff>562131</xdr:colOff>
      <xdr:row>22</xdr:row>
      <xdr:rowOff>163812</xdr:rowOff>
    </xdr:to>
    <xdr:graphicFrame macro="">
      <xdr:nvGraphicFramePr>
        <xdr:cNvPr id="18" name="Chart 17">
          <a:extLst>
            <a:ext uri="{FF2B5EF4-FFF2-40B4-BE49-F238E27FC236}">
              <a16:creationId xmlns:a16="http://schemas.microsoft.com/office/drawing/2014/main" id="{5CAD81BA-06F8-48FD-B6D2-B3DEF3246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446591</xdr:colOff>
      <xdr:row>13</xdr:row>
      <xdr:rowOff>20933</xdr:rowOff>
    </xdr:from>
    <xdr:to>
      <xdr:col>11</xdr:col>
      <xdr:colOff>327965</xdr:colOff>
      <xdr:row>14</xdr:row>
      <xdr:rowOff>139560</xdr:rowOff>
    </xdr:to>
    <xdr:sp macro="" textlink="">
      <xdr:nvSpPr>
        <xdr:cNvPr id="19" name="TextBox 18">
          <a:extLst>
            <a:ext uri="{FF2B5EF4-FFF2-40B4-BE49-F238E27FC236}">
              <a16:creationId xmlns:a16="http://schemas.microsoft.com/office/drawing/2014/main" id="{486E799D-6F7A-4E19-87F2-A478F919578A}"/>
            </a:ext>
          </a:extLst>
        </xdr:cNvPr>
        <xdr:cNvSpPr txBox="1"/>
      </xdr:nvSpPr>
      <xdr:spPr>
        <a:xfrm>
          <a:off x="3482031" y="2379504"/>
          <a:ext cx="3523901" cy="3000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Customer Per Month Vs last year</a:t>
          </a:r>
        </a:p>
      </xdr:txBody>
    </xdr:sp>
    <xdr:clientData/>
  </xdr:twoCellAnchor>
  <xdr:twoCellAnchor editAs="absolute">
    <xdr:from>
      <xdr:col>16</xdr:col>
      <xdr:colOff>62297</xdr:colOff>
      <xdr:row>13</xdr:row>
      <xdr:rowOff>14528</xdr:rowOff>
    </xdr:from>
    <xdr:to>
      <xdr:col>20</xdr:col>
      <xdr:colOff>1068413</xdr:colOff>
      <xdr:row>23</xdr:row>
      <xdr:rowOff>70352</xdr:rowOff>
    </xdr:to>
    <xdr:sp macro="" textlink="">
      <xdr:nvSpPr>
        <xdr:cNvPr id="20" name="Rectangle: Rounded Corners 19">
          <a:extLst>
            <a:ext uri="{FF2B5EF4-FFF2-40B4-BE49-F238E27FC236}">
              <a16:creationId xmlns:a16="http://schemas.microsoft.com/office/drawing/2014/main" id="{13A74DFE-B41B-A35F-4931-47F7E74F7774}"/>
            </a:ext>
          </a:extLst>
        </xdr:cNvPr>
        <xdr:cNvSpPr/>
      </xdr:nvSpPr>
      <xdr:spPr>
        <a:xfrm>
          <a:off x="9738487" y="2373099"/>
          <a:ext cx="4251672" cy="1870110"/>
        </a:xfrm>
        <a:prstGeom prst="roundRect">
          <a:avLst>
            <a:gd name="adj" fmla="val 12351"/>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16</xdr:col>
      <xdr:colOff>206822</xdr:colOff>
      <xdr:row>14</xdr:row>
      <xdr:rowOff>28598</xdr:rowOff>
    </xdr:from>
    <xdr:to>
      <xdr:col>20</xdr:col>
      <xdr:colOff>796269</xdr:colOff>
      <xdr:row>22</xdr:row>
      <xdr:rowOff>153172</xdr:rowOff>
    </xdr:to>
    <xdr:graphicFrame macro="">
      <xdr:nvGraphicFramePr>
        <xdr:cNvPr id="21" name="Chart 20">
          <a:extLst>
            <a:ext uri="{FF2B5EF4-FFF2-40B4-BE49-F238E27FC236}">
              <a16:creationId xmlns:a16="http://schemas.microsoft.com/office/drawing/2014/main" id="{BAA670BC-EBAA-4010-A21F-A41413A78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149483</xdr:colOff>
      <xdr:row>23</xdr:row>
      <xdr:rowOff>130342</xdr:rowOff>
    </xdr:from>
    <xdr:to>
      <xdr:col>16</xdr:col>
      <xdr:colOff>79703</xdr:colOff>
      <xdr:row>34</xdr:row>
      <xdr:rowOff>81496</xdr:rowOff>
    </xdr:to>
    <xdr:sp macro="" textlink="">
      <xdr:nvSpPr>
        <xdr:cNvPr id="22" name="Rectangle: Rounded Corners 21">
          <a:extLst>
            <a:ext uri="{FF2B5EF4-FFF2-40B4-BE49-F238E27FC236}">
              <a16:creationId xmlns:a16="http://schemas.microsoft.com/office/drawing/2014/main" id="{D28301D4-3A36-EA2F-6797-39362B4C3CDE}"/>
            </a:ext>
          </a:extLst>
        </xdr:cNvPr>
        <xdr:cNvSpPr/>
      </xdr:nvSpPr>
      <xdr:spPr>
        <a:xfrm>
          <a:off x="3207969" y="4418048"/>
          <a:ext cx="6658890" cy="200179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433024</xdr:colOff>
      <xdr:row>24</xdr:row>
      <xdr:rowOff>24457</xdr:rowOff>
    </xdr:from>
    <xdr:to>
      <xdr:col>13</xdr:col>
      <xdr:colOff>511176</xdr:colOff>
      <xdr:row>33</xdr:row>
      <xdr:rowOff>17478</xdr:rowOff>
    </xdr:to>
    <xdr:graphicFrame macro="">
      <xdr:nvGraphicFramePr>
        <xdr:cNvPr id="23" name="Chart 22">
          <a:extLst>
            <a:ext uri="{FF2B5EF4-FFF2-40B4-BE49-F238E27FC236}">
              <a16:creationId xmlns:a16="http://schemas.microsoft.com/office/drawing/2014/main" id="{A521BF28-D70B-4D43-B009-831FF11B4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233947</xdr:colOff>
      <xdr:row>8</xdr:row>
      <xdr:rowOff>155965</xdr:rowOff>
    </xdr:from>
    <xdr:to>
      <xdr:col>9</xdr:col>
      <xdr:colOff>111403</xdr:colOff>
      <xdr:row>11</xdr:row>
      <xdr:rowOff>77982</xdr:rowOff>
    </xdr:to>
    <xdr:sp macro="" textlink="'Pivot table'!E4">
      <xdr:nvSpPr>
        <xdr:cNvPr id="29" name="TextBox 28">
          <a:extLst>
            <a:ext uri="{FF2B5EF4-FFF2-40B4-BE49-F238E27FC236}">
              <a16:creationId xmlns:a16="http://schemas.microsoft.com/office/drawing/2014/main" id="{968DCE24-979E-99AE-31E3-FF52C1689D0D}"/>
            </a:ext>
          </a:extLst>
        </xdr:cNvPr>
        <xdr:cNvSpPr txBox="1"/>
      </xdr:nvSpPr>
      <xdr:spPr>
        <a:xfrm>
          <a:off x="3910263" y="1671053"/>
          <a:ext cx="1715614" cy="490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C5E18D-FA28-4E45-B43C-3570628E5F71}" type="TxLink">
            <a:rPr lang="en-US" sz="2800" b="0" i="0" u="none" strike="noStrike">
              <a:solidFill>
                <a:schemeClr val="accent1">
                  <a:lumMod val="75000"/>
                </a:schemeClr>
              </a:solidFill>
              <a:latin typeface="Calibri"/>
              <a:ea typeface="+mn-ea"/>
              <a:cs typeface="Calibri"/>
            </a:rPr>
            <a:pPr marL="0" indent="0"/>
            <a:t> $4,550.00 </a:t>
          </a:fld>
          <a:endParaRPr lang="en-US" sz="2800" b="0" i="0" u="none" strike="noStrike">
            <a:solidFill>
              <a:schemeClr val="accent1">
                <a:lumMod val="75000"/>
              </a:schemeClr>
            </a:solidFill>
            <a:latin typeface="Calibri"/>
            <a:ea typeface="+mn-ea"/>
            <a:cs typeface="Calibri"/>
          </a:endParaRPr>
        </a:p>
      </xdr:txBody>
    </xdr:sp>
    <xdr:clientData/>
  </xdr:twoCellAnchor>
  <xdr:twoCellAnchor editAs="oneCell">
    <xdr:from>
      <xdr:col>0</xdr:col>
      <xdr:colOff>559603</xdr:colOff>
      <xdr:row>7</xdr:row>
      <xdr:rowOff>36349</xdr:rowOff>
    </xdr:from>
    <xdr:to>
      <xdr:col>5</xdr:col>
      <xdr:colOff>14598</xdr:colOff>
      <xdr:row>14</xdr:row>
      <xdr:rowOff>167874</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462E0EF3-2293-A874-46FA-A02F3F1A3B2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59603" y="1306349"/>
              <a:ext cx="2478805" cy="140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197069</xdr:colOff>
      <xdr:row>35</xdr:row>
      <xdr:rowOff>58390</xdr:rowOff>
    </xdr:from>
    <xdr:to>
      <xdr:col>15</xdr:col>
      <xdr:colOff>204367</xdr:colOff>
      <xdr:row>51</xdr:row>
      <xdr:rowOff>124080</xdr:rowOff>
    </xdr:to>
    <xdr:sp macro="" textlink="">
      <xdr:nvSpPr>
        <xdr:cNvPr id="15" name="Rectangle: Rounded Corners 14">
          <a:extLst>
            <a:ext uri="{FF2B5EF4-FFF2-40B4-BE49-F238E27FC236}">
              <a16:creationId xmlns:a16="http://schemas.microsoft.com/office/drawing/2014/main" id="{352CCE48-8B49-D66A-C822-37D7F28CD040}"/>
            </a:ext>
          </a:extLst>
        </xdr:cNvPr>
        <xdr:cNvSpPr/>
      </xdr:nvSpPr>
      <xdr:spPr>
        <a:xfrm>
          <a:off x="3262586" y="6444884"/>
          <a:ext cx="6138333" cy="298523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547414</xdr:colOff>
      <xdr:row>36</xdr:row>
      <xdr:rowOff>58391</xdr:rowOff>
    </xdr:from>
    <xdr:to>
      <xdr:col>14</xdr:col>
      <xdr:colOff>489022</xdr:colOff>
      <xdr:row>51</xdr:row>
      <xdr:rowOff>64523</xdr:rowOff>
    </xdr:to>
    <xdr:graphicFrame macro="">
      <xdr:nvGraphicFramePr>
        <xdr:cNvPr id="14" name="Chart 13">
          <a:extLst>
            <a:ext uri="{FF2B5EF4-FFF2-40B4-BE49-F238E27FC236}">
              <a16:creationId xmlns:a16="http://schemas.microsoft.com/office/drawing/2014/main" id="{32814E52-A965-4ACD-84E7-8D468EAD5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313851</xdr:colOff>
      <xdr:row>35</xdr:row>
      <xdr:rowOff>72989</xdr:rowOff>
    </xdr:from>
    <xdr:to>
      <xdr:col>21</xdr:col>
      <xdr:colOff>547414</xdr:colOff>
      <xdr:row>51</xdr:row>
      <xdr:rowOff>109483</xdr:rowOff>
    </xdr:to>
    <xdr:sp macro="" textlink="">
      <xdr:nvSpPr>
        <xdr:cNvPr id="25" name="Rectangle: Rounded Corners 24">
          <a:extLst>
            <a:ext uri="{FF2B5EF4-FFF2-40B4-BE49-F238E27FC236}">
              <a16:creationId xmlns:a16="http://schemas.microsoft.com/office/drawing/2014/main" id="{51A27D97-2428-40EB-9A04-80C7BCE09F26}"/>
            </a:ext>
          </a:extLst>
        </xdr:cNvPr>
        <xdr:cNvSpPr/>
      </xdr:nvSpPr>
      <xdr:spPr>
        <a:xfrm>
          <a:off x="9510403" y="6459483"/>
          <a:ext cx="4977816" cy="2956034"/>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605805</xdr:colOff>
      <xdr:row>36</xdr:row>
      <xdr:rowOff>21897</xdr:rowOff>
    </xdr:from>
    <xdr:to>
      <xdr:col>21</xdr:col>
      <xdr:colOff>306551</xdr:colOff>
      <xdr:row>49</xdr:row>
      <xdr:rowOff>65690</xdr:rowOff>
    </xdr:to>
    <xdr:graphicFrame macro="">
      <xdr:nvGraphicFramePr>
        <xdr:cNvPr id="16" name="Chart 15">
          <a:extLst>
            <a:ext uri="{FF2B5EF4-FFF2-40B4-BE49-F238E27FC236}">
              <a16:creationId xmlns:a16="http://schemas.microsoft.com/office/drawing/2014/main" id="{A92D7EAB-A7A2-4BC2-BDFF-1A68FD2F6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55982</xdr:colOff>
      <xdr:row>15</xdr:row>
      <xdr:rowOff>115468</xdr:rowOff>
    </xdr:from>
    <xdr:to>
      <xdr:col>4</xdr:col>
      <xdr:colOff>574523</xdr:colOff>
      <xdr:row>23</xdr:row>
      <xdr:rowOff>160575</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E8950409-7F4B-6707-E78D-3AD8D9B1F9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0744" y="2836897"/>
              <a:ext cx="2332827" cy="1496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41385</xdr:colOff>
      <xdr:row>25</xdr:row>
      <xdr:rowOff>22262</xdr:rowOff>
    </xdr:from>
    <xdr:to>
      <xdr:col>4</xdr:col>
      <xdr:colOff>534206</xdr:colOff>
      <xdr:row>30</xdr:row>
      <xdr:rowOff>94886</xdr:rowOff>
    </xdr:to>
    <mc:AlternateContent xmlns:mc="http://schemas.openxmlformats.org/markup-compatibility/2006" xmlns:a14="http://schemas.microsoft.com/office/drawing/2010/main">
      <mc:Choice Requires="a14">
        <xdr:graphicFrame macro="">
          <xdr:nvGraphicFramePr>
            <xdr:cNvPr id="27" name="Quarter">
              <a:extLst>
                <a:ext uri="{FF2B5EF4-FFF2-40B4-BE49-F238E27FC236}">
                  <a16:creationId xmlns:a16="http://schemas.microsoft.com/office/drawing/2014/main" id="{472D68E0-39B6-D741-BA50-15DB0B544EB2}"/>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46147" y="4557976"/>
              <a:ext cx="2307107" cy="979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0.40054</cdr:x>
      <cdr:y>0.39556</cdr:y>
    </cdr:from>
    <cdr:to>
      <cdr:x>0.67473</cdr:x>
      <cdr:y>0.59111</cdr:y>
    </cdr:to>
    <cdr:sp macro="" textlink="'Pivot table'!$E$17">
      <cdr:nvSpPr>
        <cdr:cNvPr id="2" name="TextBox 1">
          <a:extLst xmlns:a="http://schemas.openxmlformats.org/drawingml/2006/main">
            <a:ext uri="{FF2B5EF4-FFF2-40B4-BE49-F238E27FC236}">
              <a16:creationId xmlns:a16="http://schemas.microsoft.com/office/drawing/2014/main" id="{E5E996C7-7807-1D95-8AE3-1E63AE2007CD}"/>
            </a:ext>
          </a:extLst>
        </cdr:cNvPr>
        <cdr:cNvSpPr txBox="1"/>
      </cdr:nvSpPr>
      <cdr:spPr>
        <a:xfrm xmlns:a="http://schemas.openxmlformats.org/drawingml/2006/main">
          <a:off x="1039726" y="621045"/>
          <a:ext cx="711758" cy="3070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D699780-39B9-446E-8F4A-441E74C6151B}" type="TxLink">
            <a:rPr lang="en-US" sz="2000" b="0" i="0" u="none" strike="noStrike">
              <a:solidFill>
                <a:srgbClr val="000000"/>
              </a:solidFill>
              <a:latin typeface="Calibri"/>
              <a:cs typeface="Calibri"/>
            </a:rPr>
            <a:pPr/>
            <a:t>42%</a:t>
          </a:fld>
          <a:endParaRPr lang="en-US" sz="2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1.482403472219" createdVersion="8" refreshedVersion="8" minRefreshableVersion="3" recordCount="84" xr:uid="{4D5EFC37-08ED-4F74-900D-7C4A0791C498}">
  <cacheSource type="worksheet">
    <worksheetSource name="Table_1"/>
  </cacheSource>
  <cacheFields count="12">
    <cacheField name="Month" numFmtId="17">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1"/>
    </cacheField>
    <cacheField name="Quarter" numFmtId="0">
      <sharedItems count="4">
        <s v="Quarter 1"/>
        <s v="Quarter 2"/>
        <s v="Quarter 3"/>
        <s v="Quarter 4"/>
      </sharedItems>
    </cacheField>
    <cacheField name="Region" numFmtId="0">
      <sharedItems count="7">
        <s v="Argentina"/>
        <s v="Brazil"/>
        <s v="Chicaco"/>
        <s v="Chile"/>
        <s v="Columbia"/>
        <s v="Los Angeles"/>
        <s v="Peru"/>
      </sharedItems>
    </cacheField>
    <cacheField name="Sales" numFmtId="164">
      <sharedItems containsSemiMixedTypes="0" containsString="0" containsNumber="1" containsInteger="1" minValue="11" maxValue="98" count="56">
        <n v="65"/>
        <n v="57"/>
        <n v="98"/>
        <n v="28"/>
        <n v="71"/>
        <n v="76"/>
        <n v="51"/>
        <n v="20"/>
        <n v="24"/>
        <n v="90"/>
        <n v="11"/>
        <n v="75"/>
        <n v="84"/>
        <n v="14"/>
        <n v="68"/>
        <n v="15"/>
        <n v="40"/>
        <n v="21"/>
        <n v="17"/>
        <n v="31"/>
        <n v="12"/>
        <n v="42"/>
        <n v="70"/>
        <n v="77"/>
        <n v="88"/>
        <n v="83"/>
        <n v="60"/>
        <n v="39"/>
        <n v="79"/>
        <n v="36"/>
        <n v="94"/>
        <n v="30"/>
        <n v="72"/>
        <n v="53"/>
        <n v="44"/>
        <n v="48"/>
        <n v="92"/>
        <n v="26"/>
        <n v="74"/>
        <n v="47"/>
        <n v="56"/>
        <n v="97"/>
        <n v="27"/>
        <n v="96"/>
        <n v="19"/>
        <n v="80"/>
        <n v="55"/>
        <n v="18"/>
        <n v="46"/>
        <n v="63"/>
        <n v="86"/>
        <n v="49"/>
        <n v="66"/>
        <n v="54"/>
        <n v="61"/>
        <n v="59"/>
      </sharedItems>
    </cacheField>
    <cacheField name="Target Sales" numFmtId="164">
      <sharedItems containsSemiMixedTypes="0" containsString="0" containsNumber="1" containsInteger="1" minValue="11" maxValue="100"/>
    </cacheField>
    <cacheField name="Profit" numFmtId="164">
      <sharedItems containsSemiMixedTypes="0" containsString="0" containsNumber="1" containsInteger="1" minValue="1" maxValue="20"/>
    </cacheField>
    <cacheField name="Customers" numFmtId="0">
      <sharedItems containsSemiMixedTypes="0" containsString="0" containsNumber="1" containsInteger="1" minValue="1" maxValue="20"/>
    </cacheField>
    <cacheField name="Customers Last Year" numFmtId="0">
      <sharedItems containsSemiMixedTypes="0" containsString="0" containsNumber="1" containsInteger="1" minValue="1" maxValue="20"/>
    </cacheField>
    <cacheField name="Customer Satisfaction Rate" numFmtId="9">
      <sharedItems containsSemiMixedTypes="0" containsString="0" containsNumber="1" minValue="3.5458478998356968E-3" maxValue="0.98032755159011598" count="84">
        <n v="0.34625772797250076"/>
        <n v="0.78597109943072074"/>
        <n v="0.9240255509025056"/>
        <n v="0.58880048012050579"/>
        <n v="3.5150947248919984E-2"/>
        <n v="0.248734715113756"/>
        <n v="0.77790267685205849"/>
        <n v="0.10160706260803842"/>
        <n v="0.43636918784915846"/>
        <n v="0.17372747364176722"/>
        <n v="0.64859458353937016"/>
        <n v="0.76241226805272988"/>
        <n v="0.43707648592416198"/>
        <n v="0.46303689218379529"/>
        <n v="0.66767520072142073"/>
        <n v="0.41055505829640326"/>
        <n v="0.88998243221275097"/>
        <n v="0.57589077844802861"/>
        <n v="0.68694805359360045"/>
        <n v="0.59995565507099546"/>
        <n v="0.76430816896592513"/>
        <n v="0.60557083532419698"/>
        <n v="0.83616302285711275"/>
        <n v="0.14892212421821199"/>
        <n v="0.37774242783714473"/>
        <n v="0.50328064898418012"/>
        <n v="0.32519562478300201"/>
        <n v="0.57032730425796396"/>
        <n v="0.31967510707180125"/>
        <n v="0.17132243004203099"/>
        <n v="0.15186824797415466"/>
        <n v="0.62420796159290537"/>
        <n v="0.73989743676438924"/>
        <n v="0.48965755250073573"/>
        <n v="0.6296255488167023"/>
        <n v="0.1213286362660172"/>
        <n v="0.83852924134268703"/>
        <n v="9.1814242445985295E-2"/>
        <n v="0.63422458595281206"/>
        <n v="0.11452739312109328"/>
        <n v="0.37341643972946714"/>
        <n v="0.45017593594717753"/>
        <n v="9.1526241358877325E-2"/>
        <n v="0.20771507527292543"/>
        <n v="9.1724582758922896E-2"/>
        <n v="9.9591789112852713E-2"/>
        <n v="0.47397958938615159"/>
        <n v="0.55600594856629204"/>
        <n v="0.12030249850439"/>
        <n v="0.92154975877026768"/>
        <n v="4.1110178164573519E-2"/>
        <n v="0.56275665096482452"/>
        <n v="0.10057902737476632"/>
        <n v="0.29357130722225833"/>
        <n v="0.81718602692742837"/>
        <n v="0.45463606821114544"/>
        <n v="7.1809464719049143E-2"/>
        <n v="0.97208285249650528"/>
        <n v="5.2489258388720199E-2"/>
        <n v="0.54248048706295204"/>
        <n v="0.11393462265317977"/>
        <n v="0.43822991898288188"/>
        <n v="0.42200738283156414"/>
        <n v="0.13653712140675511"/>
        <n v="0.117403919324626"/>
        <n v="0.89389116330726381"/>
        <n v="0.24435817059646436"/>
        <n v="0.38024107562225501"/>
        <n v="0.242228384360657"/>
        <n v="3.5458478998356968E-3"/>
        <n v="0.18672054484105216"/>
        <n v="1.3469682511812131E-2"/>
        <n v="0.98032755159011598"/>
        <n v="0.70332248206694925"/>
        <n v="0.26582153392748609"/>
        <n v="0.16724346325821501"/>
        <n v="0.3933628015597862"/>
        <n v="2.1142999538719676E-2"/>
        <n v="0.44662767429449535"/>
        <n v="0.60621107486341697"/>
        <n v="0.18468638261948822"/>
        <n v="0.6408382443668732"/>
        <n v="0.65941415569000617"/>
        <n v="5.4849314886576295E-2"/>
      </sharedItems>
    </cacheField>
    <cacheField name="Customer Unsatisfaction Rate" numFmtId="9">
      <sharedItems containsSemiMixedTypes="0" containsString="0" containsNumber="1" minValue="1.9672448409884025E-2" maxValue="0.9964541521001643"/>
    </cacheField>
    <cacheField name="Days (Month)" numFmtId="0" databaseField="0">
      <fieldGroup base="0">
        <rangePr groupBy="days" startDate="2024-01-01T00:00:00" endDate="2024-12-02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4"/>
        </groupItems>
      </fieldGroup>
    </cacheField>
    <cacheField name="Months (Month)" numFmtId="0" databaseField="0">
      <fieldGroup base="0">
        <rangePr groupBy="months" startDate="2024-01-01T00:00:00" endDate="2024-12-02T00:00:00"/>
        <groupItems count="14">
          <s v="&lt;1/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1146994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x v="0"/>
    <x v="0"/>
    <n v="92"/>
    <n v="1"/>
    <n v="4"/>
    <n v="1"/>
    <x v="0"/>
    <n v="0.65374227202749924"/>
  </r>
  <r>
    <x v="0"/>
    <x v="0"/>
    <x v="1"/>
    <x v="1"/>
    <n v="22"/>
    <n v="4"/>
    <n v="1"/>
    <n v="14"/>
    <x v="1"/>
    <n v="0.21402890056927926"/>
  </r>
  <r>
    <x v="0"/>
    <x v="0"/>
    <x v="2"/>
    <x v="2"/>
    <n v="40"/>
    <n v="4"/>
    <n v="5"/>
    <n v="10"/>
    <x v="2"/>
    <n v="7.5974449097494401E-2"/>
  </r>
  <r>
    <x v="0"/>
    <x v="0"/>
    <x v="3"/>
    <x v="3"/>
    <n v="72"/>
    <n v="3"/>
    <n v="3"/>
    <n v="12"/>
    <x v="3"/>
    <n v="0.41119951987949421"/>
  </r>
  <r>
    <x v="0"/>
    <x v="0"/>
    <x v="4"/>
    <x v="4"/>
    <n v="62"/>
    <n v="2"/>
    <n v="1"/>
    <n v="7"/>
    <x v="4"/>
    <n v="0.96484905275108002"/>
  </r>
  <r>
    <x v="0"/>
    <x v="0"/>
    <x v="5"/>
    <x v="5"/>
    <n v="63"/>
    <n v="3"/>
    <n v="1"/>
    <n v="15"/>
    <x v="5"/>
    <n v="0.76126528488624379"/>
  </r>
  <r>
    <x v="0"/>
    <x v="0"/>
    <x v="6"/>
    <x v="6"/>
    <n v="70"/>
    <n v="2"/>
    <n v="4"/>
    <n v="14"/>
    <x v="6"/>
    <n v="0.222097324147942"/>
  </r>
  <r>
    <x v="1"/>
    <x v="0"/>
    <x v="0"/>
    <x v="7"/>
    <n v="86"/>
    <n v="2"/>
    <n v="5"/>
    <n v="15"/>
    <x v="7"/>
    <n v="0.89839293739196158"/>
  </r>
  <r>
    <x v="1"/>
    <x v="0"/>
    <x v="1"/>
    <x v="8"/>
    <n v="59"/>
    <n v="5"/>
    <n v="4"/>
    <n v="8"/>
    <x v="8"/>
    <n v="0.56363081215084154"/>
  </r>
  <r>
    <x v="1"/>
    <x v="0"/>
    <x v="2"/>
    <x v="9"/>
    <n v="70"/>
    <n v="3"/>
    <n v="1"/>
    <n v="3"/>
    <x v="9"/>
    <n v="0.826272526358243"/>
  </r>
  <r>
    <x v="1"/>
    <x v="0"/>
    <x v="3"/>
    <x v="10"/>
    <n v="58"/>
    <n v="2"/>
    <n v="2"/>
    <n v="16"/>
    <x v="10"/>
    <n v="0.35140541646062984"/>
  </r>
  <r>
    <x v="1"/>
    <x v="0"/>
    <x v="4"/>
    <x v="11"/>
    <n v="33"/>
    <n v="4"/>
    <n v="3"/>
    <n v="3"/>
    <x v="11"/>
    <n v="0.24758773194726999"/>
  </r>
  <r>
    <x v="1"/>
    <x v="0"/>
    <x v="5"/>
    <x v="12"/>
    <n v="89"/>
    <n v="5"/>
    <n v="1"/>
    <n v="12"/>
    <x v="12"/>
    <n v="0.56292451407683797"/>
  </r>
  <r>
    <x v="1"/>
    <x v="0"/>
    <x v="6"/>
    <x v="13"/>
    <n v="61"/>
    <n v="3"/>
    <n v="5"/>
    <n v="4"/>
    <x v="13"/>
    <n v="0.53696310781620471"/>
  </r>
  <r>
    <x v="2"/>
    <x v="0"/>
    <x v="0"/>
    <x v="14"/>
    <n v="91"/>
    <n v="5"/>
    <n v="5"/>
    <n v="7"/>
    <x v="14"/>
    <n v="0.33242479927857899"/>
  </r>
  <r>
    <x v="2"/>
    <x v="0"/>
    <x v="1"/>
    <x v="13"/>
    <n v="29"/>
    <n v="5"/>
    <n v="4"/>
    <n v="1"/>
    <x v="15"/>
    <n v="0.58944494170359674"/>
  </r>
  <r>
    <x v="2"/>
    <x v="0"/>
    <x v="2"/>
    <x v="15"/>
    <n v="33"/>
    <n v="1"/>
    <n v="3"/>
    <n v="13"/>
    <x v="16"/>
    <n v="0.11001766778724931"/>
  </r>
  <r>
    <x v="2"/>
    <x v="0"/>
    <x v="3"/>
    <x v="11"/>
    <n v="50"/>
    <n v="2"/>
    <n v="5"/>
    <n v="11"/>
    <x v="17"/>
    <n v="0.42410922155197139"/>
  </r>
  <r>
    <x v="2"/>
    <x v="0"/>
    <x v="4"/>
    <x v="16"/>
    <n v="20"/>
    <n v="1"/>
    <n v="2"/>
    <n v="3"/>
    <x v="18"/>
    <n v="0.31305194640639955"/>
  </r>
  <r>
    <x v="2"/>
    <x v="0"/>
    <x v="5"/>
    <x v="11"/>
    <n v="74"/>
    <n v="3"/>
    <n v="2"/>
    <n v="8"/>
    <x v="19"/>
    <n v="0.40004434492900454"/>
  </r>
  <r>
    <x v="2"/>
    <x v="0"/>
    <x v="6"/>
    <x v="3"/>
    <n v="88"/>
    <n v="1"/>
    <n v="4"/>
    <n v="12"/>
    <x v="20"/>
    <n v="0.24569183103407499"/>
  </r>
  <r>
    <x v="3"/>
    <x v="1"/>
    <x v="0"/>
    <x v="17"/>
    <n v="85"/>
    <n v="7"/>
    <n v="8"/>
    <n v="17"/>
    <x v="21"/>
    <n v="0.39442916467580302"/>
  </r>
  <r>
    <x v="3"/>
    <x v="1"/>
    <x v="1"/>
    <x v="18"/>
    <n v="15"/>
    <n v="9"/>
    <n v="6"/>
    <n v="17"/>
    <x v="22"/>
    <n v="0.16383697714288725"/>
  </r>
  <r>
    <x v="3"/>
    <x v="1"/>
    <x v="2"/>
    <x v="19"/>
    <n v="76"/>
    <n v="7"/>
    <n v="10"/>
    <n v="14"/>
    <x v="23"/>
    <n v="0.85107787678178815"/>
  </r>
  <r>
    <x v="3"/>
    <x v="1"/>
    <x v="3"/>
    <x v="20"/>
    <n v="66"/>
    <n v="9"/>
    <n v="5"/>
    <n v="14"/>
    <x v="24"/>
    <n v="0.62225757216285527"/>
  </r>
  <r>
    <x v="3"/>
    <x v="1"/>
    <x v="4"/>
    <x v="21"/>
    <n v="37"/>
    <n v="7"/>
    <n v="6"/>
    <n v="9"/>
    <x v="25"/>
    <n v="0.49671935101581988"/>
  </r>
  <r>
    <x v="3"/>
    <x v="1"/>
    <x v="5"/>
    <x v="22"/>
    <n v="35"/>
    <n v="7"/>
    <n v="10"/>
    <n v="12"/>
    <x v="26"/>
    <n v="0.67480437521699799"/>
  </r>
  <r>
    <x v="3"/>
    <x v="1"/>
    <x v="6"/>
    <x v="23"/>
    <n v="40"/>
    <n v="10"/>
    <n v="7"/>
    <n v="8"/>
    <x v="27"/>
    <n v="0.42967269574203604"/>
  </r>
  <r>
    <x v="4"/>
    <x v="1"/>
    <x v="0"/>
    <x v="24"/>
    <n v="79"/>
    <n v="7"/>
    <n v="10"/>
    <n v="18"/>
    <x v="28"/>
    <n v="0.68032489292819875"/>
  </r>
  <r>
    <x v="4"/>
    <x v="1"/>
    <x v="1"/>
    <x v="25"/>
    <n v="54"/>
    <n v="9"/>
    <n v="7"/>
    <n v="7"/>
    <x v="29"/>
    <n v="0.8286776699579691"/>
  </r>
  <r>
    <x v="4"/>
    <x v="1"/>
    <x v="2"/>
    <x v="24"/>
    <n v="82"/>
    <n v="7"/>
    <n v="5"/>
    <n v="17"/>
    <x v="30"/>
    <n v="0.84813175202584534"/>
  </r>
  <r>
    <x v="4"/>
    <x v="1"/>
    <x v="3"/>
    <x v="26"/>
    <n v="95"/>
    <n v="7"/>
    <n v="7"/>
    <n v="5"/>
    <x v="31"/>
    <n v="0.37579203840709463"/>
  </r>
  <r>
    <x v="4"/>
    <x v="1"/>
    <x v="4"/>
    <x v="27"/>
    <n v="65"/>
    <n v="9"/>
    <n v="7"/>
    <n v="9"/>
    <x v="32"/>
    <n v="0.26010256324561098"/>
  </r>
  <r>
    <x v="4"/>
    <x v="1"/>
    <x v="5"/>
    <x v="28"/>
    <n v="55"/>
    <n v="8"/>
    <n v="8"/>
    <n v="1"/>
    <x v="33"/>
    <n v="0.51034244749926427"/>
  </r>
  <r>
    <x v="4"/>
    <x v="1"/>
    <x v="6"/>
    <x v="29"/>
    <n v="11"/>
    <n v="6"/>
    <n v="5"/>
    <n v="19"/>
    <x v="34"/>
    <n v="0.3703744511832977"/>
  </r>
  <r>
    <x v="5"/>
    <x v="1"/>
    <x v="0"/>
    <x v="30"/>
    <n v="93"/>
    <n v="9"/>
    <n v="8"/>
    <n v="13"/>
    <x v="35"/>
    <n v="0.8786713637339828"/>
  </r>
  <r>
    <x v="5"/>
    <x v="1"/>
    <x v="1"/>
    <x v="31"/>
    <n v="40"/>
    <n v="7"/>
    <n v="7"/>
    <n v="12"/>
    <x v="36"/>
    <n v="0.16147076865731247"/>
  </r>
  <r>
    <x v="5"/>
    <x v="1"/>
    <x v="2"/>
    <x v="17"/>
    <n v="60"/>
    <n v="9"/>
    <n v="7"/>
    <n v="11"/>
    <x v="37"/>
    <n v="0.9081857675540147"/>
  </r>
  <r>
    <x v="5"/>
    <x v="1"/>
    <x v="3"/>
    <x v="32"/>
    <n v="98"/>
    <n v="6"/>
    <n v="9"/>
    <n v="7"/>
    <x v="38"/>
    <n v="0.36577541404718794"/>
  </r>
  <r>
    <x v="5"/>
    <x v="1"/>
    <x v="4"/>
    <x v="33"/>
    <n v="69"/>
    <n v="7"/>
    <n v="6"/>
    <n v="4"/>
    <x v="39"/>
    <n v="0.88547260687890672"/>
  </r>
  <r>
    <x v="5"/>
    <x v="1"/>
    <x v="5"/>
    <x v="33"/>
    <n v="41"/>
    <n v="10"/>
    <n v="7"/>
    <n v="9"/>
    <x v="40"/>
    <n v="0.62658356027053286"/>
  </r>
  <r>
    <x v="5"/>
    <x v="1"/>
    <x v="6"/>
    <x v="29"/>
    <n v="71"/>
    <n v="5"/>
    <n v="5"/>
    <n v="16"/>
    <x v="41"/>
    <n v="0.54982406405282247"/>
  </r>
  <r>
    <x v="6"/>
    <x v="2"/>
    <x v="0"/>
    <x v="34"/>
    <n v="11"/>
    <n v="2"/>
    <n v="10"/>
    <n v="10"/>
    <x v="42"/>
    <n v="0.90847375864112401"/>
  </r>
  <r>
    <x v="6"/>
    <x v="2"/>
    <x v="1"/>
    <x v="35"/>
    <n v="54"/>
    <n v="10"/>
    <n v="13"/>
    <n v="10"/>
    <x v="43"/>
    <n v="0.79228492472707457"/>
  </r>
  <r>
    <x v="6"/>
    <x v="2"/>
    <x v="2"/>
    <x v="34"/>
    <n v="19"/>
    <n v="7"/>
    <n v="14"/>
    <n v="13"/>
    <x v="44"/>
    <n v="0.90827641724107711"/>
  </r>
  <r>
    <x v="6"/>
    <x v="2"/>
    <x v="3"/>
    <x v="36"/>
    <n v="48"/>
    <n v="7"/>
    <n v="10"/>
    <n v="10"/>
    <x v="45"/>
    <n v="0.90040821088714729"/>
  </r>
  <r>
    <x v="6"/>
    <x v="2"/>
    <x v="4"/>
    <x v="37"/>
    <n v="46"/>
    <n v="16"/>
    <n v="10"/>
    <n v="15"/>
    <x v="46"/>
    <n v="0.52602041061384841"/>
  </r>
  <r>
    <x v="6"/>
    <x v="2"/>
    <x v="5"/>
    <x v="38"/>
    <n v="35"/>
    <n v="20"/>
    <n v="11"/>
    <n v="11"/>
    <x v="47"/>
    <n v="0.44399405143370796"/>
  </r>
  <r>
    <x v="6"/>
    <x v="2"/>
    <x v="6"/>
    <x v="39"/>
    <n v="21"/>
    <n v="3"/>
    <n v="11"/>
    <n v="10"/>
    <x v="48"/>
    <n v="0.87969760149560983"/>
  </r>
  <r>
    <x v="7"/>
    <x v="2"/>
    <x v="0"/>
    <x v="40"/>
    <n v="31"/>
    <n v="10"/>
    <n v="10"/>
    <n v="10"/>
    <x v="49"/>
    <n v="7.8450241229732404E-2"/>
  </r>
  <r>
    <x v="7"/>
    <x v="2"/>
    <x v="1"/>
    <x v="41"/>
    <n v="66"/>
    <n v="1"/>
    <n v="15"/>
    <n v="15"/>
    <x v="50"/>
    <n v="0.95888982183542648"/>
  </r>
  <r>
    <x v="7"/>
    <x v="2"/>
    <x v="2"/>
    <x v="40"/>
    <n v="79"/>
    <n v="11"/>
    <n v="15"/>
    <n v="10"/>
    <x v="51"/>
    <n v="0.43724334903517548"/>
  </r>
  <r>
    <x v="7"/>
    <x v="2"/>
    <x v="3"/>
    <x v="42"/>
    <n v="75"/>
    <n v="2"/>
    <n v="15"/>
    <n v="12"/>
    <x v="52"/>
    <n v="0.89942097262524401"/>
  </r>
  <r>
    <x v="7"/>
    <x v="2"/>
    <x v="4"/>
    <x v="43"/>
    <n v="36"/>
    <n v="9"/>
    <n v="13"/>
    <n v="15"/>
    <x v="53"/>
    <n v="0.70642869277774167"/>
  </r>
  <r>
    <x v="7"/>
    <x v="2"/>
    <x v="5"/>
    <x v="24"/>
    <n v="56"/>
    <n v="6"/>
    <n v="12"/>
    <n v="11"/>
    <x v="54"/>
    <n v="0.18281397307257163"/>
  </r>
  <r>
    <x v="7"/>
    <x v="2"/>
    <x v="6"/>
    <x v="22"/>
    <n v="37"/>
    <n v="16"/>
    <n v="10"/>
    <n v="11"/>
    <x v="55"/>
    <n v="0.54536393178885456"/>
  </r>
  <r>
    <x v="8"/>
    <x v="2"/>
    <x v="0"/>
    <x v="44"/>
    <n v="47"/>
    <n v="3"/>
    <n v="13"/>
    <n v="15"/>
    <x v="56"/>
    <n v="0.92819053528095086"/>
  </r>
  <r>
    <x v="8"/>
    <x v="2"/>
    <x v="1"/>
    <x v="45"/>
    <n v="84"/>
    <n v="10"/>
    <n v="11"/>
    <n v="15"/>
    <x v="57"/>
    <n v="2.7917147503494721E-2"/>
  </r>
  <r>
    <x v="8"/>
    <x v="2"/>
    <x v="2"/>
    <x v="46"/>
    <n v="68"/>
    <n v="5"/>
    <n v="10"/>
    <n v="14"/>
    <x v="58"/>
    <n v="0.94761074161127978"/>
  </r>
  <r>
    <x v="8"/>
    <x v="2"/>
    <x v="3"/>
    <x v="47"/>
    <n v="24"/>
    <n v="7"/>
    <n v="10"/>
    <n v="14"/>
    <x v="59"/>
    <n v="0.4576195129370485"/>
  </r>
  <r>
    <x v="8"/>
    <x v="2"/>
    <x v="4"/>
    <x v="48"/>
    <n v="18"/>
    <n v="17"/>
    <n v="12"/>
    <n v="10"/>
    <x v="60"/>
    <n v="0.88606537734682023"/>
  </r>
  <r>
    <x v="8"/>
    <x v="2"/>
    <x v="5"/>
    <x v="10"/>
    <n v="55"/>
    <n v="13"/>
    <n v="10"/>
    <n v="14"/>
    <x v="61"/>
    <n v="0.56177008101711812"/>
  </r>
  <r>
    <x v="8"/>
    <x v="2"/>
    <x v="6"/>
    <x v="14"/>
    <n v="35"/>
    <n v="11"/>
    <n v="11"/>
    <n v="15"/>
    <x v="62"/>
    <n v="0.57799261716843586"/>
  </r>
  <r>
    <x v="9"/>
    <x v="3"/>
    <x v="0"/>
    <x v="23"/>
    <n v="99"/>
    <n v="13"/>
    <n v="20"/>
    <n v="20"/>
    <x v="63"/>
    <n v="0.86346287859324489"/>
  </r>
  <r>
    <x v="9"/>
    <x v="3"/>
    <x v="1"/>
    <x v="43"/>
    <n v="95"/>
    <n v="7"/>
    <n v="17"/>
    <n v="19"/>
    <x v="64"/>
    <n v="0.88259608067637418"/>
  </r>
  <r>
    <x v="9"/>
    <x v="3"/>
    <x v="2"/>
    <x v="49"/>
    <n v="34"/>
    <n v="12"/>
    <n v="20"/>
    <n v="20"/>
    <x v="65"/>
    <n v="0.10610883669273619"/>
  </r>
  <r>
    <x v="9"/>
    <x v="3"/>
    <x v="3"/>
    <x v="26"/>
    <n v="51"/>
    <n v="19"/>
    <n v="17"/>
    <n v="20"/>
    <x v="66"/>
    <n v="0.75564182940353564"/>
  </r>
  <r>
    <x v="9"/>
    <x v="3"/>
    <x v="4"/>
    <x v="35"/>
    <n v="77"/>
    <n v="10"/>
    <n v="19"/>
    <n v="19"/>
    <x v="67"/>
    <n v="0.61976892437774511"/>
  </r>
  <r>
    <x v="9"/>
    <x v="3"/>
    <x v="5"/>
    <x v="13"/>
    <n v="63"/>
    <n v="8"/>
    <n v="16"/>
    <n v="16"/>
    <x v="68"/>
    <n v="0.76777161563934326"/>
  </r>
  <r>
    <x v="9"/>
    <x v="3"/>
    <x v="6"/>
    <x v="50"/>
    <n v="25"/>
    <n v="2"/>
    <n v="20"/>
    <n v="16"/>
    <x v="69"/>
    <n v="0.9964541521001643"/>
  </r>
  <r>
    <x v="10"/>
    <x v="3"/>
    <x v="0"/>
    <x v="51"/>
    <n v="70"/>
    <n v="20"/>
    <n v="18"/>
    <n v="18"/>
    <x v="70"/>
    <n v="0.81327945515894784"/>
  </r>
  <r>
    <x v="10"/>
    <x v="3"/>
    <x v="1"/>
    <x v="10"/>
    <n v="28"/>
    <n v="15"/>
    <n v="15"/>
    <n v="19"/>
    <x v="71"/>
    <n v="0.98653031748818787"/>
  </r>
  <r>
    <x v="10"/>
    <x v="3"/>
    <x v="2"/>
    <x v="52"/>
    <n v="86"/>
    <n v="14"/>
    <n v="18"/>
    <n v="15"/>
    <x v="72"/>
    <n v="1.9672448409884025E-2"/>
  </r>
  <r>
    <x v="10"/>
    <x v="3"/>
    <x v="3"/>
    <x v="53"/>
    <n v="24"/>
    <n v="18"/>
    <n v="17"/>
    <n v="15"/>
    <x v="73"/>
    <n v="0.29667751793305075"/>
  </r>
  <r>
    <x v="10"/>
    <x v="3"/>
    <x v="4"/>
    <x v="9"/>
    <n v="100"/>
    <n v="13"/>
    <n v="19"/>
    <n v="20"/>
    <x v="74"/>
    <n v="0.73417846607251391"/>
  </r>
  <r>
    <x v="10"/>
    <x v="3"/>
    <x v="5"/>
    <x v="33"/>
    <n v="58"/>
    <n v="17"/>
    <n v="20"/>
    <n v="15"/>
    <x v="75"/>
    <n v="0.83276653674178525"/>
  </r>
  <r>
    <x v="10"/>
    <x v="3"/>
    <x v="6"/>
    <x v="53"/>
    <n v="11"/>
    <n v="5"/>
    <n v="20"/>
    <n v="17"/>
    <x v="76"/>
    <n v="0.6066371984402138"/>
  </r>
  <r>
    <x v="11"/>
    <x v="3"/>
    <x v="0"/>
    <x v="18"/>
    <n v="41"/>
    <n v="17"/>
    <n v="19"/>
    <n v="17"/>
    <x v="77"/>
    <n v="0.97885700046128032"/>
  </r>
  <r>
    <x v="11"/>
    <x v="3"/>
    <x v="1"/>
    <x v="54"/>
    <n v="50"/>
    <n v="5"/>
    <n v="15"/>
    <n v="20"/>
    <x v="78"/>
    <n v="0.55337242570550504"/>
  </r>
  <r>
    <x v="11"/>
    <x v="3"/>
    <x v="2"/>
    <x v="51"/>
    <n v="21"/>
    <n v="7"/>
    <n v="16"/>
    <n v="20"/>
    <x v="79"/>
    <n v="0.39378892513658303"/>
  </r>
  <r>
    <x v="11"/>
    <x v="3"/>
    <x v="3"/>
    <x v="55"/>
    <n v="37"/>
    <n v="17"/>
    <n v="17"/>
    <n v="16"/>
    <x v="80"/>
    <n v="0.81531361738051178"/>
  </r>
  <r>
    <x v="11"/>
    <x v="3"/>
    <x v="4"/>
    <x v="0"/>
    <n v="86"/>
    <n v="11"/>
    <n v="20"/>
    <n v="17"/>
    <x v="81"/>
    <n v="0.3591617556331268"/>
  </r>
  <r>
    <x v="11"/>
    <x v="3"/>
    <x v="5"/>
    <x v="45"/>
    <n v="27"/>
    <n v="1"/>
    <n v="18"/>
    <n v="19"/>
    <x v="82"/>
    <n v="0.34058584430999383"/>
  </r>
  <r>
    <x v="11"/>
    <x v="3"/>
    <x v="6"/>
    <x v="46"/>
    <n v="53"/>
    <n v="7"/>
    <n v="20"/>
    <n v="15"/>
    <x v="83"/>
    <n v="0.945150685113423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F1CD0-344B-4495-A82B-9D238DDF88E0}" name="Cus/month vs la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2:C25"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4" showAll="0"/>
    <pivotField numFmtId="164" showAll="0"/>
    <pivotField numFmtId="164" showAll="0"/>
    <pivotField dataField="1" showAll="0"/>
    <pivotField dataField="1"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ustomers Last Year" fld="7" baseField="0" baseItem="0"/>
    <dataField name="Sum of Customers" fld="6"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D17C6B-9893-4848-82AF-D50C1883AF3E}" name="Values"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4" showAll="0"/>
    <pivotField numFmtId="164" showAll="0"/>
    <pivotField dataField="1" numFmtId="164" showAll="0"/>
    <pivotField dataField="1" showAll="0"/>
    <pivotField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Sales" fld="3" baseField="0" baseItem="0"/>
    <dataField name="Sum of Profit" fld="5" baseField="0" baseItem="0"/>
    <dataField name="Sum of Custome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C25ECA-2224-499A-8ED4-3C7AB07DD757}" name="mnthly-sales vs targ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C43"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4" showAll="0"/>
    <pivotField dataField="1" numFmtId="164" showAll="0"/>
    <pivotField numFmtId="164" showAll="0"/>
    <pivotField showAll="0"/>
    <pivotField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fld="3" baseField="0" baseItem="0"/>
    <dataField name="Sum of Target Sales" fld="4"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F4A42D-4F67-4D34-936E-CA7C76098B20}" name="satisfaction"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E12:F14"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4" showAll="0">
      <items count="57">
        <item x="10"/>
        <item x="20"/>
        <item x="13"/>
        <item x="15"/>
        <item x="18"/>
        <item x="47"/>
        <item x="44"/>
        <item x="7"/>
        <item x="17"/>
        <item x="8"/>
        <item x="37"/>
        <item x="42"/>
        <item x="3"/>
        <item x="31"/>
        <item x="19"/>
        <item x="29"/>
        <item x="27"/>
        <item x="16"/>
        <item x="21"/>
        <item x="34"/>
        <item x="48"/>
        <item x="39"/>
        <item x="35"/>
        <item x="51"/>
        <item x="6"/>
        <item x="33"/>
        <item x="53"/>
        <item x="46"/>
        <item x="40"/>
        <item x="1"/>
        <item x="55"/>
        <item x="26"/>
        <item x="54"/>
        <item x="49"/>
        <item x="0"/>
        <item x="52"/>
        <item x="14"/>
        <item x="22"/>
        <item x="4"/>
        <item x="32"/>
        <item x="38"/>
        <item x="11"/>
        <item x="5"/>
        <item x="23"/>
        <item x="28"/>
        <item x="45"/>
        <item x="25"/>
        <item x="12"/>
        <item x="50"/>
        <item x="24"/>
        <item x="9"/>
        <item x="36"/>
        <item x="30"/>
        <item x="43"/>
        <item x="41"/>
        <item x="2"/>
        <item t="default"/>
      </items>
    </pivotField>
    <pivotField numFmtId="164" showAll="0"/>
    <pivotField numFmtId="164" showAll="0"/>
    <pivotField showAll="0"/>
    <pivotField showAll="0"/>
    <pivotField dataField="1" numFmtId="9"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Average of Customer Satisfaction Rate" fld="8" subtotal="average" baseField="0" baseItem="0" numFmtId="10"/>
    <dataField name="Average of Customer Unsatisfaction Rate" fld="9" subtotal="average" baseField="0" baseItem="1" numFmtId="9"/>
  </dataFields>
  <formats count="2">
    <format dxfId="25">
      <pivotArea outline="0" collapsedLevelsAreSubtotals="1" fieldPosition="0">
        <references count="1">
          <reference field="4294967294" count="1" selected="0">
            <x v="1"/>
          </reference>
        </references>
      </pivotArea>
    </format>
    <format dxfId="24">
      <pivotArea collapsedLevelsAreSubtotals="1" fieldPosition="0">
        <references count="1">
          <reference field="4294967294" count="1">
            <x v="0"/>
          </reference>
        </references>
      </pivotArea>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1">
          <reference field="4294967294" count="1" selected="0">
            <x v="0"/>
          </reference>
        </references>
      </pivotArea>
    </chartFormat>
    <chartFormat chart="23"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9F56B8-D91B-485C-9FE1-BDE7A5CEE811}" name="sales vs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2:I89"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axis="axisRow" numFmtId="164" showAll="0">
      <items count="57">
        <item x="10"/>
        <item x="20"/>
        <item x="13"/>
        <item x="15"/>
        <item x="18"/>
        <item x="47"/>
        <item x="44"/>
        <item x="7"/>
        <item x="17"/>
        <item x="8"/>
        <item x="37"/>
        <item x="42"/>
        <item x="3"/>
        <item x="31"/>
        <item x="19"/>
        <item x="29"/>
        <item x="27"/>
        <item x="16"/>
        <item x="21"/>
        <item x="34"/>
        <item x="48"/>
        <item x="39"/>
        <item x="35"/>
        <item x="51"/>
        <item x="6"/>
        <item x="33"/>
        <item x="53"/>
        <item x="46"/>
        <item x="40"/>
        <item x="1"/>
        <item x="55"/>
        <item x="26"/>
        <item x="54"/>
        <item x="49"/>
        <item x="0"/>
        <item x="52"/>
        <item x="14"/>
        <item x="22"/>
        <item x="4"/>
        <item x="32"/>
        <item x="38"/>
        <item x="11"/>
        <item x="5"/>
        <item x="23"/>
        <item x="28"/>
        <item x="45"/>
        <item x="25"/>
        <item x="12"/>
        <item x="50"/>
        <item x="24"/>
        <item x="9"/>
        <item x="36"/>
        <item x="30"/>
        <item x="43"/>
        <item x="41"/>
        <item x="2"/>
        <item t="default"/>
      </items>
    </pivotField>
    <pivotField numFmtId="164" showAll="0"/>
    <pivotField dataField="1" numFmtId="164" showAll="0"/>
    <pivotField showAll="0"/>
    <pivotField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65634D-DCE2-4FDF-B274-A64F099C54CE}" name="month vs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2:E45" firstHeaderRow="1"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4" showAll="0"/>
    <pivotField numFmtId="164" showAll="0"/>
    <pivotField dataField="1" numFmtId="164" showAll="0"/>
    <pivotField showAll="0"/>
    <pivotField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3">
    <i>
      <x v="1"/>
    </i>
    <i>
      <x v="2"/>
    </i>
    <i>
      <x v="3"/>
    </i>
    <i>
      <x v="4"/>
    </i>
    <i>
      <x v="5"/>
    </i>
    <i>
      <x v="6"/>
    </i>
    <i>
      <x v="7"/>
    </i>
    <i>
      <x v="8"/>
    </i>
    <i>
      <x v="9"/>
    </i>
    <i>
      <x v="10"/>
    </i>
    <i>
      <x v="11"/>
    </i>
    <i>
      <x v="12"/>
    </i>
    <i t="grand">
      <x/>
    </i>
  </rowItems>
  <colItems count="1">
    <i/>
  </colItems>
  <dataFields count="1">
    <dataField name="Sum of Profit"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3FCFC2-FF4C-403E-B0B8-17A24527FF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5:U33" firstHeaderRow="0"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axis="axisRow" showAll="0">
      <items count="8">
        <item x="0"/>
        <item x="1"/>
        <item x="2"/>
        <item x="3"/>
        <item x="4"/>
        <item x="5"/>
        <item x="6"/>
        <item t="default"/>
      </items>
    </pivotField>
    <pivotField dataField="1" numFmtId="164" showAll="0"/>
    <pivotField numFmtId="164" showAll="0"/>
    <pivotField dataField="1" numFmtId="164" showAll="0"/>
    <pivotField dataField="1" showAll="0"/>
    <pivotField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1"/>
    </i>
    <i>
      <x v="2"/>
    </i>
    <i>
      <x v="3"/>
    </i>
    <i>
      <x v="4"/>
    </i>
    <i>
      <x v="5"/>
    </i>
    <i>
      <x v="6"/>
    </i>
    <i t="grand">
      <x/>
    </i>
  </rowItems>
  <colFields count="1">
    <field x="-2"/>
  </colFields>
  <colItems count="3">
    <i>
      <x/>
    </i>
    <i i="1">
      <x v="1"/>
    </i>
    <i i="2">
      <x v="2"/>
    </i>
  </colItems>
  <dataFields count="3">
    <dataField name="Sum of Sales" fld="3" baseField="0" baseItem="0"/>
    <dataField name="Sum of Profit" fld="5" baseField="0" baseItem="0"/>
    <dataField name="Sum of Custome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D2DC279-0761-4AAA-BD18-B9878D1CBAB9}" sourceName="Month">
  <pivotTables>
    <pivotTable tabId="5" name="satisfaction"/>
    <pivotTable tabId="5" name="Values"/>
  </pivotTables>
  <data>
    <tabular pivotCacheId="1146994732">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F2CFDE-7571-4A59-9B33-84E2A0504D9B}" sourceName="Region">
  <pivotTables>
    <pivotTable tabId="5" name="satisfaction"/>
    <pivotTable tabId="5" name="Cus/month vs last"/>
    <pivotTable tabId="5" name="mnthly-sales vs target"/>
    <pivotTable tabId="5" name="month vs profit"/>
    <pivotTable tabId="5" name="sales vs profit"/>
    <pivotTable tabId="5" name="Values"/>
  </pivotTables>
  <data>
    <tabular pivotCacheId="1146994732">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B887028-2033-405D-B28D-E1AA80E36DF1}" sourceName="Quarter">
  <pivotTables>
    <pivotTable tabId="5" name="satisfaction"/>
    <pivotTable tabId="3" name="PivotTable6"/>
    <pivotTable tabId="5" name="Cus/month vs last"/>
    <pivotTable tabId="5" name="mnthly-sales vs target"/>
    <pivotTable tabId="5" name="month vs profit"/>
    <pivotTable tabId="5" name="sales vs profit"/>
    <pivotTable tabId="5" name="Values"/>
  </pivotTables>
  <data>
    <tabular pivotCacheId="114699473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78B5072-E92C-4185-9994-B017BCB7C264}" cache="Slicer_Month" caption="Month" columnCount="3" rowHeight="241300"/>
  <slicer name="Region" xr10:uid="{81E74D7B-A71C-4BF4-847B-F3B186AC6810}" cache="Slicer_Region" caption="Region" columnCount="2" rowHeight="241300"/>
  <slicer name="Quarter" xr10:uid="{ED11B58A-36DB-4884-844C-23B07D42463E}" cache="Slicer_Quarter" caption="Quarte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5665F9-B6FF-46A9-AF3A-5A04F92CBB2B}" name="Table_1" displayName="Table_1" ref="A1:J85">
  <autoFilter ref="A1:J85" xr:uid="{645665F9-B6FF-46A9-AF3A-5A04F92CBB2B}"/>
  <tableColumns count="10">
    <tableColumn id="1" xr3:uid="{EFBF7496-96C9-47B2-BF4C-6090A9C84437}" name="Month"/>
    <tableColumn id="2" xr3:uid="{0B75D747-20B9-472B-9F51-EA61F4FB9BB5}" name="Quarter"/>
    <tableColumn id="3" xr3:uid="{E7383F90-A2FE-443B-B15C-BA9E45B2C644}" name="Region"/>
    <tableColumn id="4" xr3:uid="{6B3CEE4E-0F5A-467D-8FC4-A72B7FBCFCD5}" name="Sales"/>
    <tableColumn id="5" xr3:uid="{B6FE964F-F6DD-457A-B579-62472FEA804E}" name="Target Sales"/>
    <tableColumn id="6" xr3:uid="{527ED259-25E2-4F1B-96E2-B3D9B4BE8916}" name="Profit"/>
    <tableColumn id="7" xr3:uid="{ECDD8677-2A78-4516-ADC0-A317275338A7}" name="Customers"/>
    <tableColumn id="8" xr3:uid="{68E18A3A-7048-4594-A6B2-51B4CCA4BD99}" name="Customers Last Year"/>
    <tableColumn id="9" xr3:uid="{18A6A58B-2670-4D9F-9CEE-4C92FDD2ACCE}" name="Customer Satisfaction Rate"/>
    <tableColumn id="10" xr3:uid="{5875FA2F-8DDA-4B5D-9525-A32A200E3105}" name="Customer Unsatisfaction Rate"/>
  </tableColumns>
  <tableStyleInfo name="Data-style" showFirstColumn="1" showLastColumn="1"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8E4A-BA35-4CEA-A4C2-E28D359A7844}">
  <dimension ref="A1:J85"/>
  <sheetViews>
    <sheetView topLeftCell="A2" zoomScale="154" workbookViewId="0">
      <selection activeCell="D5" sqref="D5"/>
    </sheetView>
  </sheetViews>
  <sheetFormatPr defaultRowHeight="14.5" x14ac:dyDescent="0.35"/>
  <cols>
    <col min="5" max="5" width="14" bestFit="1" customWidth="1"/>
    <col min="6" max="6" width="8.26953125" bestFit="1" customWidth="1"/>
    <col min="7" max="7" width="12.90625" bestFit="1" customWidth="1"/>
    <col min="8" max="8" width="21.7265625" bestFit="1" customWidth="1"/>
    <col min="9" max="9" width="28.08984375" bestFit="1" customWidth="1"/>
    <col min="10" max="10" width="30.6328125" bestFit="1" customWidth="1"/>
  </cols>
  <sheetData>
    <row r="1" spans="1:10" ht="16" thickBot="1" x14ac:dyDescent="0.4">
      <c r="A1" s="12" t="s">
        <v>0</v>
      </c>
      <c r="B1" s="14" t="s">
        <v>1</v>
      </c>
      <c r="C1" s="14" t="s">
        <v>2</v>
      </c>
      <c r="D1" s="14" t="s">
        <v>3</v>
      </c>
      <c r="E1" s="14" t="s">
        <v>4</v>
      </c>
      <c r="F1" s="14" t="s">
        <v>5</v>
      </c>
      <c r="G1" s="14" t="s">
        <v>6</v>
      </c>
      <c r="H1" s="14" t="s">
        <v>7</v>
      </c>
      <c r="I1" s="14" t="s">
        <v>8</v>
      </c>
      <c r="J1" s="15" t="s">
        <v>9</v>
      </c>
    </row>
    <row r="2" spans="1:10" ht="16" thickTop="1" x14ac:dyDescent="0.35">
      <c r="A2" s="16">
        <v>45292</v>
      </c>
      <c r="B2" s="17" t="s">
        <v>10</v>
      </c>
      <c r="C2" s="18" t="s">
        <v>11</v>
      </c>
      <c r="D2" s="17">
        <v>65</v>
      </c>
      <c r="E2" s="17">
        <v>92</v>
      </c>
      <c r="F2" s="17">
        <v>1</v>
      </c>
      <c r="G2" s="17">
        <v>4</v>
      </c>
      <c r="H2" s="18">
        <v>1</v>
      </c>
      <c r="I2" s="19">
        <v>0.34625772797250076</v>
      </c>
      <c r="J2" s="20">
        <v>0.65374227202749924</v>
      </c>
    </row>
    <row r="3" spans="1:10" ht="15.5" x14ac:dyDescent="0.35">
      <c r="A3" s="16">
        <v>45292</v>
      </c>
      <c r="B3" s="17" t="s">
        <v>10</v>
      </c>
      <c r="C3" s="18" t="s">
        <v>12</v>
      </c>
      <c r="D3" s="17">
        <v>57</v>
      </c>
      <c r="E3" s="17">
        <v>22</v>
      </c>
      <c r="F3" s="17">
        <v>4</v>
      </c>
      <c r="G3" s="17">
        <v>1</v>
      </c>
      <c r="H3" s="18">
        <v>14</v>
      </c>
      <c r="I3" s="19">
        <v>0.78597109943072074</v>
      </c>
      <c r="J3" s="20">
        <v>0.21402890056927926</v>
      </c>
    </row>
    <row r="4" spans="1:10" ht="15.5" x14ac:dyDescent="0.35">
      <c r="A4" s="16">
        <v>45292</v>
      </c>
      <c r="B4" s="17" t="s">
        <v>10</v>
      </c>
      <c r="C4" s="18" t="s">
        <v>13</v>
      </c>
      <c r="D4" s="17">
        <v>98</v>
      </c>
      <c r="E4" s="17">
        <v>40</v>
      </c>
      <c r="F4" s="17">
        <v>4</v>
      </c>
      <c r="G4" s="17">
        <v>5</v>
      </c>
      <c r="H4" s="18">
        <v>10</v>
      </c>
      <c r="I4" s="19">
        <v>0.9240255509025056</v>
      </c>
      <c r="J4" s="20">
        <v>7.5974449097494401E-2</v>
      </c>
    </row>
    <row r="5" spans="1:10" ht="15.5" x14ac:dyDescent="0.35">
      <c r="A5" s="16">
        <v>45292</v>
      </c>
      <c r="B5" s="17" t="s">
        <v>10</v>
      </c>
      <c r="C5" s="18" t="s">
        <v>14</v>
      </c>
      <c r="D5" s="17">
        <v>28</v>
      </c>
      <c r="E5" s="17">
        <v>72</v>
      </c>
      <c r="F5" s="17">
        <v>3</v>
      </c>
      <c r="G5" s="17">
        <v>3</v>
      </c>
      <c r="H5" s="18">
        <v>12</v>
      </c>
      <c r="I5" s="19">
        <v>0.58880048012050579</v>
      </c>
      <c r="J5" s="20">
        <v>0.41119951987949421</v>
      </c>
    </row>
    <row r="6" spans="1:10" ht="15.5" x14ac:dyDescent="0.35">
      <c r="A6" s="16">
        <v>45292</v>
      </c>
      <c r="B6" s="17" t="s">
        <v>10</v>
      </c>
      <c r="C6" s="18" t="s">
        <v>15</v>
      </c>
      <c r="D6" s="17">
        <v>71</v>
      </c>
      <c r="E6" s="17">
        <v>62</v>
      </c>
      <c r="F6" s="17">
        <v>2</v>
      </c>
      <c r="G6" s="17">
        <v>1</v>
      </c>
      <c r="H6" s="18">
        <v>7</v>
      </c>
      <c r="I6" s="19">
        <v>3.5150947248919984E-2</v>
      </c>
      <c r="J6" s="20">
        <v>0.96484905275108002</v>
      </c>
    </row>
    <row r="7" spans="1:10" ht="15.5" x14ac:dyDescent="0.35">
      <c r="A7" s="16">
        <v>45292</v>
      </c>
      <c r="B7" s="17" t="s">
        <v>10</v>
      </c>
      <c r="C7" s="18" t="s">
        <v>16</v>
      </c>
      <c r="D7" s="17">
        <v>76</v>
      </c>
      <c r="E7" s="17">
        <v>63</v>
      </c>
      <c r="F7" s="17">
        <v>3</v>
      </c>
      <c r="G7" s="17">
        <v>1</v>
      </c>
      <c r="H7" s="18">
        <v>15</v>
      </c>
      <c r="I7" s="19">
        <v>0.248734715113756</v>
      </c>
      <c r="J7" s="20">
        <v>0.76126528488624379</v>
      </c>
    </row>
    <row r="8" spans="1:10" ht="15.5" x14ac:dyDescent="0.35">
      <c r="A8" s="16">
        <v>45292</v>
      </c>
      <c r="B8" s="17" t="s">
        <v>10</v>
      </c>
      <c r="C8" s="18" t="s">
        <v>17</v>
      </c>
      <c r="D8" s="17">
        <v>51</v>
      </c>
      <c r="E8" s="17">
        <v>70</v>
      </c>
      <c r="F8" s="17">
        <v>2</v>
      </c>
      <c r="G8" s="17">
        <v>4</v>
      </c>
      <c r="H8" s="18">
        <v>14</v>
      </c>
      <c r="I8" s="19">
        <v>0.77790267685205849</v>
      </c>
      <c r="J8" s="20">
        <v>0.222097324147942</v>
      </c>
    </row>
    <row r="9" spans="1:10" ht="15.5" x14ac:dyDescent="0.35">
      <c r="A9" s="16">
        <v>45323</v>
      </c>
      <c r="B9" s="17" t="s">
        <v>10</v>
      </c>
      <c r="C9" s="18" t="s">
        <v>11</v>
      </c>
      <c r="D9" s="17">
        <v>20</v>
      </c>
      <c r="E9" s="17">
        <v>86</v>
      </c>
      <c r="F9" s="17">
        <v>2</v>
      </c>
      <c r="G9" s="17">
        <v>5</v>
      </c>
      <c r="H9" s="18">
        <v>15</v>
      </c>
      <c r="I9" s="19">
        <v>0.10160706260803842</v>
      </c>
      <c r="J9" s="20">
        <v>0.89839293739196158</v>
      </c>
    </row>
    <row r="10" spans="1:10" ht="15.5" x14ac:dyDescent="0.35">
      <c r="A10" s="16">
        <v>45323</v>
      </c>
      <c r="B10" s="17" t="s">
        <v>10</v>
      </c>
      <c r="C10" s="18" t="s">
        <v>12</v>
      </c>
      <c r="D10" s="17">
        <v>24</v>
      </c>
      <c r="E10" s="17">
        <v>59</v>
      </c>
      <c r="F10" s="17">
        <v>5</v>
      </c>
      <c r="G10" s="17">
        <v>4</v>
      </c>
      <c r="H10" s="18">
        <v>8</v>
      </c>
      <c r="I10" s="19">
        <v>0.43636918784915846</v>
      </c>
      <c r="J10" s="20">
        <v>0.56363081215084154</v>
      </c>
    </row>
    <row r="11" spans="1:10" ht="15.5" x14ac:dyDescent="0.35">
      <c r="A11" s="16">
        <v>45323</v>
      </c>
      <c r="B11" s="17" t="s">
        <v>10</v>
      </c>
      <c r="C11" s="18" t="s">
        <v>13</v>
      </c>
      <c r="D11" s="17">
        <v>90</v>
      </c>
      <c r="E11" s="17">
        <v>70</v>
      </c>
      <c r="F11" s="17">
        <v>3</v>
      </c>
      <c r="G11" s="17">
        <v>1</v>
      </c>
      <c r="H11" s="18">
        <v>3</v>
      </c>
      <c r="I11" s="19">
        <v>0.17372747364176722</v>
      </c>
      <c r="J11" s="20">
        <v>0.826272526358243</v>
      </c>
    </row>
    <row r="12" spans="1:10" ht="15.5" x14ac:dyDescent="0.35">
      <c r="A12" s="16">
        <v>45323</v>
      </c>
      <c r="B12" s="17" t="s">
        <v>10</v>
      </c>
      <c r="C12" s="18" t="s">
        <v>14</v>
      </c>
      <c r="D12" s="17">
        <v>11</v>
      </c>
      <c r="E12" s="17">
        <v>58</v>
      </c>
      <c r="F12" s="17">
        <v>2</v>
      </c>
      <c r="G12" s="17">
        <v>2</v>
      </c>
      <c r="H12" s="18">
        <v>16</v>
      </c>
      <c r="I12" s="19">
        <v>0.64859458353937016</v>
      </c>
      <c r="J12" s="20">
        <v>0.35140541646062984</v>
      </c>
    </row>
    <row r="13" spans="1:10" ht="15.5" x14ac:dyDescent="0.35">
      <c r="A13" s="16">
        <v>45323</v>
      </c>
      <c r="B13" s="17" t="s">
        <v>10</v>
      </c>
      <c r="C13" s="18" t="s">
        <v>15</v>
      </c>
      <c r="D13" s="17">
        <v>75</v>
      </c>
      <c r="E13" s="17">
        <v>33</v>
      </c>
      <c r="F13" s="17">
        <v>4</v>
      </c>
      <c r="G13" s="17">
        <v>3</v>
      </c>
      <c r="H13" s="18">
        <v>3</v>
      </c>
      <c r="I13" s="19">
        <v>0.76241226805272988</v>
      </c>
      <c r="J13" s="20">
        <v>0.24758773194726999</v>
      </c>
    </row>
    <row r="14" spans="1:10" ht="15.5" x14ac:dyDescent="0.35">
      <c r="A14" s="16">
        <v>45323</v>
      </c>
      <c r="B14" s="17" t="s">
        <v>10</v>
      </c>
      <c r="C14" s="18" t="s">
        <v>16</v>
      </c>
      <c r="D14" s="17">
        <v>84</v>
      </c>
      <c r="E14" s="17">
        <v>89</v>
      </c>
      <c r="F14" s="17">
        <v>5</v>
      </c>
      <c r="G14" s="17">
        <v>1</v>
      </c>
      <c r="H14" s="18">
        <v>12</v>
      </c>
      <c r="I14" s="19">
        <v>0.43707648592416198</v>
      </c>
      <c r="J14" s="20">
        <v>0.56292451407683797</v>
      </c>
    </row>
    <row r="15" spans="1:10" ht="15.5" x14ac:dyDescent="0.35">
      <c r="A15" s="16">
        <v>45323</v>
      </c>
      <c r="B15" s="17" t="s">
        <v>10</v>
      </c>
      <c r="C15" s="18" t="s">
        <v>17</v>
      </c>
      <c r="D15" s="17">
        <v>14</v>
      </c>
      <c r="E15" s="17">
        <v>61</v>
      </c>
      <c r="F15" s="17">
        <v>3</v>
      </c>
      <c r="G15" s="17">
        <v>5</v>
      </c>
      <c r="H15" s="18">
        <v>4</v>
      </c>
      <c r="I15" s="19">
        <v>0.46303689218379529</v>
      </c>
      <c r="J15" s="20">
        <v>0.53696310781620471</v>
      </c>
    </row>
    <row r="16" spans="1:10" ht="15.5" x14ac:dyDescent="0.35">
      <c r="A16" s="16">
        <v>45352</v>
      </c>
      <c r="B16" s="17" t="s">
        <v>10</v>
      </c>
      <c r="C16" s="18" t="s">
        <v>11</v>
      </c>
      <c r="D16" s="17">
        <v>68</v>
      </c>
      <c r="E16" s="17">
        <v>91</v>
      </c>
      <c r="F16" s="17">
        <v>5</v>
      </c>
      <c r="G16" s="17">
        <v>5</v>
      </c>
      <c r="H16" s="18">
        <v>7</v>
      </c>
      <c r="I16" s="19">
        <v>0.66767520072142073</v>
      </c>
      <c r="J16" s="20">
        <v>0.33242479927857899</v>
      </c>
    </row>
    <row r="17" spans="1:10" ht="15.5" x14ac:dyDescent="0.35">
      <c r="A17" s="16">
        <v>45352</v>
      </c>
      <c r="B17" s="17" t="s">
        <v>10</v>
      </c>
      <c r="C17" s="18" t="s">
        <v>12</v>
      </c>
      <c r="D17" s="17">
        <v>14</v>
      </c>
      <c r="E17" s="17">
        <v>29</v>
      </c>
      <c r="F17" s="17">
        <v>5</v>
      </c>
      <c r="G17" s="17">
        <v>4</v>
      </c>
      <c r="H17" s="18">
        <v>1</v>
      </c>
      <c r="I17" s="19">
        <v>0.41055505829640326</v>
      </c>
      <c r="J17" s="20">
        <v>0.58944494170359674</v>
      </c>
    </row>
    <row r="18" spans="1:10" ht="15.5" x14ac:dyDescent="0.35">
      <c r="A18" s="16">
        <v>45352</v>
      </c>
      <c r="B18" s="17" t="s">
        <v>10</v>
      </c>
      <c r="C18" s="18" t="s">
        <v>13</v>
      </c>
      <c r="D18" s="17">
        <v>15</v>
      </c>
      <c r="E18" s="17">
        <v>33</v>
      </c>
      <c r="F18" s="17">
        <v>1</v>
      </c>
      <c r="G18" s="17">
        <v>3</v>
      </c>
      <c r="H18" s="18">
        <v>13</v>
      </c>
      <c r="I18" s="19">
        <v>0.88998243221275097</v>
      </c>
      <c r="J18" s="20">
        <v>0.11001766778724931</v>
      </c>
    </row>
    <row r="19" spans="1:10" ht="15.5" x14ac:dyDescent="0.35">
      <c r="A19" s="16">
        <v>45352</v>
      </c>
      <c r="B19" s="17" t="s">
        <v>10</v>
      </c>
      <c r="C19" s="18" t="s">
        <v>14</v>
      </c>
      <c r="D19" s="17">
        <v>75</v>
      </c>
      <c r="E19" s="17">
        <v>50</v>
      </c>
      <c r="F19" s="17">
        <v>2</v>
      </c>
      <c r="G19" s="17">
        <v>5</v>
      </c>
      <c r="H19" s="18">
        <v>11</v>
      </c>
      <c r="I19" s="19">
        <v>0.57589077844802861</v>
      </c>
      <c r="J19" s="20">
        <v>0.42410922155197139</v>
      </c>
    </row>
    <row r="20" spans="1:10" ht="15.5" x14ac:dyDescent="0.35">
      <c r="A20" s="16">
        <v>45352</v>
      </c>
      <c r="B20" s="17" t="s">
        <v>10</v>
      </c>
      <c r="C20" s="18" t="s">
        <v>15</v>
      </c>
      <c r="D20" s="17">
        <v>40</v>
      </c>
      <c r="E20" s="17">
        <v>20</v>
      </c>
      <c r="F20" s="17">
        <v>1</v>
      </c>
      <c r="G20" s="17">
        <v>2</v>
      </c>
      <c r="H20" s="18">
        <v>3</v>
      </c>
      <c r="I20" s="19">
        <v>0.68694805359360045</v>
      </c>
      <c r="J20" s="20">
        <v>0.31305194640639955</v>
      </c>
    </row>
    <row r="21" spans="1:10" ht="15.5" x14ac:dyDescent="0.35">
      <c r="A21" s="16">
        <v>45352</v>
      </c>
      <c r="B21" s="17" t="s">
        <v>10</v>
      </c>
      <c r="C21" s="18" t="s">
        <v>16</v>
      </c>
      <c r="D21" s="17">
        <v>75</v>
      </c>
      <c r="E21" s="17">
        <v>74</v>
      </c>
      <c r="F21" s="17">
        <v>3</v>
      </c>
      <c r="G21" s="17">
        <v>2</v>
      </c>
      <c r="H21" s="18">
        <v>8</v>
      </c>
      <c r="I21" s="19">
        <v>0.59995565507099546</v>
      </c>
      <c r="J21" s="20">
        <v>0.40004434492900454</v>
      </c>
    </row>
    <row r="22" spans="1:10" ht="15.5" x14ac:dyDescent="0.35">
      <c r="A22" s="16">
        <v>45352</v>
      </c>
      <c r="B22" s="17" t="s">
        <v>10</v>
      </c>
      <c r="C22" s="18" t="s">
        <v>17</v>
      </c>
      <c r="D22" s="17">
        <v>28</v>
      </c>
      <c r="E22" s="17">
        <v>88</v>
      </c>
      <c r="F22" s="17">
        <v>1</v>
      </c>
      <c r="G22" s="17">
        <v>4</v>
      </c>
      <c r="H22" s="18">
        <v>12</v>
      </c>
      <c r="I22" s="19">
        <v>0.76430816896592513</v>
      </c>
      <c r="J22" s="20">
        <v>0.24569183103407499</v>
      </c>
    </row>
    <row r="23" spans="1:10" ht="15.5" x14ac:dyDescent="0.35">
      <c r="A23" s="16">
        <v>45383</v>
      </c>
      <c r="B23" s="18" t="s">
        <v>18</v>
      </c>
      <c r="C23" s="18" t="s">
        <v>11</v>
      </c>
      <c r="D23" s="17">
        <v>21</v>
      </c>
      <c r="E23" s="17">
        <v>85</v>
      </c>
      <c r="F23" s="17">
        <v>7</v>
      </c>
      <c r="G23" s="17">
        <v>8</v>
      </c>
      <c r="H23" s="18">
        <v>17</v>
      </c>
      <c r="I23" s="19">
        <v>0.60557083532419698</v>
      </c>
      <c r="J23" s="20">
        <v>0.39442916467580302</v>
      </c>
    </row>
    <row r="24" spans="1:10" ht="15.5" x14ac:dyDescent="0.35">
      <c r="A24" s="16">
        <v>45383</v>
      </c>
      <c r="B24" s="18" t="s">
        <v>18</v>
      </c>
      <c r="C24" s="18" t="s">
        <v>12</v>
      </c>
      <c r="D24" s="17">
        <v>17</v>
      </c>
      <c r="E24" s="17">
        <v>15</v>
      </c>
      <c r="F24" s="17">
        <v>9</v>
      </c>
      <c r="G24" s="17">
        <v>6</v>
      </c>
      <c r="H24" s="18">
        <v>17</v>
      </c>
      <c r="I24" s="19">
        <v>0.83616302285711275</v>
      </c>
      <c r="J24" s="20">
        <v>0.16383697714288725</v>
      </c>
    </row>
    <row r="25" spans="1:10" ht="15.5" x14ac:dyDescent="0.35">
      <c r="A25" s="16">
        <v>45383</v>
      </c>
      <c r="B25" s="18" t="s">
        <v>18</v>
      </c>
      <c r="C25" s="18" t="s">
        <v>13</v>
      </c>
      <c r="D25" s="17">
        <v>31</v>
      </c>
      <c r="E25" s="17">
        <v>76</v>
      </c>
      <c r="F25" s="17">
        <v>7</v>
      </c>
      <c r="G25" s="17">
        <v>10</v>
      </c>
      <c r="H25" s="18">
        <v>14</v>
      </c>
      <c r="I25" s="19">
        <v>0.14892212421821199</v>
      </c>
      <c r="J25" s="20">
        <v>0.85107787678178815</v>
      </c>
    </row>
    <row r="26" spans="1:10" ht="15.5" x14ac:dyDescent="0.35">
      <c r="A26" s="16">
        <v>45383</v>
      </c>
      <c r="B26" s="18" t="s">
        <v>18</v>
      </c>
      <c r="C26" s="18" t="s">
        <v>14</v>
      </c>
      <c r="D26" s="17">
        <v>12</v>
      </c>
      <c r="E26" s="17">
        <v>66</v>
      </c>
      <c r="F26" s="17">
        <v>9</v>
      </c>
      <c r="G26" s="17">
        <v>5</v>
      </c>
      <c r="H26" s="18">
        <v>14</v>
      </c>
      <c r="I26" s="19">
        <v>0.37774242783714473</v>
      </c>
      <c r="J26" s="20">
        <v>0.62225757216285527</v>
      </c>
    </row>
    <row r="27" spans="1:10" ht="15.5" x14ac:dyDescent="0.35">
      <c r="A27" s="16">
        <v>45383</v>
      </c>
      <c r="B27" s="18" t="s">
        <v>18</v>
      </c>
      <c r="C27" s="18" t="s">
        <v>15</v>
      </c>
      <c r="D27" s="17">
        <v>42</v>
      </c>
      <c r="E27" s="17">
        <v>37</v>
      </c>
      <c r="F27" s="17">
        <v>7</v>
      </c>
      <c r="G27" s="17">
        <v>6</v>
      </c>
      <c r="H27" s="18">
        <v>9</v>
      </c>
      <c r="I27" s="19">
        <v>0.50328064898418012</v>
      </c>
      <c r="J27" s="20">
        <v>0.49671935101581988</v>
      </c>
    </row>
    <row r="28" spans="1:10" ht="15.5" x14ac:dyDescent="0.35">
      <c r="A28" s="16">
        <v>45383</v>
      </c>
      <c r="B28" s="18" t="s">
        <v>18</v>
      </c>
      <c r="C28" s="18" t="s">
        <v>16</v>
      </c>
      <c r="D28" s="17">
        <v>70</v>
      </c>
      <c r="E28" s="17">
        <v>35</v>
      </c>
      <c r="F28" s="17">
        <v>7</v>
      </c>
      <c r="G28" s="17">
        <v>10</v>
      </c>
      <c r="H28" s="18">
        <v>12</v>
      </c>
      <c r="I28" s="19">
        <v>0.32519562478300201</v>
      </c>
      <c r="J28" s="20">
        <v>0.67480437521699799</v>
      </c>
    </row>
    <row r="29" spans="1:10" ht="15.5" x14ac:dyDescent="0.35">
      <c r="A29" s="16">
        <v>45383</v>
      </c>
      <c r="B29" s="18" t="s">
        <v>18</v>
      </c>
      <c r="C29" s="18" t="s">
        <v>17</v>
      </c>
      <c r="D29" s="17">
        <v>77</v>
      </c>
      <c r="E29" s="17">
        <v>40</v>
      </c>
      <c r="F29" s="17">
        <v>10</v>
      </c>
      <c r="G29" s="17">
        <v>7</v>
      </c>
      <c r="H29" s="18">
        <v>8</v>
      </c>
      <c r="I29" s="19">
        <v>0.57032730425796396</v>
      </c>
      <c r="J29" s="20">
        <v>0.42967269574203604</v>
      </c>
    </row>
    <row r="30" spans="1:10" ht="15.5" x14ac:dyDescent="0.35">
      <c r="A30" s="16">
        <v>45413</v>
      </c>
      <c r="B30" s="18" t="s">
        <v>18</v>
      </c>
      <c r="C30" s="18" t="s">
        <v>11</v>
      </c>
      <c r="D30" s="17">
        <v>88</v>
      </c>
      <c r="E30" s="17">
        <v>79</v>
      </c>
      <c r="F30" s="17">
        <v>7</v>
      </c>
      <c r="G30" s="17">
        <v>10</v>
      </c>
      <c r="H30" s="18">
        <v>18</v>
      </c>
      <c r="I30" s="19">
        <v>0.31967510707180125</v>
      </c>
      <c r="J30" s="20">
        <v>0.68032489292819875</v>
      </c>
    </row>
    <row r="31" spans="1:10" ht="15.5" x14ac:dyDescent="0.35">
      <c r="A31" s="16">
        <v>45413</v>
      </c>
      <c r="B31" s="18" t="s">
        <v>18</v>
      </c>
      <c r="C31" s="18" t="s">
        <v>12</v>
      </c>
      <c r="D31" s="17">
        <v>83</v>
      </c>
      <c r="E31" s="17">
        <v>54</v>
      </c>
      <c r="F31" s="17">
        <v>9</v>
      </c>
      <c r="G31" s="17">
        <v>7</v>
      </c>
      <c r="H31" s="18">
        <v>7</v>
      </c>
      <c r="I31" s="19">
        <v>0.17132243004203099</v>
      </c>
      <c r="J31" s="20">
        <v>0.8286776699579691</v>
      </c>
    </row>
    <row r="32" spans="1:10" ht="15.5" x14ac:dyDescent="0.35">
      <c r="A32" s="16">
        <v>45413</v>
      </c>
      <c r="B32" s="18" t="s">
        <v>18</v>
      </c>
      <c r="C32" s="18" t="s">
        <v>13</v>
      </c>
      <c r="D32" s="17">
        <v>88</v>
      </c>
      <c r="E32" s="17">
        <v>82</v>
      </c>
      <c r="F32" s="17">
        <v>7</v>
      </c>
      <c r="G32" s="17">
        <v>5</v>
      </c>
      <c r="H32" s="18">
        <v>17</v>
      </c>
      <c r="I32" s="19">
        <v>0.15186824797415466</v>
      </c>
      <c r="J32" s="20">
        <v>0.84813175202584534</v>
      </c>
    </row>
    <row r="33" spans="1:10" ht="15.5" x14ac:dyDescent="0.35">
      <c r="A33" s="16">
        <v>45413</v>
      </c>
      <c r="B33" s="18" t="s">
        <v>18</v>
      </c>
      <c r="C33" s="18" t="s">
        <v>14</v>
      </c>
      <c r="D33" s="17">
        <v>60</v>
      </c>
      <c r="E33" s="17">
        <v>95</v>
      </c>
      <c r="F33" s="17">
        <v>7</v>
      </c>
      <c r="G33" s="17">
        <v>7</v>
      </c>
      <c r="H33" s="18">
        <v>5</v>
      </c>
      <c r="I33" s="19">
        <v>0.62420796159290537</v>
      </c>
      <c r="J33" s="20">
        <v>0.37579203840709463</v>
      </c>
    </row>
    <row r="34" spans="1:10" ht="15.5" x14ac:dyDescent="0.35">
      <c r="A34" s="16">
        <v>45413</v>
      </c>
      <c r="B34" s="18" t="s">
        <v>18</v>
      </c>
      <c r="C34" s="18" t="s">
        <v>15</v>
      </c>
      <c r="D34" s="17">
        <v>39</v>
      </c>
      <c r="E34" s="17">
        <v>65</v>
      </c>
      <c r="F34" s="17">
        <v>9</v>
      </c>
      <c r="G34" s="17">
        <v>7</v>
      </c>
      <c r="H34" s="18">
        <v>9</v>
      </c>
      <c r="I34" s="19">
        <v>0.73989743676438924</v>
      </c>
      <c r="J34" s="20">
        <v>0.26010256324561098</v>
      </c>
    </row>
    <row r="35" spans="1:10" ht="15.5" x14ac:dyDescent="0.35">
      <c r="A35" s="16">
        <v>45413</v>
      </c>
      <c r="B35" s="18" t="s">
        <v>18</v>
      </c>
      <c r="C35" s="18" t="s">
        <v>16</v>
      </c>
      <c r="D35" s="17">
        <v>79</v>
      </c>
      <c r="E35" s="17">
        <v>55</v>
      </c>
      <c r="F35" s="17">
        <v>8</v>
      </c>
      <c r="G35" s="17">
        <v>8</v>
      </c>
      <c r="H35" s="18">
        <v>1</v>
      </c>
      <c r="I35" s="19">
        <v>0.48965755250073573</v>
      </c>
      <c r="J35" s="20">
        <v>0.51034244749926427</v>
      </c>
    </row>
    <row r="36" spans="1:10" ht="15.5" x14ac:dyDescent="0.35">
      <c r="A36" s="16">
        <v>45413</v>
      </c>
      <c r="B36" s="18" t="s">
        <v>18</v>
      </c>
      <c r="C36" s="18" t="s">
        <v>17</v>
      </c>
      <c r="D36" s="17">
        <v>36</v>
      </c>
      <c r="E36" s="17">
        <v>11</v>
      </c>
      <c r="F36" s="17">
        <v>6</v>
      </c>
      <c r="G36" s="17">
        <v>5</v>
      </c>
      <c r="H36" s="18">
        <v>19</v>
      </c>
      <c r="I36" s="19">
        <v>0.6296255488167023</v>
      </c>
      <c r="J36" s="20">
        <v>0.3703744511832977</v>
      </c>
    </row>
    <row r="37" spans="1:10" ht="15.5" x14ac:dyDescent="0.35">
      <c r="A37" s="16">
        <v>45444</v>
      </c>
      <c r="B37" s="18" t="s">
        <v>18</v>
      </c>
      <c r="C37" s="18" t="s">
        <v>11</v>
      </c>
      <c r="D37" s="17">
        <v>94</v>
      </c>
      <c r="E37" s="17">
        <v>93</v>
      </c>
      <c r="F37" s="17">
        <v>9</v>
      </c>
      <c r="G37" s="17">
        <v>8</v>
      </c>
      <c r="H37" s="18">
        <v>13</v>
      </c>
      <c r="I37" s="19">
        <v>0.1213286362660172</v>
      </c>
      <c r="J37" s="20">
        <v>0.8786713637339828</v>
      </c>
    </row>
    <row r="38" spans="1:10" ht="15.5" x14ac:dyDescent="0.35">
      <c r="A38" s="16">
        <v>45444</v>
      </c>
      <c r="B38" s="18" t="s">
        <v>18</v>
      </c>
      <c r="C38" s="18" t="s">
        <v>12</v>
      </c>
      <c r="D38" s="17">
        <v>30</v>
      </c>
      <c r="E38" s="17">
        <v>40</v>
      </c>
      <c r="F38" s="17">
        <v>7</v>
      </c>
      <c r="G38" s="17">
        <v>7</v>
      </c>
      <c r="H38" s="18">
        <v>12</v>
      </c>
      <c r="I38" s="19">
        <v>0.83852924134268703</v>
      </c>
      <c r="J38" s="20">
        <v>0.16147076865731247</v>
      </c>
    </row>
    <row r="39" spans="1:10" ht="15.5" x14ac:dyDescent="0.35">
      <c r="A39" s="16">
        <v>45444</v>
      </c>
      <c r="B39" s="18" t="s">
        <v>18</v>
      </c>
      <c r="C39" s="18" t="s">
        <v>13</v>
      </c>
      <c r="D39" s="17">
        <v>21</v>
      </c>
      <c r="E39" s="17">
        <v>60</v>
      </c>
      <c r="F39" s="17">
        <v>9</v>
      </c>
      <c r="G39" s="17">
        <v>7</v>
      </c>
      <c r="H39" s="18">
        <v>11</v>
      </c>
      <c r="I39" s="19">
        <v>9.1814242445985295E-2</v>
      </c>
      <c r="J39" s="20">
        <v>0.9081857675540147</v>
      </c>
    </row>
    <row r="40" spans="1:10" ht="15.5" x14ac:dyDescent="0.35">
      <c r="A40" s="16">
        <v>45444</v>
      </c>
      <c r="B40" s="18" t="s">
        <v>18</v>
      </c>
      <c r="C40" s="18" t="s">
        <v>14</v>
      </c>
      <c r="D40" s="17">
        <v>72</v>
      </c>
      <c r="E40" s="17">
        <v>98</v>
      </c>
      <c r="F40" s="17">
        <v>6</v>
      </c>
      <c r="G40" s="17">
        <v>9</v>
      </c>
      <c r="H40" s="18">
        <v>7</v>
      </c>
      <c r="I40" s="19">
        <v>0.63422458595281206</v>
      </c>
      <c r="J40" s="20">
        <v>0.36577541404718794</v>
      </c>
    </row>
    <row r="41" spans="1:10" ht="15.5" x14ac:dyDescent="0.35">
      <c r="A41" s="16">
        <v>45444</v>
      </c>
      <c r="B41" s="18" t="s">
        <v>18</v>
      </c>
      <c r="C41" s="18" t="s">
        <v>15</v>
      </c>
      <c r="D41" s="17">
        <v>53</v>
      </c>
      <c r="E41" s="17">
        <v>69</v>
      </c>
      <c r="F41" s="17">
        <v>7</v>
      </c>
      <c r="G41" s="17">
        <v>6</v>
      </c>
      <c r="H41" s="18">
        <v>4</v>
      </c>
      <c r="I41" s="19">
        <v>0.11452739312109328</v>
      </c>
      <c r="J41" s="20">
        <v>0.88547260687890672</v>
      </c>
    </row>
    <row r="42" spans="1:10" ht="15.5" x14ac:dyDescent="0.35">
      <c r="A42" s="16">
        <v>45444</v>
      </c>
      <c r="B42" s="18" t="s">
        <v>18</v>
      </c>
      <c r="C42" s="18" t="s">
        <v>16</v>
      </c>
      <c r="D42" s="17">
        <v>53</v>
      </c>
      <c r="E42" s="17">
        <v>41</v>
      </c>
      <c r="F42" s="17">
        <v>10</v>
      </c>
      <c r="G42" s="17">
        <v>7</v>
      </c>
      <c r="H42" s="18">
        <v>9</v>
      </c>
      <c r="I42" s="19">
        <v>0.37341643972946714</v>
      </c>
      <c r="J42" s="20">
        <v>0.62658356027053286</v>
      </c>
    </row>
    <row r="43" spans="1:10" ht="15.5" x14ac:dyDescent="0.35">
      <c r="A43" s="16">
        <v>45444</v>
      </c>
      <c r="B43" s="18" t="s">
        <v>18</v>
      </c>
      <c r="C43" s="18" t="s">
        <v>17</v>
      </c>
      <c r="D43" s="17">
        <v>36</v>
      </c>
      <c r="E43" s="17">
        <v>71</v>
      </c>
      <c r="F43" s="17">
        <v>5</v>
      </c>
      <c r="G43" s="17">
        <v>5</v>
      </c>
      <c r="H43" s="18">
        <v>16</v>
      </c>
      <c r="I43" s="19">
        <v>0.45017593594717753</v>
      </c>
      <c r="J43" s="20">
        <v>0.54982406405282247</v>
      </c>
    </row>
    <row r="44" spans="1:10" ht="15.5" x14ac:dyDescent="0.35">
      <c r="A44" s="16">
        <v>45474</v>
      </c>
      <c r="B44" s="18" t="s">
        <v>19</v>
      </c>
      <c r="C44" s="18" t="s">
        <v>11</v>
      </c>
      <c r="D44" s="17">
        <v>44</v>
      </c>
      <c r="E44" s="17">
        <v>11</v>
      </c>
      <c r="F44" s="17">
        <v>2</v>
      </c>
      <c r="G44" s="18">
        <v>10</v>
      </c>
      <c r="H44" s="18">
        <v>10</v>
      </c>
      <c r="I44" s="19">
        <v>9.1526241358877325E-2</v>
      </c>
      <c r="J44" s="20">
        <v>0.90847375864112401</v>
      </c>
    </row>
    <row r="45" spans="1:10" ht="15.5" x14ac:dyDescent="0.35">
      <c r="A45" s="16">
        <v>45474</v>
      </c>
      <c r="B45" s="18" t="s">
        <v>19</v>
      </c>
      <c r="C45" s="18" t="s">
        <v>12</v>
      </c>
      <c r="D45" s="17">
        <v>48</v>
      </c>
      <c r="E45" s="17">
        <v>54</v>
      </c>
      <c r="F45" s="17">
        <v>10</v>
      </c>
      <c r="G45" s="18">
        <v>13</v>
      </c>
      <c r="H45" s="18">
        <v>10</v>
      </c>
      <c r="I45" s="19">
        <v>0.20771507527292543</v>
      </c>
      <c r="J45" s="20">
        <v>0.79228492472707457</v>
      </c>
    </row>
    <row r="46" spans="1:10" ht="15.5" x14ac:dyDescent="0.35">
      <c r="A46" s="16">
        <v>45474</v>
      </c>
      <c r="B46" s="18" t="s">
        <v>19</v>
      </c>
      <c r="C46" s="18" t="s">
        <v>13</v>
      </c>
      <c r="D46" s="17">
        <v>44</v>
      </c>
      <c r="E46" s="17">
        <v>19</v>
      </c>
      <c r="F46" s="17">
        <v>7</v>
      </c>
      <c r="G46" s="18">
        <v>14</v>
      </c>
      <c r="H46" s="18">
        <v>13</v>
      </c>
      <c r="I46" s="19">
        <v>9.1724582758922896E-2</v>
      </c>
      <c r="J46" s="20">
        <v>0.90827641724107711</v>
      </c>
    </row>
    <row r="47" spans="1:10" ht="15.5" x14ac:dyDescent="0.35">
      <c r="A47" s="16">
        <v>45474</v>
      </c>
      <c r="B47" s="18" t="s">
        <v>19</v>
      </c>
      <c r="C47" s="18" t="s">
        <v>14</v>
      </c>
      <c r="D47" s="17">
        <v>92</v>
      </c>
      <c r="E47" s="17">
        <v>48</v>
      </c>
      <c r="F47" s="17">
        <v>7</v>
      </c>
      <c r="G47" s="18">
        <v>10</v>
      </c>
      <c r="H47" s="18">
        <v>10</v>
      </c>
      <c r="I47" s="19">
        <v>9.9591789112852713E-2</v>
      </c>
      <c r="J47" s="20">
        <v>0.90040821088714729</v>
      </c>
    </row>
    <row r="48" spans="1:10" ht="15.5" x14ac:dyDescent="0.35">
      <c r="A48" s="16">
        <v>45474</v>
      </c>
      <c r="B48" s="18" t="s">
        <v>19</v>
      </c>
      <c r="C48" s="18" t="s">
        <v>15</v>
      </c>
      <c r="D48" s="17">
        <v>26</v>
      </c>
      <c r="E48" s="17">
        <v>46</v>
      </c>
      <c r="F48" s="17">
        <v>16</v>
      </c>
      <c r="G48" s="18">
        <v>10</v>
      </c>
      <c r="H48" s="18">
        <v>15</v>
      </c>
      <c r="I48" s="19">
        <v>0.47397958938615159</v>
      </c>
      <c r="J48" s="20">
        <v>0.52602041061384841</v>
      </c>
    </row>
    <row r="49" spans="1:10" ht="15.5" x14ac:dyDescent="0.35">
      <c r="A49" s="16">
        <v>45474</v>
      </c>
      <c r="B49" s="18" t="s">
        <v>19</v>
      </c>
      <c r="C49" s="18" t="s">
        <v>16</v>
      </c>
      <c r="D49" s="17">
        <v>74</v>
      </c>
      <c r="E49" s="17">
        <v>35</v>
      </c>
      <c r="F49" s="17">
        <v>20</v>
      </c>
      <c r="G49" s="18">
        <v>11</v>
      </c>
      <c r="H49" s="18">
        <v>11</v>
      </c>
      <c r="I49" s="19">
        <v>0.55600594856629204</v>
      </c>
      <c r="J49" s="20">
        <v>0.44399405143370796</v>
      </c>
    </row>
    <row r="50" spans="1:10" ht="15.5" x14ac:dyDescent="0.35">
      <c r="A50" s="16">
        <v>45474</v>
      </c>
      <c r="B50" s="18" t="s">
        <v>19</v>
      </c>
      <c r="C50" s="18" t="s">
        <v>17</v>
      </c>
      <c r="D50" s="17">
        <v>47</v>
      </c>
      <c r="E50" s="17">
        <v>21</v>
      </c>
      <c r="F50" s="17">
        <v>3</v>
      </c>
      <c r="G50" s="18">
        <v>11</v>
      </c>
      <c r="H50" s="18">
        <v>10</v>
      </c>
      <c r="I50" s="19">
        <v>0.12030249850439</v>
      </c>
      <c r="J50" s="20">
        <v>0.87969760149560983</v>
      </c>
    </row>
    <row r="51" spans="1:10" ht="15.5" x14ac:dyDescent="0.35">
      <c r="A51" s="16">
        <v>45505</v>
      </c>
      <c r="B51" s="18" t="s">
        <v>19</v>
      </c>
      <c r="C51" s="18" t="s">
        <v>11</v>
      </c>
      <c r="D51" s="17">
        <v>56</v>
      </c>
      <c r="E51" s="17">
        <v>31</v>
      </c>
      <c r="F51" s="17">
        <v>10</v>
      </c>
      <c r="G51" s="18">
        <v>10</v>
      </c>
      <c r="H51" s="18">
        <v>10</v>
      </c>
      <c r="I51" s="19">
        <v>0.92154975877026768</v>
      </c>
      <c r="J51" s="20">
        <v>7.8450241229732404E-2</v>
      </c>
    </row>
    <row r="52" spans="1:10" ht="15.5" x14ac:dyDescent="0.35">
      <c r="A52" s="16">
        <v>45505</v>
      </c>
      <c r="B52" s="18" t="s">
        <v>19</v>
      </c>
      <c r="C52" s="18" t="s">
        <v>12</v>
      </c>
      <c r="D52" s="17">
        <v>97</v>
      </c>
      <c r="E52" s="17">
        <v>66</v>
      </c>
      <c r="F52" s="17">
        <v>1</v>
      </c>
      <c r="G52" s="18">
        <v>15</v>
      </c>
      <c r="H52" s="18">
        <v>15</v>
      </c>
      <c r="I52" s="19">
        <v>4.1110178164573519E-2</v>
      </c>
      <c r="J52" s="20">
        <v>0.95888982183542648</v>
      </c>
    </row>
    <row r="53" spans="1:10" ht="15.5" x14ac:dyDescent="0.35">
      <c r="A53" s="16">
        <v>45505</v>
      </c>
      <c r="B53" s="18" t="s">
        <v>19</v>
      </c>
      <c r="C53" s="18" t="s">
        <v>13</v>
      </c>
      <c r="D53" s="17">
        <v>56</v>
      </c>
      <c r="E53" s="17">
        <v>79</v>
      </c>
      <c r="F53" s="17">
        <v>11</v>
      </c>
      <c r="G53" s="18">
        <v>15</v>
      </c>
      <c r="H53" s="18">
        <v>10</v>
      </c>
      <c r="I53" s="19">
        <v>0.56275665096482452</v>
      </c>
      <c r="J53" s="20">
        <v>0.43724334903517548</v>
      </c>
    </row>
    <row r="54" spans="1:10" ht="15.5" x14ac:dyDescent="0.35">
      <c r="A54" s="16">
        <v>45505</v>
      </c>
      <c r="B54" s="18" t="s">
        <v>19</v>
      </c>
      <c r="C54" s="18" t="s">
        <v>14</v>
      </c>
      <c r="D54" s="17">
        <v>27</v>
      </c>
      <c r="E54" s="17">
        <v>75</v>
      </c>
      <c r="F54" s="17">
        <v>2</v>
      </c>
      <c r="G54" s="18">
        <v>15</v>
      </c>
      <c r="H54" s="18">
        <v>12</v>
      </c>
      <c r="I54" s="19">
        <v>0.10057902737476632</v>
      </c>
      <c r="J54" s="20">
        <v>0.89942097262524401</v>
      </c>
    </row>
    <row r="55" spans="1:10" ht="15.5" x14ac:dyDescent="0.35">
      <c r="A55" s="16">
        <v>45505</v>
      </c>
      <c r="B55" s="18" t="s">
        <v>19</v>
      </c>
      <c r="C55" s="18" t="s">
        <v>15</v>
      </c>
      <c r="D55" s="17">
        <v>96</v>
      </c>
      <c r="E55" s="17">
        <v>36</v>
      </c>
      <c r="F55" s="17">
        <v>9</v>
      </c>
      <c r="G55" s="18">
        <v>13</v>
      </c>
      <c r="H55" s="18">
        <v>15</v>
      </c>
      <c r="I55" s="19">
        <v>0.29357130722225833</v>
      </c>
      <c r="J55" s="20">
        <v>0.70642869277774167</v>
      </c>
    </row>
    <row r="56" spans="1:10" ht="15.5" x14ac:dyDescent="0.35">
      <c r="A56" s="16">
        <v>45505</v>
      </c>
      <c r="B56" s="18" t="s">
        <v>19</v>
      </c>
      <c r="C56" s="18" t="s">
        <v>16</v>
      </c>
      <c r="D56" s="17">
        <v>88</v>
      </c>
      <c r="E56" s="17">
        <v>56</v>
      </c>
      <c r="F56" s="17">
        <v>6</v>
      </c>
      <c r="G56" s="18">
        <v>12</v>
      </c>
      <c r="H56" s="18">
        <v>11</v>
      </c>
      <c r="I56" s="19">
        <v>0.81718602692742837</v>
      </c>
      <c r="J56" s="20">
        <v>0.18281397307257163</v>
      </c>
    </row>
    <row r="57" spans="1:10" ht="15.5" x14ac:dyDescent="0.35">
      <c r="A57" s="16">
        <v>45505</v>
      </c>
      <c r="B57" s="18" t="s">
        <v>19</v>
      </c>
      <c r="C57" s="18" t="s">
        <v>17</v>
      </c>
      <c r="D57" s="17">
        <v>70</v>
      </c>
      <c r="E57" s="17">
        <v>37</v>
      </c>
      <c r="F57" s="17">
        <v>16</v>
      </c>
      <c r="G57" s="18">
        <v>10</v>
      </c>
      <c r="H57" s="18">
        <v>11</v>
      </c>
      <c r="I57" s="19">
        <v>0.45463606821114544</v>
      </c>
      <c r="J57" s="20">
        <v>0.54536393178885456</v>
      </c>
    </row>
    <row r="58" spans="1:10" ht="15.5" x14ac:dyDescent="0.35">
      <c r="A58" s="16">
        <v>45536</v>
      </c>
      <c r="B58" s="18" t="s">
        <v>19</v>
      </c>
      <c r="C58" s="18" t="s">
        <v>11</v>
      </c>
      <c r="D58" s="17">
        <v>19</v>
      </c>
      <c r="E58" s="17">
        <v>47</v>
      </c>
      <c r="F58" s="17">
        <v>3</v>
      </c>
      <c r="G58" s="18">
        <v>13</v>
      </c>
      <c r="H58" s="18">
        <v>15</v>
      </c>
      <c r="I58" s="19">
        <v>7.1809464719049143E-2</v>
      </c>
      <c r="J58" s="20">
        <v>0.92819053528095086</v>
      </c>
    </row>
    <row r="59" spans="1:10" ht="15.5" x14ac:dyDescent="0.35">
      <c r="A59" s="16">
        <v>45536</v>
      </c>
      <c r="B59" s="18" t="s">
        <v>19</v>
      </c>
      <c r="C59" s="18" t="s">
        <v>12</v>
      </c>
      <c r="D59" s="17">
        <v>80</v>
      </c>
      <c r="E59" s="17">
        <v>84</v>
      </c>
      <c r="F59" s="17">
        <v>10</v>
      </c>
      <c r="G59" s="18">
        <v>11</v>
      </c>
      <c r="H59" s="18">
        <v>15</v>
      </c>
      <c r="I59" s="19">
        <v>0.97208285249650528</v>
      </c>
      <c r="J59" s="20">
        <v>2.7917147503494721E-2</v>
      </c>
    </row>
    <row r="60" spans="1:10" ht="15.5" x14ac:dyDescent="0.35">
      <c r="A60" s="16">
        <v>45536</v>
      </c>
      <c r="B60" s="18" t="s">
        <v>19</v>
      </c>
      <c r="C60" s="18" t="s">
        <v>13</v>
      </c>
      <c r="D60" s="17">
        <v>55</v>
      </c>
      <c r="E60" s="17">
        <v>68</v>
      </c>
      <c r="F60" s="17">
        <v>5</v>
      </c>
      <c r="G60" s="18">
        <v>10</v>
      </c>
      <c r="H60" s="18">
        <v>14</v>
      </c>
      <c r="I60" s="19">
        <v>5.2489258388720199E-2</v>
      </c>
      <c r="J60" s="20">
        <v>0.94761074161127978</v>
      </c>
    </row>
    <row r="61" spans="1:10" ht="15.5" x14ac:dyDescent="0.35">
      <c r="A61" s="16">
        <v>45536</v>
      </c>
      <c r="B61" s="18" t="s">
        <v>19</v>
      </c>
      <c r="C61" s="18" t="s">
        <v>14</v>
      </c>
      <c r="D61" s="17">
        <v>18</v>
      </c>
      <c r="E61" s="17">
        <v>24</v>
      </c>
      <c r="F61" s="17">
        <v>7</v>
      </c>
      <c r="G61" s="18">
        <v>10</v>
      </c>
      <c r="H61" s="18">
        <v>14</v>
      </c>
      <c r="I61" s="19">
        <v>0.54248048706295204</v>
      </c>
      <c r="J61" s="20">
        <v>0.4576195129370485</v>
      </c>
    </row>
    <row r="62" spans="1:10" ht="15.5" x14ac:dyDescent="0.35">
      <c r="A62" s="16">
        <v>45536</v>
      </c>
      <c r="B62" s="18" t="s">
        <v>19</v>
      </c>
      <c r="C62" s="18" t="s">
        <v>15</v>
      </c>
      <c r="D62" s="17">
        <v>46</v>
      </c>
      <c r="E62" s="17">
        <v>18</v>
      </c>
      <c r="F62" s="17">
        <v>17</v>
      </c>
      <c r="G62" s="18">
        <v>12</v>
      </c>
      <c r="H62" s="18">
        <v>10</v>
      </c>
      <c r="I62" s="19">
        <v>0.11393462265317977</v>
      </c>
      <c r="J62" s="20">
        <v>0.88606537734682023</v>
      </c>
    </row>
    <row r="63" spans="1:10" ht="15.5" x14ac:dyDescent="0.35">
      <c r="A63" s="16">
        <v>45536</v>
      </c>
      <c r="B63" s="18" t="s">
        <v>19</v>
      </c>
      <c r="C63" s="18" t="s">
        <v>16</v>
      </c>
      <c r="D63" s="17">
        <v>11</v>
      </c>
      <c r="E63" s="17">
        <v>55</v>
      </c>
      <c r="F63" s="17">
        <v>13</v>
      </c>
      <c r="G63" s="18">
        <v>10</v>
      </c>
      <c r="H63" s="18">
        <v>14</v>
      </c>
      <c r="I63" s="19">
        <v>0.43822991898288188</v>
      </c>
      <c r="J63" s="20">
        <v>0.56177008101711812</v>
      </c>
    </row>
    <row r="64" spans="1:10" ht="15.5" x14ac:dyDescent="0.35">
      <c r="A64" s="16">
        <v>45536</v>
      </c>
      <c r="B64" s="18" t="s">
        <v>19</v>
      </c>
      <c r="C64" s="18" t="s">
        <v>17</v>
      </c>
      <c r="D64" s="17">
        <v>68</v>
      </c>
      <c r="E64" s="17">
        <v>35</v>
      </c>
      <c r="F64" s="17">
        <v>11</v>
      </c>
      <c r="G64" s="18">
        <v>11</v>
      </c>
      <c r="H64" s="18">
        <v>15</v>
      </c>
      <c r="I64" s="19">
        <v>0.42200738283156414</v>
      </c>
      <c r="J64" s="20">
        <v>0.57799261716843586</v>
      </c>
    </row>
    <row r="65" spans="1:10" ht="15.5" x14ac:dyDescent="0.35">
      <c r="A65" s="16">
        <v>45566</v>
      </c>
      <c r="B65" s="18" t="s">
        <v>20</v>
      </c>
      <c r="C65" s="21" t="s">
        <v>11</v>
      </c>
      <c r="D65" s="17">
        <v>77</v>
      </c>
      <c r="E65" s="17">
        <v>99</v>
      </c>
      <c r="F65" s="17">
        <v>13</v>
      </c>
      <c r="G65" s="18">
        <v>20</v>
      </c>
      <c r="H65" s="18">
        <v>20</v>
      </c>
      <c r="I65" s="19">
        <v>0.13653712140675511</v>
      </c>
      <c r="J65" s="20">
        <v>0.86346287859324489</v>
      </c>
    </row>
    <row r="66" spans="1:10" ht="15.5" x14ac:dyDescent="0.35">
      <c r="A66" s="16">
        <v>45566</v>
      </c>
      <c r="B66" s="18" t="s">
        <v>20</v>
      </c>
      <c r="C66" s="21" t="s">
        <v>12</v>
      </c>
      <c r="D66" s="17">
        <v>96</v>
      </c>
      <c r="E66" s="17">
        <v>95</v>
      </c>
      <c r="F66" s="17">
        <v>7</v>
      </c>
      <c r="G66" s="18">
        <v>17</v>
      </c>
      <c r="H66" s="18">
        <v>19</v>
      </c>
      <c r="I66" s="19">
        <v>0.117403919324626</v>
      </c>
      <c r="J66" s="20">
        <v>0.88259608067637418</v>
      </c>
    </row>
    <row r="67" spans="1:10" ht="15.5" x14ac:dyDescent="0.35">
      <c r="A67" s="16">
        <v>45566</v>
      </c>
      <c r="B67" s="18" t="s">
        <v>20</v>
      </c>
      <c r="C67" s="21" t="s">
        <v>13</v>
      </c>
      <c r="D67" s="17">
        <v>63</v>
      </c>
      <c r="E67" s="17">
        <v>34</v>
      </c>
      <c r="F67" s="17">
        <v>12</v>
      </c>
      <c r="G67" s="18">
        <v>20</v>
      </c>
      <c r="H67" s="18">
        <v>20</v>
      </c>
      <c r="I67" s="19">
        <v>0.89389116330726381</v>
      </c>
      <c r="J67" s="20">
        <v>0.10610883669273619</v>
      </c>
    </row>
    <row r="68" spans="1:10" ht="15.5" x14ac:dyDescent="0.35">
      <c r="A68" s="16">
        <v>45566</v>
      </c>
      <c r="B68" s="18" t="s">
        <v>20</v>
      </c>
      <c r="C68" s="21" t="s">
        <v>14</v>
      </c>
      <c r="D68" s="17">
        <v>60</v>
      </c>
      <c r="E68" s="17">
        <v>51</v>
      </c>
      <c r="F68" s="17">
        <v>19</v>
      </c>
      <c r="G68" s="18">
        <v>17</v>
      </c>
      <c r="H68" s="18">
        <v>20</v>
      </c>
      <c r="I68" s="19">
        <v>0.24435817059646436</v>
      </c>
      <c r="J68" s="20">
        <v>0.75564182940353564</v>
      </c>
    </row>
    <row r="69" spans="1:10" ht="15.5" x14ac:dyDescent="0.35">
      <c r="A69" s="16">
        <v>45566</v>
      </c>
      <c r="B69" s="18" t="s">
        <v>20</v>
      </c>
      <c r="C69" s="21" t="s">
        <v>15</v>
      </c>
      <c r="D69" s="17">
        <v>48</v>
      </c>
      <c r="E69" s="17">
        <v>77</v>
      </c>
      <c r="F69" s="17">
        <v>10</v>
      </c>
      <c r="G69" s="18">
        <v>19</v>
      </c>
      <c r="H69" s="18">
        <v>19</v>
      </c>
      <c r="I69" s="19">
        <v>0.38024107562225501</v>
      </c>
      <c r="J69" s="20">
        <v>0.61976892437774511</v>
      </c>
    </row>
    <row r="70" spans="1:10" ht="15.5" x14ac:dyDescent="0.35">
      <c r="A70" s="16">
        <v>45566</v>
      </c>
      <c r="B70" s="18" t="s">
        <v>20</v>
      </c>
      <c r="C70" s="21" t="s">
        <v>16</v>
      </c>
      <c r="D70" s="17">
        <v>14</v>
      </c>
      <c r="E70" s="17">
        <v>63</v>
      </c>
      <c r="F70" s="17">
        <v>8</v>
      </c>
      <c r="G70" s="18">
        <v>16</v>
      </c>
      <c r="H70" s="18">
        <v>16</v>
      </c>
      <c r="I70" s="19">
        <v>0.242228384360657</v>
      </c>
      <c r="J70" s="20">
        <v>0.76777161563934326</v>
      </c>
    </row>
    <row r="71" spans="1:10" ht="15.5" x14ac:dyDescent="0.35">
      <c r="A71" s="16">
        <v>45566</v>
      </c>
      <c r="B71" s="18" t="s">
        <v>20</v>
      </c>
      <c r="C71" s="21" t="s">
        <v>17</v>
      </c>
      <c r="D71" s="17">
        <v>86</v>
      </c>
      <c r="E71" s="17">
        <v>25</v>
      </c>
      <c r="F71" s="17">
        <v>2</v>
      </c>
      <c r="G71" s="18">
        <v>20</v>
      </c>
      <c r="H71" s="18">
        <v>16</v>
      </c>
      <c r="I71" s="19">
        <v>3.5458478998356968E-3</v>
      </c>
      <c r="J71" s="20">
        <v>0.9964541521001643</v>
      </c>
    </row>
    <row r="72" spans="1:10" ht="15.5" x14ac:dyDescent="0.35">
      <c r="A72" s="16">
        <v>45597</v>
      </c>
      <c r="B72" s="18" t="s">
        <v>20</v>
      </c>
      <c r="C72" s="21" t="s">
        <v>11</v>
      </c>
      <c r="D72" s="17">
        <v>49</v>
      </c>
      <c r="E72" s="17">
        <v>70</v>
      </c>
      <c r="F72" s="17">
        <v>20</v>
      </c>
      <c r="G72" s="18">
        <v>18</v>
      </c>
      <c r="H72" s="18">
        <v>18</v>
      </c>
      <c r="I72" s="19">
        <v>0.18672054484105216</v>
      </c>
      <c r="J72" s="20">
        <v>0.81327945515894784</v>
      </c>
    </row>
    <row r="73" spans="1:10" ht="15.5" x14ac:dyDescent="0.35">
      <c r="A73" s="16">
        <v>45597</v>
      </c>
      <c r="B73" s="18" t="s">
        <v>20</v>
      </c>
      <c r="C73" s="21" t="s">
        <v>12</v>
      </c>
      <c r="D73" s="17">
        <v>11</v>
      </c>
      <c r="E73" s="17">
        <v>28</v>
      </c>
      <c r="F73" s="17">
        <v>15</v>
      </c>
      <c r="G73" s="18">
        <v>15</v>
      </c>
      <c r="H73" s="18">
        <v>19</v>
      </c>
      <c r="I73" s="19">
        <v>1.3469682511812131E-2</v>
      </c>
      <c r="J73" s="20">
        <v>0.98653031748818787</v>
      </c>
    </row>
    <row r="74" spans="1:10" ht="15.5" x14ac:dyDescent="0.35">
      <c r="A74" s="16">
        <v>45597</v>
      </c>
      <c r="B74" s="18" t="s">
        <v>20</v>
      </c>
      <c r="C74" s="21" t="s">
        <v>13</v>
      </c>
      <c r="D74" s="17">
        <v>66</v>
      </c>
      <c r="E74" s="17">
        <v>86</v>
      </c>
      <c r="F74" s="17">
        <v>14</v>
      </c>
      <c r="G74" s="18">
        <v>18</v>
      </c>
      <c r="H74" s="18">
        <v>15</v>
      </c>
      <c r="I74" s="19">
        <v>0.98032755159011598</v>
      </c>
      <c r="J74" s="20">
        <v>1.9672448409884025E-2</v>
      </c>
    </row>
    <row r="75" spans="1:10" ht="15.5" x14ac:dyDescent="0.35">
      <c r="A75" s="16">
        <v>45597</v>
      </c>
      <c r="B75" s="18" t="s">
        <v>20</v>
      </c>
      <c r="C75" s="21" t="s">
        <v>14</v>
      </c>
      <c r="D75" s="17">
        <v>54</v>
      </c>
      <c r="E75" s="17">
        <v>24</v>
      </c>
      <c r="F75" s="17">
        <v>18</v>
      </c>
      <c r="G75" s="18">
        <v>17</v>
      </c>
      <c r="H75" s="18">
        <v>15</v>
      </c>
      <c r="I75" s="19">
        <v>0.70332248206694925</v>
      </c>
      <c r="J75" s="20">
        <v>0.29667751793305075</v>
      </c>
    </row>
    <row r="76" spans="1:10" ht="15.5" x14ac:dyDescent="0.35">
      <c r="A76" s="16">
        <v>45597</v>
      </c>
      <c r="B76" s="18" t="s">
        <v>20</v>
      </c>
      <c r="C76" s="21" t="s">
        <v>15</v>
      </c>
      <c r="D76" s="17">
        <v>90</v>
      </c>
      <c r="E76" s="17">
        <v>100</v>
      </c>
      <c r="F76" s="17">
        <v>13</v>
      </c>
      <c r="G76" s="18">
        <v>19</v>
      </c>
      <c r="H76" s="18">
        <v>20</v>
      </c>
      <c r="I76" s="19">
        <v>0.26582153392748609</v>
      </c>
      <c r="J76" s="20">
        <v>0.73417846607251391</v>
      </c>
    </row>
    <row r="77" spans="1:10" ht="15.5" x14ac:dyDescent="0.35">
      <c r="A77" s="16">
        <v>45597</v>
      </c>
      <c r="B77" s="18" t="s">
        <v>20</v>
      </c>
      <c r="C77" s="21" t="s">
        <v>16</v>
      </c>
      <c r="D77" s="17">
        <v>53</v>
      </c>
      <c r="E77" s="17">
        <v>58</v>
      </c>
      <c r="F77" s="17">
        <v>17</v>
      </c>
      <c r="G77" s="18">
        <v>20</v>
      </c>
      <c r="H77" s="18">
        <v>15</v>
      </c>
      <c r="I77" s="19">
        <v>0.16724346325821501</v>
      </c>
      <c r="J77" s="20">
        <v>0.83276653674178525</v>
      </c>
    </row>
    <row r="78" spans="1:10" ht="15.5" x14ac:dyDescent="0.35">
      <c r="A78" s="16">
        <v>45597</v>
      </c>
      <c r="B78" s="18" t="s">
        <v>20</v>
      </c>
      <c r="C78" s="21" t="s">
        <v>17</v>
      </c>
      <c r="D78" s="17">
        <v>54</v>
      </c>
      <c r="E78" s="17">
        <v>11</v>
      </c>
      <c r="F78" s="17">
        <v>5</v>
      </c>
      <c r="G78" s="18">
        <v>20</v>
      </c>
      <c r="H78" s="18">
        <v>17</v>
      </c>
      <c r="I78" s="19">
        <v>0.3933628015597862</v>
      </c>
      <c r="J78" s="20">
        <v>0.6066371984402138</v>
      </c>
    </row>
    <row r="79" spans="1:10" ht="15.5" x14ac:dyDescent="0.35">
      <c r="A79" s="16">
        <v>45627</v>
      </c>
      <c r="B79" s="18" t="s">
        <v>20</v>
      </c>
      <c r="C79" s="21" t="s">
        <v>11</v>
      </c>
      <c r="D79" s="17">
        <v>17</v>
      </c>
      <c r="E79" s="17">
        <v>41</v>
      </c>
      <c r="F79" s="17">
        <v>17</v>
      </c>
      <c r="G79" s="18">
        <v>19</v>
      </c>
      <c r="H79" s="18">
        <v>17</v>
      </c>
      <c r="I79" s="19">
        <v>2.1142999538719676E-2</v>
      </c>
      <c r="J79" s="20">
        <v>0.97885700046128032</v>
      </c>
    </row>
    <row r="80" spans="1:10" ht="15.5" x14ac:dyDescent="0.35">
      <c r="A80" s="16">
        <v>45627</v>
      </c>
      <c r="B80" s="18" t="s">
        <v>20</v>
      </c>
      <c r="C80" s="21" t="s">
        <v>12</v>
      </c>
      <c r="D80" s="17">
        <v>61</v>
      </c>
      <c r="E80" s="17">
        <v>50</v>
      </c>
      <c r="F80" s="17">
        <v>5</v>
      </c>
      <c r="G80" s="18">
        <v>15</v>
      </c>
      <c r="H80" s="18">
        <v>20</v>
      </c>
      <c r="I80" s="19">
        <v>0.44662767429449535</v>
      </c>
      <c r="J80" s="20">
        <v>0.55337242570550504</v>
      </c>
    </row>
    <row r="81" spans="1:10" ht="15.5" x14ac:dyDescent="0.35">
      <c r="A81" s="16">
        <v>45627</v>
      </c>
      <c r="B81" s="18" t="s">
        <v>20</v>
      </c>
      <c r="C81" s="21" t="s">
        <v>13</v>
      </c>
      <c r="D81" s="17">
        <v>49</v>
      </c>
      <c r="E81" s="17">
        <v>21</v>
      </c>
      <c r="F81" s="17">
        <v>7</v>
      </c>
      <c r="G81" s="18">
        <v>16</v>
      </c>
      <c r="H81" s="18">
        <v>20</v>
      </c>
      <c r="I81" s="19">
        <v>0.60621107486341697</v>
      </c>
      <c r="J81" s="20">
        <v>0.39378892513658303</v>
      </c>
    </row>
    <row r="82" spans="1:10" ht="15.5" x14ac:dyDescent="0.35">
      <c r="A82" s="16">
        <v>45627</v>
      </c>
      <c r="B82" s="18" t="s">
        <v>20</v>
      </c>
      <c r="C82" s="21" t="s">
        <v>14</v>
      </c>
      <c r="D82" s="17">
        <v>59</v>
      </c>
      <c r="E82" s="17">
        <v>37</v>
      </c>
      <c r="F82" s="17">
        <v>17</v>
      </c>
      <c r="G82" s="18">
        <v>17</v>
      </c>
      <c r="H82" s="18">
        <v>16</v>
      </c>
      <c r="I82" s="19">
        <v>0.18468638261948822</v>
      </c>
      <c r="J82" s="20">
        <v>0.81531361738051178</v>
      </c>
    </row>
    <row r="83" spans="1:10" ht="15.5" x14ac:dyDescent="0.35">
      <c r="A83" s="16">
        <v>45627</v>
      </c>
      <c r="B83" s="18" t="s">
        <v>20</v>
      </c>
      <c r="C83" s="21" t="s">
        <v>15</v>
      </c>
      <c r="D83" s="17">
        <v>65</v>
      </c>
      <c r="E83" s="17">
        <v>86</v>
      </c>
      <c r="F83" s="17">
        <v>11</v>
      </c>
      <c r="G83" s="18">
        <v>20</v>
      </c>
      <c r="H83" s="18">
        <v>17</v>
      </c>
      <c r="I83" s="19">
        <v>0.6408382443668732</v>
      </c>
      <c r="J83" s="20">
        <v>0.3591617556331268</v>
      </c>
    </row>
    <row r="84" spans="1:10" ht="15.5" x14ac:dyDescent="0.35">
      <c r="A84" s="16">
        <v>45627</v>
      </c>
      <c r="B84" s="18" t="s">
        <v>20</v>
      </c>
      <c r="C84" s="21" t="s">
        <v>16</v>
      </c>
      <c r="D84" s="17">
        <v>80</v>
      </c>
      <c r="E84" s="17">
        <v>27</v>
      </c>
      <c r="F84" s="17">
        <v>1</v>
      </c>
      <c r="G84" s="18">
        <v>18</v>
      </c>
      <c r="H84" s="18">
        <v>19</v>
      </c>
      <c r="I84" s="19">
        <v>0.65941415569000617</v>
      </c>
      <c r="J84" s="20">
        <v>0.34058584430999383</v>
      </c>
    </row>
    <row r="85" spans="1:10" ht="15.5" x14ac:dyDescent="0.35">
      <c r="A85" s="22">
        <v>45627</v>
      </c>
      <c r="B85" s="23" t="s">
        <v>20</v>
      </c>
      <c r="C85" s="24" t="s">
        <v>17</v>
      </c>
      <c r="D85" s="25">
        <v>55</v>
      </c>
      <c r="E85" s="25">
        <v>53</v>
      </c>
      <c r="F85" s="25">
        <v>7</v>
      </c>
      <c r="G85" s="23">
        <v>20</v>
      </c>
      <c r="H85" s="23">
        <v>15</v>
      </c>
      <c r="I85" s="26">
        <v>5.4849314886576295E-2</v>
      </c>
      <c r="J85" s="20">
        <v>0.94515068511342371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54F0-E14A-4CC7-96DB-C96F527C2AB3}">
  <dimension ref="A3:I89"/>
  <sheetViews>
    <sheetView topLeftCell="A20" zoomScale="87" zoomScaleNormal="100" workbookViewId="0">
      <selection activeCell="W43" sqref="W43"/>
    </sheetView>
  </sheetViews>
  <sheetFormatPr defaultRowHeight="14.5" x14ac:dyDescent="0.35"/>
  <cols>
    <col min="1" max="1" width="16.08984375" bestFit="1" customWidth="1"/>
    <col min="2" max="2" width="5.08984375" bestFit="1" customWidth="1"/>
    <col min="3" max="3" width="17.26953125" bestFit="1" customWidth="1"/>
    <col min="4" max="4" width="12.81640625" bestFit="1" customWidth="1"/>
    <col min="5" max="5" width="11.81640625" bestFit="1" customWidth="1"/>
    <col min="6" max="6" width="4.453125" bestFit="1" customWidth="1"/>
    <col min="8" max="8" width="12.81640625" bestFit="1" customWidth="1"/>
    <col min="9" max="9" width="11.81640625" bestFit="1" customWidth="1"/>
  </cols>
  <sheetData>
    <row r="3" spans="1:6" x14ac:dyDescent="0.35">
      <c r="A3" s="4" t="s">
        <v>26</v>
      </c>
      <c r="D3" s="6" t="s">
        <v>27</v>
      </c>
      <c r="E3" s="6" t="s">
        <v>27</v>
      </c>
    </row>
    <row r="4" spans="1:6" x14ac:dyDescent="0.35">
      <c r="A4" s="5" t="s">
        <v>21</v>
      </c>
      <c r="B4" s="2">
        <v>4550</v>
      </c>
      <c r="D4" s="7" t="s">
        <v>21</v>
      </c>
      <c r="E4" s="8">
        <f>GETPIVOTDATA("Sum of Sales",$A$3)</f>
        <v>4550</v>
      </c>
    </row>
    <row r="5" spans="1:6" x14ac:dyDescent="0.35">
      <c r="A5" s="5" t="s">
        <v>24</v>
      </c>
      <c r="B5" s="2">
        <v>647</v>
      </c>
      <c r="D5" s="7" t="s">
        <v>24</v>
      </c>
      <c r="E5" s="8">
        <f>GETPIVOTDATA("Sum of Profit",$A$3)</f>
        <v>647</v>
      </c>
    </row>
    <row r="6" spans="1:6" x14ac:dyDescent="0.35">
      <c r="A6" s="5" t="s">
        <v>25</v>
      </c>
      <c r="B6" s="2">
        <v>842</v>
      </c>
      <c r="D6" s="7" t="s">
        <v>25</v>
      </c>
      <c r="E6" s="8">
        <f>GETPIVOTDATA("Sum of Customers",$A$3)</f>
        <v>842</v>
      </c>
    </row>
    <row r="12" spans="1:6" x14ac:dyDescent="0.35">
      <c r="A12" s="4" t="s">
        <v>22</v>
      </c>
      <c r="B12" s="13" t="s">
        <v>40</v>
      </c>
      <c r="C12" s="13" t="s">
        <v>25</v>
      </c>
      <c r="E12" s="4" t="s">
        <v>26</v>
      </c>
    </row>
    <row r="13" spans="1:6" x14ac:dyDescent="0.35">
      <c r="A13" s="5" t="s">
        <v>28</v>
      </c>
      <c r="B13" s="2">
        <v>73</v>
      </c>
      <c r="C13" s="2">
        <v>19</v>
      </c>
      <c r="E13" s="5" t="s">
        <v>41</v>
      </c>
      <c r="F13" s="9">
        <v>0.41940437577193168</v>
      </c>
    </row>
    <row r="14" spans="1:6" x14ac:dyDescent="0.35">
      <c r="A14" s="5" t="s">
        <v>29</v>
      </c>
      <c r="B14" s="2">
        <v>61</v>
      </c>
      <c r="C14" s="2">
        <v>21</v>
      </c>
      <c r="E14" s="5" t="s">
        <v>42</v>
      </c>
      <c r="F14" s="9">
        <v>0.58107565306154452</v>
      </c>
    </row>
    <row r="15" spans="1:6" x14ac:dyDescent="0.35">
      <c r="A15" s="5" t="s">
        <v>30</v>
      </c>
      <c r="B15" s="2">
        <v>55</v>
      </c>
      <c r="C15" s="2">
        <v>25</v>
      </c>
    </row>
    <row r="16" spans="1:6" x14ac:dyDescent="0.35">
      <c r="A16" s="5" t="s">
        <v>31</v>
      </c>
      <c r="B16" s="2">
        <v>91</v>
      </c>
      <c r="C16" s="2">
        <v>52</v>
      </c>
      <c r="E16" s="3" t="s">
        <v>41</v>
      </c>
      <c r="F16" s="3" t="s">
        <v>42</v>
      </c>
    </row>
    <row r="17" spans="1:9" x14ac:dyDescent="0.35">
      <c r="A17" s="5" t="s">
        <v>32</v>
      </c>
      <c r="B17" s="2">
        <v>76</v>
      </c>
      <c r="C17" s="2">
        <v>49</v>
      </c>
      <c r="E17" s="10">
        <f>GETPIVOTDATA("Average of Customer Satisfaction Rate",$E$12)</f>
        <v>0.41940437577193168</v>
      </c>
      <c r="F17" s="10">
        <f>GETPIVOTDATA("Average of Customer Unsatisfaction Rate",$E$12)</f>
        <v>0.58107565306154452</v>
      </c>
    </row>
    <row r="18" spans="1:9" x14ac:dyDescent="0.35">
      <c r="A18" s="5" t="s">
        <v>33</v>
      </c>
      <c r="B18" s="2">
        <v>72</v>
      </c>
      <c r="C18" s="2">
        <v>49</v>
      </c>
    </row>
    <row r="19" spans="1:9" x14ac:dyDescent="0.35">
      <c r="A19" s="5" t="s">
        <v>34</v>
      </c>
      <c r="B19" s="2">
        <v>79</v>
      </c>
      <c r="C19" s="2">
        <v>79</v>
      </c>
    </row>
    <row r="20" spans="1:9" x14ac:dyDescent="0.35">
      <c r="A20" s="5" t="s">
        <v>35</v>
      </c>
      <c r="B20" s="2">
        <v>84</v>
      </c>
      <c r="C20" s="2">
        <v>90</v>
      </c>
    </row>
    <row r="21" spans="1:9" x14ac:dyDescent="0.35">
      <c r="A21" s="5" t="s">
        <v>36</v>
      </c>
      <c r="B21" s="2">
        <v>97</v>
      </c>
      <c r="C21" s="2">
        <v>77</v>
      </c>
    </row>
    <row r="22" spans="1:9" x14ac:dyDescent="0.35">
      <c r="A22" s="5" t="s">
        <v>37</v>
      </c>
      <c r="B22" s="2">
        <v>130</v>
      </c>
      <c r="C22" s="2">
        <v>129</v>
      </c>
    </row>
    <row r="23" spans="1:9" x14ac:dyDescent="0.35">
      <c r="A23" s="5" t="s">
        <v>38</v>
      </c>
      <c r="B23" s="2">
        <v>119</v>
      </c>
      <c r="C23" s="2">
        <v>127</v>
      </c>
    </row>
    <row r="24" spans="1:9" x14ac:dyDescent="0.35">
      <c r="A24" s="5" t="s">
        <v>39</v>
      </c>
      <c r="B24" s="2">
        <v>124</v>
      </c>
      <c r="C24" s="2">
        <v>125</v>
      </c>
    </row>
    <row r="25" spans="1:9" x14ac:dyDescent="0.35">
      <c r="A25" s="5" t="s">
        <v>23</v>
      </c>
      <c r="B25" s="2">
        <v>1061</v>
      </c>
      <c r="C25" s="2">
        <v>842</v>
      </c>
    </row>
    <row r="30" spans="1:9" x14ac:dyDescent="0.35">
      <c r="A30" s="4" t="s">
        <v>22</v>
      </c>
      <c r="B30" s="13" t="s">
        <v>21</v>
      </c>
      <c r="C30" s="13" t="s">
        <v>43</v>
      </c>
    </row>
    <row r="31" spans="1:9" x14ac:dyDescent="0.35">
      <c r="A31" s="5" t="s">
        <v>28</v>
      </c>
      <c r="B31" s="2">
        <v>446</v>
      </c>
      <c r="C31" s="2">
        <v>421</v>
      </c>
    </row>
    <row r="32" spans="1:9" x14ac:dyDescent="0.35">
      <c r="A32" s="5" t="s">
        <v>29</v>
      </c>
      <c r="B32" s="2">
        <v>318</v>
      </c>
      <c r="C32" s="2">
        <v>456</v>
      </c>
      <c r="D32" s="4" t="s">
        <v>22</v>
      </c>
      <c r="E32" t="s">
        <v>24</v>
      </c>
      <c r="H32" s="4" t="s">
        <v>22</v>
      </c>
      <c r="I32" t="s">
        <v>24</v>
      </c>
    </row>
    <row r="33" spans="1:9" x14ac:dyDescent="0.35">
      <c r="A33" s="5" t="s">
        <v>30</v>
      </c>
      <c r="B33" s="2">
        <v>315</v>
      </c>
      <c r="C33" s="2">
        <v>385</v>
      </c>
      <c r="D33" s="5" t="s">
        <v>28</v>
      </c>
      <c r="E33" s="2">
        <v>19</v>
      </c>
      <c r="H33" s="27">
        <v>11</v>
      </c>
      <c r="I33" s="2">
        <v>30</v>
      </c>
    </row>
    <row r="34" spans="1:9" x14ac:dyDescent="0.35">
      <c r="A34" s="5" t="s">
        <v>31</v>
      </c>
      <c r="B34" s="2">
        <v>270</v>
      </c>
      <c r="C34" s="2">
        <v>354</v>
      </c>
      <c r="D34" s="5" t="s">
        <v>29</v>
      </c>
      <c r="E34" s="2">
        <v>24</v>
      </c>
      <c r="H34" s="27">
        <v>12</v>
      </c>
      <c r="I34" s="2">
        <v>9</v>
      </c>
    </row>
    <row r="35" spans="1:9" x14ac:dyDescent="0.35">
      <c r="A35" s="5" t="s">
        <v>32</v>
      </c>
      <c r="B35" s="2">
        <v>473</v>
      </c>
      <c r="C35" s="2">
        <v>441</v>
      </c>
      <c r="D35" s="5" t="s">
        <v>30</v>
      </c>
      <c r="E35" s="2">
        <v>18</v>
      </c>
      <c r="H35" s="27">
        <v>14</v>
      </c>
      <c r="I35" s="2">
        <v>16</v>
      </c>
    </row>
    <row r="36" spans="1:9" x14ac:dyDescent="0.35">
      <c r="A36" s="5" t="s">
        <v>33</v>
      </c>
      <c r="B36" s="2">
        <v>359</v>
      </c>
      <c r="C36" s="2">
        <v>472</v>
      </c>
      <c r="D36" s="5" t="s">
        <v>31</v>
      </c>
      <c r="E36" s="2">
        <v>56</v>
      </c>
      <c r="H36" s="27">
        <v>15</v>
      </c>
      <c r="I36" s="2">
        <v>1</v>
      </c>
    </row>
    <row r="37" spans="1:9" x14ac:dyDescent="0.35">
      <c r="A37" s="5" t="s">
        <v>34</v>
      </c>
      <c r="B37" s="2">
        <v>375</v>
      </c>
      <c r="C37" s="2">
        <v>234</v>
      </c>
      <c r="D37" s="5" t="s">
        <v>32</v>
      </c>
      <c r="E37" s="2">
        <v>53</v>
      </c>
      <c r="H37" s="27">
        <v>17</v>
      </c>
      <c r="I37" s="2">
        <v>26</v>
      </c>
    </row>
    <row r="38" spans="1:9" x14ac:dyDescent="0.35">
      <c r="A38" s="5" t="s">
        <v>35</v>
      </c>
      <c r="B38" s="2">
        <v>490</v>
      </c>
      <c r="C38" s="2">
        <v>380</v>
      </c>
      <c r="D38" s="5" t="s">
        <v>33</v>
      </c>
      <c r="E38" s="2">
        <v>53</v>
      </c>
      <c r="H38" s="27">
        <v>18</v>
      </c>
      <c r="I38" s="2">
        <v>7</v>
      </c>
    </row>
    <row r="39" spans="1:9" x14ac:dyDescent="0.35">
      <c r="A39" s="5" t="s">
        <v>36</v>
      </c>
      <c r="B39" s="2">
        <v>297</v>
      </c>
      <c r="C39" s="2">
        <v>331</v>
      </c>
      <c r="D39" s="5" t="s">
        <v>34</v>
      </c>
      <c r="E39" s="2">
        <v>65</v>
      </c>
      <c r="H39" s="27">
        <v>19</v>
      </c>
      <c r="I39" s="2">
        <v>3</v>
      </c>
    </row>
    <row r="40" spans="1:9" x14ac:dyDescent="0.35">
      <c r="A40" s="5" t="s">
        <v>37</v>
      </c>
      <c r="B40" s="2">
        <v>444</v>
      </c>
      <c r="C40" s="2">
        <v>444</v>
      </c>
      <c r="D40" s="5" t="s">
        <v>35</v>
      </c>
      <c r="E40" s="2">
        <v>55</v>
      </c>
      <c r="H40" s="27">
        <v>20</v>
      </c>
      <c r="I40" s="2">
        <v>2</v>
      </c>
    </row>
    <row r="41" spans="1:9" x14ac:dyDescent="0.35">
      <c r="A41" s="5" t="s">
        <v>38</v>
      </c>
      <c r="B41" s="2">
        <v>377</v>
      </c>
      <c r="C41" s="2">
        <v>377</v>
      </c>
      <c r="D41" s="5" t="s">
        <v>36</v>
      </c>
      <c r="E41" s="2">
        <v>66</v>
      </c>
      <c r="H41" s="27">
        <v>21</v>
      </c>
      <c r="I41" s="2">
        <v>16</v>
      </c>
    </row>
    <row r="42" spans="1:9" x14ac:dyDescent="0.35">
      <c r="A42" s="5" t="s">
        <v>39</v>
      </c>
      <c r="B42" s="2">
        <v>386</v>
      </c>
      <c r="C42" s="2">
        <v>315</v>
      </c>
      <c r="D42" s="5" t="s">
        <v>37</v>
      </c>
      <c r="E42" s="2">
        <v>71</v>
      </c>
      <c r="H42" s="27">
        <v>24</v>
      </c>
      <c r="I42" s="2">
        <v>5</v>
      </c>
    </row>
    <row r="43" spans="1:9" x14ac:dyDescent="0.35">
      <c r="A43" s="5" t="s">
        <v>23</v>
      </c>
      <c r="B43" s="2">
        <v>4550</v>
      </c>
      <c r="C43" s="2">
        <v>4610</v>
      </c>
      <c r="D43" s="5" t="s">
        <v>38</v>
      </c>
      <c r="E43" s="2">
        <v>102</v>
      </c>
      <c r="H43" s="27">
        <v>26</v>
      </c>
      <c r="I43" s="2">
        <v>16</v>
      </c>
    </row>
    <row r="44" spans="1:9" x14ac:dyDescent="0.35">
      <c r="D44" s="5" t="s">
        <v>39</v>
      </c>
      <c r="E44" s="2">
        <v>65</v>
      </c>
      <c r="H44" s="27">
        <v>27</v>
      </c>
      <c r="I44" s="2">
        <v>2</v>
      </c>
    </row>
    <row r="45" spans="1:9" x14ac:dyDescent="0.35">
      <c r="D45" s="5" t="s">
        <v>23</v>
      </c>
      <c r="E45" s="2">
        <v>647</v>
      </c>
      <c r="H45" s="27">
        <v>28</v>
      </c>
      <c r="I45" s="2">
        <v>4</v>
      </c>
    </row>
    <row r="46" spans="1:9" x14ac:dyDescent="0.35">
      <c r="H46" s="27">
        <v>30</v>
      </c>
      <c r="I46" s="2">
        <v>7</v>
      </c>
    </row>
    <row r="47" spans="1:9" x14ac:dyDescent="0.35">
      <c r="H47" s="27">
        <v>31</v>
      </c>
      <c r="I47" s="2">
        <v>7</v>
      </c>
    </row>
    <row r="48" spans="1:9" x14ac:dyDescent="0.35">
      <c r="H48" s="27">
        <v>36</v>
      </c>
      <c r="I48" s="2">
        <v>11</v>
      </c>
    </row>
    <row r="49" spans="8:9" x14ac:dyDescent="0.35">
      <c r="H49" s="27">
        <v>39</v>
      </c>
      <c r="I49" s="2">
        <v>9</v>
      </c>
    </row>
    <row r="50" spans="8:9" x14ac:dyDescent="0.35">
      <c r="H50" s="27">
        <v>40</v>
      </c>
      <c r="I50" s="2">
        <v>1</v>
      </c>
    </row>
    <row r="51" spans="8:9" x14ac:dyDescent="0.35">
      <c r="H51" s="27">
        <v>42</v>
      </c>
      <c r="I51" s="2">
        <v>7</v>
      </c>
    </row>
    <row r="52" spans="8:9" x14ac:dyDescent="0.35">
      <c r="H52" s="27">
        <v>44</v>
      </c>
      <c r="I52" s="2">
        <v>9</v>
      </c>
    </row>
    <row r="53" spans="8:9" x14ac:dyDescent="0.35">
      <c r="H53" s="27">
        <v>46</v>
      </c>
      <c r="I53" s="2">
        <v>17</v>
      </c>
    </row>
    <row r="54" spans="8:9" x14ac:dyDescent="0.35">
      <c r="H54" s="27">
        <v>47</v>
      </c>
      <c r="I54" s="2">
        <v>3</v>
      </c>
    </row>
    <row r="55" spans="8:9" x14ac:dyDescent="0.35">
      <c r="H55" s="27">
        <v>48</v>
      </c>
      <c r="I55" s="2">
        <v>20</v>
      </c>
    </row>
    <row r="56" spans="8:9" x14ac:dyDescent="0.35">
      <c r="H56" s="27">
        <v>49</v>
      </c>
      <c r="I56" s="2">
        <v>27</v>
      </c>
    </row>
    <row r="57" spans="8:9" x14ac:dyDescent="0.35">
      <c r="H57" s="27">
        <v>51</v>
      </c>
      <c r="I57" s="2">
        <v>2</v>
      </c>
    </row>
    <row r="58" spans="8:9" x14ac:dyDescent="0.35">
      <c r="H58" s="27">
        <v>53</v>
      </c>
      <c r="I58" s="2">
        <v>34</v>
      </c>
    </row>
    <row r="59" spans="8:9" x14ac:dyDescent="0.35">
      <c r="H59" s="27">
        <v>54</v>
      </c>
      <c r="I59" s="2">
        <v>23</v>
      </c>
    </row>
    <row r="60" spans="8:9" x14ac:dyDescent="0.35">
      <c r="H60" s="27">
        <v>55</v>
      </c>
      <c r="I60" s="2">
        <v>12</v>
      </c>
    </row>
    <row r="61" spans="8:9" x14ac:dyDescent="0.35">
      <c r="H61" s="27">
        <v>56</v>
      </c>
      <c r="I61" s="2">
        <v>21</v>
      </c>
    </row>
    <row r="62" spans="8:9" x14ac:dyDescent="0.35">
      <c r="H62" s="27">
        <v>57</v>
      </c>
      <c r="I62" s="2">
        <v>4</v>
      </c>
    </row>
    <row r="63" spans="8:9" x14ac:dyDescent="0.35">
      <c r="H63" s="27">
        <v>59</v>
      </c>
      <c r="I63" s="2">
        <v>17</v>
      </c>
    </row>
    <row r="64" spans="8:9" x14ac:dyDescent="0.35">
      <c r="H64" s="27">
        <v>60</v>
      </c>
      <c r="I64" s="2">
        <v>26</v>
      </c>
    </row>
    <row r="65" spans="8:9" x14ac:dyDescent="0.35">
      <c r="H65" s="27">
        <v>61</v>
      </c>
      <c r="I65" s="2">
        <v>5</v>
      </c>
    </row>
    <row r="66" spans="8:9" x14ac:dyDescent="0.35">
      <c r="H66" s="27">
        <v>63</v>
      </c>
      <c r="I66" s="2">
        <v>12</v>
      </c>
    </row>
    <row r="67" spans="8:9" x14ac:dyDescent="0.35">
      <c r="H67" s="27">
        <v>65</v>
      </c>
      <c r="I67" s="2">
        <v>12</v>
      </c>
    </row>
    <row r="68" spans="8:9" x14ac:dyDescent="0.35">
      <c r="H68" s="27">
        <v>66</v>
      </c>
      <c r="I68" s="2">
        <v>14</v>
      </c>
    </row>
    <row r="69" spans="8:9" x14ac:dyDescent="0.35">
      <c r="H69" s="27">
        <v>68</v>
      </c>
      <c r="I69" s="2">
        <v>16</v>
      </c>
    </row>
    <row r="70" spans="8:9" x14ac:dyDescent="0.35">
      <c r="H70" s="27">
        <v>70</v>
      </c>
      <c r="I70" s="2">
        <v>23</v>
      </c>
    </row>
    <row r="71" spans="8:9" x14ac:dyDescent="0.35">
      <c r="H71" s="27">
        <v>71</v>
      </c>
      <c r="I71" s="2">
        <v>2</v>
      </c>
    </row>
    <row r="72" spans="8:9" x14ac:dyDescent="0.35">
      <c r="H72" s="27">
        <v>72</v>
      </c>
      <c r="I72" s="2">
        <v>6</v>
      </c>
    </row>
    <row r="73" spans="8:9" x14ac:dyDescent="0.35">
      <c r="H73" s="27">
        <v>74</v>
      </c>
      <c r="I73" s="2">
        <v>20</v>
      </c>
    </row>
    <row r="74" spans="8:9" x14ac:dyDescent="0.35">
      <c r="H74" s="27">
        <v>75</v>
      </c>
      <c r="I74" s="2">
        <v>9</v>
      </c>
    </row>
    <row r="75" spans="8:9" x14ac:dyDescent="0.35">
      <c r="H75" s="27">
        <v>76</v>
      </c>
      <c r="I75" s="2">
        <v>3</v>
      </c>
    </row>
    <row r="76" spans="8:9" x14ac:dyDescent="0.35">
      <c r="H76" s="27">
        <v>77</v>
      </c>
      <c r="I76" s="2">
        <v>23</v>
      </c>
    </row>
    <row r="77" spans="8:9" x14ac:dyDescent="0.35">
      <c r="H77" s="27">
        <v>79</v>
      </c>
      <c r="I77" s="2">
        <v>8</v>
      </c>
    </row>
    <row r="78" spans="8:9" x14ac:dyDescent="0.35">
      <c r="H78" s="27">
        <v>80</v>
      </c>
      <c r="I78" s="2">
        <v>11</v>
      </c>
    </row>
    <row r="79" spans="8:9" x14ac:dyDescent="0.35">
      <c r="H79" s="27">
        <v>83</v>
      </c>
      <c r="I79" s="2">
        <v>9</v>
      </c>
    </row>
    <row r="80" spans="8:9" x14ac:dyDescent="0.35">
      <c r="H80" s="27">
        <v>84</v>
      </c>
      <c r="I80" s="2">
        <v>5</v>
      </c>
    </row>
    <row r="81" spans="8:9" x14ac:dyDescent="0.35">
      <c r="H81" s="27">
        <v>86</v>
      </c>
      <c r="I81" s="2">
        <v>2</v>
      </c>
    </row>
    <row r="82" spans="8:9" x14ac:dyDescent="0.35">
      <c r="H82" s="27">
        <v>88</v>
      </c>
      <c r="I82" s="2">
        <v>20</v>
      </c>
    </row>
    <row r="83" spans="8:9" x14ac:dyDescent="0.35">
      <c r="H83" s="27">
        <v>90</v>
      </c>
      <c r="I83" s="2">
        <v>16</v>
      </c>
    </row>
    <row r="84" spans="8:9" x14ac:dyDescent="0.35">
      <c r="H84" s="27">
        <v>92</v>
      </c>
      <c r="I84" s="2">
        <v>7</v>
      </c>
    </row>
    <row r="85" spans="8:9" x14ac:dyDescent="0.35">
      <c r="H85" s="27">
        <v>94</v>
      </c>
      <c r="I85" s="2">
        <v>9</v>
      </c>
    </row>
    <row r="86" spans="8:9" x14ac:dyDescent="0.35">
      <c r="H86" s="27">
        <v>96</v>
      </c>
      <c r="I86" s="2">
        <v>16</v>
      </c>
    </row>
    <row r="87" spans="8:9" x14ac:dyDescent="0.35">
      <c r="H87" s="27">
        <v>97</v>
      </c>
      <c r="I87" s="2">
        <v>1</v>
      </c>
    </row>
    <row r="88" spans="8:9" x14ac:dyDescent="0.35">
      <c r="H88" s="27">
        <v>98</v>
      </c>
      <c r="I88" s="2">
        <v>4</v>
      </c>
    </row>
    <row r="89" spans="8:9" x14ac:dyDescent="0.35">
      <c r="H89" s="27" t="s">
        <v>23</v>
      </c>
      <c r="I89" s="2">
        <v>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7CD3-3544-469A-8D97-E4A21414E6DF}">
  <dimension ref="Q2:V54"/>
  <sheetViews>
    <sheetView showGridLines="0" tabSelected="1" zoomScale="63" zoomScaleNormal="109" workbookViewId="0">
      <selection activeCell="Z20" sqref="Z20"/>
    </sheetView>
  </sheetViews>
  <sheetFormatPr defaultRowHeight="14.5" x14ac:dyDescent="0.35"/>
  <cols>
    <col min="1" max="17" width="8.7265625" style="1"/>
    <col min="18" max="18" width="14.08984375" style="1" bestFit="1" customWidth="1"/>
    <col min="19" max="19" width="11.6328125" style="1" bestFit="1" customWidth="1"/>
    <col min="20" max="20" width="11.90625" style="1" bestFit="1" customWidth="1"/>
    <col min="21" max="21" width="16.54296875" style="1" bestFit="1" customWidth="1"/>
    <col min="22" max="22" width="8.7265625" style="1"/>
    <col min="23" max="23" width="16.1796875" style="1" customWidth="1"/>
    <col min="24" max="16384" width="8.7265625" style="1"/>
  </cols>
  <sheetData>
    <row r="2" spans="17:22" x14ac:dyDescent="0.35">
      <c r="Q2" s="11"/>
      <c r="R2" s="11"/>
      <c r="S2" s="11"/>
      <c r="T2" s="11"/>
      <c r="U2" s="11"/>
      <c r="V2" s="11"/>
    </row>
    <row r="3" spans="17:22" x14ac:dyDescent="0.35">
      <c r="Q3" s="11"/>
      <c r="R3" s="11"/>
      <c r="S3" s="11"/>
      <c r="T3" s="11"/>
      <c r="U3" s="11"/>
      <c r="V3" s="11"/>
    </row>
    <row r="4" spans="17:22" x14ac:dyDescent="0.35">
      <c r="Q4" s="11"/>
      <c r="R4" s="11"/>
      <c r="S4" s="11"/>
      <c r="T4" s="11"/>
      <c r="U4" s="11"/>
      <c r="V4" s="11"/>
    </row>
    <row r="5" spans="17:22" x14ac:dyDescent="0.35">
      <c r="Q5" s="11"/>
      <c r="R5" s="11"/>
      <c r="S5" s="11"/>
      <c r="T5" s="11"/>
      <c r="U5" s="11"/>
      <c r="V5" s="11"/>
    </row>
    <row r="6" spans="17:22" x14ac:dyDescent="0.35">
      <c r="Q6" s="11"/>
      <c r="R6" s="11"/>
      <c r="S6" s="11"/>
      <c r="T6" s="11"/>
      <c r="U6" s="11"/>
      <c r="V6" s="11"/>
    </row>
    <row r="7" spans="17:22" x14ac:dyDescent="0.35">
      <c r="Q7" s="11"/>
      <c r="R7" s="11"/>
      <c r="S7" s="11"/>
      <c r="T7" s="11"/>
      <c r="U7" s="11"/>
      <c r="V7" s="11"/>
    </row>
    <row r="8" spans="17:22" x14ac:dyDescent="0.35">
      <c r="Q8" s="11"/>
      <c r="R8" s="11"/>
      <c r="S8" s="11"/>
      <c r="T8" s="11"/>
      <c r="U8" s="11"/>
      <c r="V8" s="11"/>
    </row>
    <row r="9" spans="17:22" x14ac:dyDescent="0.35">
      <c r="Q9" s="11"/>
      <c r="R9" s="11"/>
      <c r="S9" s="11"/>
      <c r="T9" s="11"/>
      <c r="U9" s="11"/>
      <c r="V9" s="11"/>
    </row>
    <row r="10" spans="17:22" x14ac:dyDescent="0.35">
      <c r="Q10" s="11"/>
      <c r="R10" s="11"/>
      <c r="S10" s="11"/>
      <c r="T10" s="11"/>
      <c r="U10" s="11"/>
      <c r="V10" s="11"/>
    </row>
    <row r="11" spans="17:22" x14ac:dyDescent="0.35">
      <c r="Q11" s="11"/>
      <c r="R11" s="11"/>
      <c r="S11" s="11"/>
      <c r="T11" s="11"/>
      <c r="U11" s="11"/>
      <c r="V11" s="11"/>
    </row>
    <row r="12" spans="17:22" x14ac:dyDescent="0.35">
      <c r="Q12" s="11"/>
      <c r="R12" s="11"/>
      <c r="S12" s="11"/>
      <c r="T12" s="11"/>
      <c r="U12" s="11"/>
      <c r="V12" s="11"/>
    </row>
    <row r="13" spans="17:22" x14ac:dyDescent="0.35">
      <c r="Q13" s="11"/>
      <c r="R13" s="11"/>
      <c r="S13" s="11"/>
      <c r="T13" s="11"/>
      <c r="U13" s="11"/>
      <c r="V13" s="11"/>
    </row>
    <row r="14" spans="17:22" x14ac:dyDescent="0.35">
      <c r="Q14" s="11"/>
      <c r="R14" s="11"/>
      <c r="S14" s="11"/>
      <c r="T14" s="11"/>
      <c r="U14" s="11"/>
      <c r="V14" s="11"/>
    </row>
    <row r="15" spans="17:22" x14ac:dyDescent="0.35">
      <c r="Q15" s="11"/>
      <c r="R15" s="11"/>
      <c r="S15" s="11"/>
      <c r="T15" s="11"/>
      <c r="U15" s="11"/>
      <c r="V15" s="11"/>
    </row>
    <row r="16" spans="17:22" x14ac:dyDescent="0.35">
      <c r="Q16" s="11"/>
      <c r="R16" s="11"/>
      <c r="S16" s="11"/>
      <c r="T16" s="11"/>
      <c r="U16" s="11"/>
      <c r="V16" s="11"/>
    </row>
    <row r="17" spans="17:22" x14ac:dyDescent="0.35">
      <c r="Q17" s="11"/>
      <c r="R17" s="11"/>
      <c r="S17" s="11"/>
      <c r="T17" s="11"/>
      <c r="U17" s="11"/>
      <c r="V17" s="11"/>
    </row>
    <row r="18" spans="17:22" x14ac:dyDescent="0.35">
      <c r="Q18" s="11"/>
      <c r="R18" s="11"/>
      <c r="S18" s="11"/>
      <c r="T18" s="11"/>
      <c r="U18" s="11"/>
      <c r="V18" s="11"/>
    </row>
    <row r="19" spans="17:22" x14ac:dyDescent="0.35">
      <c r="Q19" s="11"/>
      <c r="R19" s="11"/>
      <c r="S19" s="11"/>
      <c r="T19" s="11"/>
      <c r="U19" s="11"/>
      <c r="V19" s="11"/>
    </row>
    <row r="20" spans="17:22" x14ac:dyDescent="0.35">
      <c r="Q20" s="11"/>
      <c r="R20" s="11"/>
      <c r="S20" s="11"/>
      <c r="T20" s="11"/>
      <c r="U20" s="11"/>
      <c r="V20" s="11"/>
    </row>
    <row r="21" spans="17:22" x14ac:dyDescent="0.35">
      <c r="Q21" s="11"/>
      <c r="R21" s="11"/>
      <c r="S21" s="11"/>
      <c r="T21" s="11"/>
      <c r="U21" s="11"/>
      <c r="V21" s="11"/>
    </row>
    <row r="22" spans="17:22" x14ac:dyDescent="0.35">
      <c r="Q22" s="11"/>
      <c r="R22" s="11"/>
      <c r="S22" s="11"/>
      <c r="T22" s="11"/>
      <c r="U22" s="11"/>
      <c r="V22" s="11"/>
    </row>
    <row r="23" spans="17:22" x14ac:dyDescent="0.35">
      <c r="Q23" s="11"/>
      <c r="R23" s="11"/>
      <c r="S23" s="11"/>
      <c r="T23" s="11"/>
      <c r="U23" s="11"/>
      <c r="V23" s="11"/>
    </row>
    <row r="24" spans="17:22" x14ac:dyDescent="0.35">
      <c r="Q24" s="11"/>
      <c r="R24" s="11"/>
      <c r="S24" s="11"/>
      <c r="T24" s="11"/>
      <c r="U24" s="11"/>
      <c r="V24" s="11"/>
    </row>
    <row r="25" spans="17:22" x14ac:dyDescent="0.35">
      <c r="Q25" s="11"/>
      <c r="R25" s="4" t="s">
        <v>22</v>
      </c>
      <c r="S25" s="13" t="s">
        <v>21</v>
      </c>
      <c r="T25" s="13" t="s">
        <v>24</v>
      </c>
      <c r="U25" s="13" t="s">
        <v>25</v>
      </c>
      <c r="V25" s="11"/>
    </row>
    <row r="26" spans="17:22" x14ac:dyDescent="0.35">
      <c r="Q26" s="11"/>
      <c r="R26" s="5" t="s">
        <v>11</v>
      </c>
      <c r="S26" s="2">
        <v>618</v>
      </c>
      <c r="T26" s="2">
        <v>96</v>
      </c>
      <c r="U26" s="2">
        <v>130</v>
      </c>
      <c r="V26" s="11"/>
    </row>
    <row r="27" spans="17:22" x14ac:dyDescent="0.35">
      <c r="Q27" s="11"/>
      <c r="R27" s="5" t="s">
        <v>12</v>
      </c>
      <c r="S27" s="2">
        <v>618</v>
      </c>
      <c r="T27" s="2">
        <v>87</v>
      </c>
      <c r="U27" s="2">
        <v>115</v>
      </c>
      <c r="V27" s="11"/>
    </row>
    <row r="28" spans="17:22" x14ac:dyDescent="0.35">
      <c r="Q28" s="11"/>
      <c r="R28" s="5" t="s">
        <v>13</v>
      </c>
      <c r="S28" s="2">
        <v>676</v>
      </c>
      <c r="T28" s="2">
        <v>87</v>
      </c>
      <c r="U28" s="2">
        <v>124</v>
      </c>
      <c r="V28" s="11"/>
    </row>
    <row r="29" spans="17:22" x14ac:dyDescent="0.35">
      <c r="Q29" s="11"/>
      <c r="R29" s="5" t="s">
        <v>14</v>
      </c>
      <c r="S29" s="2">
        <v>568</v>
      </c>
      <c r="T29" s="2">
        <v>99</v>
      </c>
      <c r="U29" s="2">
        <v>117</v>
      </c>
      <c r="V29" s="11"/>
    </row>
    <row r="30" spans="17:22" x14ac:dyDescent="0.35">
      <c r="Q30" s="11"/>
      <c r="R30" s="5" t="s">
        <v>15</v>
      </c>
      <c r="S30" s="2">
        <v>691</v>
      </c>
      <c r="T30" s="2">
        <v>106</v>
      </c>
      <c r="U30" s="2">
        <v>118</v>
      </c>
      <c r="V30" s="11"/>
    </row>
    <row r="31" spans="17:22" x14ac:dyDescent="0.35">
      <c r="Q31" s="11"/>
      <c r="R31" s="5" t="s">
        <v>16</v>
      </c>
      <c r="S31" s="2">
        <v>757</v>
      </c>
      <c r="T31" s="2">
        <v>101</v>
      </c>
      <c r="U31" s="2">
        <v>116</v>
      </c>
      <c r="V31" s="11"/>
    </row>
    <row r="32" spans="17:22" x14ac:dyDescent="0.35">
      <c r="Q32" s="11"/>
      <c r="R32" s="5" t="s">
        <v>17</v>
      </c>
      <c r="S32" s="2">
        <v>622</v>
      </c>
      <c r="T32" s="2">
        <v>71</v>
      </c>
      <c r="U32" s="2">
        <v>122</v>
      </c>
      <c r="V32" s="11"/>
    </row>
    <row r="33" spans="17:22" x14ac:dyDescent="0.35">
      <c r="Q33" s="11"/>
      <c r="R33" s="5" t="s">
        <v>23</v>
      </c>
      <c r="S33" s="2">
        <v>4550</v>
      </c>
      <c r="T33" s="2">
        <v>647</v>
      </c>
      <c r="U33" s="2">
        <v>842</v>
      </c>
      <c r="V33" s="11"/>
    </row>
    <row r="34" spans="17:22" x14ac:dyDescent="0.35">
      <c r="Q34" s="11"/>
      <c r="R34" s="11"/>
      <c r="S34" s="11"/>
      <c r="T34" s="11"/>
      <c r="U34" s="11"/>
      <c r="V34" s="11"/>
    </row>
    <row r="35" spans="17:22" x14ac:dyDescent="0.35">
      <c r="Q35" s="11"/>
      <c r="R35" s="11"/>
      <c r="S35" s="11"/>
      <c r="T35" s="11"/>
      <c r="U35" s="11"/>
      <c r="V35" s="11"/>
    </row>
    <row r="36" spans="17:22" x14ac:dyDescent="0.35">
      <c r="Q36" s="11"/>
      <c r="R36" s="11"/>
      <c r="S36" s="11"/>
      <c r="T36" s="11"/>
      <c r="U36" s="11"/>
      <c r="V36" s="11"/>
    </row>
    <row r="37" spans="17:22" x14ac:dyDescent="0.35">
      <c r="Q37" s="11"/>
      <c r="R37" s="11"/>
      <c r="S37" s="11"/>
      <c r="T37" s="11"/>
      <c r="U37" s="11"/>
      <c r="V37" s="11"/>
    </row>
    <row r="38" spans="17:22" x14ac:dyDescent="0.35">
      <c r="Q38" s="11"/>
      <c r="R38" s="11"/>
      <c r="S38" s="11"/>
      <c r="T38" s="11"/>
      <c r="U38" s="11"/>
      <c r="V38" s="11"/>
    </row>
    <row r="39" spans="17:22" x14ac:dyDescent="0.35">
      <c r="Q39" s="11"/>
      <c r="R39" s="11"/>
      <c r="S39" s="11"/>
      <c r="T39" s="11"/>
      <c r="U39" s="11"/>
      <c r="V39" s="11"/>
    </row>
    <row r="40" spans="17:22" x14ac:dyDescent="0.35">
      <c r="Q40" s="11"/>
      <c r="R40" s="11"/>
      <c r="S40" s="11"/>
      <c r="T40" s="11"/>
      <c r="U40" s="11"/>
      <c r="V40" s="11"/>
    </row>
    <row r="41" spans="17:22" x14ac:dyDescent="0.35">
      <c r="Q41" s="11"/>
      <c r="R41" s="11"/>
      <c r="S41" s="11"/>
      <c r="T41" s="11"/>
      <c r="U41" s="11"/>
      <c r="V41" s="11"/>
    </row>
    <row r="42" spans="17:22" x14ac:dyDescent="0.35">
      <c r="Q42" s="11"/>
      <c r="R42" s="11"/>
      <c r="S42" s="11"/>
      <c r="T42" s="11"/>
      <c r="U42" s="11"/>
      <c r="V42" s="11"/>
    </row>
    <row r="43" spans="17:22" x14ac:dyDescent="0.35">
      <c r="Q43" s="11"/>
      <c r="R43" s="11"/>
      <c r="S43" s="11"/>
      <c r="T43" s="11"/>
      <c r="U43" s="11"/>
      <c r="V43" s="11"/>
    </row>
    <row r="44" spans="17:22" x14ac:dyDescent="0.35">
      <c r="Q44" s="11"/>
      <c r="R44" s="11"/>
      <c r="S44" s="11"/>
      <c r="T44" s="11"/>
      <c r="U44" s="11"/>
      <c r="V44" s="11"/>
    </row>
    <row r="45" spans="17:22" x14ac:dyDescent="0.35">
      <c r="Q45" s="11"/>
      <c r="R45" s="11"/>
      <c r="S45" s="11"/>
      <c r="T45" s="11"/>
      <c r="U45" s="11"/>
      <c r="V45" s="11"/>
    </row>
    <row r="46" spans="17:22" x14ac:dyDescent="0.35">
      <c r="Q46" s="11"/>
      <c r="R46" s="11"/>
      <c r="S46" s="11"/>
      <c r="T46" s="11"/>
      <c r="U46" s="11"/>
      <c r="V46" s="11"/>
    </row>
    <row r="47" spans="17:22" x14ac:dyDescent="0.35">
      <c r="Q47" s="11"/>
      <c r="R47" s="11"/>
      <c r="S47" s="11"/>
      <c r="T47" s="11"/>
      <c r="U47" s="11"/>
      <c r="V47" s="11"/>
    </row>
    <row r="48" spans="17:22" x14ac:dyDescent="0.35">
      <c r="Q48" s="11"/>
      <c r="R48" s="11"/>
      <c r="S48" s="11"/>
      <c r="T48" s="11"/>
      <c r="U48" s="11"/>
      <c r="V48" s="11"/>
    </row>
    <row r="49" spans="17:22" x14ac:dyDescent="0.35">
      <c r="Q49" s="11"/>
      <c r="R49" s="11"/>
      <c r="S49" s="11"/>
      <c r="T49" s="11"/>
      <c r="U49" s="11"/>
      <c r="V49" s="11"/>
    </row>
    <row r="50" spans="17:22" x14ac:dyDescent="0.35">
      <c r="Q50" s="11"/>
      <c r="R50" s="11"/>
      <c r="S50" s="11"/>
      <c r="T50" s="11"/>
      <c r="U50" s="11"/>
      <c r="V50" s="11"/>
    </row>
    <row r="51" spans="17:22" x14ac:dyDescent="0.35">
      <c r="Q51" s="11"/>
      <c r="R51" s="11"/>
      <c r="S51" s="11"/>
      <c r="T51" s="11"/>
      <c r="U51" s="11"/>
      <c r="V51" s="11"/>
    </row>
    <row r="52" spans="17:22" x14ac:dyDescent="0.35">
      <c r="Q52" s="11"/>
      <c r="R52" s="11"/>
      <c r="S52" s="11"/>
      <c r="T52" s="11"/>
      <c r="U52" s="11"/>
      <c r="V52" s="11"/>
    </row>
    <row r="53" spans="17:22" x14ac:dyDescent="0.35">
      <c r="Q53" s="11"/>
      <c r="R53" s="11"/>
      <c r="S53" s="11"/>
      <c r="T53" s="11"/>
      <c r="U53" s="11"/>
      <c r="V53" s="11"/>
    </row>
    <row r="54" spans="17:22" x14ac:dyDescent="0.35">
      <c r="Q54" s="11"/>
      <c r="R54" s="11"/>
      <c r="S54" s="11"/>
      <c r="T54" s="11"/>
      <c r="U54" s="11"/>
      <c r="V54"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PRAVILA D SOUZA</dc:creator>
  <cp:lastModifiedBy>shakira shaki</cp:lastModifiedBy>
  <dcterms:created xsi:type="dcterms:W3CDTF">2024-09-17T05:49:56Z</dcterms:created>
  <dcterms:modified xsi:type="dcterms:W3CDTF">2024-09-21T05:16:17Z</dcterms:modified>
</cp:coreProperties>
</file>