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8720c8c1c93e42/Desktop/"/>
    </mc:Choice>
  </mc:AlternateContent>
  <xr:revisionPtr revIDLastSave="0" documentId="8_{F406AE74-22C2-495F-A9D9-4B9DFCBC9449}" xr6:coauthVersionLast="47" xr6:coauthVersionMax="47" xr10:uidLastSave="{00000000-0000-0000-0000-000000000000}"/>
  <bookViews>
    <workbookView xWindow="-108" yWindow="-108" windowWidth="23256" windowHeight="12456" xr2:uid="{CA7A91C0-E8BA-4A2E-95DA-55831A3D26BB}"/>
  </bookViews>
  <sheets>
    <sheet name="Personal Financ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I32" i="1" s="1"/>
  <c r="J11" i="1"/>
  <c r="K11" i="1"/>
  <c r="L11" i="1"/>
  <c r="M11" i="1"/>
  <c r="B30" i="1"/>
  <c r="C30" i="1"/>
  <c r="D30" i="1"/>
  <c r="D32" i="1" s="1"/>
  <c r="E30" i="1"/>
  <c r="E32" i="1" s="1"/>
  <c r="F30" i="1"/>
  <c r="G30" i="1"/>
  <c r="H30" i="1"/>
  <c r="I30" i="1"/>
  <c r="J30" i="1"/>
  <c r="K30" i="1"/>
  <c r="L30" i="1"/>
  <c r="L32" i="1" s="1"/>
  <c r="M30" i="1"/>
  <c r="M32" i="1" s="1"/>
  <c r="B32" i="1"/>
  <c r="C32" i="1"/>
  <c r="F32" i="1"/>
  <c r="G32" i="1"/>
  <c r="H32" i="1"/>
  <c r="J32" i="1"/>
  <c r="K32" i="1"/>
</calcChain>
</file>

<file path=xl/sharedStrings.xml><?xml version="1.0" encoding="utf-8"?>
<sst xmlns="http://schemas.openxmlformats.org/spreadsheetml/2006/main" count="52" uniqueCount="39">
  <si>
    <t>Savings</t>
  </si>
  <si>
    <t>Total Expenses</t>
  </si>
  <si>
    <t>Bus Pass</t>
  </si>
  <si>
    <t>Toll Charges</t>
  </si>
  <si>
    <t>Fuel Expenses</t>
  </si>
  <si>
    <t>Transportation</t>
  </si>
  <si>
    <t>Eating Out</t>
  </si>
  <si>
    <t>Provisions</t>
  </si>
  <si>
    <t>Groceries</t>
  </si>
  <si>
    <t>Food</t>
  </si>
  <si>
    <t>Insurance</t>
  </si>
  <si>
    <t>Ironing</t>
  </si>
  <si>
    <t>Phone</t>
  </si>
  <si>
    <t>TV and Wifi</t>
  </si>
  <si>
    <t>Water Bill</t>
  </si>
  <si>
    <t>Electricity Bill</t>
  </si>
  <si>
    <t>Housing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</si>
  <si>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</si>
  <si>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</si>
  <si>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</si>
  <si>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</si>
  <si>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</si>
  <si>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</si>
  <si>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</si>
  <si>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</si>
  <si>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</si>
  <si>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</si>
  <si>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</si>
  <si>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</si>
  <si>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Item</t>
  </si>
  <si>
    <t>Expenses</t>
  </si>
  <si>
    <t>Total Income</t>
  </si>
  <si>
    <t>Interest Income</t>
  </si>
  <si>
    <t>Dividents</t>
  </si>
  <si>
    <t>Side Business</t>
  </si>
  <si>
    <t>Salary</t>
  </si>
  <si>
    <t>Income</t>
  </si>
  <si>
    <t>Monthly Savings Target</t>
  </si>
  <si>
    <t>Personal Income, Expense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</si>
</sst>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4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/>
    <xf numFmtId="0" fontId="2" fillId="5" borderId="0" xfId="0" applyFont="1" applyFill="1"/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medium">
          <color indexed="64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07092-1652-453D-850E-8D00D29BF02A}" name="IncomeTable" displayName="IncomeTable" ref="A6:M11" totalsRowCount="1" headerRowDxfId="9" totalsRowBorderDxfId="8">
  <autoFilter ref="A6:M10" xr:uid="{6440011F-1228-4513-A80B-9E288BB6A4E7}"/>
  <tableColumns count="13">
    <tableColumn id="1" xr3:uid="{7142E889-21FC-450A-B0E8-227BFF8D2A76}" name="Item" totalsRowLabel="Total Income"/>
    <tableColumn id="2" xr3:uid="{05EF433E-8615-4116-AB90-49A73080E442}" name="Jan" totalsRowFunction="sum"/>
    <tableColumn id="3" xr3:uid="{58288EA2-D736-400A-8A77-105FCEC1B9AC}" name="Feb" totalsRowFunction="sum"/>
    <tableColumn id="4" xr3:uid="{62972049-28CC-4619-90B3-381D14427C18}" name="Mar" totalsRowFunction="sum"/>
    <tableColumn id="5" xr3:uid="{A0EA8C76-5A4F-456F-92D2-F8B6BFE76CEA}" name="Apr" totalsRowFunction="sum"/>
    <tableColumn id="6" xr3:uid="{DC7E5DF8-2847-4BDC-8E67-6BBF01C9250E}" name="May" totalsRowFunction="sum"/>
    <tableColumn id="7" xr3:uid="{E1871A7A-DB01-4AF0-BE4E-160AEF267B3A}" name="Jun" totalsRowFunction="sum"/>
    <tableColumn id="8" xr3:uid="{6EDFFE11-D939-4431-8F7E-61F7029D1145}" name="Jul" totalsRowFunction="sum"/>
    <tableColumn id="9" xr3:uid="{0CE8F949-CC4C-4BE5-AA25-2FCC4CE5BD4D}" name="Aug" totalsRowFunction="sum"/>
    <tableColumn id="10" xr3:uid="{2AEA8857-23D1-435E-AF82-C7AA646C90C3}" name="Sep" totalsRowFunction="sum"/>
    <tableColumn id="11" xr3:uid="{DB671F15-AE40-47DA-AF7D-28E1C55083B1}" name="Oct" totalsRowFunction="sum"/>
    <tableColumn id="12" xr3:uid="{43854173-E0C0-46F7-994B-F1C0EDCB1450}" name="Nov" totalsRowFunction="sum"/>
    <tableColumn id="13" xr3:uid="{1A1D7006-DB42-4B03-958C-4F1F8A751B3D}" name="Dec" totalsRowFunction="sum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55A24-0BA1-4C18-8851-F779EAFE5B90}" name="Expenses" displayName="Expenses" ref="A14:M30" totalsRowCount="1" headerRowDxfId="7" headerRowBorderDxfId="5" tableBorderDxfId="6" totalsRowBorderDxfId="4">
  <autoFilter ref="A14:M29" xr:uid="{A96F49FE-85DD-4A88-A430-D2F4DC2D6BF7}"/>
  <tableColumns count="13">
    <tableColumn id="1" xr3:uid="{691FE3B9-752B-4937-AE03-7628EA9D2AF5}" name="Item" totalsRowLabel="Total Expenses"/>
    <tableColumn id="2" xr3:uid="{23E1B9C0-767A-4952-85B4-EAFEF474214A}" name="Jan" totalsRowFunction="sum"/>
    <tableColumn id="3" xr3:uid="{9229DC9E-46DD-476F-9803-8397E794334B}" name="Feb" totalsRowFunction="sum"/>
    <tableColumn id="4" xr3:uid="{2DF0ACAB-5279-40F4-9521-F384BC888C72}" name="Mar" totalsRowFunction="sum"/>
    <tableColumn id="5" xr3:uid="{1D3FFC1E-461D-4CC8-88A3-7816C89EAA4B}" name="Apr" totalsRowFunction="sum"/>
    <tableColumn id="6" xr3:uid="{7A51D0C2-6F37-4D86-B66D-F53F88F6E502}" name="May" totalsRowFunction="sum"/>
    <tableColumn id="7" xr3:uid="{61766DB9-74D6-442D-9821-73202867EB17}" name="Jun" totalsRowFunction="sum"/>
    <tableColumn id="8" xr3:uid="{8D9A04D8-27A2-4459-BCFE-A6974B0EBB73}" name="Jul" totalsRowFunction="sum"/>
    <tableColumn id="9" xr3:uid="{A40D63BF-5126-4BFD-9F31-F7375EB66763}" name="Aug" totalsRowFunction="sum"/>
    <tableColumn id="10" xr3:uid="{F159C6B4-A887-4F7C-A3DB-66B0E008E7E7}" name="Sep" totalsRowFunction="sum"/>
    <tableColumn id="11" xr3:uid="{7E6BEACE-580C-4A0E-ADA2-A83958174A69}" name="Oct" totalsRowFunction="sum"/>
    <tableColumn id="12" xr3:uid="{0ACE613D-6CFE-41FA-8508-34B5DA6FAD79}" name="Nov" totalsRowFunction="sum"/>
    <tableColumn id="13" xr3:uid="{6E462BD1-B52A-4B85-82FC-2EA9D734C1CB}" name="Dec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F2E0-5A5D-499E-949C-1235992ACA9D}">
  <dimension ref="A1:M32"/>
  <sheetViews>
    <sheetView showGridLines="0" tabSelected="1" workbookViewId="0">
      <selection activeCell="P23" sqref="P23"/>
    </sheetView>
  </sheetViews>
  <sheetFormatPr defaultRowHeight="14.4" x14ac:dyDescent="0.3"/>
  <cols>
    <col min="1" max="1" width="19.5546875" customWidth="1"/>
  </cols>
  <sheetData>
    <row r="1" spans="1:13" ht="25.8" customHeight="1" x14ac:dyDescent="0.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x14ac:dyDescent="0.3">
      <c r="A3" s="13" t="s">
        <v>37</v>
      </c>
      <c r="B3" s="13"/>
      <c r="C3" s="13"/>
      <c r="D3" s="12">
        <v>48000</v>
      </c>
    </row>
    <row r="5" spans="1:13" x14ac:dyDescent="0.3">
      <c r="A5" s="10" t="s">
        <v>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3">
      <c r="A6" s="11" t="s">
        <v>29</v>
      </c>
      <c r="B6" s="11" t="s">
        <v>28</v>
      </c>
      <c r="C6" s="11" t="s">
        <v>27</v>
      </c>
      <c r="D6" s="11" t="s">
        <v>26</v>
      </c>
      <c r="E6" s="11" t="s">
        <v>25</v>
      </c>
      <c r="F6" s="11" t="s">
        <v>24</v>
      </c>
      <c r="G6" s="11" t="s">
        <v>23</v>
      </c>
      <c r="H6" s="11" t="s">
        <v>22</v>
      </c>
      <c r="I6" s="11" t="s">
        <v>21</v>
      </c>
      <c r="J6" s="11" t="s">
        <v>20</v>
      </c>
      <c r="K6" s="11" t="s">
        <v>19</v>
      </c>
      <c r="L6" s="11" t="s">
        <v>18</v>
      </c>
      <c r="M6" s="11" t="s">
        <v>17</v>
      </c>
    </row>
    <row r="7" spans="1:13" x14ac:dyDescent="0.3">
      <c r="A7" t="s">
        <v>35</v>
      </c>
      <c r="B7">
        <v>70000</v>
      </c>
      <c r="C7">
        <v>70000</v>
      </c>
      <c r="D7">
        <v>70000</v>
      </c>
      <c r="E7">
        <v>70000</v>
      </c>
      <c r="F7">
        <v>70000</v>
      </c>
      <c r="G7">
        <v>70000</v>
      </c>
      <c r="H7">
        <v>70000</v>
      </c>
      <c r="I7">
        <v>80000</v>
      </c>
      <c r="J7">
        <v>80000</v>
      </c>
      <c r="K7">
        <v>80000</v>
      </c>
      <c r="L7">
        <v>80000</v>
      </c>
      <c r="M7">
        <v>80000</v>
      </c>
    </row>
    <row r="8" spans="1:13" x14ac:dyDescent="0.3">
      <c r="A8" t="s">
        <v>34</v>
      </c>
      <c r="B8">
        <v>0</v>
      </c>
      <c r="C8">
        <v>0</v>
      </c>
      <c r="D8">
        <v>6500</v>
      </c>
      <c r="E8">
        <v>2500</v>
      </c>
      <c r="F8">
        <v>8000</v>
      </c>
      <c r="G8">
        <v>1500</v>
      </c>
      <c r="H8">
        <v>3000</v>
      </c>
      <c r="I8">
        <v>0</v>
      </c>
      <c r="J8">
        <v>1500</v>
      </c>
      <c r="K8">
        <v>8000</v>
      </c>
      <c r="L8">
        <v>4500</v>
      </c>
      <c r="M8">
        <v>2100</v>
      </c>
    </row>
    <row r="9" spans="1:13" x14ac:dyDescent="0.3">
      <c r="A9" t="s">
        <v>33</v>
      </c>
      <c r="B9">
        <v>2500</v>
      </c>
      <c r="C9">
        <v>1200</v>
      </c>
      <c r="D9">
        <v>1000</v>
      </c>
      <c r="E9">
        <v>0</v>
      </c>
      <c r="F9">
        <v>1100</v>
      </c>
      <c r="G9">
        <v>450</v>
      </c>
      <c r="H9">
        <v>1260</v>
      </c>
      <c r="I9">
        <v>2800</v>
      </c>
      <c r="J9">
        <v>0</v>
      </c>
      <c r="K9">
        <v>3200</v>
      </c>
      <c r="L9">
        <v>1750</v>
      </c>
      <c r="M9">
        <v>860</v>
      </c>
    </row>
    <row r="10" spans="1:13" ht="15" thickBot="1" x14ac:dyDescent="0.35">
      <c r="A10" t="s">
        <v>32</v>
      </c>
      <c r="B10">
        <v>1000</v>
      </c>
      <c r="C10">
        <v>1500</v>
      </c>
      <c r="D10">
        <v>2000</v>
      </c>
      <c r="E10">
        <v>1500</v>
      </c>
      <c r="F10">
        <v>1450</v>
      </c>
      <c r="G10">
        <v>950</v>
      </c>
      <c r="H10">
        <v>1100</v>
      </c>
      <c r="I10">
        <v>780</v>
      </c>
      <c r="J10">
        <v>1500</v>
      </c>
      <c r="K10">
        <v>1000</v>
      </c>
      <c r="L10">
        <v>1960</v>
      </c>
      <c r="M10">
        <v>1650</v>
      </c>
    </row>
    <row r="11" spans="1:13" ht="15" thickBot="1" x14ac:dyDescent="0.35">
      <c r="A11" s="4" t="s">
        <v>31</v>
      </c>
      <c r="B11" s="3">
        <f>SUBTOTAL(109,IncomeTable[Jan])</f>
        <v>73500</v>
      </c>
      <c r="C11" s="3">
        <f>SUBTOTAL(109,IncomeTable[Feb])</f>
        <v>72700</v>
      </c>
      <c r="D11" s="3">
        <f>SUBTOTAL(109,IncomeTable[Mar])</f>
        <v>79500</v>
      </c>
      <c r="E11" s="3">
        <f>SUBTOTAL(109,IncomeTable[Apr])</f>
        <v>74000</v>
      </c>
      <c r="F11" s="3">
        <f>SUBTOTAL(109,IncomeTable[May])</f>
        <v>80550</v>
      </c>
      <c r="G11" s="3">
        <f>SUBTOTAL(109,IncomeTable[Jun])</f>
        <v>72900</v>
      </c>
      <c r="H11" s="3">
        <f>SUBTOTAL(109,IncomeTable[Jul])</f>
        <v>75360</v>
      </c>
      <c r="I11" s="3">
        <f>SUBTOTAL(109,IncomeTable[Aug])</f>
        <v>83580</v>
      </c>
      <c r="J11" s="3">
        <f>SUBTOTAL(109,IncomeTable[Sep])</f>
        <v>83000</v>
      </c>
      <c r="K11" s="3">
        <f>SUBTOTAL(109,IncomeTable[Oct])</f>
        <v>92200</v>
      </c>
      <c r="L11" s="3">
        <f>SUBTOTAL(109,IncomeTable[Nov])</f>
        <v>88210</v>
      </c>
      <c r="M11" s="2">
        <f>SUBTOTAL(109,IncomeTable[Dec])</f>
        <v>84610</v>
      </c>
    </row>
    <row r="13" spans="1:13" x14ac:dyDescent="0.3">
      <c r="A13" s="10" t="s">
        <v>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3">
      <c r="A14" s="9" t="s">
        <v>29</v>
      </c>
      <c r="B14" s="8" t="s">
        <v>28</v>
      </c>
      <c r="C14" s="8" t="s">
        <v>27</v>
      </c>
      <c r="D14" s="8" t="s">
        <v>26</v>
      </c>
      <c r="E14" s="8" t="s">
        <v>25</v>
      </c>
      <c r="F14" s="8" t="s">
        <v>24</v>
      </c>
      <c r="G14" s="8" t="s">
        <v>23</v>
      </c>
      <c r="H14" s="8" t="s">
        <v>22</v>
      </c>
      <c r="I14" s="8" t="s">
        <v>21</v>
      </c>
      <c r="J14" s="8" t="s">
        <v>20</v>
      </c>
      <c r="K14" s="8" t="s">
        <v>19</v>
      </c>
      <c r="L14" s="8" t="s">
        <v>18</v>
      </c>
      <c r="M14" s="7" t="s">
        <v>17</v>
      </c>
    </row>
    <row r="15" spans="1:13" x14ac:dyDescent="0.3">
      <c r="A15" s="5" t="s">
        <v>16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t="s">
        <v>15</v>
      </c>
      <c r="B16">
        <v>2000</v>
      </c>
      <c r="C16">
        <v>1500</v>
      </c>
      <c r="D16">
        <v>1600</v>
      </c>
      <c r="E16">
        <v>3000</v>
      </c>
      <c r="F16">
        <v>1000</v>
      </c>
      <c r="G16">
        <v>1200</v>
      </c>
      <c r="H16">
        <v>1900</v>
      </c>
      <c r="I16">
        <v>1200</v>
      </c>
      <c r="J16">
        <v>2000</v>
      </c>
      <c r="K16">
        <v>2600</v>
      </c>
      <c r="L16">
        <v>1200</v>
      </c>
      <c r="M16">
        <v>1420</v>
      </c>
    </row>
    <row r="17" spans="1:13" x14ac:dyDescent="0.3">
      <c r="A17" t="s">
        <v>14</v>
      </c>
      <c r="B17">
        <v>300</v>
      </c>
      <c r="C17">
        <v>300</v>
      </c>
      <c r="D17">
        <v>300</v>
      </c>
      <c r="E17">
        <v>500</v>
      </c>
      <c r="F17">
        <v>500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</row>
    <row r="18" spans="1:13" x14ac:dyDescent="0.3">
      <c r="A18" t="s">
        <v>13</v>
      </c>
      <c r="B18">
        <v>800</v>
      </c>
      <c r="C18">
        <v>800</v>
      </c>
      <c r="D18">
        <v>800</v>
      </c>
      <c r="E18">
        <v>800</v>
      </c>
      <c r="F18">
        <v>800</v>
      </c>
      <c r="G18">
        <v>800</v>
      </c>
      <c r="H18">
        <v>800</v>
      </c>
      <c r="I18">
        <v>800</v>
      </c>
      <c r="J18">
        <v>800</v>
      </c>
      <c r="K18">
        <v>800</v>
      </c>
      <c r="L18">
        <v>800</v>
      </c>
      <c r="M18">
        <v>800</v>
      </c>
    </row>
    <row r="19" spans="1:13" x14ac:dyDescent="0.3">
      <c r="A19" t="s">
        <v>12</v>
      </c>
      <c r="B19">
        <v>250</v>
      </c>
      <c r="C19">
        <v>250</v>
      </c>
      <c r="D19">
        <v>250</v>
      </c>
      <c r="E19">
        <v>250</v>
      </c>
      <c r="F19">
        <v>250</v>
      </c>
      <c r="G19">
        <v>250</v>
      </c>
      <c r="H19">
        <v>250</v>
      </c>
      <c r="I19">
        <v>250</v>
      </c>
      <c r="J19">
        <v>250</v>
      </c>
      <c r="K19">
        <v>250</v>
      </c>
      <c r="L19">
        <v>250</v>
      </c>
      <c r="M19">
        <v>250</v>
      </c>
    </row>
    <row r="20" spans="1:13" x14ac:dyDescent="0.3">
      <c r="A20" t="s">
        <v>11</v>
      </c>
      <c r="B20">
        <v>800</v>
      </c>
      <c r="C20">
        <v>900</v>
      </c>
      <c r="D20">
        <v>750</v>
      </c>
      <c r="E20">
        <v>650</v>
      </c>
      <c r="F20">
        <v>450</v>
      </c>
      <c r="G20">
        <v>500</v>
      </c>
      <c r="H20">
        <v>350</v>
      </c>
      <c r="I20">
        <v>750</v>
      </c>
      <c r="J20">
        <v>900</v>
      </c>
      <c r="K20">
        <v>450</v>
      </c>
      <c r="L20">
        <v>600</v>
      </c>
      <c r="M20">
        <v>750</v>
      </c>
    </row>
    <row r="21" spans="1:13" x14ac:dyDescent="0.3">
      <c r="A21" t="s">
        <v>10</v>
      </c>
      <c r="B21">
        <v>10000</v>
      </c>
      <c r="C21">
        <v>10000</v>
      </c>
      <c r="D21">
        <v>10000</v>
      </c>
      <c r="E21">
        <v>10000</v>
      </c>
      <c r="F21">
        <v>10000</v>
      </c>
      <c r="G21">
        <v>10000</v>
      </c>
      <c r="H21">
        <v>10000</v>
      </c>
      <c r="I21">
        <v>10000</v>
      </c>
      <c r="J21">
        <v>10000</v>
      </c>
      <c r="K21">
        <v>10000</v>
      </c>
      <c r="L21">
        <v>10000</v>
      </c>
      <c r="M21">
        <v>10000</v>
      </c>
    </row>
    <row r="22" spans="1:13" x14ac:dyDescent="0.3">
      <c r="A22" s="5" t="s">
        <v>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t="s">
        <v>8</v>
      </c>
      <c r="B23">
        <v>6000</v>
      </c>
      <c r="C23">
        <v>5400</v>
      </c>
      <c r="D23">
        <v>5600</v>
      </c>
      <c r="E23">
        <v>4900</v>
      </c>
      <c r="F23">
        <v>5450</v>
      </c>
      <c r="G23">
        <v>4770</v>
      </c>
      <c r="H23">
        <v>5200</v>
      </c>
      <c r="I23">
        <v>5400</v>
      </c>
      <c r="J23">
        <v>5000</v>
      </c>
      <c r="K23">
        <v>5200</v>
      </c>
      <c r="L23">
        <v>4120</v>
      </c>
      <c r="M23">
        <v>4800</v>
      </c>
    </row>
    <row r="24" spans="1:13" x14ac:dyDescent="0.3">
      <c r="A24" t="s">
        <v>7</v>
      </c>
      <c r="B24">
        <v>4000</v>
      </c>
      <c r="C24">
        <v>3500</v>
      </c>
      <c r="D24">
        <v>3600</v>
      </c>
      <c r="E24">
        <v>3400</v>
      </c>
      <c r="F24">
        <v>3800</v>
      </c>
      <c r="G24">
        <v>4100</v>
      </c>
      <c r="H24">
        <v>400</v>
      </c>
      <c r="I24">
        <v>4500</v>
      </c>
      <c r="J24">
        <v>4600</v>
      </c>
      <c r="K24">
        <v>3500</v>
      </c>
      <c r="L24">
        <v>3000</v>
      </c>
      <c r="M24">
        <v>3100</v>
      </c>
    </row>
    <row r="25" spans="1:13" x14ac:dyDescent="0.3">
      <c r="A25" t="s">
        <v>6</v>
      </c>
      <c r="B25">
        <v>3000</v>
      </c>
      <c r="C25">
        <v>2000</v>
      </c>
      <c r="D25">
        <v>2500</v>
      </c>
      <c r="E25">
        <v>2500</v>
      </c>
      <c r="F25">
        <v>2600</v>
      </c>
      <c r="G25">
        <v>2400</v>
      </c>
      <c r="H25">
        <v>3100</v>
      </c>
      <c r="I25">
        <v>2900</v>
      </c>
      <c r="J25">
        <v>2600</v>
      </c>
      <c r="K25">
        <v>2100</v>
      </c>
      <c r="L25">
        <v>2000</v>
      </c>
      <c r="M25">
        <v>3200</v>
      </c>
    </row>
    <row r="26" spans="1:13" x14ac:dyDescent="0.3">
      <c r="A26" s="5" t="s">
        <v>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t="s">
        <v>4</v>
      </c>
      <c r="B27">
        <v>3000</v>
      </c>
      <c r="C27">
        <v>3500</v>
      </c>
      <c r="D27">
        <v>3000</v>
      </c>
      <c r="E27">
        <v>3400</v>
      </c>
      <c r="F27">
        <v>3300</v>
      </c>
      <c r="G27">
        <v>2900</v>
      </c>
      <c r="H27">
        <v>2500</v>
      </c>
      <c r="I27">
        <v>4500</v>
      </c>
      <c r="J27">
        <v>5000</v>
      </c>
      <c r="K27">
        <v>3000</v>
      </c>
      <c r="L27">
        <v>3500</v>
      </c>
      <c r="M27">
        <v>4000</v>
      </c>
    </row>
    <row r="28" spans="1:13" x14ac:dyDescent="0.3">
      <c r="A28" t="s">
        <v>3</v>
      </c>
      <c r="B28">
        <v>1500</v>
      </c>
      <c r="C28">
        <v>1000</v>
      </c>
      <c r="D28">
        <v>1600</v>
      </c>
      <c r="E28">
        <v>2000</v>
      </c>
      <c r="F28">
        <v>2400</v>
      </c>
      <c r="G28">
        <v>1400</v>
      </c>
      <c r="H28">
        <v>1300</v>
      </c>
      <c r="I28">
        <v>1700</v>
      </c>
      <c r="J28">
        <v>1900</v>
      </c>
      <c r="K28">
        <v>2000</v>
      </c>
      <c r="L28">
        <v>1700</v>
      </c>
      <c r="M28">
        <v>1200</v>
      </c>
    </row>
    <row r="29" spans="1:13" ht="15" thickBot="1" x14ac:dyDescent="0.35">
      <c r="A29" t="s">
        <v>2</v>
      </c>
      <c r="B29">
        <v>250</v>
      </c>
      <c r="C29">
        <v>250</v>
      </c>
      <c r="D29">
        <v>250</v>
      </c>
      <c r="E29">
        <v>250</v>
      </c>
      <c r="F29">
        <v>250</v>
      </c>
      <c r="G29">
        <v>250</v>
      </c>
      <c r="H29">
        <v>250</v>
      </c>
      <c r="I29">
        <v>250</v>
      </c>
      <c r="J29">
        <v>250</v>
      </c>
      <c r="K29">
        <v>250</v>
      </c>
      <c r="L29">
        <v>250</v>
      </c>
      <c r="M29">
        <v>250</v>
      </c>
    </row>
    <row r="30" spans="1:13" ht="15" thickBot="1" x14ac:dyDescent="0.35">
      <c r="A30" s="4" t="s">
        <v>1</v>
      </c>
      <c r="B30" s="3">
        <f>SUBTOTAL(109,Expenses[Jan])</f>
        <v>31900</v>
      </c>
      <c r="C30" s="3">
        <f>SUBTOTAL(109,Expenses[Feb])</f>
        <v>29400</v>
      </c>
      <c r="D30" s="3">
        <f>SUBTOTAL(109,Expenses[Mar])</f>
        <v>30250</v>
      </c>
      <c r="E30" s="3">
        <f>SUBTOTAL(109,Expenses[Apr])</f>
        <v>31650</v>
      </c>
      <c r="F30" s="3">
        <f>SUBTOTAL(109,Expenses[May])</f>
        <v>30800</v>
      </c>
      <c r="G30" s="3">
        <f>SUBTOTAL(109,Expenses[Jun])</f>
        <v>28870</v>
      </c>
      <c r="H30" s="3">
        <f>SUBTOTAL(109,Expenses[Jul])</f>
        <v>26350</v>
      </c>
      <c r="I30" s="3">
        <f>SUBTOTAL(109,Expenses[Aug])</f>
        <v>32550</v>
      </c>
      <c r="J30" s="3">
        <f>SUBTOTAL(109,Expenses[Sep])</f>
        <v>33600</v>
      </c>
      <c r="K30" s="3">
        <f>SUBTOTAL(109,Expenses[Oct])</f>
        <v>30450</v>
      </c>
      <c r="L30" s="3">
        <f>SUBTOTAL(109,Expenses[Nov])</f>
        <v>27720</v>
      </c>
      <c r="M30" s="2">
        <f>SUBTOTAL(109,Expenses[Dec])</f>
        <v>30070</v>
      </c>
    </row>
    <row r="32" spans="1:13" x14ac:dyDescent="0.3">
      <c r="A32" s="1" t="s">
        <v>0</v>
      </c>
      <c r="B32" s="1">
        <f>(B11-B30)</f>
        <v>41600</v>
      </c>
      <c r="C32" s="1">
        <f>(C11-C30)</f>
        <v>43300</v>
      </c>
      <c r="D32" s="1">
        <f>(D11-D30)</f>
        <v>49250</v>
      </c>
      <c r="E32" s="1">
        <f>(E11-E30)</f>
        <v>42350</v>
      </c>
      <c r="F32" s="1">
        <f>(F11-F30)</f>
        <v>49750</v>
      </c>
      <c r="G32" s="1">
        <f>(G11-G30)</f>
        <v>44030</v>
      </c>
      <c r="H32" s="1">
        <f>(H11-H30)</f>
        <v>49010</v>
      </c>
      <c r="I32" s="1">
        <f>(I11-I30)</f>
        <v>51030</v>
      </c>
      <c r="J32" s="1">
        <f>(J11-J30)</f>
        <v>49400</v>
      </c>
      <c r="K32" s="1">
        <f>(K11-K30)</f>
        <v>61750</v>
      </c>
      <c r="L32" s="1">
        <f>(L11-L30)</f>
        <v>60490</v>
      </c>
      <c r="M32" s="1">
        <f>(M11-M30)</f>
        <v>54540</v>
      </c>
    </row>
  </sheetData>
  <mergeCells count="4">
    <mergeCell ref="A5:M5"/>
    <mergeCell ref="A1:M1"/>
    <mergeCell ref="A3:C3"/>
    <mergeCell ref="A13:M13"/>
  </mergeCells>
  <conditionalFormatting sqref="B32:M32">
    <cfRule type="cellIs" dxfId="3" priority="1" operator="lessThan">
      <formula>48000</formula>
    </cfRule>
    <cfRule type="cellIs" dxfId="2" priority="2" operator="greaterThan">
      <formula>48000</formula>
    </cfRule>
  </conditionalFormatting>
  <conditionalFormatting sqref="B32:XFD32">
    <cfRule type="cellIs" dxfId="1" priority="4" operator="greaterThan">
      <formula>50000</formula>
    </cfRule>
  </conditionalFormatting>
  <conditionalFormatting sqref="I32">
    <cfRule type="cellIs" dxfId="0" priority="3" operator="greaterThan">
      <formula>48000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Finance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Shakthiaditya manivannan</dc:creator>
  <cp:lastModifiedBy>Shakthiaditya manivannan</cp:lastModifiedBy>
  <dcterms:created xsi:type="dcterms:W3CDTF">2024-07-04T22:25:34Z</dcterms:created>
  <dcterms:modified xsi:type="dcterms:W3CDTF">2024-07-04T22:26:33Z</dcterms:modified>
</cp:coreProperties>
</file>