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ellore\ShakthiOnlineApp\"/>
    </mc:Choice>
  </mc:AlternateContent>
  <xr:revisionPtr revIDLastSave="0" documentId="13_ncr:1_{A4D07101-ACEB-4C95-960E-B8E6A5FBEBC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voice_Data" sheetId="1" r:id="rId1"/>
    <sheet name="PO_Data" sheetId="2" r:id="rId2"/>
    <sheet name="Payments" sheetId="5" r:id="rId3"/>
    <sheet name="Expenditu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L17" i="4"/>
  <c r="K17" i="4"/>
  <c r="J17" i="4"/>
  <c r="I17" i="4"/>
  <c r="H17" i="4"/>
  <c r="G17" i="4"/>
  <c r="F17" i="4"/>
  <c r="E17" i="4"/>
  <c r="D17" i="4"/>
  <c r="O17" i="4"/>
  <c r="N1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N14" i="4"/>
  <c r="N15" i="4"/>
  <c r="N16" i="4"/>
  <c r="M14" i="4"/>
  <c r="M15" i="4"/>
  <c r="M16" i="4"/>
  <c r="E3" i="4"/>
  <c r="M3" i="4" s="1"/>
  <c r="E4" i="4"/>
  <c r="M4" i="4" s="1"/>
  <c r="E5" i="4"/>
  <c r="E6" i="4"/>
  <c r="E7" i="4"/>
  <c r="E8" i="4"/>
  <c r="E9" i="4"/>
  <c r="E10" i="4"/>
  <c r="E11" i="4"/>
  <c r="M11" i="4" s="1"/>
  <c r="E12" i="4"/>
  <c r="E13" i="4"/>
  <c r="E14" i="4"/>
  <c r="E15" i="4"/>
  <c r="E16" i="4"/>
  <c r="E2" i="4"/>
  <c r="K17" i="1"/>
  <c r="J17" i="1"/>
  <c r="M13" i="4"/>
  <c r="N13" i="4"/>
  <c r="N12" i="4"/>
  <c r="M5" i="4"/>
  <c r="M6" i="4"/>
  <c r="M9" i="4"/>
  <c r="M10" i="4"/>
  <c r="M2" i="4"/>
  <c r="N3" i="4"/>
  <c r="N4" i="4"/>
  <c r="N5" i="4"/>
  <c r="N6" i="4"/>
  <c r="N7" i="4"/>
  <c r="N8" i="4"/>
  <c r="N9" i="4"/>
  <c r="N10" i="4"/>
  <c r="N11" i="4"/>
  <c r="N2" i="4"/>
  <c r="M7" i="4"/>
  <c r="M8" i="4"/>
  <c r="O2" i="4" l="1"/>
  <c r="M12" i="4"/>
</calcChain>
</file>

<file path=xl/sharedStrings.xml><?xml version="1.0" encoding="utf-8"?>
<sst xmlns="http://schemas.openxmlformats.org/spreadsheetml/2006/main" count="199" uniqueCount="106">
  <si>
    <t>S No</t>
  </si>
  <si>
    <t>Ticket No.</t>
  </si>
  <si>
    <t>Vehicle No.</t>
  </si>
  <si>
    <t>Date of Supply</t>
  </si>
  <si>
    <t>NET QTY (in MT):</t>
  </si>
  <si>
    <t>TOTAL (Rs.):</t>
  </si>
  <si>
    <t>WGL/SGSL/A-0332</t>
  </si>
  <si>
    <t>WGL/SGSL/A-0331</t>
  </si>
  <si>
    <t>WGL/SGSL/A-0330</t>
  </si>
  <si>
    <t>WGL/SGSL/A-0329</t>
  </si>
  <si>
    <t>WGL/SGSL/A-0328</t>
  </si>
  <si>
    <t>WGL/SGSL/A-0333</t>
  </si>
  <si>
    <t>WGL/SGSL/A-0334</t>
  </si>
  <si>
    <t>E-Way Bill No</t>
  </si>
  <si>
    <t>1422 3435 6268</t>
  </si>
  <si>
    <t>1322 3436 0477</t>
  </si>
  <si>
    <t>WGL/SGSL/A-0335</t>
  </si>
  <si>
    <t>WGL/SGSL/A-0336</t>
  </si>
  <si>
    <t>WGL/SGSL/A-0337</t>
  </si>
  <si>
    <t>TN 18 BK 8749</t>
  </si>
  <si>
    <t>TS 19 T 5677</t>
  </si>
  <si>
    <t>TN 18 BL 7767</t>
  </si>
  <si>
    <t>No</t>
  </si>
  <si>
    <t>GSTN</t>
  </si>
  <si>
    <t>37AAACR5055K3Z4</t>
  </si>
  <si>
    <t>Product Name</t>
  </si>
  <si>
    <t>PAN</t>
  </si>
  <si>
    <t>AAACR5055K</t>
  </si>
  <si>
    <t>Description</t>
  </si>
  <si>
    <t>Metric Ton</t>
  </si>
  <si>
    <t>HSN</t>
  </si>
  <si>
    <t>Order No.</t>
  </si>
  <si>
    <t>240941989 </t>
  </si>
  <si>
    <t>Kasi</t>
  </si>
  <si>
    <t>Mani</t>
  </si>
  <si>
    <t>Ravinder</t>
  </si>
  <si>
    <t>COW DUNG - RM</t>
  </si>
  <si>
    <t>1222 3488 3629</t>
  </si>
  <si>
    <t>1322 3487 8970</t>
  </si>
  <si>
    <t>Date</t>
  </si>
  <si>
    <t>Address</t>
  </si>
  <si>
    <t>Order Amount</t>
  </si>
  <si>
    <t>Ordered Qty.</t>
  </si>
  <si>
    <t>Balance Qty.</t>
  </si>
  <si>
    <t>Supplied Qty</t>
  </si>
  <si>
    <t>Ship to Location</t>
  </si>
  <si>
    <t>Gandavaram, Andhra Pradesh</t>
  </si>
  <si>
    <t>Buyer Name</t>
  </si>
  <si>
    <t>MADHAV.MEHROTRA@RIL.COM</t>
  </si>
  <si>
    <t>Madhav Mehrotra</t>
  </si>
  <si>
    <t>Buyer Email ID</t>
  </si>
  <si>
    <t>Title</t>
  </si>
  <si>
    <t>Reliance Industries Limited, Survey No: 820/1A, 1618-1A1, 1618-1C, 1619,1620,1621, 1, Peyyapalem Village, Taluka:Kodavalur Mandal, Peyyalapalem, Sri Potti Sriramulu Nellore, Andhra Pradesh, 524317.</t>
  </si>
  <si>
    <t>Status</t>
  </si>
  <si>
    <t>Submitted</t>
  </si>
  <si>
    <t>1522 3303 2320</t>
  </si>
  <si>
    <t>TN 18 AB 1350</t>
  </si>
  <si>
    <t>Saravana</t>
  </si>
  <si>
    <t>E-Way Bill Date</t>
  </si>
  <si>
    <t>TOTAL</t>
  </si>
  <si>
    <t>Payment Mode</t>
  </si>
  <si>
    <t xml:space="preserve">Vehicle Rent	</t>
  </si>
  <si>
    <t xml:space="preserve">JCB Rent	</t>
  </si>
  <si>
    <t>Total</t>
  </si>
  <si>
    <t>Credit</t>
  </si>
  <si>
    <t>Debit</t>
  </si>
  <si>
    <t>Check</t>
  </si>
  <si>
    <t>Rajaiah Lahishetty</t>
  </si>
  <si>
    <t>RA Rao</t>
  </si>
  <si>
    <t>BHIM UPI</t>
  </si>
  <si>
    <t>Account Transfer</t>
  </si>
  <si>
    <t>Naveen Pettem</t>
  </si>
  <si>
    <t>Balance</t>
  </si>
  <si>
    <t>Kasi Vishwanathan Raja</t>
  </si>
  <si>
    <t>Phone Pay</t>
  </si>
  <si>
    <t>The Madras Pinjrapole</t>
  </si>
  <si>
    <t>Mobile No.</t>
  </si>
  <si>
    <t>Vamshi</t>
  </si>
  <si>
    <t>MTns</t>
  </si>
  <si>
    <t>Supervisor</t>
  </si>
  <si>
    <t>Cow Dung</t>
  </si>
  <si>
    <t>Other</t>
  </si>
  <si>
    <t xml:space="preserve">Driver Batha	</t>
  </si>
  <si>
    <t xml:space="preserve">Diesel for Trip	</t>
  </si>
  <si>
    <t xml:space="preserve">Tollgate	</t>
  </si>
  <si>
    <t>Transporter Name</t>
  </si>
  <si>
    <t>Bill Date</t>
  </si>
  <si>
    <t>Bill No.</t>
  </si>
  <si>
    <t>WGL/SGSL/A-0338</t>
  </si>
  <si>
    <t xml:space="preserve">Returns(Rs.) </t>
  </si>
  <si>
    <t>Profits(Rs.)</t>
  </si>
  <si>
    <t>Investment(Rs.)</t>
  </si>
  <si>
    <t>Sai Kumar</t>
  </si>
  <si>
    <t>Bhukya Ravinder</t>
  </si>
  <si>
    <t>WGL/SGSL/A-0339</t>
  </si>
  <si>
    <t>WGL/SGSL/A-0340</t>
  </si>
  <si>
    <t>WGL/SGSL/A-0341</t>
  </si>
  <si>
    <t>WGL/SGSL/A-0342</t>
  </si>
  <si>
    <t>Not Submitted</t>
  </si>
  <si>
    <t>Md Arif</t>
  </si>
  <si>
    <t>Raja</t>
  </si>
  <si>
    <t>TN 11 BK 8323</t>
  </si>
  <si>
    <t>TN 11 BK 8371</t>
  </si>
  <si>
    <t>1122 4109 7137</t>
  </si>
  <si>
    <t>1722 4109 7713</t>
  </si>
  <si>
    <t>Rajendar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</si>
</sst>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1" fontId="0" fillId="0" borderId="2" xfId="0" applyNumberFormat="1" applyBorder="1"/>
    <xf numFmtId="14" fontId="0" fillId="0" borderId="0" xfId="0" applyNumberFormat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J14" sqref="J14:J16"/>
    </sheetView>
  </sheetViews>
  <sheetFormatPr defaultRowHeight="14.4" x14ac:dyDescent="0.3"/>
  <cols>
    <col min="1" max="1" width="5.6640625" style="2" customWidth="1"/>
    <col min="2" max="2" width="17.109375" customWidth="1"/>
    <col min="3" max="3" width="12.109375" customWidth="1"/>
    <col min="4" max="4" width="16.6640625" customWidth="1"/>
    <col min="5" max="6" width="13.88671875" customWidth="1"/>
    <col min="7" max="7" width="15.21875" customWidth="1"/>
    <col min="8" max="8" width="11.109375" customWidth="1"/>
    <col min="9" max="9" width="15.6640625" customWidth="1"/>
    <col min="10" max="10" width="15.77734375" customWidth="1"/>
    <col min="11" max="11" width="16.88671875" customWidth="1"/>
    <col min="12" max="12" width="13" customWidth="1"/>
    <col min="13" max="13" width="20.21875" customWidth="1"/>
  </cols>
  <sheetData>
    <row r="1" spans="1:12" s="1" customFormat="1" x14ac:dyDescent="0.3">
      <c r="A1" s="4" t="s">
        <v>0</v>
      </c>
      <c r="B1" s="5" t="s">
        <v>87</v>
      </c>
      <c r="C1" s="5" t="s">
        <v>86</v>
      </c>
      <c r="D1" s="5" t="s">
        <v>85</v>
      </c>
      <c r="E1" s="5" t="s">
        <v>2</v>
      </c>
      <c r="F1" s="5" t="s">
        <v>13</v>
      </c>
      <c r="G1" s="5" t="s">
        <v>58</v>
      </c>
      <c r="H1" s="5" t="s">
        <v>1</v>
      </c>
      <c r="I1" s="5" t="s">
        <v>3</v>
      </c>
      <c r="J1" s="5" t="s">
        <v>4</v>
      </c>
      <c r="K1" s="5" t="s">
        <v>5</v>
      </c>
      <c r="L1" s="5" t="s">
        <v>53</v>
      </c>
    </row>
    <row r="2" spans="1:12" x14ac:dyDescent="0.3">
      <c r="A2" s="7">
        <v>1</v>
      </c>
      <c r="B2" s="13" t="s">
        <v>10</v>
      </c>
      <c r="C2" s="15">
        <v>45931</v>
      </c>
      <c r="D2" s="13" t="s">
        <v>57</v>
      </c>
      <c r="E2" s="13" t="s">
        <v>56</v>
      </c>
      <c r="F2" s="13" t="s">
        <v>22</v>
      </c>
      <c r="G2" s="13" t="s">
        <v>22</v>
      </c>
      <c r="H2" s="13">
        <v>135</v>
      </c>
      <c r="I2" s="15">
        <v>45931</v>
      </c>
      <c r="J2" s="13">
        <v>19.39</v>
      </c>
      <c r="K2" s="13">
        <v>41882</v>
      </c>
      <c r="L2" s="13" t="s">
        <v>54</v>
      </c>
    </row>
    <row r="3" spans="1:12" x14ac:dyDescent="0.3">
      <c r="A3" s="7">
        <v>2</v>
      </c>
      <c r="B3" s="13" t="s">
        <v>9</v>
      </c>
      <c r="C3" s="15">
        <v>45936</v>
      </c>
      <c r="D3" s="15" t="s">
        <v>35</v>
      </c>
      <c r="E3" s="13" t="s">
        <v>20</v>
      </c>
      <c r="F3" s="13" t="s">
        <v>22</v>
      </c>
      <c r="G3" s="13" t="s">
        <v>22</v>
      </c>
      <c r="H3" s="13">
        <v>163</v>
      </c>
      <c r="I3" s="15">
        <v>45936</v>
      </c>
      <c r="J3" s="13">
        <v>18.54</v>
      </c>
      <c r="K3" s="13">
        <v>40046</v>
      </c>
      <c r="L3" s="13" t="s">
        <v>54</v>
      </c>
    </row>
    <row r="4" spans="1:12" x14ac:dyDescent="0.3">
      <c r="A4" s="7">
        <v>3</v>
      </c>
      <c r="B4" s="13" t="s">
        <v>8</v>
      </c>
      <c r="C4" s="15">
        <v>45937</v>
      </c>
      <c r="D4" s="15" t="s">
        <v>34</v>
      </c>
      <c r="E4" s="13" t="s">
        <v>21</v>
      </c>
      <c r="F4" s="13" t="s">
        <v>55</v>
      </c>
      <c r="G4" s="13" t="s">
        <v>22</v>
      </c>
      <c r="H4" s="13">
        <v>167</v>
      </c>
      <c r="I4" s="15">
        <v>45937</v>
      </c>
      <c r="J4" s="13">
        <v>27.89</v>
      </c>
      <c r="K4" s="13">
        <v>60242</v>
      </c>
      <c r="L4" s="13" t="s">
        <v>54</v>
      </c>
    </row>
    <row r="5" spans="1:12" x14ac:dyDescent="0.3">
      <c r="A5" s="7">
        <v>4</v>
      </c>
      <c r="B5" s="13" t="s">
        <v>7</v>
      </c>
      <c r="C5" s="15">
        <v>45938</v>
      </c>
      <c r="D5" s="15" t="s">
        <v>35</v>
      </c>
      <c r="E5" s="13" t="s">
        <v>20</v>
      </c>
      <c r="F5" s="13" t="s">
        <v>22</v>
      </c>
      <c r="G5" s="13" t="s">
        <v>22</v>
      </c>
      <c r="H5" s="13">
        <v>174</v>
      </c>
      <c r="I5" s="15">
        <v>45938</v>
      </c>
      <c r="J5" s="13">
        <v>20</v>
      </c>
      <c r="K5" s="13">
        <v>43200</v>
      </c>
      <c r="L5" s="13" t="s">
        <v>54</v>
      </c>
    </row>
    <row r="6" spans="1:12" x14ac:dyDescent="0.3">
      <c r="A6" s="7">
        <v>5</v>
      </c>
      <c r="B6" s="13" t="s">
        <v>6</v>
      </c>
      <c r="C6" s="15">
        <v>45939</v>
      </c>
      <c r="D6" s="15" t="s">
        <v>35</v>
      </c>
      <c r="E6" s="13" t="s">
        <v>20</v>
      </c>
      <c r="F6" s="13" t="s">
        <v>22</v>
      </c>
      <c r="G6" s="13" t="s">
        <v>22</v>
      </c>
      <c r="H6" s="13">
        <v>183</v>
      </c>
      <c r="I6" s="15">
        <v>45939</v>
      </c>
      <c r="J6" s="13">
        <v>20.079999999999998</v>
      </c>
      <c r="K6" s="13">
        <v>43372</v>
      </c>
      <c r="L6" s="13" t="s">
        <v>54</v>
      </c>
    </row>
    <row r="7" spans="1:12" x14ac:dyDescent="0.3">
      <c r="A7" s="7">
        <v>6</v>
      </c>
      <c r="B7" s="13" t="s">
        <v>11</v>
      </c>
      <c r="C7" s="15">
        <v>45939</v>
      </c>
      <c r="D7" s="15" t="s">
        <v>34</v>
      </c>
      <c r="E7" s="13" t="s">
        <v>21</v>
      </c>
      <c r="F7" s="13" t="s">
        <v>14</v>
      </c>
      <c r="G7" s="13" t="s">
        <v>22</v>
      </c>
      <c r="H7" s="13">
        <v>184</v>
      </c>
      <c r="I7" s="15">
        <v>45939</v>
      </c>
      <c r="J7" s="13">
        <v>27.63</v>
      </c>
      <c r="K7" s="13">
        <v>59680</v>
      </c>
      <c r="L7" s="13" t="s">
        <v>54</v>
      </c>
    </row>
    <row r="8" spans="1:12" x14ac:dyDescent="0.3">
      <c r="A8" s="7">
        <v>7</v>
      </c>
      <c r="B8" s="13" t="s">
        <v>12</v>
      </c>
      <c r="C8" s="15">
        <v>45939</v>
      </c>
      <c r="D8" s="15" t="s">
        <v>33</v>
      </c>
      <c r="E8" s="13" t="s">
        <v>19</v>
      </c>
      <c r="F8" s="13" t="s">
        <v>15</v>
      </c>
      <c r="G8" s="13" t="s">
        <v>22</v>
      </c>
      <c r="H8" s="13">
        <v>185</v>
      </c>
      <c r="I8" s="15">
        <v>45939</v>
      </c>
      <c r="J8" s="13">
        <v>27.09</v>
      </c>
      <c r="K8" s="13">
        <v>58514</v>
      </c>
      <c r="L8" s="13" t="s">
        <v>54</v>
      </c>
    </row>
    <row r="9" spans="1:12" x14ac:dyDescent="0.3">
      <c r="A9" s="7">
        <v>8</v>
      </c>
      <c r="B9" s="13" t="s">
        <v>16</v>
      </c>
      <c r="C9" s="15">
        <v>45940</v>
      </c>
      <c r="D9" s="15" t="s">
        <v>33</v>
      </c>
      <c r="E9" s="13" t="s">
        <v>19</v>
      </c>
      <c r="F9" s="13" t="s">
        <v>38</v>
      </c>
      <c r="G9" s="13" t="s">
        <v>22</v>
      </c>
      <c r="H9" s="13">
        <v>192</v>
      </c>
      <c r="I9" s="15">
        <v>45940</v>
      </c>
      <c r="J9" s="13">
        <v>26.32</v>
      </c>
      <c r="K9" s="13">
        <v>56851</v>
      </c>
      <c r="L9" s="13" t="s">
        <v>54</v>
      </c>
    </row>
    <row r="10" spans="1:12" x14ac:dyDescent="0.3">
      <c r="A10" s="7">
        <v>9</v>
      </c>
      <c r="B10" s="13" t="s">
        <v>17</v>
      </c>
      <c r="C10" s="15">
        <v>45940</v>
      </c>
      <c r="D10" s="15" t="s">
        <v>34</v>
      </c>
      <c r="E10" s="13" t="s">
        <v>21</v>
      </c>
      <c r="F10" s="13" t="s">
        <v>37</v>
      </c>
      <c r="G10" s="13" t="s">
        <v>22</v>
      </c>
      <c r="H10" s="13">
        <v>193</v>
      </c>
      <c r="I10" s="15">
        <v>45940</v>
      </c>
      <c r="J10" s="13">
        <v>26.22</v>
      </c>
      <c r="K10" s="13">
        <v>56635</v>
      </c>
      <c r="L10" s="13" t="s">
        <v>54</v>
      </c>
    </row>
    <row r="11" spans="1:12" x14ac:dyDescent="0.3">
      <c r="A11" s="7">
        <v>10</v>
      </c>
      <c r="B11" s="13" t="s">
        <v>18</v>
      </c>
      <c r="C11" s="15">
        <v>45940</v>
      </c>
      <c r="D11" s="15" t="s">
        <v>35</v>
      </c>
      <c r="E11" s="13" t="s">
        <v>20</v>
      </c>
      <c r="F11" s="13" t="s">
        <v>22</v>
      </c>
      <c r="G11" s="13" t="s">
        <v>22</v>
      </c>
      <c r="H11" s="13">
        <v>194</v>
      </c>
      <c r="I11" s="15">
        <v>45940</v>
      </c>
      <c r="J11" s="13">
        <v>20.37</v>
      </c>
      <c r="K11" s="13">
        <v>43999</v>
      </c>
      <c r="L11" s="13" t="s">
        <v>54</v>
      </c>
    </row>
    <row r="12" spans="1:12" x14ac:dyDescent="0.3">
      <c r="A12" s="2">
        <v>11</v>
      </c>
      <c r="B12" s="25" t="s">
        <v>88</v>
      </c>
      <c r="C12" s="26">
        <v>45942</v>
      </c>
      <c r="D12" s="26" t="s">
        <v>35</v>
      </c>
      <c r="E12" s="25" t="s">
        <v>20</v>
      </c>
      <c r="F12" s="25" t="s">
        <v>22</v>
      </c>
      <c r="G12" s="25" t="s">
        <v>22</v>
      </c>
      <c r="H12" s="25">
        <v>207</v>
      </c>
      <c r="I12" s="26">
        <v>45942</v>
      </c>
      <c r="J12" s="25">
        <v>23.04</v>
      </c>
      <c r="K12" s="25">
        <v>49766</v>
      </c>
      <c r="L12" s="25" t="s">
        <v>54</v>
      </c>
    </row>
    <row r="13" spans="1:12" x14ac:dyDescent="0.3">
      <c r="A13" s="2">
        <v>12</v>
      </c>
      <c r="B13" s="25" t="s">
        <v>94</v>
      </c>
      <c r="C13" s="26">
        <v>45944</v>
      </c>
      <c r="D13" s="26" t="s">
        <v>35</v>
      </c>
      <c r="E13" s="25" t="s">
        <v>20</v>
      </c>
      <c r="F13" s="25" t="s">
        <v>22</v>
      </c>
      <c r="G13" s="25" t="s">
        <v>22</v>
      </c>
      <c r="H13" s="25">
        <v>223</v>
      </c>
      <c r="I13" s="26">
        <v>45944</v>
      </c>
      <c r="J13" s="25">
        <v>20.04</v>
      </c>
      <c r="K13" s="29">
        <v>43286</v>
      </c>
      <c r="L13" s="25" t="s">
        <v>54</v>
      </c>
    </row>
    <row r="14" spans="1:12" x14ac:dyDescent="0.3">
      <c r="A14" s="2">
        <v>13</v>
      </c>
      <c r="B14" s="25" t="s">
        <v>95</v>
      </c>
      <c r="C14" s="26">
        <v>45946</v>
      </c>
      <c r="D14" s="26" t="s">
        <v>35</v>
      </c>
      <c r="E14" s="25" t="s">
        <v>20</v>
      </c>
      <c r="F14" s="25" t="s">
        <v>22</v>
      </c>
      <c r="G14" s="25" t="s">
        <v>22</v>
      </c>
      <c r="H14" s="25">
        <v>233</v>
      </c>
      <c r="I14" s="26">
        <v>45946</v>
      </c>
      <c r="J14" s="25">
        <v>19.829999999999998</v>
      </c>
      <c r="K14" s="29">
        <v>42832</v>
      </c>
      <c r="L14" s="25" t="s">
        <v>98</v>
      </c>
    </row>
    <row r="15" spans="1:12" x14ac:dyDescent="0.3">
      <c r="A15" s="2">
        <v>14</v>
      </c>
      <c r="B15" s="25" t="s">
        <v>96</v>
      </c>
      <c r="C15" s="26">
        <v>45946</v>
      </c>
      <c r="D15" s="26" t="s">
        <v>99</v>
      </c>
      <c r="E15" s="25" t="s">
        <v>102</v>
      </c>
      <c r="F15" s="25" t="s">
        <v>103</v>
      </c>
      <c r="G15" s="26">
        <v>45947</v>
      </c>
      <c r="H15" s="25">
        <v>234</v>
      </c>
      <c r="I15" s="26">
        <v>45946</v>
      </c>
      <c r="J15" s="25">
        <v>28.52</v>
      </c>
      <c r="K15" s="29">
        <v>61603</v>
      </c>
      <c r="L15" s="25" t="s">
        <v>98</v>
      </c>
    </row>
    <row r="16" spans="1:12" x14ac:dyDescent="0.3">
      <c r="A16" s="2">
        <v>15</v>
      </c>
      <c r="B16" s="25" t="s">
        <v>97</v>
      </c>
      <c r="C16" s="26">
        <v>45946</v>
      </c>
      <c r="D16" s="26" t="s">
        <v>100</v>
      </c>
      <c r="E16" s="25" t="s">
        <v>101</v>
      </c>
      <c r="F16" s="25" t="s">
        <v>104</v>
      </c>
      <c r="G16" s="26">
        <v>45947</v>
      </c>
      <c r="H16" s="25">
        <v>235</v>
      </c>
      <c r="I16" s="26">
        <v>45946</v>
      </c>
      <c r="J16" s="25">
        <v>27.64</v>
      </c>
      <c r="K16" s="29">
        <v>59702</v>
      </c>
      <c r="L16" s="25" t="s">
        <v>98</v>
      </c>
    </row>
    <row r="17" spans="1:12" s="1" customFormat="1" x14ac:dyDescent="0.3">
      <c r="A17" s="4">
        <v>100</v>
      </c>
      <c r="B17" s="5"/>
      <c r="C17" s="27"/>
      <c r="D17" s="27"/>
      <c r="E17" s="27"/>
      <c r="F17" s="27"/>
      <c r="G17" s="27"/>
      <c r="H17" s="27"/>
      <c r="I17" s="27" t="s">
        <v>59</v>
      </c>
      <c r="J17" s="5">
        <f>SUM(J2:J16)</f>
        <v>352.59999999999997</v>
      </c>
      <c r="K17" s="5">
        <f>SUM(K2:K16)</f>
        <v>761610</v>
      </c>
      <c r="L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DB2-73B9-45B2-B3F5-A5A11CBB441D}">
  <dimension ref="A1:C16"/>
  <sheetViews>
    <sheetView workbookViewId="0">
      <selection activeCell="C8" sqref="C8"/>
    </sheetView>
  </sheetViews>
  <sheetFormatPr defaultRowHeight="14.4" x14ac:dyDescent="0.3"/>
  <cols>
    <col min="1" max="1" width="8.88671875" style="2"/>
    <col min="2" max="2" width="19.5546875" style="1" customWidth="1"/>
    <col min="3" max="3" width="51.21875" style="3" customWidth="1"/>
  </cols>
  <sheetData>
    <row r="1" spans="1:3" s="1" customFormat="1" x14ac:dyDescent="0.3">
      <c r="A1" s="4" t="s">
        <v>0</v>
      </c>
      <c r="B1" s="5" t="s">
        <v>51</v>
      </c>
      <c r="C1" s="6" t="s">
        <v>28</v>
      </c>
    </row>
    <row r="2" spans="1:3" x14ac:dyDescent="0.3">
      <c r="A2" s="7">
        <v>1</v>
      </c>
      <c r="B2" s="5" t="s">
        <v>31</v>
      </c>
      <c r="C2" s="8" t="s">
        <v>32</v>
      </c>
    </row>
    <row r="3" spans="1:3" x14ac:dyDescent="0.3">
      <c r="A3" s="7">
        <v>2</v>
      </c>
      <c r="B3" s="5" t="s">
        <v>39</v>
      </c>
      <c r="C3" s="9">
        <v>45859</v>
      </c>
    </row>
    <row r="4" spans="1:3" x14ac:dyDescent="0.3">
      <c r="A4" s="7">
        <v>3</v>
      </c>
      <c r="B4" s="5" t="s">
        <v>23</v>
      </c>
      <c r="C4" s="10" t="s">
        <v>24</v>
      </c>
    </row>
    <row r="5" spans="1:3" x14ac:dyDescent="0.3">
      <c r="A5" s="7">
        <v>4</v>
      </c>
      <c r="B5" s="5" t="s">
        <v>26</v>
      </c>
      <c r="C5" s="10" t="s">
        <v>27</v>
      </c>
    </row>
    <row r="6" spans="1:3" x14ac:dyDescent="0.3">
      <c r="A6" s="7">
        <v>5</v>
      </c>
      <c r="B6" s="5" t="s">
        <v>25</v>
      </c>
      <c r="C6" s="10" t="s">
        <v>36</v>
      </c>
    </row>
    <row r="7" spans="1:3" x14ac:dyDescent="0.3">
      <c r="A7" s="7">
        <v>6</v>
      </c>
      <c r="B7" s="5" t="s">
        <v>28</v>
      </c>
      <c r="C7" s="10" t="s">
        <v>29</v>
      </c>
    </row>
    <row r="8" spans="1:3" x14ac:dyDescent="0.3">
      <c r="A8" s="7">
        <v>7</v>
      </c>
      <c r="B8" s="5" t="s">
        <v>30</v>
      </c>
      <c r="C8" s="10">
        <v>31010091</v>
      </c>
    </row>
    <row r="9" spans="1:3" x14ac:dyDescent="0.3">
      <c r="A9" s="7">
        <v>8</v>
      </c>
      <c r="B9" s="5" t="s">
        <v>41</v>
      </c>
      <c r="C9" s="11">
        <v>12960000</v>
      </c>
    </row>
    <row r="10" spans="1:3" x14ac:dyDescent="0.3">
      <c r="A10" s="7">
        <v>9</v>
      </c>
      <c r="B10" s="5" t="s">
        <v>42</v>
      </c>
      <c r="C10" s="10">
        <v>6000</v>
      </c>
    </row>
    <row r="11" spans="1:3" x14ac:dyDescent="0.3">
      <c r="A11" s="7">
        <v>10</v>
      </c>
      <c r="B11" s="5" t="s">
        <v>44</v>
      </c>
      <c r="C11" s="10">
        <v>233.53</v>
      </c>
    </row>
    <row r="12" spans="1:3" x14ac:dyDescent="0.3">
      <c r="A12" s="7">
        <v>11</v>
      </c>
      <c r="B12" s="5" t="s">
        <v>43</v>
      </c>
      <c r="C12" s="3">
        <v>5766.47</v>
      </c>
    </row>
    <row r="13" spans="1:3" x14ac:dyDescent="0.3">
      <c r="A13" s="7">
        <v>12</v>
      </c>
      <c r="B13" s="5" t="s">
        <v>45</v>
      </c>
      <c r="C13" s="12" t="s">
        <v>46</v>
      </c>
    </row>
    <row r="14" spans="1:3" x14ac:dyDescent="0.3">
      <c r="A14" s="7">
        <v>13</v>
      </c>
      <c r="B14" s="5" t="s">
        <v>47</v>
      </c>
      <c r="C14" s="10" t="s">
        <v>49</v>
      </c>
    </row>
    <row r="15" spans="1:3" x14ac:dyDescent="0.3">
      <c r="A15" s="7">
        <v>14</v>
      </c>
      <c r="B15" s="5" t="s">
        <v>50</v>
      </c>
      <c r="C15" s="13" t="s">
        <v>48</v>
      </c>
    </row>
    <row r="16" spans="1:3" ht="57.6" x14ac:dyDescent="0.3">
      <c r="A16" s="7">
        <v>15</v>
      </c>
      <c r="B16" s="5" t="s">
        <v>40</v>
      </c>
      <c r="C16" s="14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ED9-C387-47BC-8EF7-F2DAC64DD522}">
  <dimension ref="A1:H17"/>
  <sheetViews>
    <sheetView workbookViewId="0">
      <selection activeCell="A18" sqref="A18"/>
    </sheetView>
  </sheetViews>
  <sheetFormatPr defaultRowHeight="14.4" x14ac:dyDescent="0.3"/>
  <cols>
    <col min="1" max="1" width="8.88671875" style="16"/>
    <col min="2" max="2" width="10.77734375" customWidth="1"/>
    <col min="3" max="3" width="11.5546875" customWidth="1"/>
    <col min="4" max="4" width="12.77734375" customWidth="1"/>
    <col min="5" max="5" width="11.109375" customWidth="1"/>
    <col min="6" max="6" width="17.33203125" customWidth="1"/>
    <col min="7" max="7" width="14.33203125" customWidth="1"/>
    <col min="8" max="8" width="25.44140625" customWidth="1"/>
  </cols>
  <sheetData>
    <row r="1" spans="1:8" x14ac:dyDescent="0.3">
      <c r="A1" s="4" t="s">
        <v>0</v>
      </c>
      <c r="B1" s="5" t="s">
        <v>39</v>
      </c>
      <c r="C1" s="5" t="s">
        <v>64</v>
      </c>
      <c r="D1" s="5" t="s">
        <v>65</v>
      </c>
      <c r="E1" s="5" t="s">
        <v>72</v>
      </c>
      <c r="F1" s="5" t="s">
        <v>60</v>
      </c>
      <c r="G1" s="5" t="s">
        <v>76</v>
      </c>
      <c r="H1" s="5" t="s">
        <v>28</v>
      </c>
    </row>
    <row r="2" spans="1:8" x14ac:dyDescent="0.3">
      <c r="A2" s="7">
        <v>1</v>
      </c>
      <c r="B2" s="15">
        <v>45937</v>
      </c>
      <c r="C2" s="19">
        <v>900000</v>
      </c>
      <c r="D2" s="19">
        <v>0</v>
      </c>
      <c r="E2" s="19">
        <v>900000</v>
      </c>
      <c r="F2" s="13" t="s">
        <v>66</v>
      </c>
      <c r="G2" s="13"/>
      <c r="H2" s="13" t="s">
        <v>77</v>
      </c>
    </row>
    <row r="3" spans="1:8" x14ac:dyDescent="0.3">
      <c r="A3" s="7">
        <v>2</v>
      </c>
      <c r="B3" s="15">
        <v>45938</v>
      </c>
      <c r="C3" s="19">
        <v>0</v>
      </c>
      <c r="D3" s="19">
        <v>350000</v>
      </c>
      <c r="E3" s="19">
        <v>550000</v>
      </c>
      <c r="F3" s="13" t="s">
        <v>66</v>
      </c>
      <c r="G3" s="13"/>
      <c r="H3" s="13" t="s">
        <v>68</v>
      </c>
    </row>
    <row r="4" spans="1:8" s="18" customFormat="1" x14ac:dyDescent="0.3">
      <c r="A4" s="22">
        <v>3</v>
      </c>
      <c r="B4" s="23">
        <v>45938</v>
      </c>
      <c r="C4" s="24">
        <v>0</v>
      </c>
      <c r="D4" s="24">
        <v>50000</v>
      </c>
      <c r="E4" s="24">
        <v>500000</v>
      </c>
      <c r="F4" s="20" t="s">
        <v>69</v>
      </c>
      <c r="G4" s="20">
        <v>9177417111</v>
      </c>
      <c r="H4" s="20" t="s">
        <v>67</v>
      </c>
    </row>
    <row r="5" spans="1:8" x14ac:dyDescent="0.3">
      <c r="A5" s="7">
        <v>4</v>
      </c>
      <c r="B5" s="15">
        <v>45938</v>
      </c>
      <c r="C5" s="21">
        <v>0</v>
      </c>
      <c r="D5" s="21">
        <v>100000</v>
      </c>
      <c r="E5" s="19">
        <v>400000</v>
      </c>
      <c r="F5" s="13" t="s">
        <v>70</v>
      </c>
      <c r="G5" s="13"/>
      <c r="H5" s="13" t="s">
        <v>71</v>
      </c>
    </row>
    <row r="6" spans="1:8" x14ac:dyDescent="0.3">
      <c r="A6" s="7">
        <v>5</v>
      </c>
      <c r="B6" s="15">
        <v>45939</v>
      </c>
      <c r="C6" s="19">
        <v>0</v>
      </c>
      <c r="D6" s="19">
        <v>20000</v>
      </c>
      <c r="E6" s="19">
        <v>380000</v>
      </c>
      <c r="F6" s="13" t="s">
        <v>74</v>
      </c>
      <c r="G6" s="13">
        <v>7904162873</v>
      </c>
      <c r="H6" s="13" t="s">
        <v>73</v>
      </c>
    </row>
    <row r="7" spans="1:8" x14ac:dyDescent="0.3">
      <c r="A7" s="7">
        <v>6</v>
      </c>
      <c r="B7" s="15">
        <v>45939</v>
      </c>
      <c r="C7" s="19">
        <v>0</v>
      </c>
      <c r="D7" s="19">
        <v>15664</v>
      </c>
      <c r="E7" s="19">
        <v>364336</v>
      </c>
      <c r="F7" s="13" t="s">
        <v>69</v>
      </c>
      <c r="G7" s="13">
        <v>7904162873</v>
      </c>
      <c r="H7" s="13" t="s">
        <v>73</v>
      </c>
    </row>
    <row r="8" spans="1:8" x14ac:dyDescent="0.3">
      <c r="A8" s="7">
        <v>7</v>
      </c>
      <c r="B8" s="15">
        <v>45940</v>
      </c>
      <c r="C8" s="19">
        <v>0</v>
      </c>
      <c r="D8" s="19">
        <v>30048</v>
      </c>
      <c r="E8" s="19">
        <v>334288</v>
      </c>
      <c r="F8" s="13" t="s">
        <v>74</v>
      </c>
      <c r="G8" s="13">
        <v>7904162873</v>
      </c>
      <c r="H8" s="13" t="s">
        <v>73</v>
      </c>
    </row>
    <row r="9" spans="1:8" x14ac:dyDescent="0.3">
      <c r="A9" s="7">
        <v>8</v>
      </c>
      <c r="B9" s="15">
        <v>45940</v>
      </c>
      <c r="C9" s="19">
        <v>0</v>
      </c>
      <c r="D9" s="19">
        <v>30000</v>
      </c>
      <c r="E9" s="19">
        <v>304288</v>
      </c>
      <c r="F9" s="13" t="s">
        <v>74</v>
      </c>
      <c r="G9" s="13">
        <v>7904162873</v>
      </c>
      <c r="H9" s="13" t="s">
        <v>73</v>
      </c>
    </row>
    <row r="10" spans="1:8" x14ac:dyDescent="0.3">
      <c r="A10" s="7">
        <v>9</v>
      </c>
      <c r="B10" s="15">
        <v>45941</v>
      </c>
      <c r="C10" s="19">
        <v>0</v>
      </c>
      <c r="D10" s="19">
        <v>40000</v>
      </c>
      <c r="E10" s="19">
        <v>264288</v>
      </c>
      <c r="F10" s="13" t="s">
        <v>70</v>
      </c>
      <c r="G10" s="13">
        <v>9080408021</v>
      </c>
      <c r="H10" s="13" t="s">
        <v>75</v>
      </c>
    </row>
    <row r="11" spans="1:8" x14ac:dyDescent="0.3">
      <c r="A11" s="7">
        <v>10</v>
      </c>
      <c r="B11" s="15">
        <v>45944</v>
      </c>
      <c r="C11" s="19">
        <v>0</v>
      </c>
      <c r="D11" s="19">
        <v>500</v>
      </c>
      <c r="E11" s="19">
        <v>263788</v>
      </c>
      <c r="F11" s="13" t="s">
        <v>69</v>
      </c>
      <c r="G11" s="13"/>
      <c r="H11" s="13" t="s">
        <v>92</v>
      </c>
    </row>
    <row r="12" spans="1:8" x14ac:dyDescent="0.3">
      <c r="A12" s="7">
        <v>11</v>
      </c>
      <c r="B12" s="15">
        <v>45944</v>
      </c>
      <c r="C12" s="19">
        <v>0</v>
      </c>
      <c r="D12" s="19">
        <v>12000</v>
      </c>
      <c r="E12" s="19">
        <v>251788</v>
      </c>
      <c r="F12" s="13" t="s">
        <v>69</v>
      </c>
      <c r="G12" s="28">
        <v>9160193179</v>
      </c>
      <c r="H12" s="13" t="s">
        <v>93</v>
      </c>
    </row>
    <row r="13" spans="1:8" x14ac:dyDescent="0.3">
      <c r="A13" s="7">
        <v>12</v>
      </c>
      <c r="B13" s="15">
        <v>45945</v>
      </c>
      <c r="C13" s="19">
        <v>0</v>
      </c>
      <c r="D13" s="19">
        <v>18000</v>
      </c>
      <c r="E13" s="19">
        <v>233788</v>
      </c>
      <c r="F13" s="13" t="s">
        <v>69</v>
      </c>
      <c r="G13" s="28">
        <v>8897779329</v>
      </c>
      <c r="H13" s="13" t="s">
        <v>105</v>
      </c>
    </row>
    <row r="14" spans="1:8" x14ac:dyDescent="0.3">
      <c r="A14" s="7">
        <v>13</v>
      </c>
      <c r="B14" s="15">
        <v>45946</v>
      </c>
      <c r="C14" s="19">
        <v>0</v>
      </c>
      <c r="D14" s="19">
        <v>10000</v>
      </c>
      <c r="E14" s="19">
        <v>223788</v>
      </c>
      <c r="F14" s="13" t="s">
        <v>69</v>
      </c>
      <c r="G14" s="28"/>
      <c r="H14" s="13" t="s">
        <v>71</v>
      </c>
    </row>
    <row r="15" spans="1:8" x14ac:dyDescent="0.3">
      <c r="A15" s="7">
        <v>14</v>
      </c>
      <c r="B15" s="15">
        <v>45946</v>
      </c>
      <c r="C15" s="19">
        <v>0</v>
      </c>
      <c r="D15" s="19">
        <v>21000</v>
      </c>
      <c r="E15" s="19">
        <v>202788</v>
      </c>
      <c r="F15" s="13" t="s">
        <v>69</v>
      </c>
      <c r="G15" s="13">
        <v>7904162873</v>
      </c>
      <c r="H15" s="13" t="s">
        <v>73</v>
      </c>
    </row>
    <row r="16" spans="1:8" x14ac:dyDescent="0.3">
      <c r="A16" s="7">
        <v>15</v>
      </c>
      <c r="B16" s="15">
        <v>45946</v>
      </c>
      <c r="C16" s="31">
        <v>0</v>
      </c>
      <c r="D16" s="31">
        <v>51392</v>
      </c>
      <c r="E16" s="31">
        <v>151396</v>
      </c>
      <c r="F16" s="32" t="s">
        <v>69</v>
      </c>
      <c r="G16" s="13">
        <v>7904162873</v>
      </c>
      <c r="H16" s="13" t="s">
        <v>73</v>
      </c>
    </row>
    <row r="17" spans="1:8" x14ac:dyDescent="0.3">
      <c r="A17" s="33">
        <v>16</v>
      </c>
      <c r="B17" s="15">
        <v>45946</v>
      </c>
      <c r="C17" s="19">
        <v>0</v>
      </c>
      <c r="D17" s="19">
        <v>50000</v>
      </c>
      <c r="E17" s="19">
        <v>101396</v>
      </c>
      <c r="F17" s="13" t="s">
        <v>70</v>
      </c>
      <c r="G17" s="13"/>
      <c r="H17" s="1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1D2-0E53-43DA-846D-54C42DBE6A26}">
  <dimension ref="A1:O17"/>
  <sheetViews>
    <sheetView tabSelected="1" workbookViewId="0">
      <selection activeCell="Q20" sqref="Q20"/>
    </sheetView>
  </sheetViews>
  <sheetFormatPr defaultRowHeight="14.4" x14ac:dyDescent="0.3"/>
  <cols>
    <col min="1" max="1" width="6.33203125" style="16" customWidth="1"/>
    <col min="2" max="2" width="12.21875" customWidth="1"/>
    <col min="3" max="3" width="15.77734375" customWidth="1"/>
    <col min="4" max="4" width="7.88671875" customWidth="1"/>
    <col min="5" max="5" width="10.21875" customWidth="1"/>
    <col min="6" max="6" width="11.44140625" customWidth="1"/>
    <col min="7" max="7" width="12.5546875" customWidth="1"/>
    <col min="8" max="8" width="12.21875" customWidth="1"/>
    <col min="9" max="9" width="8.77734375" customWidth="1"/>
    <col min="10" max="10" width="10.33203125" customWidth="1"/>
    <col min="11" max="11" width="8.5546875" customWidth="1"/>
    <col min="12" max="12" width="7.21875" customWidth="1"/>
    <col min="13" max="13" width="15.77734375" customWidth="1"/>
    <col min="14" max="14" width="12.33203125" customWidth="1"/>
    <col min="15" max="15" width="12" customWidth="1"/>
  </cols>
  <sheetData>
    <row r="1" spans="1:15" s="17" customFormat="1" x14ac:dyDescent="0.3">
      <c r="A1" s="34" t="s">
        <v>0</v>
      </c>
      <c r="B1" s="34" t="s">
        <v>39</v>
      </c>
      <c r="C1" s="34" t="s">
        <v>2</v>
      </c>
      <c r="D1" s="34" t="s">
        <v>78</v>
      </c>
      <c r="E1" s="34" t="s">
        <v>80</v>
      </c>
      <c r="F1" s="34" t="s">
        <v>61</v>
      </c>
      <c r="G1" s="34" t="s">
        <v>82</v>
      </c>
      <c r="H1" s="34" t="s">
        <v>83</v>
      </c>
      <c r="I1" s="34" t="s">
        <v>62</v>
      </c>
      <c r="J1" s="34" t="s">
        <v>79</v>
      </c>
      <c r="K1" s="35" t="s">
        <v>84</v>
      </c>
      <c r="L1" s="34" t="s">
        <v>81</v>
      </c>
      <c r="M1" s="34" t="s">
        <v>91</v>
      </c>
      <c r="N1" s="34" t="s">
        <v>89</v>
      </c>
      <c r="O1" s="34" t="s">
        <v>90</v>
      </c>
    </row>
    <row r="2" spans="1:15" x14ac:dyDescent="0.3">
      <c r="A2" s="36">
        <v>1</v>
      </c>
      <c r="B2" s="30">
        <v>45931</v>
      </c>
      <c r="C2" s="30" t="s">
        <v>56</v>
      </c>
      <c r="D2" s="37">
        <v>19.39</v>
      </c>
      <c r="E2" s="37">
        <f>D2*1200</f>
        <v>23268</v>
      </c>
      <c r="F2" s="37">
        <v>10000</v>
      </c>
      <c r="G2" s="37">
        <v>1000</v>
      </c>
      <c r="H2" s="37">
        <v>10000</v>
      </c>
      <c r="I2" s="37">
        <v>2000</v>
      </c>
      <c r="J2" s="37">
        <v>700</v>
      </c>
      <c r="K2" s="37">
        <v>300</v>
      </c>
      <c r="L2" s="37">
        <v>200</v>
      </c>
      <c r="M2" s="37">
        <f>E2+F2+G2+H2+I2+J2+K2+L2</f>
        <v>47468</v>
      </c>
      <c r="N2" s="38">
        <f>D2*2160</f>
        <v>41882.400000000001</v>
      </c>
      <c r="O2" s="38">
        <f>N2-M2</f>
        <v>-5585.5999999999985</v>
      </c>
    </row>
    <row r="3" spans="1:15" x14ac:dyDescent="0.3">
      <c r="A3" s="36">
        <v>2</v>
      </c>
      <c r="B3" s="30">
        <v>45936</v>
      </c>
      <c r="C3" s="37" t="s">
        <v>20</v>
      </c>
      <c r="D3" s="37">
        <v>18.54</v>
      </c>
      <c r="E3" s="37">
        <f t="shared" ref="E3:E16" si="0">D3*1200</f>
        <v>22248</v>
      </c>
      <c r="F3" s="37">
        <v>10000</v>
      </c>
      <c r="G3" s="37">
        <v>1000</v>
      </c>
      <c r="H3" s="37">
        <v>16000</v>
      </c>
      <c r="I3" s="37">
        <v>2000</v>
      </c>
      <c r="J3" s="37">
        <v>700</v>
      </c>
      <c r="K3" s="37">
        <v>300</v>
      </c>
      <c r="L3" s="37">
        <v>200</v>
      </c>
      <c r="M3" s="37">
        <f t="shared" ref="M3:M16" si="1">E3+F3+G3+H3+I3+J3+K3+L3</f>
        <v>52448</v>
      </c>
      <c r="N3" s="38">
        <f t="shared" ref="N3:N16" si="2">D3*2160</f>
        <v>40046.400000000001</v>
      </c>
      <c r="O3" s="38">
        <f t="shared" ref="O3:O16" si="3">N3-M3</f>
        <v>-12401.599999999999</v>
      </c>
    </row>
    <row r="4" spans="1:15" x14ac:dyDescent="0.3">
      <c r="A4" s="36">
        <v>3</v>
      </c>
      <c r="B4" s="30">
        <v>45937</v>
      </c>
      <c r="C4" s="37" t="s">
        <v>21</v>
      </c>
      <c r="D4" s="37">
        <v>27.89</v>
      </c>
      <c r="E4" s="37">
        <f t="shared" si="0"/>
        <v>33468</v>
      </c>
      <c r="F4" s="37">
        <v>10000</v>
      </c>
      <c r="G4" s="37">
        <v>1000</v>
      </c>
      <c r="H4" s="37">
        <v>10000</v>
      </c>
      <c r="I4" s="37">
        <v>2000</v>
      </c>
      <c r="J4" s="37">
        <v>700</v>
      </c>
      <c r="K4" s="37">
        <v>300</v>
      </c>
      <c r="L4" s="37">
        <v>200</v>
      </c>
      <c r="M4" s="37">
        <f t="shared" si="1"/>
        <v>57668</v>
      </c>
      <c r="N4" s="38">
        <f t="shared" si="2"/>
        <v>60242.400000000001</v>
      </c>
      <c r="O4" s="38">
        <f t="shared" si="3"/>
        <v>2574.4000000000015</v>
      </c>
    </row>
    <row r="5" spans="1:15" x14ac:dyDescent="0.3">
      <c r="A5" s="36">
        <v>4</v>
      </c>
      <c r="B5" s="30">
        <v>45938</v>
      </c>
      <c r="C5" s="37" t="s">
        <v>20</v>
      </c>
      <c r="D5" s="37">
        <v>20</v>
      </c>
      <c r="E5" s="37">
        <f t="shared" si="0"/>
        <v>24000</v>
      </c>
      <c r="F5" s="37">
        <v>10000</v>
      </c>
      <c r="G5" s="37">
        <v>1000</v>
      </c>
      <c r="H5" s="37">
        <v>12000</v>
      </c>
      <c r="I5" s="37">
        <v>2000</v>
      </c>
      <c r="J5" s="37">
        <v>700</v>
      </c>
      <c r="K5" s="37">
        <v>300</v>
      </c>
      <c r="L5" s="37">
        <v>200</v>
      </c>
      <c r="M5" s="37">
        <f t="shared" si="1"/>
        <v>50200</v>
      </c>
      <c r="N5" s="38">
        <f t="shared" si="2"/>
        <v>43200</v>
      </c>
      <c r="O5" s="38">
        <f t="shared" si="3"/>
        <v>-7000</v>
      </c>
    </row>
    <row r="6" spans="1:15" x14ac:dyDescent="0.3">
      <c r="A6" s="36">
        <v>5</v>
      </c>
      <c r="B6" s="30">
        <v>45939</v>
      </c>
      <c r="C6" s="37" t="s">
        <v>20</v>
      </c>
      <c r="D6" s="37">
        <v>20.079999999999998</v>
      </c>
      <c r="E6" s="37">
        <f t="shared" si="0"/>
        <v>24095.999999999996</v>
      </c>
      <c r="F6" s="37">
        <v>10000</v>
      </c>
      <c r="G6" s="37">
        <v>1000</v>
      </c>
      <c r="H6" s="37">
        <v>11000</v>
      </c>
      <c r="I6" s="37">
        <v>2000</v>
      </c>
      <c r="J6" s="37">
        <v>700</v>
      </c>
      <c r="K6" s="37">
        <v>300</v>
      </c>
      <c r="L6" s="37">
        <v>200</v>
      </c>
      <c r="M6" s="37">
        <f t="shared" si="1"/>
        <v>49296</v>
      </c>
      <c r="N6" s="38">
        <f t="shared" si="2"/>
        <v>43372.799999999996</v>
      </c>
      <c r="O6" s="38">
        <f t="shared" si="3"/>
        <v>-5923.2000000000044</v>
      </c>
    </row>
    <row r="7" spans="1:15" x14ac:dyDescent="0.3">
      <c r="A7" s="36">
        <v>6</v>
      </c>
      <c r="B7" s="30">
        <v>45939</v>
      </c>
      <c r="C7" s="37" t="s">
        <v>21</v>
      </c>
      <c r="D7" s="37">
        <v>27.63</v>
      </c>
      <c r="E7" s="37">
        <f t="shared" si="0"/>
        <v>33156</v>
      </c>
      <c r="F7" s="37">
        <v>10000</v>
      </c>
      <c r="G7" s="37">
        <v>1000</v>
      </c>
      <c r="H7" s="37">
        <v>10000</v>
      </c>
      <c r="I7" s="37">
        <v>0</v>
      </c>
      <c r="J7" s="37">
        <v>700</v>
      </c>
      <c r="K7" s="37">
        <v>300</v>
      </c>
      <c r="L7" s="37">
        <v>200</v>
      </c>
      <c r="M7" s="37">
        <f t="shared" si="1"/>
        <v>55356</v>
      </c>
      <c r="N7" s="38">
        <f t="shared" si="2"/>
        <v>59680.799999999996</v>
      </c>
      <c r="O7" s="38">
        <f t="shared" si="3"/>
        <v>4324.7999999999956</v>
      </c>
    </row>
    <row r="8" spans="1:15" x14ac:dyDescent="0.3">
      <c r="A8" s="36">
        <v>7</v>
      </c>
      <c r="B8" s="30">
        <v>45939</v>
      </c>
      <c r="C8" s="37" t="s">
        <v>19</v>
      </c>
      <c r="D8" s="37">
        <v>27.09</v>
      </c>
      <c r="E8" s="37">
        <f t="shared" si="0"/>
        <v>32508</v>
      </c>
      <c r="F8" s="37">
        <v>10000</v>
      </c>
      <c r="G8" s="37">
        <v>1000</v>
      </c>
      <c r="H8" s="37">
        <v>10000</v>
      </c>
      <c r="I8" s="37">
        <v>0</v>
      </c>
      <c r="J8" s="37">
        <v>700</v>
      </c>
      <c r="K8" s="37">
        <v>300</v>
      </c>
      <c r="L8" s="37">
        <v>200</v>
      </c>
      <c r="M8" s="37">
        <f t="shared" si="1"/>
        <v>54708</v>
      </c>
      <c r="N8" s="38">
        <f t="shared" si="2"/>
        <v>58514.400000000001</v>
      </c>
      <c r="O8" s="38">
        <f t="shared" si="3"/>
        <v>3806.4000000000015</v>
      </c>
    </row>
    <row r="9" spans="1:15" x14ac:dyDescent="0.3">
      <c r="A9" s="36">
        <v>8</v>
      </c>
      <c r="B9" s="30">
        <v>45940</v>
      </c>
      <c r="C9" s="37" t="s">
        <v>21</v>
      </c>
      <c r="D9" s="37">
        <v>26.22</v>
      </c>
      <c r="E9" s="37">
        <f t="shared" si="0"/>
        <v>31464</v>
      </c>
      <c r="F9" s="37">
        <v>10000</v>
      </c>
      <c r="G9" s="37">
        <v>1000</v>
      </c>
      <c r="H9" s="37">
        <v>10000</v>
      </c>
      <c r="I9" s="37">
        <v>2000</v>
      </c>
      <c r="J9" s="37">
        <v>700</v>
      </c>
      <c r="K9" s="37">
        <v>300</v>
      </c>
      <c r="L9" s="37">
        <v>200</v>
      </c>
      <c r="M9" s="37">
        <f t="shared" si="1"/>
        <v>55664</v>
      </c>
      <c r="N9" s="38">
        <f t="shared" si="2"/>
        <v>56635.199999999997</v>
      </c>
      <c r="O9" s="38">
        <f t="shared" si="3"/>
        <v>971.19999999999709</v>
      </c>
    </row>
    <row r="10" spans="1:15" x14ac:dyDescent="0.3">
      <c r="A10" s="36">
        <v>9</v>
      </c>
      <c r="B10" s="30">
        <v>45940</v>
      </c>
      <c r="C10" s="37" t="s">
        <v>19</v>
      </c>
      <c r="D10" s="37">
        <v>26.32</v>
      </c>
      <c r="E10" s="37">
        <f t="shared" si="0"/>
        <v>31584</v>
      </c>
      <c r="F10" s="37">
        <v>10000</v>
      </c>
      <c r="G10" s="37">
        <v>1000</v>
      </c>
      <c r="H10" s="37">
        <v>10000</v>
      </c>
      <c r="I10" s="37">
        <v>0</v>
      </c>
      <c r="J10" s="37">
        <v>700</v>
      </c>
      <c r="K10" s="37">
        <v>300</v>
      </c>
      <c r="L10" s="37">
        <v>200</v>
      </c>
      <c r="M10" s="37">
        <f t="shared" si="1"/>
        <v>53784</v>
      </c>
      <c r="N10" s="38">
        <f t="shared" si="2"/>
        <v>56851.199999999997</v>
      </c>
      <c r="O10" s="38">
        <f t="shared" si="3"/>
        <v>3067.1999999999971</v>
      </c>
    </row>
    <row r="11" spans="1:15" x14ac:dyDescent="0.3">
      <c r="A11" s="36">
        <v>10</v>
      </c>
      <c r="B11" s="30">
        <v>45940</v>
      </c>
      <c r="C11" s="37" t="s">
        <v>20</v>
      </c>
      <c r="D11" s="37">
        <v>20.37</v>
      </c>
      <c r="E11" s="37">
        <f t="shared" si="0"/>
        <v>24444</v>
      </c>
      <c r="F11" s="37">
        <v>10000</v>
      </c>
      <c r="G11" s="37">
        <v>1000</v>
      </c>
      <c r="H11" s="37">
        <v>11000</v>
      </c>
      <c r="I11" s="37">
        <v>0</v>
      </c>
      <c r="J11" s="37">
        <v>700</v>
      </c>
      <c r="K11" s="37">
        <v>300</v>
      </c>
      <c r="L11" s="37">
        <v>200</v>
      </c>
      <c r="M11" s="37">
        <f t="shared" si="1"/>
        <v>47644</v>
      </c>
      <c r="N11" s="38">
        <f t="shared" si="2"/>
        <v>43999.200000000004</v>
      </c>
      <c r="O11" s="38">
        <f t="shared" si="3"/>
        <v>-3644.7999999999956</v>
      </c>
    </row>
    <row r="12" spans="1:15" x14ac:dyDescent="0.3">
      <c r="A12" s="36">
        <v>11</v>
      </c>
      <c r="B12" s="30">
        <v>45942</v>
      </c>
      <c r="C12" s="37" t="s">
        <v>20</v>
      </c>
      <c r="D12" s="37">
        <v>23.04</v>
      </c>
      <c r="E12" s="37">
        <f t="shared" si="0"/>
        <v>27648</v>
      </c>
      <c r="F12" s="37">
        <v>10000</v>
      </c>
      <c r="G12" s="37">
        <v>1000</v>
      </c>
      <c r="H12" s="37">
        <v>11000</v>
      </c>
      <c r="I12" s="37">
        <v>2000</v>
      </c>
      <c r="J12" s="37">
        <v>700</v>
      </c>
      <c r="K12" s="37">
        <v>300</v>
      </c>
      <c r="L12" s="37">
        <v>200</v>
      </c>
      <c r="M12" s="37">
        <f t="shared" si="1"/>
        <v>52848</v>
      </c>
      <c r="N12" s="38">
        <f t="shared" si="2"/>
        <v>49766.400000000001</v>
      </c>
      <c r="O12" s="38">
        <f t="shared" si="3"/>
        <v>-3081.5999999999985</v>
      </c>
    </row>
    <row r="13" spans="1:15" x14ac:dyDescent="0.3">
      <c r="A13" s="36">
        <v>12</v>
      </c>
      <c r="B13" s="30">
        <v>45944</v>
      </c>
      <c r="C13" s="37" t="s">
        <v>20</v>
      </c>
      <c r="D13" s="37">
        <v>20.04</v>
      </c>
      <c r="E13" s="37">
        <f t="shared" si="0"/>
        <v>24048</v>
      </c>
      <c r="F13" s="37">
        <v>10000</v>
      </c>
      <c r="G13" s="37">
        <v>1000</v>
      </c>
      <c r="H13" s="37">
        <v>12000</v>
      </c>
      <c r="I13" s="37">
        <v>2000</v>
      </c>
      <c r="J13" s="37">
        <v>700</v>
      </c>
      <c r="K13" s="37">
        <v>300</v>
      </c>
      <c r="L13" s="37">
        <v>200</v>
      </c>
      <c r="M13" s="37">
        <f t="shared" si="1"/>
        <v>50248</v>
      </c>
      <c r="N13" s="38">
        <f t="shared" si="2"/>
        <v>43286.400000000001</v>
      </c>
      <c r="O13" s="38">
        <f t="shared" si="3"/>
        <v>-6961.5999999999985</v>
      </c>
    </row>
    <row r="14" spans="1:15" x14ac:dyDescent="0.3">
      <c r="A14" s="36">
        <v>13</v>
      </c>
      <c r="B14" s="30">
        <v>45946</v>
      </c>
      <c r="C14" s="37" t="s">
        <v>20</v>
      </c>
      <c r="D14" s="37">
        <v>19.829999999999998</v>
      </c>
      <c r="E14" s="37">
        <f t="shared" si="0"/>
        <v>23795.999999999996</v>
      </c>
      <c r="F14" s="37">
        <v>10000</v>
      </c>
      <c r="G14" s="37">
        <v>1000</v>
      </c>
      <c r="H14" s="43">
        <v>10000</v>
      </c>
      <c r="I14" s="37">
        <v>2000</v>
      </c>
      <c r="J14" s="37">
        <v>700</v>
      </c>
      <c r="K14" s="37">
        <v>300</v>
      </c>
      <c r="L14" s="37">
        <v>200</v>
      </c>
      <c r="M14" s="37">
        <f>E14+F14+G14+H14+I14+J14+K14+L14</f>
        <v>47996</v>
      </c>
      <c r="N14" s="38">
        <f>D14*2160</f>
        <v>42832.799999999996</v>
      </c>
      <c r="O14" s="38">
        <f t="shared" si="3"/>
        <v>-5163.2000000000044</v>
      </c>
    </row>
    <row r="15" spans="1:15" x14ac:dyDescent="0.3">
      <c r="A15" s="36">
        <v>14</v>
      </c>
      <c r="B15" s="30">
        <v>45946</v>
      </c>
      <c r="C15" s="37" t="s">
        <v>102</v>
      </c>
      <c r="D15" s="37">
        <v>28.52</v>
      </c>
      <c r="E15" s="37">
        <f t="shared" si="0"/>
        <v>34224</v>
      </c>
      <c r="F15" s="37">
        <v>10000</v>
      </c>
      <c r="G15" s="37">
        <v>1000</v>
      </c>
      <c r="H15" s="43">
        <v>10000</v>
      </c>
      <c r="I15" s="37">
        <v>2000</v>
      </c>
      <c r="J15" s="37">
        <v>700</v>
      </c>
      <c r="K15" s="37">
        <v>300</v>
      </c>
      <c r="L15" s="37">
        <v>200</v>
      </c>
      <c r="M15" s="37">
        <f t="shared" si="1"/>
        <v>58424</v>
      </c>
      <c r="N15" s="38">
        <f t="shared" si="2"/>
        <v>61603.199999999997</v>
      </c>
      <c r="O15" s="38">
        <f t="shared" si="3"/>
        <v>3179.1999999999971</v>
      </c>
    </row>
    <row r="16" spans="1:15" x14ac:dyDescent="0.3">
      <c r="A16" s="36">
        <v>15</v>
      </c>
      <c r="B16" s="30">
        <v>45946</v>
      </c>
      <c r="C16" s="37" t="s">
        <v>101</v>
      </c>
      <c r="D16" s="37">
        <v>27.64</v>
      </c>
      <c r="E16" s="37">
        <f t="shared" si="0"/>
        <v>33168</v>
      </c>
      <c r="F16" s="37">
        <v>10000</v>
      </c>
      <c r="G16" s="37">
        <v>1000</v>
      </c>
      <c r="H16" s="43">
        <v>10000</v>
      </c>
      <c r="I16" s="37">
        <v>2000</v>
      </c>
      <c r="J16" s="37">
        <v>700</v>
      </c>
      <c r="K16" s="37">
        <v>300</v>
      </c>
      <c r="L16" s="37">
        <v>200</v>
      </c>
      <c r="M16" s="37">
        <f t="shared" si="1"/>
        <v>57368</v>
      </c>
      <c r="N16" s="38">
        <f t="shared" si="2"/>
        <v>59702.400000000001</v>
      </c>
      <c r="O16" s="38">
        <f t="shared" si="3"/>
        <v>2334.4000000000015</v>
      </c>
    </row>
    <row r="17" spans="1:15" s="1" customFormat="1" x14ac:dyDescent="0.3">
      <c r="A17" s="39">
        <v>100</v>
      </c>
      <c r="B17" s="40" t="s">
        <v>63</v>
      </c>
      <c r="C17" s="40"/>
      <c r="D17" s="41">
        <f>SUM(D2:D16)</f>
        <v>352.59999999999997</v>
      </c>
      <c r="E17" s="41">
        <f>SUM(E2:E16)</f>
        <v>423120</v>
      </c>
      <c r="F17" s="41">
        <f>SUM(F2:F16)</f>
        <v>150000</v>
      </c>
      <c r="G17" s="41">
        <f>SUM(G2:G16)</f>
        <v>15000</v>
      </c>
      <c r="H17" s="41">
        <f>SUM(H2:H16)</f>
        <v>163000</v>
      </c>
      <c r="I17" s="41">
        <f>SUM(I2:I16)</f>
        <v>22000</v>
      </c>
      <c r="J17" s="41">
        <f>SUM(J2:J16)</f>
        <v>10500</v>
      </c>
      <c r="K17" s="41">
        <f>SUM(K2:K16)</f>
        <v>4500</v>
      </c>
      <c r="L17" s="41">
        <f>SUM(L2:L16)</f>
        <v>3000</v>
      </c>
      <c r="M17" s="41">
        <f>SUM(M2:M16)</f>
        <v>791120</v>
      </c>
      <c r="N17" s="42">
        <f>SUM(N2:N16)</f>
        <v>761616.00000000012</v>
      </c>
      <c r="O17" s="42">
        <f>SUM(O2:O16)</f>
        <v>-29504.000000000007</v>
      </c>
    </row>
  </sheetData>
  <mergeCells count="1"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Invoice_Data</vt:lpstr>
      <vt:lpstr>PO_Data</vt:lpstr>
      <vt:lpstr>Payments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2015-06-05T18:17:20Z</dcterms:created>
  <dcterms:modified xsi:type="dcterms:W3CDTF">2025-10-17T00:32:09Z</dcterms:modified>
</cp:coreProperties>
</file>