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80" windowWidth="28455" windowHeight="14250"/>
  </bookViews>
  <sheets>
    <sheet name="Ответы на форму (1)" sheetId="1" r:id="rId1"/>
  </sheets>
  <definedNames>
    <definedName name="_xlnm._FilterDatabase" localSheetId="0" hidden="1">'Ответы на форму (1)'!$B$1:$AA$33</definedName>
  </definedNames>
  <calcPr calcId="114210"/>
</workbook>
</file>

<file path=xl/calcChain.xml><?xml version="1.0" encoding="utf-8"?>
<calcChain xmlns="http://schemas.openxmlformats.org/spreadsheetml/2006/main">
  <c r="P44" i="1"/>
  <c r="P43"/>
  <c r="P42"/>
  <c r="P41"/>
  <c r="P40"/>
  <c r="N44"/>
  <c r="M44"/>
  <c r="L44"/>
  <c r="K44"/>
  <c r="J44"/>
  <c r="I44"/>
  <c r="N43"/>
  <c r="M43"/>
  <c r="L43"/>
  <c r="K43"/>
  <c r="J43"/>
  <c r="I43"/>
  <c r="N42"/>
  <c r="M42"/>
  <c r="L42"/>
  <c r="K42"/>
  <c r="J42"/>
  <c r="I42"/>
  <c r="N41"/>
  <c r="M41"/>
  <c r="L41"/>
  <c r="K41"/>
  <c r="J41"/>
  <c r="I41"/>
  <c r="N40"/>
  <c r="M40"/>
  <c r="L40"/>
  <c r="K40"/>
  <c r="J40"/>
  <c r="I40"/>
  <c r="G44"/>
  <c r="G43"/>
  <c r="G42"/>
  <c r="G41"/>
  <c r="G40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7"/>
  <c r="H6"/>
  <c r="H5"/>
  <c r="H4"/>
  <c r="H3"/>
  <c r="H2"/>
  <c r="H8"/>
  <c r="P37"/>
  <c r="P36"/>
  <c r="P38"/>
  <c r="P35"/>
  <c r="N37"/>
  <c r="N36"/>
  <c r="N38"/>
  <c r="N35"/>
  <c r="M37"/>
  <c r="M36"/>
  <c r="M38"/>
  <c r="M35"/>
  <c r="L37"/>
  <c r="L36"/>
  <c r="L38"/>
  <c r="L35"/>
  <c r="K37"/>
  <c r="K36"/>
  <c r="K38"/>
  <c r="K35"/>
  <c r="J37"/>
  <c r="J36"/>
  <c r="J38"/>
  <c r="J35"/>
  <c r="I37"/>
  <c r="I36"/>
  <c r="I38"/>
  <c r="I35"/>
  <c r="G37"/>
  <c r="G36"/>
  <c r="G38"/>
  <c r="G35"/>
  <c r="C37"/>
  <c r="C36"/>
  <c r="C38"/>
  <c r="B37"/>
  <c r="B36"/>
  <c r="B38"/>
</calcChain>
</file>

<file path=xl/sharedStrings.xml><?xml version="1.0" encoding="utf-8"?>
<sst xmlns="http://schemas.openxmlformats.org/spreadsheetml/2006/main" count="315" uniqueCount="84">
  <si>
    <t>Отметка времени</t>
  </si>
  <si>
    <t xml:space="preserve">Укажите ваш возраст </t>
  </si>
  <si>
    <t>Укажите ваш пол</t>
  </si>
  <si>
    <t>Где вы предпочитаете слушать музыку?</t>
  </si>
  <si>
    <t>Нравится ли вам слушать музыку?</t>
  </si>
  <si>
    <t>Какие направления вы предпочитаете? (выберите из предложенных вариантов, в которых 1 - не нравится, 5 - очень нравится) [Поп]</t>
  </si>
  <si>
    <t>Какие направления вы предпочитаете? (выберите из предложенных вариантов, в которых 1 - не нравится, 5 - очень нравится) [Рок]</t>
  </si>
  <si>
    <t>Какие направления вы предпочитаете? (выберите из предложенных вариантов, в которых 1 - не нравится, 5 - очень нравится) [Рэп]</t>
  </si>
  <si>
    <t>Какие направления вы предпочитаете? (выберите из предложенных вариантов, в которых 1 - не нравится, 5 - очень нравится) [R&amp;B]</t>
  </si>
  <si>
    <t>Какие направления вы предпочитаете? (выберите из предложенных вариантов, в которых 1 - не нравится, 5 - очень нравится) [Альтернатива]</t>
  </si>
  <si>
    <t>Какие направления вы предпочитаете? (выберите из предложенных вариантов, в которых 1 - не нравится, 5 - очень нравится) [Шансон]</t>
  </si>
  <si>
    <t>Какие направления вы предпочитаете? (выберите из предложенных вариантов, в которых 1 - не нравится, 5 - очень нравится) [Классическая музыка]</t>
  </si>
  <si>
    <t>На каком языке вам нравится слушать песни?</t>
  </si>
  <si>
    <t>Как часто вы слушаете музыку?</t>
  </si>
  <si>
    <t>А сами поете? :)</t>
  </si>
  <si>
    <t>Любите ли вы посещать музыкальные концерты/фестивали?</t>
  </si>
  <si>
    <t>Как часто вы ходите на концерты?</t>
  </si>
  <si>
    <t>С кем вы предпочитаете ходить на концерты?</t>
  </si>
  <si>
    <t>На концерт какого исполнителя вам бы хотелось попасть больше всего? Укажите исполнителя/группу</t>
  </si>
  <si>
    <t>Женский</t>
  </si>
  <si>
    <t>Бесплатно скачиваю в интернете</t>
  </si>
  <si>
    <t>Да, конечно!</t>
  </si>
  <si>
    <t>Мне нравится слушать песни как на русском языке, так и на иностранных языках</t>
  </si>
  <si>
    <t>Время от времени, зависит от настроения</t>
  </si>
  <si>
    <t>Я не умею петь</t>
  </si>
  <si>
    <t>Не посещал_а, но очень хотелось бы!</t>
  </si>
  <si>
    <t>Не хожу на концерты</t>
  </si>
  <si>
    <t xml:space="preserve">The Weeknd </t>
  </si>
  <si>
    <t>Я не люблю петь</t>
  </si>
  <si>
    <t>Да, я просто обожаю ходить на концерты/фестивали!</t>
  </si>
  <si>
    <t>Несколько раз в месяц</t>
  </si>
  <si>
    <t>Хожу в одиночку и ни с кем не знакомлюсь</t>
  </si>
  <si>
    <t>Их очень много, всех не перечислить</t>
  </si>
  <si>
    <t>Слушаю бесплатно онлайн</t>
  </si>
  <si>
    <t>Я не умею петь, но это не мешает мне напевать любимые песни</t>
  </si>
  <si>
    <t>Мне не нравится посещать музыкальные мероприятия</t>
  </si>
  <si>
    <t>Jose Larralde</t>
  </si>
  <si>
    <t>Покупаю подписку ITunes/Google Play Music/Spotify/BOOM/Deezer/др.</t>
  </si>
  <si>
    <t>Да, я просто обожаю ходить на концерты/фестивали!, Мне не нравится посещать музыкальные мероприятия</t>
  </si>
  <si>
    <t>Раз в год</t>
  </si>
  <si>
    <t>С друзьями!</t>
  </si>
  <si>
    <t>Эминем</t>
  </si>
  <si>
    <t>Слушаю песни только на иностранных языках</t>
  </si>
  <si>
    <t>Да! Я обожаю петь</t>
  </si>
  <si>
    <t>Раз в 1-3 месяца</t>
  </si>
  <si>
    <t>С друзьями!, Хожу в одиночку и ни с кем не знакомлюсь</t>
  </si>
  <si>
    <t>Fink</t>
  </si>
  <si>
    <t>Раз в полгода</t>
  </si>
  <si>
    <t>beyonce</t>
  </si>
  <si>
    <t>LiSA</t>
  </si>
  <si>
    <t xml:space="preserve">The 1975 </t>
  </si>
  <si>
    <t>С друзьями!, Хожу в одиночку, но знакомлюсь в очереди/внутри зала/клуба</t>
  </si>
  <si>
    <t>P!ATD</t>
  </si>
  <si>
    <t xml:space="preserve">the neighborhood </t>
  </si>
  <si>
    <t>Мужской</t>
  </si>
  <si>
    <t>Покупаю CD диски/виниловые пластинки</t>
  </si>
  <si>
    <t xml:space="preserve">Demi Lovato </t>
  </si>
  <si>
    <t xml:space="preserve">The neighbourhood </t>
  </si>
  <si>
    <t>Хожу в одиночку, но знакомлюсь в очереди/внутри зала/клуба</t>
  </si>
  <si>
    <t xml:space="preserve">Майли Сайрус </t>
  </si>
  <si>
    <t>SIDxRAM</t>
  </si>
  <si>
    <t>Nicki Minaj</t>
  </si>
  <si>
    <t>One Direction, Гарри Стайлс</t>
  </si>
  <si>
    <t>Twenty one pilots</t>
  </si>
  <si>
    <t>The Pretty Reckless, Troye Sivan, Halsey, Пошлая Молли</t>
  </si>
  <si>
    <t>5 second of summer / dodie clark</t>
  </si>
  <si>
    <t>Imagine dragons</t>
  </si>
  <si>
    <t>Не посещал_а и не хочется</t>
  </si>
  <si>
    <t>Пицца</t>
  </si>
  <si>
    <t>lana del ray</t>
  </si>
  <si>
    <t>Славка КПСС</t>
  </si>
  <si>
    <t>ЛСП</t>
  </si>
  <si>
    <t xml:space="preserve">Three days grace </t>
  </si>
  <si>
    <t xml:space="preserve">Скриптонит </t>
  </si>
  <si>
    <t>Halsey</t>
  </si>
  <si>
    <t>The 1975</t>
  </si>
  <si>
    <t>The NBHD</t>
  </si>
  <si>
    <t>Элджей</t>
  </si>
  <si>
    <t>сумма</t>
  </si>
  <si>
    <t>среднее</t>
  </si>
  <si>
    <t>минимум</t>
  </si>
  <si>
    <t>максимум</t>
  </si>
  <si>
    <t>Болше 3?</t>
  </si>
  <si>
    <t>Вывод: В результате проведенного мной опроса я выяснила, что всем респондентам единогласно нравится слушать музыку. В моем опросе приняло участие 15 респондентов, достигших 18 лет и 17 респондентов, младше 18 лет. 8 опрошенных бесплатно скачивают музыку в интернете, когда 8 других респондентов покупают подписки на различных музыкальных платформах и 16 респондентов слушают музыку в онлайн режиме. 27 опрошенных предпочитают слушать песни как на русском, так и на иностранных языках, когда 5 опрошенных отдают предпочтение песням только на иностранных языках. 18 респондентов предпочитают ходить на музыкальные мероприятия, когда 12 респондентов ни разу не посещали концерты/фестивали, но очень хотели бы и 2 посещали и больше не хотели бы посещать их и не посещали и не хотели бы.</t>
  </si>
</sst>
</file>

<file path=xl/styles.xml><?xml version="1.0" encoding="utf-8"?>
<styleSheet xmlns="http://schemas.openxmlformats.org/spreadsheetml/2006/main">
  <numFmts count="2">
    <numFmt numFmtId="164" formatCode="m/d/yyyy\ h:mm:ss"/>
    <numFmt numFmtId="165" formatCode="dd/mm/yy\ h:mm;@"/>
  </numFmts>
  <fonts count="3">
    <font>
      <sz val="10"/>
      <color rgb="FF000000"/>
      <name val="Arial"/>
    </font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164" fontId="1" fillId="0" borderId="0" xfId="0" applyNumberFormat="1" applyFont="1" applyAlignment="1"/>
    <xf numFmtId="14" fontId="1" fillId="0" borderId="0" xfId="0" applyNumberFormat="1" applyFont="1" applyAlignment="1"/>
    <xf numFmtId="0" fontId="1" fillId="0" borderId="0" xfId="0" applyFont="1" applyAlignment="1"/>
    <xf numFmtId="0" fontId="0" fillId="0" borderId="0" xfId="0" applyAlignment="1"/>
    <xf numFmtId="164" fontId="0" fillId="0" borderId="0" xfId="0" applyNumberFormat="1" applyFont="1" applyAlignment="1"/>
    <xf numFmtId="164" fontId="0" fillId="0" borderId="0" xfId="0" applyNumberFormat="1" applyAlignment="1"/>
    <xf numFmtId="0" fontId="0" fillId="0" borderId="0" xfId="0" applyNumberFormat="1" applyFont="1" applyAlignment="1"/>
    <xf numFmtId="0" fontId="0" fillId="0" borderId="0" xfId="0" applyNumberFormat="1" applyAlignment="1"/>
    <xf numFmtId="14" fontId="0" fillId="0" borderId="0" xfId="0" applyNumberFormat="1" applyFont="1" applyAlignment="1"/>
    <xf numFmtId="165" fontId="0" fillId="0" borderId="0" xfId="0" applyNumberFormat="1" applyAlignment="1"/>
    <xf numFmtId="0" fontId="0" fillId="0" borderId="0" xfId="0" applyAlignment="1">
      <alignment horizontal="left" wrapText="1"/>
    </xf>
  </cellXfs>
  <cellStyles count="1">
    <cellStyle name="Обычный" xfId="0" builtinId="0"/>
  </cellStyles>
  <dxfs count="22">
    <dxf>
      <font>
        <condense val="0"/>
        <extend val="0"/>
        <color indexed="14"/>
      </font>
    </dxf>
    <dxf>
      <fill>
        <patternFill>
          <bgColor indexed="11"/>
        </patternFill>
      </fill>
    </dxf>
    <dxf>
      <fill>
        <patternFill patternType="solid">
          <bgColor indexed="45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57"/>
      </font>
    </dxf>
    <dxf>
      <font>
        <condense val="0"/>
        <extend val="0"/>
        <color indexed="10"/>
      </font>
    </dxf>
    <dxf>
      <font>
        <condense val="0"/>
        <extend val="0"/>
        <color indexed="21"/>
      </font>
    </dxf>
    <dxf>
      <font>
        <condense val="0"/>
        <extend val="0"/>
        <color indexed="14"/>
      </font>
    </dxf>
    <dxf>
      <font>
        <condense val="0"/>
        <extend val="0"/>
        <color indexed="48"/>
      </font>
    </dxf>
    <dxf>
      <font>
        <condense val="0"/>
        <extend val="0"/>
        <color indexed="33"/>
      </font>
    </dxf>
    <dxf>
      <font>
        <condense val="0"/>
        <extend val="0"/>
        <color indexed="53"/>
      </font>
    </dxf>
    <dxf>
      <font>
        <condense val="0"/>
        <extend val="0"/>
        <color indexed="10"/>
      </font>
    </dxf>
    <dxf>
      <font>
        <condense val="0"/>
        <extend val="0"/>
        <color indexed="48"/>
      </font>
    </dxf>
    <dxf>
      <font>
        <condense val="0"/>
        <extend val="0"/>
        <color indexed="21"/>
      </font>
    </dxf>
    <dxf>
      <font>
        <condense val="0"/>
        <extend val="0"/>
        <color indexed="61"/>
      </font>
    </dxf>
    <dxf>
      <font>
        <condense val="0"/>
        <extend val="0"/>
        <color indexed="51"/>
      </font>
    </dxf>
    <dxf>
      <font>
        <condense val="0"/>
        <extend val="0"/>
        <color indexed="14"/>
      </font>
    </dxf>
    <dxf>
      <font>
        <condense val="0"/>
        <extend val="0"/>
        <color indexed="53"/>
      </font>
    </dxf>
    <dxf>
      <font>
        <condense val="0"/>
        <extend val="0"/>
        <color indexed="57"/>
      </font>
    </dxf>
    <dxf>
      <font>
        <condense val="0"/>
        <extend val="0"/>
        <color indexed="12"/>
      </font>
    </dxf>
    <dxf>
      <fill>
        <patternFill>
          <bgColor indexed="49"/>
        </patternFill>
      </fill>
    </dxf>
    <dxf>
      <fill>
        <patternFill>
          <bgColor indexed="14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t>Какие направления вы предпочитаете? (выберите из предложенных вариантов, в которых 1 - не нравится, 5 - очень нравится [Рок]</a:t>
            </a:r>
          </a:p>
        </c:rich>
      </c:tx>
      <c:layout>
        <c:manualLayout>
          <c:xMode val="edge"/>
          <c:yMode val="edge"/>
          <c:x val="0.14380530973451328"/>
          <c:y val="3.36787564766839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9026548672566371"/>
          <c:y val="0.21502590673575128"/>
          <c:w val="0.56858407079646023"/>
          <c:h val="0.66580310880829019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</c:dPt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endParaRPr lang="ru-RU"/>
              </a:p>
            </c:txPr>
            <c:showVal val="1"/>
            <c:showLeaderLines val="1"/>
          </c:dLbls>
          <c:val>
            <c:numRef>
              <c:f>'Ответы на форму (1)'!$I$40:$I$44</c:f>
              <c:numCache>
                <c:formatCode>General</c:formatCode>
                <c:ptCount val="5"/>
                <c:pt idx="0">
                  <c:v>6</c:v>
                </c:pt>
                <c:pt idx="1">
                  <c:v>1</c:v>
                </c:pt>
                <c:pt idx="2">
                  <c:v>10</c:v>
                </c:pt>
                <c:pt idx="3">
                  <c:v>6</c:v>
                </c:pt>
                <c:pt idx="4">
                  <c:v>9</c:v>
                </c:pt>
              </c:numCache>
            </c:numRef>
          </c:val>
        </c:ser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9380530973451322"/>
          <c:y val="0.31606217616580312"/>
          <c:w val="5.0884955752212392E-2"/>
          <c:h val="0.41450777202072536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yr"/>
              <a:ea typeface="Arial Cyr"/>
              <a:cs typeface="Arial Cyr"/>
            </a:defRPr>
          </a:pPr>
          <a:endParaRPr lang="ru-RU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t>Какие направления вы предпочитаете? (выберите из предложенных вариантов, в которых 1 - не нравится, 5 - очень нравится) [Поп]</a:t>
            </a:r>
          </a:p>
        </c:rich>
      </c:tx>
      <c:layout>
        <c:manualLayout>
          <c:xMode val="edge"/>
          <c:yMode val="edge"/>
          <c:x val="0.11410788381742738"/>
          <c:y val="3.333341680042267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5.1867219917012451E-2"/>
          <c:y val="0.23333391760295874"/>
          <c:w val="0.91908713692946054"/>
          <c:h val="0.7128222977321157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endParaRPr lang="ru-RU"/>
              </a:p>
            </c:txPr>
            <c:showVal val="1"/>
          </c:dLbls>
          <c:val>
            <c:numRef>
              <c:f>'Ответы на форму (1)'!$G$2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endParaRPr lang="ru-RU"/>
              </a:p>
            </c:txPr>
            <c:showVal val="1"/>
          </c:dLbls>
          <c:val>
            <c:numRef>
              <c:f>'Ответы на форму (1)'!$G$3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endParaRPr lang="ru-RU"/>
              </a:p>
            </c:txPr>
            <c:showVal val="1"/>
          </c:dLbls>
          <c:val>
            <c:numRef>
              <c:f>'Ответы на форму (1)'!$G$4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endParaRPr lang="ru-RU"/>
              </a:p>
            </c:txPr>
            <c:showVal val="1"/>
          </c:dLbls>
          <c:val>
            <c:numRef>
              <c:f>'Ответы на форму (1)'!$G$5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endParaRPr lang="ru-RU"/>
              </a:p>
            </c:txPr>
            <c:showVal val="1"/>
          </c:dLbls>
          <c:val>
            <c:numRef>
              <c:f>'Ответы на форму (1)'!$G$6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endParaRPr lang="ru-RU"/>
              </a:p>
            </c:txPr>
            <c:showVal val="1"/>
          </c:dLbls>
          <c:val>
            <c:numRef>
              <c:f>'Ответы на форму (1)'!$G$7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6"/>
          <c:order val="6"/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endParaRPr lang="ru-RU"/>
              </a:p>
            </c:txPr>
            <c:showVal val="1"/>
          </c:dLbls>
          <c:val>
            <c:numRef>
              <c:f>'Ответы на форму (1)'!$G$8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7"/>
          <c:order val="7"/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endParaRPr lang="ru-RU"/>
              </a:p>
            </c:txPr>
            <c:showVal val="1"/>
          </c:dLbls>
          <c:val>
            <c:numRef>
              <c:f>'Ответы на форму (1)'!$G$9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8"/>
          <c:order val="8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endParaRPr lang="ru-RU"/>
              </a:p>
            </c:txPr>
            <c:showVal val="1"/>
          </c:dLbls>
          <c:val>
            <c:numRef>
              <c:f>'Ответы на форму (1)'!$G$10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9"/>
          <c:order val="9"/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endParaRPr lang="ru-RU"/>
              </a:p>
            </c:txPr>
            <c:showVal val="1"/>
          </c:dLbls>
          <c:val>
            <c:numRef>
              <c:f>'Ответы на форму (1)'!$G$11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</c:ser>
        <c:ser>
          <c:idx val="10"/>
          <c:order val="10"/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endParaRPr lang="ru-RU"/>
              </a:p>
            </c:txPr>
            <c:showVal val="1"/>
          </c:dLbls>
          <c:val>
            <c:numRef>
              <c:f>'Ответы на форму (1)'!$G$12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11"/>
          <c:order val="11"/>
          <c:spPr>
            <a:solidFill>
              <a:srgbClr val="00FF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endParaRPr lang="ru-RU"/>
              </a:p>
            </c:txPr>
            <c:showVal val="1"/>
          </c:dLbls>
          <c:val>
            <c:numRef>
              <c:f>'Ответы на форму (1)'!$G$13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12"/>
          <c:order val="12"/>
          <c:spPr>
            <a:solidFill>
              <a:srgbClr val="800080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endParaRPr lang="ru-RU"/>
              </a:p>
            </c:txPr>
            <c:showVal val="1"/>
          </c:dLbls>
          <c:val>
            <c:numRef>
              <c:f>'Ответы на форму (1)'!$G$14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13"/>
          <c:order val="13"/>
          <c:spPr>
            <a:solidFill>
              <a:srgbClr val="800000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endParaRPr lang="ru-RU"/>
              </a:p>
            </c:txPr>
            <c:showVal val="1"/>
          </c:dLbls>
          <c:val>
            <c:numRef>
              <c:f>'Ответы на форму (1)'!$G$15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14"/>
          <c:order val="14"/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endParaRPr lang="ru-RU"/>
              </a:p>
            </c:txPr>
            <c:showVal val="1"/>
          </c:dLbls>
          <c:val>
            <c:numRef>
              <c:f>'Ответы на форму (1)'!$G$16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15"/>
          <c:order val="15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endParaRPr lang="ru-RU"/>
              </a:p>
            </c:txPr>
            <c:showVal val="1"/>
          </c:dLbls>
          <c:val>
            <c:numRef>
              <c:f>'Ответы на форму (1)'!$G$17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16"/>
          <c:order val="16"/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endParaRPr lang="ru-RU"/>
              </a:p>
            </c:txPr>
            <c:showVal val="1"/>
          </c:dLbls>
          <c:val>
            <c:numRef>
              <c:f>'Ответы на форму (1)'!$G$18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17"/>
          <c:order val="17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endParaRPr lang="ru-RU"/>
              </a:p>
            </c:txPr>
            <c:showVal val="1"/>
          </c:dLbls>
          <c:val>
            <c:numRef>
              <c:f>'Ответы на форму (1)'!$G$19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</c:ser>
        <c:ser>
          <c:idx val="18"/>
          <c:order val="18"/>
          <c:spPr>
            <a:solidFill>
              <a:srgbClr val="CCFFCC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endParaRPr lang="ru-RU"/>
              </a:p>
            </c:txPr>
            <c:showVal val="1"/>
          </c:dLbls>
          <c:val>
            <c:numRef>
              <c:f>'Ответы на форму (1)'!$G$20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19"/>
          <c:order val="19"/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endParaRPr lang="ru-RU"/>
              </a:p>
            </c:txPr>
            <c:showVal val="1"/>
          </c:dLbls>
          <c:val>
            <c:numRef>
              <c:f>'Ответы на форму (1)'!$G$21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20"/>
          <c:order val="20"/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endParaRPr lang="ru-RU"/>
              </a:p>
            </c:txPr>
            <c:showVal val="1"/>
          </c:dLbls>
          <c:val>
            <c:numRef>
              <c:f>'Ответы на форму (1)'!$G$22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21"/>
          <c:order val="21"/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endParaRPr lang="ru-RU"/>
              </a:p>
            </c:txPr>
            <c:showVal val="1"/>
          </c:dLbls>
          <c:val>
            <c:numRef>
              <c:f>'Ответы на форму (1)'!$G$23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22"/>
          <c:order val="22"/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endParaRPr lang="ru-RU"/>
              </a:p>
            </c:txPr>
            <c:showVal val="1"/>
          </c:dLbls>
          <c:val>
            <c:numRef>
              <c:f>'Ответы на форму (1)'!$G$24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23"/>
          <c:order val="23"/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endParaRPr lang="ru-RU"/>
              </a:p>
            </c:txPr>
            <c:showVal val="1"/>
          </c:dLbls>
          <c:val>
            <c:numRef>
              <c:f>'Ответы на форму (1)'!$G$25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24"/>
          <c:order val="24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endParaRPr lang="ru-RU"/>
              </a:p>
            </c:txPr>
            <c:showVal val="1"/>
          </c:dLbls>
          <c:val>
            <c:numRef>
              <c:f>'Ответы на форму (1)'!$G$26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25"/>
          <c:order val="25"/>
          <c:spPr>
            <a:solidFill>
              <a:srgbClr val="33CCCC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endParaRPr lang="ru-RU"/>
              </a:p>
            </c:txPr>
            <c:showVal val="1"/>
          </c:dLbls>
          <c:val>
            <c:numRef>
              <c:f>'Ответы на форму (1)'!$G$27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26"/>
          <c:order val="26"/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endParaRPr lang="ru-RU"/>
              </a:p>
            </c:txPr>
            <c:showVal val="1"/>
          </c:dLbls>
          <c:val>
            <c:numRef>
              <c:f>'Ответы на форму (1)'!$G$28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27"/>
          <c:order val="27"/>
          <c:spPr>
            <a:solidFill>
              <a:srgbClr val="FFCC00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endParaRPr lang="ru-RU"/>
              </a:p>
            </c:txPr>
            <c:showVal val="1"/>
          </c:dLbls>
          <c:val>
            <c:numRef>
              <c:f>'Ответы на форму (1)'!$G$29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28"/>
          <c:order val="28"/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endParaRPr lang="ru-RU"/>
              </a:p>
            </c:txPr>
            <c:showVal val="1"/>
          </c:dLbls>
          <c:val>
            <c:numRef>
              <c:f>'Ответы на форму (1)'!$G$30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29"/>
          <c:order val="29"/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endParaRPr lang="ru-RU"/>
              </a:p>
            </c:txPr>
            <c:showVal val="1"/>
          </c:dLbls>
          <c:val>
            <c:numRef>
              <c:f>'Ответы на форму (1)'!$G$31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30"/>
          <c:order val="30"/>
          <c:spPr>
            <a:solidFill>
              <a:srgbClr val="666699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endParaRPr lang="ru-RU"/>
              </a:p>
            </c:txPr>
            <c:showVal val="1"/>
          </c:dLbls>
          <c:val>
            <c:numRef>
              <c:f>'Ответы на форму (1)'!$G$32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ser>
          <c:idx val="31"/>
          <c:order val="31"/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500" b="0" i="0" u="none" strike="noStrike" baseline="0">
                    <a:solidFill>
                      <a:srgbClr val="000000"/>
                    </a:solidFill>
                    <a:latin typeface="Arial Cyr"/>
                    <a:ea typeface="Arial Cyr"/>
                    <a:cs typeface="Arial Cyr"/>
                  </a:defRPr>
                </a:pPr>
                <a:endParaRPr lang="ru-RU"/>
              </a:p>
            </c:txPr>
            <c:showVal val="1"/>
          </c:dLbls>
          <c:val>
            <c:numRef>
              <c:f>'Ответы на форму (1)'!$G$33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</c:ser>
        <c:dLbls>
          <c:showVal val="1"/>
        </c:dLbls>
        <c:axId val="77670656"/>
        <c:axId val="77692928"/>
      </c:barChart>
      <c:catAx>
        <c:axId val="77670656"/>
        <c:scaling>
          <c:orientation val="minMax"/>
        </c:scaling>
        <c:delete val="1"/>
        <c:axPos val="b"/>
        <c:tickLblPos val="nextTo"/>
        <c:crossAx val="77692928"/>
        <c:crosses val="autoZero"/>
        <c:auto val="1"/>
        <c:lblAlgn val="ctr"/>
        <c:lblOffset val="100"/>
      </c:catAx>
      <c:valAx>
        <c:axId val="776929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776706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44</xdr:row>
      <xdr:rowOff>57150</xdr:rowOff>
    </xdr:from>
    <xdr:to>
      <xdr:col>10</xdr:col>
      <xdr:colOff>161925</xdr:colOff>
      <xdr:row>62</xdr:row>
      <xdr:rowOff>133350</xdr:rowOff>
    </xdr:to>
    <xdr:graphicFrame macro="">
      <xdr:nvGraphicFramePr>
        <xdr:cNvPr id="1051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1133475</xdr:colOff>
      <xdr:row>44</xdr:row>
      <xdr:rowOff>19050</xdr:rowOff>
    </xdr:from>
    <xdr:to>
      <xdr:col>6</xdr:col>
      <xdr:colOff>1409700</xdr:colOff>
      <xdr:row>62</xdr:row>
      <xdr:rowOff>133350</xdr:rowOff>
    </xdr:to>
    <xdr:graphicFrame macro="">
      <xdr:nvGraphicFramePr>
        <xdr:cNvPr id="1052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66"/>
  <sheetViews>
    <sheetView tabSelected="1" workbookViewId="0">
      <pane ySplit="1" topLeftCell="A38" activePane="bottomLeft" state="frozen"/>
      <selection pane="bottomLeft" activeCell="A65" sqref="A65:I65"/>
    </sheetView>
  </sheetViews>
  <sheetFormatPr defaultColWidth="14.42578125" defaultRowHeight="15.75" customHeight="1"/>
  <cols>
    <col min="2" max="2" width="21.5703125" customWidth="1"/>
    <col min="3" max="3" width="20" customWidth="1"/>
    <col min="4" max="27" width="21.5703125" customWidth="1"/>
  </cols>
  <sheetData>
    <row r="1" spans="2:21" ht="15.75" customHeight="1">
      <c r="B1" t="s">
        <v>0</v>
      </c>
      <c r="C1" t="s">
        <v>1</v>
      </c>
      <c r="D1" t="s">
        <v>2</v>
      </c>
      <c r="E1" t="s">
        <v>3</v>
      </c>
      <c r="F1" t="s">
        <v>4</v>
      </c>
      <c r="G1" s="4" t="s">
        <v>5</v>
      </c>
      <c r="H1" s="4" t="s">
        <v>82</v>
      </c>
      <c r="I1" s="4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2:21" ht="15.75" customHeight="1">
      <c r="B2" s="1">
        <v>43143.696954525461</v>
      </c>
      <c r="C2" s="2">
        <v>37004</v>
      </c>
      <c r="D2" s="3" t="s">
        <v>54</v>
      </c>
      <c r="E2" s="3" t="s">
        <v>20</v>
      </c>
      <c r="F2" s="3" t="s">
        <v>21</v>
      </c>
      <c r="G2" s="3">
        <v>1</v>
      </c>
      <c r="H2" s="3" t="str">
        <f t="shared" ref="H2:H8" si="0">IF(G2&gt;3,"Больше 3",IF(G2=3,"","Меньше 3"))</f>
        <v>Меньше 3</v>
      </c>
      <c r="I2" s="3">
        <v>5</v>
      </c>
      <c r="J2" s="3">
        <v>3</v>
      </c>
      <c r="K2" s="3">
        <v>5</v>
      </c>
      <c r="L2" s="3">
        <v>5</v>
      </c>
      <c r="M2" s="3">
        <v>1</v>
      </c>
      <c r="N2" s="3">
        <v>3</v>
      </c>
      <c r="O2" s="3" t="s">
        <v>22</v>
      </c>
      <c r="P2" s="3">
        <v>5</v>
      </c>
      <c r="Q2" s="3" t="s">
        <v>34</v>
      </c>
      <c r="R2" s="3" t="s">
        <v>25</v>
      </c>
      <c r="S2" s="3" t="s">
        <v>26</v>
      </c>
      <c r="T2" s="3" t="s">
        <v>40</v>
      </c>
      <c r="U2" s="3" t="s">
        <v>65</v>
      </c>
    </row>
    <row r="3" spans="2:21" ht="15.75" customHeight="1">
      <c r="B3" s="1">
        <v>43143.697191979169</v>
      </c>
      <c r="C3" s="2">
        <v>43140</v>
      </c>
      <c r="D3" s="3" t="s">
        <v>19</v>
      </c>
      <c r="E3" s="3" t="s">
        <v>33</v>
      </c>
      <c r="F3" s="3" t="s">
        <v>21</v>
      </c>
      <c r="G3" s="3">
        <v>1</v>
      </c>
      <c r="H3" s="3" t="str">
        <f t="shared" si="0"/>
        <v>Меньше 3</v>
      </c>
      <c r="I3" s="3">
        <v>2</v>
      </c>
      <c r="J3" s="3">
        <v>1</v>
      </c>
      <c r="K3" s="3">
        <v>1</v>
      </c>
      <c r="L3" s="3">
        <v>2</v>
      </c>
      <c r="M3" s="3">
        <v>2</v>
      </c>
      <c r="N3" s="3">
        <v>1</v>
      </c>
      <c r="O3" s="3" t="s">
        <v>22</v>
      </c>
      <c r="P3" s="3">
        <v>4</v>
      </c>
      <c r="Q3" s="3" t="s">
        <v>34</v>
      </c>
      <c r="R3" s="3" t="s">
        <v>25</v>
      </c>
      <c r="S3" s="3" t="s">
        <v>26</v>
      </c>
      <c r="T3" s="3" t="s">
        <v>40</v>
      </c>
      <c r="U3" s="3" t="s">
        <v>66</v>
      </c>
    </row>
    <row r="4" spans="2:21" ht="15.75" customHeight="1">
      <c r="B4" s="1">
        <v>43143.697405752318</v>
      </c>
      <c r="C4" s="2">
        <v>35772</v>
      </c>
      <c r="D4" s="3" t="s">
        <v>19</v>
      </c>
      <c r="E4" s="3" t="s">
        <v>20</v>
      </c>
      <c r="F4" s="3" t="s">
        <v>21</v>
      </c>
      <c r="G4" s="3">
        <v>2</v>
      </c>
      <c r="H4" s="3" t="str">
        <f t="shared" si="0"/>
        <v>Меньше 3</v>
      </c>
      <c r="I4" s="3">
        <v>1</v>
      </c>
      <c r="J4" s="3">
        <v>1</v>
      </c>
      <c r="K4" s="3">
        <v>1</v>
      </c>
      <c r="L4" s="3">
        <v>1</v>
      </c>
      <c r="M4" s="3">
        <v>2</v>
      </c>
      <c r="N4" s="3">
        <v>1</v>
      </c>
      <c r="O4" s="3" t="s">
        <v>22</v>
      </c>
      <c r="P4" s="3">
        <v>4</v>
      </c>
      <c r="Q4" s="3" t="s">
        <v>34</v>
      </c>
      <c r="R4" s="3" t="s">
        <v>67</v>
      </c>
      <c r="S4" s="3" t="s">
        <v>26</v>
      </c>
      <c r="T4" s="3" t="s">
        <v>40</v>
      </c>
      <c r="U4" s="3" t="s">
        <v>68</v>
      </c>
    </row>
    <row r="5" spans="2:21" ht="15.75" customHeight="1">
      <c r="B5" s="1">
        <v>43143.697655104166</v>
      </c>
      <c r="C5" s="2">
        <v>37765</v>
      </c>
      <c r="D5" s="3" t="s">
        <v>19</v>
      </c>
      <c r="E5" s="3" t="s">
        <v>20</v>
      </c>
      <c r="F5" s="3" t="s">
        <v>21</v>
      </c>
      <c r="G5" s="3">
        <v>2</v>
      </c>
      <c r="H5" s="3" t="str">
        <f t="shared" si="0"/>
        <v>Меньше 3</v>
      </c>
      <c r="I5" s="3">
        <v>1</v>
      </c>
      <c r="J5" s="3">
        <v>2</v>
      </c>
      <c r="K5" s="3">
        <v>2</v>
      </c>
      <c r="L5" s="3">
        <v>1</v>
      </c>
      <c r="M5" s="3">
        <v>2</v>
      </c>
      <c r="N5" s="3">
        <v>1</v>
      </c>
      <c r="O5" s="3" t="s">
        <v>22</v>
      </c>
      <c r="P5" s="3">
        <v>5</v>
      </c>
      <c r="Q5" s="3" t="s">
        <v>34</v>
      </c>
      <c r="R5" s="3" t="s">
        <v>29</v>
      </c>
      <c r="S5" s="3" t="s">
        <v>47</v>
      </c>
      <c r="T5" s="3" t="s">
        <v>40</v>
      </c>
      <c r="U5" s="3" t="s">
        <v>69</v>
      </c>
    </row>
    <row r="6" spans="2:21" ht="15.75" customHeight="1">
      <c r="B6" s="1">
        <v>43143.700568252316</v>
      </c>
      <c r="C6" s="2">
        <v>43143</v>
      </c>
      <c r="D6" s="3" t="s">
        <v>19</v>
      </c>
      <c r="E6" s="3" t="s">
        <v>33</v>
      </c>
      <c r="F6" s="3" t="s">
        <v>21</v>
      </c>
      <c r="G6" s="3">
        <v>2</v>
      </c>
      <c r="H6" s="3" t="str">
        <f t="shared" si="0"/>
        <v>Меньше 3</v>
      </c>
      <c r="I6" s="3">
        <v>3</v>
      </c>
      <c r="J6" s="3">
        <v>1</v>
      </c>
      <c r="K6" s="3">
        <v>1</v>
      </c>
      <c r="L6" s="3">
        <v>2</v>
      </c>
      <c r="M6" s="3">
        <v>1</v>
      </c>
      <c r="N6" s="3">
        <v>2</v>
      </c>
      <c r="O6" s="3" t="s">
        <v>42</v>
      </c>
      <c r="P6" s="3">
        <v>3</v>
      </c>
      <c r="Q6" s="3" t="s">
        <v>34</v>
      </c>
      <c r="R6" s="3" t="s">
        <v>29</v>
      </c>
      <c r="S6" s="3" t="s">
        <v>39</v>
      </c>
      <c r="T6" s="3" t="s">
        <v>40</v>
      </c>
      <c r="U6" s="3" t="s">
        <v>72</v>
      </c>
    </row>
    <row r="7" spans="2:21" ht="15.75" customHeight="1">
      <c r="B7" s="1">
        <v>43143.674216192128</v>
      </c>
      <c r="C7" s="2">
        <v>36452</v>
      </c>
      <c r="D7" s="3" t="s">
        <v>19</v>
      </c>
      <c r="E7" s="3" t="s">
        <v>33</v>
      </c>
      <c r="F7" s="3" t="s">
        <v>21</v>
      </c>
      <c r="G7" s="3">
        <v>3</v>
      </c>
      <c r="H7" s="3" t="str">
        <f t="shared" si="0"/>
        <v/>
      </c>
      <c r="I7" s="3">
        <v>4</v>
      </c>
      <c r="J7" s="3">
        <v>2</v>
      </c>
      <c r="K7" s="3">
        <v>1</v>
      </c>
      <c r="L7" s="3">
        <v>4</v>
      </c>
      <c r="M7" s="3">
        <v>2</v>
      </c>
      <c r="N7" s="3">
        <v>3</v>
      </c>
      <c r="O7" s="3" t="s">
        <v>22</v>
      </c>
      <c r="P7" s="3">
        <v>4</v>
      </c>
      <c r="Q7" s="3" t="s">
        <v>34</v>
      </c>
      <c r="R7" s="3" t="s">
        <v>35</v>
      </c>
      <c r="S7" s="3" t="s">
        <v>26</v>
      </c>
      <c r="T7" s="3" t="s">
        <v>26</v>
      </c>
      <c r="U7" s="3" t="s">
        <v>36</v>
      </c>
    </row>
    <row r="8" spans="2:21" ht="15.75" customHeight="1">
      <c r="B8" s="1">
        <v>43143.678803090283</v>
      </c>
      <c r="C8" s="2">
        <v>36239</v>
      </c>
      <c r="D8" s="3" t="s">
        <v>19</v>
      </c>
      <c r="E8" s="3" t="s">
        <v>20</v>
      </c>
      <c r="F8" s="3" t="s">
        <v>21</v>
      </c>
      <c r="G8" s="3">
        <v>3</v>
      </c>
      <c r="H8" s="3" t="str">
        <f t="shared" si="0"/>
        <v/>
      </c>
      <c r="I8" s="3">
        <v>4</v>
      </c>
      <c r="J8" s="3">
        <v>2</v>
      </c>
      <c r="K8" s="3">
        <v>2</v>
      </c>
      <c r="L8" s="3">
        <v>5</v>
      </c>
      <c r="M8" s="3">
        <v>2</v>
      </c>
      <c r="N8" s="3">
        <v>4</v>
      </c>
      <c r="O8" s="3" t="s">
        <v>42</v>
      </c>
      <c r="P8" s="3">
        <v>4</v>
      </c>
      <c r="Q8" s="3" t="s">
        <v>43</v>
      </c>
      <c r="R8" s="3" t="s">
        <v>29</v>
      </c>
      <c r="S8" s="3" t="s">
        <v>44</v>
      </c>
      <c r="T8" s="3" t="s">
        <v>45</v>
      </c>
      <c r="U8" s="3" t="s">
        <v>46</v>
      </c>
    </row>
    <row r="9" spans="2:21" ht="15.75" customHeight="1">
      <c r="B9" s="1">
        <v>43143.686839837959</v>
      </c>
      <c r="C9" s="2">
        <v>36179</v>
      </c>
      <c r="D9" s="3" t="s">
        <v>19</v>
      </c>
      <c r="E9" s="3" t="s">
        <v>33</v>
      </c>
      <c r="F9" s="3" t="s">
        <v>21</v>
      </c>
      <c r="G9" s="3">
        <v>3</v>
      </c>
      <c r="H9" s="3" t="str">
        <f t="shared" ref="H9:H33" si="1">IF(G9&gt;3,"Больше 3",IF(G9=3,"","Меньше 3"))</f>
        <v/>
      </c>
      <c r="I9" s="3">
        <v>3</v>
      </c>
      <c r="J9" s="3">
        <v>1</v>
      </c>
      <c r="K9" s="3">
        <v>2</v>
      </c>
      <c r="L9" s="3">
        <v>1</v>
      </c>
      <c r="M9" s="3">
        <v>1</v>
      </c>
      <c r="N9" s="3">
        <v>4</v>
      </c>
      <c r="O9" s="3" t="s">
        <v>22</v>
      </c>
      <c r="P9" s="3">
        <v>4</v>
      </c>
      <c r="Q9" s="3" t="s">
        <v>43</v>
      </c>
      <c r="R9" s="3" t="s">
        <v>25</v>
      </c>
      <c r="S9" s="3" t="s">
        <v>39</v>
      </c>
      <c r="T9" s="3" t="s">
        <v>58</v>
      </c>
      <c r="U9" s="3" t="s">
        <v>59</v>
      </c>
    </row>
    <row r="10" spans="2:21" ht="15.75" customHeight="1">
      <c r="B10" s="1">
        <v>43143.700129166667</v>
      </c>
      <c r="C10" s="2">
        <v>43143</v>
      </c>
      <c r="D10" s="3" t="s">
        <v>19</v>
      </c>
      <c r="E10" s="3" t="s">
        <v>33</v>
      </c>
      <c r="F10" s="3" t="s">
        <v>21</v>
      </c>
      <c r="G10" s="3">
        <v>3</v>
      </c>
      <c r="H10" s="3" t="str">
        <f t="shared" si="1"/>
        <v/>
      </c>
      <c r="I10" s="3">
        <v>3</v>
      </c>
      <c r="J10" s="3">
        <v>3</v>
      </c>
      <c r="K10" s="3">
        <v>2</v>
      </c>
      <c r="L10" s="3">
        <v>1</v>
      </c>
      <c r="M10" s="3">
        <v>2</v>
      </c>
      <c r="N10" s="3">
        <v>1</v>
      </c>
      <c r="O10" s="3" t="s">
        <v>22</v>
      </c>
      <c r="P10" s="3">
        <v>4</v>
      </c>
      <c r="Q10" s="3" t="s">
        <v>34</v>
      </c>
      <c r="R10" s="3" t="s">
        <v>29</v>
      </c>
      <c r="S10" s="3" t="s">
        <v>39</v>
      </c>
      <c r="T10" s="3" t="s">
        <v>40</v>
      </c>
      <c r="U10" s="3" t="s">
        <v>71</v>
      </c>
    </row>
    <row r="11" spans="2:21" ht="15.75" customHeight="1">
      <c r="B11" s="1">
        <v>43143.702037939816</v>
      </c>
      <c r="C11" s="2">
        <v>36515</v>
      </c>
      <c r="D11" s="3" t="s">
        <v>19</v>
      </c>
      <c r="E11" s="3" t="s">
        <v>33</v>
      </c>
      <c r="F11" s="3" t="s">
        <v>21</v>
      </c>
      <c r="G11" s="3">
        <v>3</v>
      </c>
      <c r="H11" s="3" t="str">
        <f t="shared" si="1"/>
        <v/>
      </c>
      <c r="I11" s="3">
        <v>3</v>
      </c>
      <c r="J11" s="3">
        <v>4</v>
      </c>
      <c r="K11" s="3">
        <v>2</v>
      </c>
      <c r="L11" s="3">
        <v>2</v>
      </c>
      <c r="M11" s="3">
        <v>2</v>
      </c>
      <c r="N11" s="3">
        <v>2</v>
      </c>
      <c r="O11" s="3" t="s">
        <v>22</v>
      </c>
      <c r="P11" s="3">
        <v>5</v>
      </c>
      <c r="Q11" s="3" t="s">
        <v>34</v>
      </c>
      <c r="R11" s="3" t="s">
        <v>25</v>
      </c>
      <c r="S11" s="3" t="s">
        <v>39</v>
      </c>
      <c r="T11" s="3" t="s">
        <v>40</v>
      </c>
      <c r="U11" s="3" t="s">
        <v>71</v>
      </c>
    </row>
    <row r="12" spans="2:21" ht="15.75" customHeight="1">
      <c r="B12" s="1">
        <v>43143.535898414353</v>
      </c>
      <c r="C12" s="2">
        <v>29622</v>
      </c>
      <c r="D12" s="3" t="s">
        <v>19</v>
      </c>
      <c r="E12" s="3" t="s">
        <v>20</v>
      </c>
      <c r="F12" s="3" t="s">
        <v>21</v>
      </c>
      <c r="G12" s="3">
        <v>4</v>
      </c>
      <c r="H12" s="3" t="str">
        <f t="shared" si="1"/>
        <v>Больше 3</v>
      </c>
      <c r="I12" s="3">
        <v>3</v>
      </c>
      <c r="J12" s="3">
        <v>1</v>
      </c>
      <c r="K12" s="3">
        <v>2</v>
      </c>
      <c r="L12" s="3">
        <v>3</v>
      </c>
      <c r="M12" s="3">
        <v>3</v>
      </c>
      <c r="N12" s="3">
        <v>4</v>
      </c>
      <c r="O12" s="3" t="s">
        <v>22</v>
      </c>
      <c r="P12" s="3" t="s">
        <v>23</v>
      </c>
      <c r="Q12" s="3" t="s">
        <v>28</v>
      </c>
      <c r="R12" s="3" t="s">
        <v>29</v>
      </c>
      <c r="S12" s="3" t="s">
        <v>30</v>
      </c>
      <c r="T12" s="3" t="s">
        <v>31</v>
      </c>
      <c r="U12" s="3" t="s">
        <v>32</v>
      </c>
    </row>
    <row r="13" spans="2:21" ht="15.75" customHeight="1">
      <c r="B13" s="1">
        <v>43143.676229710647</v>
      </c>
      <c r="C13" s="2">
        <v>36560</v>
      </c>
      <c r="D13" s="3" t="s">
        <v>19</v>
      </c>
      <c r="E13" s="3" t="s">
        <v>37</v>
      </c>
      <c r="F13" s="3" t="s">
        <v>21</v>
      </c>
      <c r="G13" s="3">
        <v>4</v>
      </c>
      <c r="H13" s="3" t="str">
        <f t="shared" si="1"/>
        <v>Больше 3</v>
      </c>
      <c r="I13" s="3">
        <v>4</v>
      </c>
      <c r="J13" s="3">
        <v>4</v>
      </c>
      <c r="K13" s="3">
        <v>4</v>
      </c>
      <c r="L13" s="3">
        <v>3</v>
      </c>
      <c r="M13" s="3">
        <v>3</v>
      </c>
      <c r="N13" s="3">
        <v>1</v>
      </c>
      <c r="O13" s="3" t="s">
        <v>22</v>
      </c>
      <c r="P13" s="3">
        <v>5</v>
      </c>
      <c r="Q13" s="3" t="s">
        <v>34</v>
      </c>
      <c r="R13" s="3" t="s">
        <v>38</v>
      </c>
      <c r="S13" s="3" t="s">
        <v>39</v>
      </c>
      <c r="T13" s="3" t="s">
        <v>40</v>
      </c>
      <c r="U13" s="3" t="s">
        <v>41</v>
      </c>
    </row>
    <row r="14" spans="2:21" ht="15.75" customHeight="1">
      <c r="B14" s="1">
        <v>43143.685483912035</v>
      </c>
      <c r="C14" s="2">
        <v>37244</v>
      </c>
      <c r="D14" s="3" t="s">
        <v>19</v>
      </c>
      <c r="E14" s="3" t="s">
        <v>33</v>
      </c>
      <c r="F14" s="3" t="s">
        <v>21</v>
      </c>
      <c r="G14" s="3">
        <v>4</v>
      </c>
      <c r="H14" s="3" t="str">
        <f t="shared" si="1"/>
        <v>Больше 3</v>
      </c>
      <c r="I14" s="3">
        <v>5</v>
      </c>
      <c r="J14" s="3">
        <v>3</v>
      </c>
      <c r="K14" s="3">
        <v>2</v>
      </c>
      <c r="L14" s="3">
        <v>4</v>
      </c>
      <c r="M14" s="3">
        <v>1</v>
      </c>
      <c r="N14" s="3">
        <v>3</v>
      </c>
      <c r="O14" s="3" t="s">
        <v>22</v>
      </c>
      <c r="P14" s="3">
        <v>5</v>
      </c>
      <c r="Q14" s="3" t="s">
        <v>34</v>
      </c>
      <c r="R14" s="3" t="s">
        <v>29</v>
      </c>
      <c r="S14" s="3" t="s">
        <v>44</v>
      </c>
      <c r="T14" s="3" t="s">
        <v>40</v>
      </c>
      <c r="U14" s="3" t="s">
        <v>57</v>
      </c>
    </row>
    <row r="15" spans="2:21" ht="15.75" customHeight="1">
      <c r="B15" s="1">
        <v>43143.687869687499</v>
      </c>
      <c r="C15" s="2">
        <v>36161</v>
      </c>
      <c r="D15" s="3" t="s">
        <v>54</v>
      </c>
      <c r="E15" s="3" t="s">
        <v>37</v>
      </c>
      <c r="F15" s="3" t="s">
        <v>21</v>
      </c>
      <c r="G15" s="3">
        <v>4</v>
      </c>
      <c r="H15" s="3" t="str">
        <f t="shared" si="1"/>
        <v>Больше 3</v>
      </c>
      <c r="I15" s="3">
        <v>1</v>
      </c>
      <c r="J15" s="3">
        <v>5</v>
      </c>
      <c r="K15" s="3">
        <v>3</v>
      </c>
      <c r="L15" s="3">
        <v>4</v>
      </c>
      <c r="M15" s="3">
        <v>1</v>
      </c>
      <c r="N15" s="3">
        <v>1</v>
      </c>
      <c r="O15" s="3" t="s">
        <v>22</v>
      </c>
      <c r="P15" s="3">
        <v>5</v>
      </c>
      <c r="Q15" s="3" t="s">
        <v>34</v>
      </c>
      <c r="R15" s="3" t="s">
        <v>25</v>
      </c>
      <c r="S15" s="3" t="s">
        <v>26</v>
      </c>
      <c r="T15" s="3" t="s">
        <v>26</v>
      </c>
      <c r="U15" s="3" t="s">
        <v>60</v>
      </c>
    </row>
    <row r="16" spans="2:21" ht="15.75" customHeight="1">
      <c r="B16" s="1">
        <v>43143.695512048609</v>
      </c>
      <c r="C16" s="2">
        <v>36188</v>
      </c>
      <c r="D16" s="3" t="s">
        <v>19</v>
      </c>
      <c r="E16" s="3" t="s">
        <v>37</v>
      </c>
      <c r="F16" s="3" t="s">
        <v>21</v>
      </c>
      <c r="G16" s="3">
        <v>4</v>
      </c>
      <c r="H16" s="3" t="str">
        <f t="shared" si="1"/>
        <v>Больше 3</v>
      </c>
      <c r="I16" s="3">
        <v>3</v>
      </c>
      <c r="J16" s="3">
        <v>5</v>
      </c>
      <c r="K16" s="3">
        <v>4</v>
      </c>
      <c r="L16" s="3">
        <v>4</v>
      </c>
      <c r="M16" s="3">
        <v>1</v>
      </c>
      <c r="N16" s="3">
        <v>4</v>
      </c>
      <c r="O16" s="3" t="s">
        <v>22</v>
      </c>
      <c r="P16" s="3">
        <v>5</v>
      </c>
      <c r="Q16" s="3" t="s">
        <v>43</v>
      </c>
      <c r="R16" s="3" t="s">
        <v>29</v>
      </c>
      <c r="S16" s="3" t="s">
        <v>47</v>
      </c>
      <c r="T16" s="3" t="s">
        <v>45</v>
      </c>
      <c r="U16" s="3" t="s">
        <v>62</v>
      </c>
    </row>
    <row r="17" spans="2:21" ht="15.75" customHeight="1">
      <c r="B17" s="1">
        <v>43143.696841041667</v>
      </c>
      <c r="C17" s="2">
        <v>36485</v>
      </c>
      <c r="D17" s="3" t="s">
        <v>19</v>
      </c>
      <c r="E17" s="3" t="s">
        <v>33</v>
      </c>
      <c r="F17" s="3" t="s">
        <v>21</v>
      </c>
      <c r="G17" s="3">
        <v>4</v>
      </c>
      <c r="H17" s="3" t="str">
        <f t="shared" si="1"/>
        <v>Больше 3</v>
      </c>
      <c r="I17" s="3">
        <v>5</v>
      </c>
      <c r="J17" s="3">
        <v>2</v>
      </c>
      <c r="K17" s="3">
        <v>2</v>
      </c>
      <c r="L17" s="3">
        <v>4</v>
      </c>
      <c r="M17" s="3">
        <v>2</v>
      </c>
      <c r="N17" s="3">
        <v>2</v>
      </c>
      <c r="O17" s="3" t="s">
        <v>22</v>
      </c>
      <c r="P17" s="3">
        <v>4</v>
      </c>
      <c r="Q17" s="3" t="s">
        <v>43</v>
      </c>
      <c r="R17" s="3" t="s">
        <v>29</v>
      </c>
      <c r="S17" s="3" t="s">
        <v>47</v>
      </c>
      <c r="T17" s="3" t="s">
        <v>40</v>
      </c>
      <c r="U17" s="3" t="s">
        <v>63</v>
      </c>
    </row>
    <row r="18" spans="2:21" ht="15.75" customHeight="1">
      <c r="B18" s="1">
        <v>43143.698112905091</v>
      </c>
      <c r="C18" s="2">
        <v>36502</v>
      </c>
      <c r="D18" s="3" t="s">
        <v>19</v>
      </c>
      <c r="E18" s="3" t="s">
        <v>37</v>
      </c>
      <c r="F18" s="3" t="s">
        <v>21</v>
      </c>
      <c r="G18" s="3">
        <v>4</v>
      </c>
      <c r="H18" s="3" t="str">
        <f t="shared" si="1"/>
        <v>Больше 3</v>
      </c>
      <c r="I18" s="3">
        <v>3</v>
      </c>
      <c r="J18" s="3">
        <v>5</v>
      </c>
      <c r="K18" s="3">
        <v>4</v>
      </c>
      <c r="L18" s="3">
        <v>2</v>
      </c>
      <c r="M18" s="3">
        <v>1</v>
      </c>
      <c r="N18" s="3">
        <v>2</v>
      </c>
      <c r="O18" s="3" t="s">
        <v>22</v>
      </c>
      <c r="P18" s="3">
        <v>5</v>
      </c>
      <c r="Q18" s="3" t="s">
        <v>34</v>
      </c>
      <c r="R18" s="3" t="s">
        <v>29</v>
      </c>
      <c r="S18" s="3" t="s">
        <v>47</v>
      </c>
      <c r="T18" s="3" t="s">
        <v>40</v>
      </c>
      <c r="U18" s="3" t="s">
        <v>70</v>
      </c>
    </row>
    <row r="19" spans="2:21" ht="15.75" customHeight="1">
      <c r="B19" s="1">
        <v>43143.702049340282</v>
      </c>
      <c r="C19" s="2">
        <v>37120</v>
      </c>
      <c r="D19" s="3" t="s">
        <v>19</v>
      </c>
      <c r="E19" s="3" t="s">
        <v>37</v>
      </c>
      <c r="F19" s="3" t="s">
        <v>21</v>
      </c>
      <c r="G19" s="3">
        <v>4</v>
      </c>
      <c r="H19" s="3" t="str">
        <f t="shared" si="1"/>
        <v>Больше 3</v>
      </c>
      <c r="I19" s="3">
        <v>5</v>
      </c>
      <c r="J19" s="3">
        <v>5</v>
      </c>
      <c r="K19" s="3">
        <v>3</v>
      </c>
      <c r="L19" s="3">
        <v>3</v>
      </c>
      <c r="M19" s="3">
        <v>1</v>
      </c>
      <c r="N19" s="3">
        <v>5</v>
      </c>
      <c r="O19" s="3" t="s">
        <v>42</v>
      </c>
      <c r="P19" s="3">
        <v>5</v>
      </c>
      <c r="Q19" s="3" t="s">
        <v>24</v>
      </c>
      <c r="R19" s="3" t="s">
        <v>25</v>
      </c>
      <c r="S19" s="3" t="s">
        <v>26</v>
      </c>
      <c r="T19" s="3" t="s">
        <v>26</v>
      </c>
      <c r="U19" s="3" t="s">
        <v>74</v>
      </c>
    </row>
    <row r="20" spans="2:21" ht="15.75" customHeight="1">
      <c r="B20" s="1">
        <v>43143.411323981483</v>
      </c>
      <c r="C20" s="2">
        <v>35180</v>
      </c>
      <c r="D20" s="3" t="s">
        <v>19</v>
      </c>
      <c r="E20" s="3" t="s">
        <v>20</v>
      </c>
      <c r="F20" s="3" t="s">
        <v>21</v>
      </c>
      <c r="G20" s="3">
        <v>5</v>
      </c>
      <c r="H20" s="3" t="str">
        <f t="shared" si="1"/>
        <v>Больше 3</v>
      </c>
      <c r="I20" s="3">
        <v>5</v>
      </c>
      <c r="J20" s="3">
        <v>5</v>
      </c>
      <c r="K20" s="3">
        <v>5</v>
      </c>
      <c r="L20" s="3">
        <v>1</v>
      </c>
      <c r="M20" s="3">
        <v>1</v>
      </c>
      <c r="N20" s="3">
        <v>1</v>
      </c>
      <c r="O20" s="3" t="s">
        <v>22</v>
      </c>
      <c r="P20" s="3" t="s">
        <v>23</v>
      </c>
      <c r="Q20" s="3" t="s">
        <v>24</v>
      </c>
      <c r="R20" s="3" t="s">
        <v>25</v>
      </c>
      <c r="S20" s="3" t="s">
        <v>26</v>
      </c>
      <c r="T20" s="3" t="s">
        <v>26</v>
      </c>
      <c r="U20" s="3" t="s">
        <v>27</v>
      </c>
    </row>
    <row r="21" spans="2:21" ht="15.75" customHeight="1">
      <c r="B21" s="1">
        <v>43143.681044583333</v>
      </c>
      <c r="C21" s="2">
        <v>36331</v>
      </c>
      <c r="D21" s="3" t="s">
        <v>19</v>
      </c>
      <c r="E21" s="3" t="s">
        <v>37</v>
      </c>
      <c r="F21" s="3" t="s">
        <v>21</v>
      </c>
      <c r="G21" s="3">
        <v>5</v>
      </c>
      <c r="H21" s="3" t="str">
        <f t="shared" si="1"/>
        <v>Больше 3</v>
      </c>
      <c r="I21" s="3">
        <v>1</v>
      </c>
      <c r="J21" s="3">
        <v>3</v>
      </c>
      <c r="K21" s="3">
        <v>5</v>
      </c>
      <c r="L21" s="3">
        <v>4</v>
      </c>
      <c r="M21" s="3">
        <v>1</v>
      </c>
      <c r="N21" s="3">
        <v>2</v>
      </c>
      <c r="O21" s="3" t="s">
        <v>42</v>
      </c>
      <c r="P21" s="3">
        <v>4</v>
      </c>
      <c r="Q21" s="3" t="s">
        <v>34</v>
      </c>
      <c r="R21" s="3" t="s">
        <v>29</v>
      </c>
      <c r="S21" s="3" t="s">
        <v>47</v>
      </c>
      <c r="T21" s="3" t="s">
        <v>40</v>
      </c>
      <c r="U21" s="3" t="s">
        <v>48</v>
      </c>
    </row>
    <row r="22" spans="2:21" ht="15.75" customHeight="1">
      <c r="B22" s="1">
        <v>43143.682202592594</v>
      </c>
      <c r="C22" s="2">
        <v>36703</v>
      </c>
      <c r="D22" s="3" t="s">
        <v>19</v>
      </c>
      <c r="E22" s="3" t="s">
        <v>33</v>
      </c>
      <c r="F22" s="3" t="s">
        <v>21</v>
      </c>
      <c r="G22" s="3">
        <v>5</v>
      </c>
      <c r="H22" s="3" t="str">
        <f t="shared" si="1"/>
        <v>Больше 3</v>
      </c>
      <c r="I22" s="3">
        <v>4</v>
      </c>
      <c r="J22" s="3">
        <v>4</v>
      </c>
      <c r="K22" s="3">
        <v>4</v>
      </c>
      <c r="L22" s="3">
        <v>4</v>
      </c>
      <c r="M22" s="3">
        <v>2</v>
      </c>
      <c r="N22" s="3">
        <v>4</v>
      </c>
      <c r="O22" s="3" t="s">
        <v>22</v>
      </c>
      <c r="P22" s="3">
        <v>5</v>
      </c>
      <c r="Q22" s="3" t="s">
        <v>34</v>
      </c>
      <c r="R22" s="3" t="s">
        <v>25</v>
      </c>
      <c r="S22" s="3" t="s">
        <v>26</v>
      </c>
      <c r="T22" s="3" t="s">
        <v>40</v>
      </c>
      <c r="U22" s="3" t="s">
        <v>49</v>
      </c>
    </row>
    <row r="23" spans="2:21" ht="15.75" customHeight="1">
      <c r="B23" s="1">
        <v>43143.682927870366</v>
      </c>
      <c r="C23" s="2">
        <v>37545</v>
      </c>
      <c r="D23" s="3" t="s">
        <v>19</v>
      </c>
      <c r="E23" s="3" t="s">
        <v>33</v>
      </c>
      <c r="F23" s="3" t="s">
        <v>21</v>
      </c>
      <c r="G23" s="3">
        <v>5</v>
      </c>
      <c r="H23" s="3" t="str">
        <f t="shared" si="1"/>
        <v>Больше 3</v>
      </c>
      <c r="I23" s="3">
        <v>5</v>
      </c>
      <c r="J23" s="3">
        <v>5</v>
      </c>
      <c r="K23" s="3">
        <v>5</v>
      </c>
      <c r="L23" s="3">
        <v>5</v>
      </c>
      <c r="M23" s="3">
        <v>1</v>
      </c>
      <c r="N23" s="3">
        <v>5</v>
      </c>
      <c r="O23" s="3" t="s">
        <v>22</v>
      </c>
      <c r="P23" s="3">
        <v>5</v>
      </c>
      <c r="Q23" s="3" t="s">
        <v>43</v>
      </c>
      <c r="R23" s="3" t="s">
        <v>29</v>
      </c>
      <c r="S23" s="3" t="s">
        <v>30</v>
      </c>
      <c r="T23" s="3" t="s">
        <v>40</v>
      </c>
      <c r="U23" s="3" t="s">
        <v>50</v>
      </c>
    </row>
    <row r="24" spans="2:21" ht="15.75" customHeight="1">
      <c r="B24" s="1">
        <v>43143.683326689817</v>
      </c>
      <c r="C24" s="2">
        <v>37059</v>
      </c>
      <c r="D24" s="3" t="s">
        <v>19</v>
      </c>
      <c r="E24" s="3" t="s">
        <v>33</v>
      </c>
      <c r="F24" s="3" t="s">
        <v>21</v>
      </c>
      <c r="G24" s="3">
        <v>5</v>
      </c>
      <c r="H24" s="3" t="str">
        <f t="shared" si="1"/>
        <v>Больше 3</v>
      </c>
      <c r="I24" s="3">
        <v>3</v>
      </c>
      <c r="J24" s="3">
        <v>5</v>
      </c>
      <c r="K24" s="3">
        <v>1</v>
      </c>
      <c r="L24" s="3">
        <v>5</v>
      </c>
      <c r="M24" s="3">
        <v>1</v>
      </c>
      <c r="N24" s="3">
        <v>1</v>
      </c>
      <c r="O24" s="3" t="s">
        <v>22</v>
      </c>
      <c r="P24" s="3">
        <v>5</v>
      </c>
      <c r="Q24" s="3" t="s">
        <v>43</v>
      </c>
      <c r="R24" s="3" t="s">
        <v>29</v>
      </c>
      <c r="S24" s="3" t="s">
        <v>44</v>
      </c>
      <c r="T24" s="3" t="s">
        <v>51</v>
      </c>
      <c r="U24" s="3" t="s">
        <v>52</v>
      </c>
    </row>
    <row r="25" spans="2:21" ht="15.75" customHeight="1">
      <c r="B25" s="1">
        <v>43143.684187395833</v>
      </c>
      <c r="C25" s="2">
        <v>37055</v>
      </c>
      <c r="D25" s="3" t="s">
        <v>19</v>
      </c>
      <c r="E25" s="3" t="s">
        <v>33</v>
      </c>
      <c r="F25" s="3" t="s">
        <v>21</v>
      </c>
      <c r="G25" s="3">
        <v>5</v>
      </c>
      <c r="H25" s="3" t="str">
        <f t="shared" si="1"/>
        <v>Больше 3</v>
      </c>
      <c r="I25" s="3">
        <v>4</v>
      </c>
      <c r="J25" s="3">
        <v>3</v>
      </c>
      <c r="K25" s="3">
        <v>1</v>
      </c>
      <c r="L25" s="3">
        <v>5</v>
      </c>
      <c r="M25" s="3">
        <v>1</v>
      </c>
      <c r="N25" s="3">
        <v>2</v>
      </c>
      <c r="O25" s="3" t="s">
        <v>22</v>
      </c>
      <c r="P25" s="3">
        <v>5</v>
      </c>
      <c r="Q25" s="3" t="s">
        <v>34</v>
      </c>
      <c r="R25" s="3" t="s">
        <v>29</v>
      </c>
      <c r="S25" s="3" t="s">
        <v>47</v>
      </c>
      <c r="T25" s="3" t="s">
        <v>51</v>
      </c>
      <c r="U25" s="3" t="s">
        <v>53</v>
      </c>
    </row>
    <row r="26" spans="2:21" ht="15.75" customHeight="1">
      <c r="B26" s="1">
        <v>43143.685055254631</v>
      </c>
      <c r="C26" s="2">
        <v>38021</v>
      </c>
      <c r="D26" s="3" t="s">
        <v>54</v>
      </c>
      <c r="E26" s="3" t="s">
        <v>55</v>
      </c>
      <c r="F26" s="3" t="s">
        <v>21</v>
      </c>
      <c r="G26" s="3">
        <v>5</v>
      </c>
      <c r="H26" s="3" t="str">
        <f t="shared" si="1"/>
        <v>Больше 3</v>
      </c>
      <c r="I26" s="3">
        <v>3</v>
      </c>
      <c r="J26" s="3">
        <v>2</v>
      </c>
      <c r="K26" s="3">
        <v>2</v>
      </c>
      <c r="L26" s="3">
        <v>5</v>
      </c>
      <c r="M26" s="3">
        <v>1</v>
      </c>
      <c r="N26" s="3">
        <v>1</v>
      </c>
      <c r="O26" s="3" t="s">
        <v>22</v>
      </c>
      <c r="P26" s="3">
        <v>5</v>
      </c>
      <c r="Q26" s="3" t="s">
        <v>43</v>
      </c>
      <c r="R26" s="3" t="s">
        <v>29</v>
      </c>
      <c r="S26" s="3" t="s">
        <v>30</v>
      </c>
      <c r="T26" s="3" t="s">
        <v>51</v>
      </c>
      <c r="U26" s="3" t="s">
        <v>56</v>
      </c>
    </row>
    <row r="27" spans="2:21" ht="15.75" customHeight="1">
      <c r="B27" s="1">
        <v>43143.693233634258</v>
      </c>
      <c r="C27" s="2">
        <v>36192</v>
      </c>
      <c r="D27" s="3" t="s">
        <v>19</v>
      </c>
      <c r="E27" s="3" t="s">
        <v>20</v>
      </c>
      <c r="F27" s="3" t="s">
        <v>21</v>
      </c>
      <c r="G27" s="3">
        <v>5</v>
      </c>
      <c r="H27" s="3" t="str">
        <f t="shared" si="1"/>
        <v>Больше 3</v>
      </c>
      <c r="I27" s="3">
        <v>3</v>
      </c>
      <c r="J27" s="3">
        <v>4</v>
      </c>
      <c r="K27" s="3">
        <v>4</v>
      </c>
      <c r="L27" s="3">
        <v>4</v>
      </c>
      <c r="M27" s="3">
        <v>2</v>
      </c>
      <c r="N27" s="3">
        <v>3</v>
      </c>
      <c r="O27" s="3" t="s">
        <v>42</v>
      </c>
      <c r="P27" s="3">
        <v>5</v>
      </c>
      <c r="Q27" s="3" t="s">
        <v>34</v>
      </c>
      <c r="R27" s="3" t="s">
        <v>25</v>
      </c>
      <c r="S27" s="3" t="s">
        <v>39</v>
      </c>
      <c r="T27" s="3" t="s">
        <v>40</v>
      </c>
      <c r="U27" s="3" t="s">
        <v>61</v>
      </c>
    </row>
    <row r="28" spans="2:21" ht="15.75" customHeight="1">
      <c r="B28" s="1">
        <v>43143.696883564815</v>
      </c>
      <c r="C28" s="2">
        <v>37009</v>
      </c>
      <c r="D28" s="3" t="s">
        <v>19</v>
      </c>
      <c r="E28" s="3" t="s">
        <v>20</v>
      </c>
      <c r="F28" s="3" t="s">
        <v>21</v>
      </c>
      <c r="G28" s="3">
        <v>5</v>
      </c>
      <c r="H28" s="3" t="str">
        <f t="shared" si="1"/>
        <v>Больше 3</v>
      </c>
      <c r="I28" s="3">
        <v>5</v>
      </c>
      <c r="J28" s="3">
        <v>4</v>
      </c>
      <c r="K28" s="3">
        <v>3</v>
      </c>
      <c r="L28" s="3">
        <v>5</v>
      </c>
      <c r="M28" s="3">
        <v>1</v>
      </c>
      <c r="N28" s="3">
        <v>2</v>
      </c>
      <c r="O28" s="3" t="s">
        <v>22</v>
      </c>
      <c r="P28" s="3">
        <v>5</v>
      </c>
      <c r="Q28" s="3" t="s">
        <v>43</v>
      </c>
      <c r="R28" s="3" t="s">
        <v>29</v>
      </c>
      <c r="S28" s="3" t="s">
        <v>44</v>
      </c>
      <c r="T28" s="3" t="s">
        <v>58</v>
      </c>
      <c r="U28" s="3" t="s">
        <v>64</v>
      </c>
    </row>
    <row r="29" spans="2:21" ht="15.75" customHeight="1">
      <c r="B29" s="1">
        <v>43143.700873715279</v>
      </c>
      <c r="C29" s="2">
        <v>37217</v>
      </c>
      <c r="D29" s="3" t="s">
        <v>19</v>
      </c>
      <c r="E29" s="3" t="s">
        <v>33</v>
      </c>
      <c r="F29" s="3" t="s">
        <v>21</v>
      </c>
      <c r="G29" s="3">
        <v>5</v>
      </c>
      <c r="H29" s="3" t="str">
        <f t="shared" si="1"/>
        <v>Больше 3</v>
      </c>
      <c r="I29" s="3">
        <v>1</v>
      </c>
      <c r="J29" s="3">
        <v>5</v>
      </c>
      <c r="K29" s="3">
        <v>5</v>
      </c>
      <c r="L29" s="3">
        <v>2</v>
      </c>
      <c r="M29" s="3">
        <v>1</v>
      </c>
      <c r="N29" s="3">
        <v>1</v>
      </c>
      <c r="O29" s="3" t="s">
        <v>22</v>
      </c>
      <c r="P29" s="3">
        <v>5</v>
      </c>
      <c r="Q29" s="3" t="s">
        <v>34</v>
      </c>
      <c r="R29" s="3" t="s">
        <v>25</v>
      </c>
      <c r="S29" s="3" t="s">
        <v>26</v>
      </c>
      <c r="T29" s="3" t="s">
        <v>26</v>
      </c>
      <c r="U29" s="3" t="s">
        <v>73</v>
      </c>
    </row>
    <row r="30" spans="2:21" ht="15.75" customHeight="1">
      <c r="B30" s="1">
        <v>43143.702289004628</v>
      </c>
      <c r="C30" s="2">
        <v>32248</v>
      </c>
      <c r="D30" s="3" t="s">
        <v>19</v>
      </c>
      <c r="E30" s="3" t="s">
        <v>33</v>
      </c>
      <c r="F30" s="3" t="s">
        <v>21</v>
      </c>
      <c r="G30" s="3">
        <v>5</v>
      </c>
      <c r="H30" s="3" t="str">
        <f t="shared" si="1"/>
        <v>Больше 3</v>
      </c>
      <c r="I30" s="3">
        <v>5</v>
      </c>
      <c r="J30" s="3">
        <v>3</v>
      </c>
      <c r="K30" s="3">
        <v>3</v>
      </c>
      <c r="L30" s="3">
        <v>5</v>
      </c>
      <c r="M30" s="3">
        <v>1</v>
      </c>
      <c r="N30" s="3">
        <v>4</v>
      </c>
      <c r="O30" s="3" t="s">
        <v>22</v>
      </c>
      <c r="P30" s="3">
        <v>5</v>
      </c>
      <c r="Q30" s="3" t="s">
        <v>34</v>
      </c>
      <c r="R30" s="3" t="s">
        <v>29</v>
      </c>
      <c r="S30" s="3" t="s">
        <v>47</v>
      </c>
      <c r="T30" s="3" t="s">
        <v>40</v>
      </c>
      <c r="U30" s="3" t="s">
        <v>75</v>
      </c>
    </row>
    <row r="31" spans="2:21" ht="15.75" customHeight="1">
      <c r="B31" s="1">
        <v>43143.702984641204</v>
      </c>
      <c r="C31" s="2">
        <v>39525</v>
      </c>
      <c r="D31" s="3" t="s">
        <v>19</v>
      </c>
      <c r="E31" s="3" t="s">
        <v>37</v>
      </c>
      <c r="F31" s="3" t="s">
        <v>21</v>
      </c>
      <c r="G31" s="3">
        <v>5</v>
      </c>
      <c r="H31" s="3" t="str">
        <f t="shared" si="1"/>
        <v>Больше 3</v>
      </c>
      <c r="I31" s="3">
        <v>4</v>
      </c>
      <c r="J31" s="3">
        <v>4</v>
      </c>
      <c r="K31" s="3">
        <v>5</v>
      </c>
      <c r="L31" s="3">
        <v>5</v>
      </c>
      <c r="M31" s="3">
        <v>3</v>
      </c>
      <c r="N31" s="3">
        <v>5</v>
      </c>
      <c r="O31" s="3" t="s">
        <v>22</v>
      </c>
      <c r="P31" s="3">
        <v>5</v>
      </c>
      <c r="Q31" s="3" t="s">
        <v>34</v>
      </c>
      <c r="R31" s="3" t="s">
        <v>25</v>
      </c>
      <c r="S31" s="3" t="s">
        <v>26</v>
      </c>
      <c r="T31" s="3" t="s">
        <v>40</v>
      </c>
      <c r="U31" s="3" t="s">
        <v>76</v>
      </c>
    </row>
    <row r="32" spans="2:21" ht="15.75" customHeight="1">
      <c r="B32" s="1">
        <v>43143.70607803241</v>
      </c>
      <c r="C32" s="2">
        <v>43143</v>
      </c>
      <c r="D32" s="3" t="s">
        <v>19</v>
      </c>
      <c r="E32" s="3" t="s">
        <v>33</v>
      </c>
      <c r="F32" s="3" t="s">
        <v>21</v>
      </c>
      <c r="G32" s="3">
        <v>5</v>
      </c>
      <c r="H32" s="3" t="str">
        <f t="shared" si="1"/>
        <v>Больше 3</v>
      </c>
      <c r="I32" s="3">
        <v>1</v>
      </c>
      <c r="J32" s="3">
        <v>5</v>
      </c>
      <c r="K32" s="3">
        <v>5</v>
      </c>
      <c r="L32" s="3">
        <v>3</v>
      </c>
      <c r="M32" s="3">
        <v>1</v>
      </c>
      <c r="N32" s="3">
        <v>2</v>
      </c>
      <c r="O32" s="3" t="s">
        <v>22</v>
      </c>
      <c r="P32" s="3">
        <v>5</v>
      </c>
      <c r="Q32" s="3" t="s">
        <v>43</v>
      </c>
      <c r="R32" s="3" t="s">
        <v>29</v>
      </c>
      <c r="S32" s="3" t="s">
        <v>39</v>
      </c>
      <c r="T32" s="3" t="s">
        <v>58</v>
      </c>
      <c r="U32" s="3" t="s">
        <v>77</v>
      </c>
    </row>
    <row r="33" spans="1:36" ht="15.75" customHeight="1">
      <c r="B33" s="1">
        <v>43143.70635212963</v>
      </c>
      <c r="C33" s="2">
        <v>36998</v>
      </c>
      <c r="D33" s="3" t="s">
        <v>19</v>
      </c>
      <c r="E33" s="3" t="s">
        <v>33</v>
      </c>
      <c r="F33" s="3" t="s">
        <v>21</v>
      </c>
      <c r="G33" s="3">
        <v>5</v>
      </c>
      <c r="H33" s="3" t="str">
        <f t="shared" si="1"/>
        <v>Больше 3</v>
      </c>
      <c r="I33" s="3">
        <v>5</v>
      </c>
      <c r="J33" s="3">
        <v>3</v>
      </c>
      <c r="K33" s="3">
        <v>4</v>
      </c>
      <c r="L33" s="3">
        <v>5</v>
      </c>
      <c r="M33" s="3">
        <v>1</v>
      </c>
      <c r="N33" s="3">
        <v>2</v>
      </c>
      <c r="O33" s="3" t="s">
        <v>22</v>
      </c>
      <c r="P33" s="3">
        <v>5</v>
      </c>
      <c r="Q33" s="3" t="s">
        <v>24</v>
      </c>
      <c r="R33" s="3" t="s">
        <v>25</v>
      </c>
      <c r="S33" s="3" t="s">
        <v>26</v>
      </c>
      <c r="T33" s="3" t="s">
        <v>26</v>
      </c>
      <c r="U33" s="3" t="s">
        <v>74</v>
      </c>
    </row>
    <row r="34" spans="1:36" ht="15.75" customHeight="1">
      <c r="B34" s="1"/>
      <c r="C34" s="2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:36" ht="15.75" customHeight="1">
      <c r="A35" s="4" t="s">
        <v>78</v>
      </c>
      <c r="B35" s="5"/>
      <c r="C35" s="5"/>
      <c r="D35" s="7"/>
      <c r="E35" s="7"/>
      <c r="F35" s="7"/>
      <c r="G35" s="7">
        <f>SUM(G2:G33)</f>
        <v>125</v>
      </c>
      <c r="H35" s="7"/>
      <c r="I35" s="7">
        <f t="shared" ref="I35:N35" si="2">SUM(I2:I33)</f>
        <v>107</v>
      </c>
      <c r="J35" s="7">
        <f t="shared" si="2"/>
        <v>105</v>
      </c>
      <c r="K35" s="7">
        <f t="shared" si="2"/>
        <v>95</v>
      </c>
      <c r="L35" s="7">
        <f t="shared" si="2"/>
        <v>109</v>
      </c>
      <c r="M35" s="7">
        <f t="shared" si="2"/>
        <v>48</v>
      </c>
      <c r="N35" s="7">
        <f t="shared" si="2"/>
        <v>79</v>
      </c>
      <c r="O35" s="7"/>
      <c r="P35" s="7">
        <f>SUM(P2:P33)</f>
        <v>140</v>
      </c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1:36" ht="15.75" customHeight="1">
      <c r="A36" s="4" t="s">
        <v>79</v>
      </c>
      <c r="B36" s="5">
        <f>AVERAGE(B2:B33)</f>
        <v>43143.679017562215</v>
      </c>
      <c r="C36" s="5">
        <f>AVERAGE(C2:C33)</f>
        <v>37233.125</v>
      </c>
      <c r="D36" s="7"/>
      <c r="E36" s="7"/>
      <c r="F36" s="7"/>
      <c r="G36" s="7">
        <f>AVERAGE(G2:G33)</f>
        <v>3.90625</v>
      </c>
      <c r="H36" s="7"/>
      <c r="I36" s="7">
        <f t="shared" ref="I36:N36" si="3">AVERAGE(I2:I33)</f>
        <v>3.34375</v>
      </c>
      <c r="J36" s="7">
        <f t="shared" si="3"/>
        <v>3.28125</v>
      </c>
      <c r="K36" s="7">
        <f t="shared" si="3"/>
        <v>2.96875</v>
      </c>
      <c r="L36" s="7">
        <f t="shared" si="3"/>
        <v>3.40625</v>
      </c>
      <c r="M36" s="7">
        <f t="shared" si="3"/>
        <v>1.5</v>
      </c>
      <c r="N36" s="7">
        <f t="shared" si="3"/>
        <v>2.46875</v>
      </c>
      <c r="O36" s="7"/>
      <c r="P36" s="7">
        <f>AVERAGE(P2:P33)</f>
        <v>4.666666666666667</v>
      </c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1:36" ht="15.75" customHeight="1">
      <c r="A37" s="4" t="s">
        <v>80</v>
      </c>
      <c r="B37" s="6">
        <f>MIN(B2:B33)</f>
        <v>43143.411323981483</v>
      </c>
      <c r="C37" s="6">
        <f>MIN(C2:C33)</f>
        <v>29622</v>
      </c>
      <c r="D37" s="8"/>
      <c r="E37" s="8"/>
      <c r="F37" s="8"/>
      <c r="G37" s="8">
        <f>MIN(G2:G33)</f>
        <v>1</v>
      </c>
      <c r="H37" s="8"/>
      <c r="I37" s="8">
        <f t="shared" ref="I37:N37" si="4">MIN(I2:I33)</f>
        <v>1</v>
      </c>
      <c r="J37" s="8">
        <f t="shared" si="4"/>
        <v>1</v>
      </c>
      <c r="K37" s="8">
        <f t="shared" si="4"/>
        <v>1</v>
      </c>
      <c r="L37" s="8">
        <f t="shared" si="4"/>
        <v>1</v>
      </c>
      <c r="M37" s="8">
        <f t="shared" si="4"/>
        <v>1</v>
      </c>
      <c r="N37" s="8">
        <f t="shared" si="4"/>
        <v>1</v>
      </c>
      <c r="O37" s="8"/>
      <c r="P37" s="8">
        <f>MIN(P2:P33)</f>
        <v>3</v>
      </c>
      <c r="Q37" s="8"/>
      <c r="R37" s="8"/>
      <c r="S37" s="8"/>
      <c r="T37" s="8"/>
      <c r="U37" s="8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1:36" ht="15.75" customHeight="1">
      <c r="A38" s="4" t="s">
        <v>81</v>
      </c>
      <c r="B38" s="5">
        <f>MAX(B2:B33)</f>
        <v>43143.70635212963</v>
      </c>
      <c r="C38" s="5">
        <f>MAX(C2:C33)</f>
        <v>43143</v>
      </c>
      <c r="D38" s="7"/>
      <c r="E38" s="7"/>
      <c r="F38" s="7"/>
      <c r="G38" s="7">
        <f>MAX(G2:G33)</f>
        <v>5</v>
      </c>
      <c r="H38" s="7"/>
      <c r="I38" s="7">
        <f t="shared" ref="I38:N38" si="5">MAX(I2:I33)</f>
        <v>5</v>
      </c>
      <c r="J38" s="7">
        <f t="shared" si="5"/>
        <v>5</v>
      </c>
      <c r="K38" s="7">
        <f t="shared" si="5"/>
        <v>5</v>
      </c>
      <c r="L38" s="7">
        <f t="shared" si="5"/>
        <v>5</v>
      </c>
      <c r="M38" s="7">
        <f t="shared" si="5"/>
        <v>3</v>
      </c>
      <c r="N38" s="7">
        <f t="shared" si="5"/>
        <v>5</v>
      </c>
      <c r="O38" s="7"/>
      <c r="P38" s="7">
        <f>MAX(P2:P33)</f>
        <v>5</v>
      </c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1:36" ht="15.75" customHeight="1"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1:36" ht="15.75" customHeight="1">
      <c r="A40" s="4">
        <v>1</v>
      </c>
      <c r="G40">
        <f>COUNTIF(G2:G33,1)</f>
        <v>2</v>
      </c>
      <c r="I40">
        <f t="shared" ref="I40:N40" si="6">COUNTIF(I2:I33,1)</f>
        <v>6</v>
      </c>
      <c r="J40">
        <f t="shared" si="6"/>
        <v>5</v>
      </c>
      <c r="K40">
        <f t="shared" si="6"/>
        <v>6</v>
      </c>
      <c r="L40">
        <f t="shared" si="6"/>
        <v>5</v>
      </c>
      <c r="M40">
        <f t="shared" si="6"/>
        <v>19</v>
      </c>
      <c r="N40">
        <f t="shared" si="6"/>
        <v>10</v>
      </c>
      <c r="P40">
        <f>COUNTIF(P2:P33,1)</f>
        <v>0</v>
      </c>
    </row>
    <row r="41" spans="1:36" ht="15.75" customHeight="1">
      <c r="A41" s="4">
        <v>2</v>
      </c>
      <c r="C41" s="10"/>
      <c r="G41">
        <f>COUNTIF(G2:G33,2)</f>
        <v>3</v>
      </c>
      <c r="I41">
        <f t="shared" ref="I41:N41" si="7">COUNTIF(I2:I33,2)</f>
        <v>1</v>
      </c>
      <c r="J41">
        <f t="shared" si="7"/>
        <v>5</v>
      </c>
      <c r="K41">
        <f t="shared" si="7"/>
        <v>9</v>
      </c>
      <c r="L41">
        <f t="shared" si="7"/>
        <v>5</v>
      </c>
      <c r="M41">
        <f t="shared" si="7"/>
        <v>10</v>
      </c>
      <c r="N41">
        <f t="shared" si="7"/>
        <v>9</v>
      </c>
      <c r="P41">
        <f>COUNTIF(P2:P33,2)</f>
        <v>0</v>
      </c>
    </row>
    <row r="42" spans="1:36" ht="15.75" customHeight="1">
      <c r="A42" s="4">
        <v>3</v>
      </c>
      <c r="C42" s="9"/>
      <c r="G42">
        <f>COUNTIF(G2:G33,3)</f>
        <v>5</v>
      </c>
      <c r="I42">
        <f t="shared" ref="I42:N42" si="8">COUNTIF(I2:I33,3)</f>
        <v>10</v>
      </c>
      <c r="J42">
        <f t="shared" si="8"/>
        <v>7</v>
      </c>
      <c r="K42">
        <f t="shared" si="8"/>
        <v>4</v>
      </c>
      <c r="L42">
        <f t="shared" si="8"/>
        <v>4</v>
      </c>
      <c r="M42">
        <f t="shared" si="8"/>
        <v>3</v>
      </c>
      <c r="N42">
        <f t="shared" si="8"/>
        <v>4</v>
      </c>
      <c r="P42">
        <f>COUNTIF(P2:P33,3)</f>
        <v>1</v>
      </c>
    </row>
    <row r="43" spans="1:36" ht="15.75" customHeight="1">
      <c r="A43" s="4">
        <v>4</v>
      </c>
      <c r="C43" s="9"/>
      <c r="G43">
        <f>COUNTIF(G2:G33,4)</f>
        <v>8</v>
      </c>
      <c r="I43">
        <f t="shared" ref="I43:N43" si="9">COUNTIF(I2:I33,4)</f>
        <v>6</v>
      </c>
      <c r="J43">
        <f t="shared" si="9"/>
        <v>6</v>
      </c>
      <c r="K43">
        <f t="shared" si="9"/>
        <v>6</v>
      </c>
      <c r="L43">
        <f t="shared" si="9"/>
        <v>8</v>
      </c>
      <c r="M43">
        <f t="shared" si="9"/>
        <v>0</v>
      </c>
      <c r="N43">
        <f t="shared" si="9"/>
        <v>6</v>
      </c>
      <c r="P43">
        <f>COUNTIF(P2:P33,4)</f>
        <v>8</v>
      </c>
    </row>
    <row r="44" spans="1:36" ht="15.75" customHeight="1">
      <c r="A44" s="4">
        <v>5</v>
      </c>
      <c r="C44" s="9"/>
      <c r="G44">
        <f>COUNTIF(G2:G33,5)</f>
        <v>14</v>
      </c>
      <c r="I44">
        <f t="shared" ref="I44:N44" si="10">COUNTIF(I2:I33,5)</f>
        <v>9</v>
      </c>
      <c r="J44">
        <f t="shared" si="10"/>
        <v>9</v>
      </c>
      <c r="K44">
        <f t="shared" si="10"/>
        <v>7</v>
      </c>
      <c r="L44">
        <f t="shared" si="10"/>
        <v>10</v>
      </c>
      <c r="M44">
        <f t="shared" si="10"/>
        <v>0</v>
      </c>
      <c r="N44">
        <f t="shared" si="10"/>
        <v>3</v>
      </c>
      <c r="P44">
        <f>COUNTIF(P2:P33,5)</f>
        <v>21</v>
      </c>
    </row>
    <row r="45" spans="1:36" ht="15.75" customHeight="1">
      <c r="C45" s="9"/>
    </row>
    <row r="65" spans="1:12" ht="87.75" customHeight="1">
      <c r="A65" s="11" t="s">
        <v>83</v>
      </c>
      <c r="B65" s="11"/>
      <c r="C65" s="11"/>
      <c r="D65" s="11"/>
      <c r="E65" s="11"/>
      <c r="F65" s="11"/>
      <c r="G65" s="11"/>
      <c r="H65" s="11"/>
      <c r="I65" s="11"/>
      <c r="J65" s="4"/>
      <c r="K65" s="4"/>
      <c r="L65" s="4"/>
    </row>
    <row r="66" spans="1:12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</row>
  </sheetData>
  <autoFilter ref="B1:AA33"/>
  <mergeCells count="1">
    <mergeCell ref="A65:I65"/>
  </mergeCells>
  <phoneticPr fontId="2" type="noConversion"/>
  <conditionalFormatting sqref="D2:D33">
    <cfRule type="cellIs" dxfId="21" priority="1" stopIfTrue="1" operator="equal">
      <formula>$D$4</formula>
    </cfRule>
    <cfRule type="cellIs" dxfId="20" priority="2" stopIfTrue="1" operator="equal">
      <formula>$D$15</formula>
    </cfRule>
  </conditionalFormatting>
  <conditionalFormatting sqref="G2:N33">
    <cfRule type="cellIs" dxfId="19" priority="3" stopIfTrue="1" operator="between">
      <formula>1</formula>
      <formula>2</formula>
    </cfRule>
    <cfRule type="cellIs" dxfId="18" priority="4" stopIfTrue="1" operator="equal">
      <formula>3</formula>
    </cfRule>
    <cfRule type="cellIs" dxfId="17" priority="5" stopIfTrue="1" operator="between">
      <formula>4</formula>
      <formula>5</formula>
    </cfRule>
  </conditionalFormatting>
  <conditionalFormatting sqref="E2:E33">
    <cfRule type="cellIs" dxfId="16" priority="6" stopIfTrue="1" operator="equal">
      <formula>"Бесплатно скачиваю в интернете"</formula>
    </cfRule>
    <cfRule type="cellIs" dxfId="15" priority="7" stopIfTrue="1" operator="equal">
      <formula>"Слушаю бесплатно онлайн"</formula>
    </cfRule>
    <cfRule type="cellIs" dxfId="14" priority="8" stopIfTrue="1" operator="between">
      <formula>"Покупаю подписку ITunes/Google Play Music/Spotify/BOOM/Deezer/др."</formula>
      <formula>"покупаю"</formula>
    </cfRule>
  </conditionalFormatting>
  <conditionalFormatting sqref="O2:O33">
    <cfRule type="cellIs" dxfId="13" priority="9" stopIfTrue="1" operator="equal">
      <formula>"Мне нравится слушать песни как на русском языке, так и на иностранных языках"</formula>
    </cfRule>
    <cfRule type="cellIs" dxfId="12" priority="10" stopIfTrue="1" operator="equal">
      <formula>"Слушаю песни только на иностранных языках"</formula>
    </cfRule>
  </conditionalFormatting>
  <conditionalFormatting sqref="P2:P33">
    <cfRule type="cellIs" dxfId="11" priority="11" stopIfTrue="1" operator="equal">
      <formula>5</formula>
    </cfRule>
    <cfRule type="cellIs" dxfId="10" priority="12" stopIfTrue="1" operator="equal">
      <formula>4</formula>
    </cfRule>
    <cfRule type="cellIs" dxfId="9" priority="13" stopIfTrue="1" operator="equal">
      <formula>3</formula>
    </cfRule>
  </conditionalFormatting>
  <conditionalFormatting sqref="Q2:Q33">
    <cfRule type="cellIs" dxfId="8" priority="14" stopIfTrue="1" operator="equal">
      <formula>"Я не умею петь, но это не мешает мне напевать любимые песни"</formula>
    </cfRule>
    <cfRule type="cellIs" dxfId="7" priority="15" stopIfTrue="1" operator="equal">
      <formula>"Да! Я обожаю петь"</formula>
    </cfRule>
    <cfRule type="cellIs" dxfId="6" priority="16" stopIfTrue="1" operator="equal">
      <formula>"Я не умею петь"</formula>
    </cfRule>
  </conditionalFormatting>
  <conditionalFormatting sqref="R2:R33">
    <cfRule type="cellIs" dxfId="5" priority="17" stopIfTrue="1" operator="equal">
      <formula>"Не посещал_а, но очень хотелось бы!"</formula>
    </cfRule>
    <cfRule type="cellIs" dxfId="4" priority="18" stopIfTrue="1" operator="equal">
      <formula>"Да, я просто обожаю ходить на концерты/фестивали!"</formula>
    </cfRule>
    <cfRule type="cellIs" dxfId="3" priority="19" stopIfTrue="1" operator="equal">
      <formula>"Мне не нравится посещать музыкальные мероприятия"</formula>
    </cfRule>
  </conditionalFormatting>
  <conditionalFormatting sqref="S2:S33">
    <cfRule type="cellIs" dxfId="2" priority="20" stopIfTrue="1" operator="equal">
      <formula>"Не хожу на концерты"</formula>
    </cfRule>
  </conditionalFormatting>
  <conditionalFormatting sqref="C2:C33">
    <cfRule type="cellIs" dxfId="1" priority="21" stopIfTrue="1" operator="greaterThan">
      <formula>TODAY()-DATE(1918,1,1)</formula>
    </cfRule>
  </conditionalFormatting>
  <conditionalFormatting sqref="B2:B33">
    <cfRule type="cellIs" dxfId="0" priority="22" stopIfTrue="1" operator="lessThan">
      <formula>DATE(2018,2,12)+TIME(12,0,0)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Ответы на форму (1)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2018-02-25T11:21:53Z</dcterms:created>
  <dcterms:modified xsi:type="dcterms:W3CDTF">2018-02-25T15:10:14Z</dcterms:modified>
</cp:coreProperties>
</file>