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7DD1F5F3-11AC-49EB-AA07-7D229A42D1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.le.Qu" sheetId="1" r:id="rId1"/>
    <sheet name="Raw Material" sheetId="2" r:id="rId2"/>
    <sheet name="Direct Labour" sheetId="3" r:id="rId3"/>
    <sheet name="Manufac" sheetId="5" r:id="rId4"/>
    <sheet name="Factory overhead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C29" i="5"/>
  <c r="E2" i="1"/>
  <c r="F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C27" i="5" s="1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H28" i="2"/>
  <c r="K28" i="3"/>
  <c r="K28" i="4"/>
  <c r="C26" i="5" l="1"/>
  <c r="C22" i="5"/>
  <c r="C14" i="5"/>
  <c r="C10" i="5"/>
  <c r="C17" i="5"/>
  <c r="C13" i="5"/>
  <c r="C5" i="5"/>
  <c r="C24" i="5"/>
  <c r="C20" i="5"/>
  <c r="C12" i="5"/>
  <c r="C23" i="5"/>
  <c r="C19" i="5"/>
  <c r="C11" i="5"/>
  <c r="C16" i="5"/>
  <c r="C9" i="5"/>
  <c r="C8" i="5"/>
  <c r="C15" i="5"/>
  <c r="C7" i="5"/>
  <c r="C3" i="5"/>
  <c r="C25" i="5"/>
  <c r="C21" i="5"/>
  <c r="C18" i="5"/>
  <c r="C6" i="5"/>
  <c r="C4" i="5"/>
  <c r="C2" i="5"/>
  <c r="C28" i="5"/>
  <c r="E28" i="1"/>
</calcChain>
</file>

<file path=xl/sharedStrings.xml><?xml version="1.0" encoding="utf-8"?>
<sst xmlns="http://schemas.openxmlformats.org/spreadsheetml/2006/main" count="173" uniqueCount="39">
  <si>
    <t>Date</t>
  </si>
  <si>
    <t>Month</t>
  </si>
  <si>
    <t>leav.price(1kg)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</si>
  <si>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</si>
  <si>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</si>
  <si>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</si>
  <si>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</si>
  <si>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</si>
  <si>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</si>
  <si>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</si>
  <si>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</si>
  <si>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</si>
  <si>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</si>
  <si>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</si>
  <si>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</si>
  <si>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tea leaves(purchases)</t>
  </si>
  <si>
    <t>tea lev.Quantity(kg)</t>
  </si>
  <si>
    <t>Tea.l.trans</t>
  </si>
  <si>
    <t xml:space="preserve">Firewood </t>
  </si>
  <si>
    <t>Paper sacks</t>
  </si>
  <si>
    <t>Other</t>
  </si>
  <si>
    <t>EPF</t>
  </si>
  <si>
    <t>Welfare</t>
  </si>
  <si>
    <t>Generator</t>
  </si>
  <si>
    <t>water</t>
  </si>
  <si>
    <t>Total</t>
  </si>
  <si>
    <t>Factory Staff Salary</t>
  </si>
  <si>
    <t>Factory Staff insentive</t>
  </si>
  <si>
    <t>Machinery Upkeep</t>
  </si>
  <si>
    <t>Electricity Expenses</t>
  </si>
  <si>
    <t>Mrraazi - cutter tea</t>
  </si>
  <si>
    <t>Factory sundries</t>
  </si>
  <si>
    <t>Recidence woeker salary</t>
  </si>
  <si>
    <t>Drayer Labours salary</t>
  </si>
  <si>
    <t xml:space="preserve"> workwer travelling expeenses</t>
  </si>
  <si>
    <t>Temp Salary</t>
  </si>
  <si>
    <t>Workers Spending</t>
  </si>
  <si>
    <t>Night Labours Salary</t>
  </si>
  <si>
    <t>manufacturing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</si>
</sst>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[$LKR]\ * #,##0.0000_-;\-[$LKR]\ * #,##0.0000_-;_-[$LKR]\ * &quot;-&quot;????_-;_-@_-"/>
    <numFmt numFmtId="166" formatCode="_-[$LKR]\ * #,##0.00_-;\-[$LKR]\ * #,##0.00_-;_-[$LKR]\ * &quot;-&quot;??_-;_-@_-"/>
    <numFmt numFmtId="167" formatCode="_-[$LKR]\ * #,##0_-;\-[$LKR]\ * #,##0_-;_-[$LKR]\ 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4" fontId="0" fillId="0" borderId="1" xfId="0" applyNumberFormat="1" applyBorder="1"/>
    <xf numFmtId="0" fontId="0" fillId="0" borderId="1" xfId="0" applyBorder="1"/>
    <xf numFmtId="166" fontId="0" fillId="0" borderId="1" xfId="0" applyNumberFormat="1" applyBorder="1"/>
    <xf numFmtId="14" fontId="3" fillId="2" borderId="1" xfId="0" applyNumberFormat="1" applyFont="1" applyFill="1" applyBorder="1"/>
    <xf numFmtId="0" fontId="3" fillId="2" borderId="1" xfId="0" applyFont="1" applyFill="1" applyBorder="1"/>
    <xf numFmtId="166" fontId="3" fillId="2" borderId="1" xfId="0" applyNumberFormat="1" applyFont="1" applyFill="1" applyBorder="1"/>
    <xf numFmtId="166" fontId="0" fillId="3" borderId="1" xfId="0" applyNumberFormat="1" applyFill="1" applyBorder="1"/>
    <xf numFmtId="0" fontId="0" fillId="0" borderId="1" xfId="0" applyBorder="1" applyAlignment="1">
      <alignment horizontal="center"/>
    </xf>
    <xf numFmtId="167" fontId="3" fillId="2" borderId="1" xfId="0" applyNumberFormat="1" applyFont="1" applyFill="1" applyBorder="1"/>
    <xf numFmtId="167" fontId="2" fillId="0" borderId="1" xfId="0" applyNumberFormat="1" applyFont="1" applyBorder="1" applyAlignment="1">
      <alignment horizontal="left" vertical="center"/>
    </xf>
    <xf numFmtId="167" fontId="0" fillId="0" borderId="1" xfId="0" applyNumberFormat="1" applyBorder="1"/>
    <xf numFmtId="166" fontId="0" fillId="0" borderId="1" xfId="1" applyNumberFormat="1" applyFont="1" applyBorder="1"/>
    <xf numFmtId="166" fontId="3" fillId="2" borderId="1" xfId="1" applyNumberFormat="1" applyFont="1" applyFill="1" applyBorder="1"/>
    <xf numFmtId="165" fontId="0" fillId="0" borderId="1" xfId="1" applyNumberFormat="1" applyFont="1" applyBorder="1"/>
    <xf numFmtId="165" fontId="3" fillId="2" borderId="1" xfId="1" applyNumberFormat="1" applyFont="1" applyFill="1" applyBorder="1"/>
    <xf numFmtId="166" fontId="0" fillId="4" borderId="1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8"/>
  <sheetViews>
    <sheetView tabSelected="1" workbookViewId="0">
      <selection activeCell="I13" sqref="I13"/>
    </sheetView>
  </sheetViews>
  <sheetFormatPr defaultRowHeight="14.4" x14ac:dyDescent="0.3"/>
  <cols>
    <col min="1" max="1" width="11.33203125" style="1" customWidth="1"/>
    <col min="2" max="2" width="12.33203125" customWidth="1"/>
    <col min="3" max="3" width="18.6640625" style="2" customWidth="1"/>
    <col min="4" max="4" width="20" style="3" customWidth="1"/>
    <col min="5" max="5" width="17.88671875" customWidth="1"/>
  </cols>
  <sheetData>
    <row r="1" spans="1:6" x14ac:dyDescent="0.3">
      <c r="A1" s="9" t="s">
        <v>0</v>
      </c>
      <c r="B1" s="10" t="s">
        <v>1</v>
      </c>
      <c r="C1" s="20" t="s">
        <v>2</v>
      </c>
      <c r="D1" s="18" t="s">
        <v>15</v>
      </c>
      <c r="E1" s="10" t="s">
        <v>16</v>
      </c>
    </row>
    <row r="2" spans="1:6" x14ac:dyDescent="0.3">
      <c r="A2" s="6">
        <v>44592</v>
      </c>
      <c r="B2" s="7" t="s">
        <v>13</v>
      </c>
      <c r="C2" s="19">
        <v>157.80000000000001</v>
      </c>
      <c r="D2" s="17">
        <v>13140121.83</v>
      </c>
      <c r="E2" s="7">
        <f t="shared" ref="E2:E27" si="0">D2/C2</f>
        <v>83270.734030418243</v>
      </c>
      <c r="F2">
        <f>(E2*22.5)/100</f>
        <v>18735.915156844105</v>
      </c>
    </row>
    <row r="3" spans="1:6" x14ac:dyDescent="0.3">
      <c r="A3" s="6">
        <v>44620</v>
      </c>
      <c r="B3" s="7" t="s">
        <v>14</v>
      </c>
      <c r="C3" s="19">
        <v>157.76</v>
      </c>
      <c r="D3" s="17">
        <v>14853825.73</v>
      </c>
      <c r="E3" s="7">
        <f t="shared" si="0"/>
        <v>94154.574860547669</v>
      </c>
      <c r="F3">
        <f t="shared" ref="F3:F28" si="1">(E3*22.5)/100</f>
        <v>21184.779343623224</v>
      </c>
    </row>
    <row r="4" spans="1:6" x14ac:dyDescent="0.3">
      <c r="A4" s="6">
        <v>44651</v>
      </c>
      <c r="B4" s="7" t="s">
        <v>3</v>
      </c>
      <c r="C4" s="19">
        <v>168.69</v>
      </c>
      <c r="D4" s="17">
        <v>14502196.16</v>
      </c>
      <c r="E4" s="7">
        <f t="shared" si="0"/>
        <v>85969.507143280571</v>
      </c>
      <c r="F4">
        <f t="shared" si="1"/>
        <v>19343.13910723813</v>
      </c>
    </row>
    <row r="5" spans="1:6" x14ac:dyDescent="0.3">
      <c r="A5" s="6">
        <v>44681</v>
      </c>
      <c r="B5" s="7" t="s">
        <v>4</v>
      </c>
      <c r="C5" s="19">
        <v>135.41</v>
      </c>
      <c r="D5" s="17">
        <v>19844137.309999999</v>
      </c>
      <c r="E5" s="7">
        <f t="shared" si="0"/>
        <v>146548.53637102133</v>
      </c>
      <c r="F5">
        <f t="shared" si="1"/>
        <v>32973.420683479795</v>
      </c>
    </row>
    <row r="6" spans="1:6" x14ac:dyDescent="0.3">
      <c r="A6" s="6">
        <v>44712</v>
      </c>
      <c r="B6" s="7" t="s">
        <v>5</v>
      </c>
      <c r="C6" s="19">
        <v>138.32</v>
      </c>
      <c r="D6" s="17">
        <v>18229524.010000002</v>
      </c>
      <c r="E6" s="7">
        <f t="shared" si="0"/>
        <v>131792.39451995376</v>
      </c>
      <c r="F6">
        <f t="shared" si="1"/>
        <v>29653.288766989597</v>
      </c>
    </row>
    <row r="7" spans="1:6" x14ac:dyDescent="0.3">
      <c r="A7" s="6">
        <v>44742</v>
      </c>
      <c r="B7" s="7" t="s">
        <v>6</v>
      </c>
      <c r="C7" s="19">
        <v>156.27000000000001</v>
      </c>
      <c r="D7" s="17">
        <v>16182544.01</v>
      </c>
      <c r="E7" s="7">
        <f t="shared" si="0"/>
        <v>103555.02662059256</v>
      </c>
      <c r="F7">
        <f t="shared" si="1"/>
        <v>23299.880989633322</v>
      </c>
    </row>
    <row r="8" spans="1:6" x14ac:dyDescent="0.3">
      <c r="A8" s="6">
        <v>44773</v>
      </c>
      <c r="B8" s="7" t="s">
        <v>7</v>
      </c>
      <c r="C8" s="19">
        <v>149.32</v>
      </c>
      <c r="D8" s="17">
        <v>19017667.41</v>
      </c>
      <c r="E8" s="7">
        <f t="shared" si="0"/>
        <v>127361.82299758907</v>
      </c>
      <c r="F8">
        <f t="shared" si="1"/>
        <v>28656.410174457542</v>
      </c>
    </row>
    <row r="9" spans="1:6" x14ac:dyDescent="0.3">
      <c r="A9" s="6">
        <v>44804</v>
      </c>
      <c r="B9" s="7" t="s">
        <v>8</v>
      </c>
      <c r="C9" s="19">
        <v>169.81</v>
      </c>
      <c r="D9" s="17">
        <v>18233676.640000001</v>
      </c>
      <c r="E9" s="7">
        <f t="shared" si="0"/>
        <v>107376.93092279606</v>
      </c>
      <c r="F9">
        <f t="shared" si="1"/>
        <v>24159.809457629115</v>
      </c>
    </row>
    <row r="10" spans="1:6" x14ac:dyDescent="0.3">
      <c r="A10" s="6">
        <v>44834</v>
      </c>
      <c r="B10" s="7" t="s">
        <v>9</v>
      </c>
      <c r="C10" s="19">
        <v>150.94</v>
      </c>
      <c r="D10" s="17">
        <v>21800715.93</v>
      </c>
      <c r="E10" s="7">
        <f t="shared" si="0"/>
        <v>144432.9927785875</v>
      </c>
      <c r="F10">
        <f t="shared" si="1"/>
        <v>32497.423375182188</v>
      </c>
    </row>
    <row r="11" spans="1:6" x14ac:dyDescent="0.3">
      <c r="A11" s="6">
        <v>44865</v>
      </c>
      <c r="B11" s="7" t="s">
        <v>10</v>
      </c>
      <c r="C11" s="19">
        <v>143.15</v>
      </c>
      <c r="D11" s="17">
        <v>22567936.640000001</v>
      </c>
      <c r="E11" s="7">
        <f t="shared" si="0"/>
        <v>157652.36912329725</v>
      </c>
      <c r="F11">
        <f t="shared" si="1"/>
        <v>35471.783052741877</v>
      </c>
    </row>
    <row r="12" spans="1:6" x14ac:dyDescent="0.3">
      <c r="A12" s="6">
        <v>44895</v>
      </c>
      <c r="B12" s="7" t="s">
        <v>11</v>
      </c>
      <c r="C12" s="19">
        <v>187.59</v>
      </c>
      <c r="D12" s="17">
        <v>13115081.890000001</v>
      </c>
      <c r="E12" s="7">
        <f t="shared" si="0"/>
        <v>69913.54491177568</v>
      </c>
      <c r="F12">
        <f t="shared" si="1"/>
        <v>15730.547605149528</v>
      </c>
    </row>
    <row r="13" spans="1:6" x14ac:dyDescent="0.3">
      <c r="A13" s="6">
        <v>44926</v>
      </c>
      <c r="B13" s="7" t="s">
        <v>12</v>
      </c>
      <c r="C13" s="19">
        <v>161.47</v>
      </c>
      <c r="D13" s="17">
        <v>23679309.300000001</v>
      </c>
      <c r="E13" s="7">
        <f t="shared" si="0"/>
        <v>146648.35139654425</v>
      </c>
      <c r="F13">
        <f t="shared" si="1"/>
        <v>32995.879064222456</v>
      </c>
    </row>
    <row r="14" spans="1:6" x14ac:dyDescent="0.3">
      <c r="A14" s="6">
        <v>44957</v>
      </c>
      <c r="B14" s="7" t="s">
        <v>13</v>
      </c>
      <c r="C14" s="19">
        <v>166</v>
      </c>
      <c r="D14" s="17">
        <v>23138106.109999999</v>
      </c>
      <c r="E14" s="7">
        <f t="shared" si="0"/>
        <v>139386.18138554218</v>
      </c>
      <c r="F14">
        <f t="shared" si="1"/>
        <v>31361.890811746991</v>
      </c>
    </row>
    <row r="15" spans="1:6" x14ac:dyDescent="0.3">
      <c r="A15" s="6">
        <v>44985</v>
      </c>
      <c r="B15" s="7" t="s">
        <v>14</v>
      </c>
      <c r="C15" s="19">
        <v>142.96</v>
      </c>
      <c r="D15" s="17">
        <v>17730008.109999999</v>
      </c>
      <c r="E15" s="7">
        <f t="shared" si="0"/>
        <v>124020.76182148852</v>
      </c>
      <c r="F15">
        <f t="shared" si="1"/>
        <v>27904.671409834918</v>
      </c>
    </row>
    <row r="16" spans="1:6" x14ac:dyDescent="0.3">
      <c r="A16" s="6">
        <v>45016</v>
      </c>
      <c r="B16" s="7" t="s">
        <v>3</v>
      </c>
      <c r="C16" s="19">
        <v>204</v>
      </c>
      <c r="D16" s="17">
        <v>13596567.779999999</v>
      </c>
      <c r="E16" s="7">
        <f t="shared" si="0"/>
        <v>66649.842058823531</v>
      </c>
      <c r="F16">
        <f t="shared" si="1"/>
        <v>14996.214463235294</v>
      </c>
    </row>
    <row r="17" spans="1:6" x14ac:dyDescent="0.3">
      <c r="A17" s="6">
        <v>45046</v>
      </c>
      <c r="B17" s="7" t="s">
        <v>4</v>
      </c>
      <c r="C17" s="19">
        <v>170</v>
      </c>
      <c r="D17" s="17">
        <v>16358509.449999999</v>
      </c>
      <c r="E17" s="7">
        <f t="shared" si="0"/>
        <v>96226.526176470579</v>
      </c>
      <c r="F17">
        <f t="shared" si="1"/>
        <v>21650.968389705882</v>
      </c>
    </row>
    <row r="18" spans="1:6" x14ac:dyDescent="0.3">
      <c r="A18" s="6">
        <v>45077</v>
      </c>
      <c r="B18" s="7" t="s">
        <v>5</v>
      </c>
      <c r="C18" s="19">
        <v>133.5</v>
      </c>
      <c r="D18" s="17">
        <v>21968239</v>
      </c>
      <c r="E18" s="7">
        <f t="shared" si="0"/>
        <v>164556.09737827716</v>
      </c>
      <c r="F18">
        <f t="shared" si="1"/>
        <v>37025.121910112357</v>
      </c>
    </row>
    <row r="19" spans="1:6" x14ac:dyDescent="0.3">
      <c r="A19" s="6">
        <v>45107</v>
      </c>
      <c r="B19" s="7" t="s">
        <v>6</v>
      </c>
      <c r="C19" s="19">
        <v>108</v>
      </c>
      <c r="D19" s="17">
        <v>17308368.449999999</v>
      </c>
      <c r="E19" s="7">
        <f t="shared" si="0"/>
        <v>160262.67083333334</v>
      </c>
      <c r="F19">
        <f t="shared" si="1"/>
        <v>36059.100937499999</v>
      </c>
    </row>
    <row r="20" spans="1:6" x14ac:dyDescent="0.3">
      <c r="A20" s="6">
        <v>45138</v>
      </c>
      <c r="B20" s="7" t="s">
        <v>7</v>
      </c>
      <c r="C20" s="19">
        <v>111</v>
      </c>
      <c r="D20" s="17">
        <v>15544294.189999999</v>
      </c>
      <c r="E20" s="7">
        <f t="shared" si="0"/>
        <v>140038.6863963964</v>
      </c>
      <c r="F20">
        <f t="shared" si="1"/>
        <v>31508.70443918919</v>
      </c>
    </row>
    <row r="21" spans="1:6" x14ac:dyDescent="0.3">
      <c r="A21" s="6">
        <v>45169</v>
      </c>
      <c r="B21" s="7" t="s">
        <v>8</v>
      </c>
      <c r="C21" s="19">
        <v>128.35</v>
      </c>
      <c r="D21" s="17">
        <v>19576561.98</v>
      </c>
      <c r="E21" s="7">
        <f t="shared" si="0"/>
        <v>152524.83038566422</v>
      </c>
      <c r="F21">
        <f t="shared" si="1"/>
        <v>34318.086836774448</v>
      </c>
    </row>
    <row r="22" spans="1:6" x14ac:dyDescent="0.3">
      <c r="A22" s="6">
        <v>45199</v>
      </c>
      <c r="B22" s="7" t="s">
        <v>9</v>
      </c>
      <c r="C22" s="19">
        <v>147</v>
      </c>
      <c r="D22" s="17">
        <v>17927760.760000002</v>
      </c>
      <c r="E22" s="7">
        <f t="shared" si="0"/>
        <v>121957.5561904762</v>
      </c>
      <c r="F22">
        <f t="shared" si="1"/>
        <v>27440.450142857142</v>
      </c>
    </row>
    <row r="23" spans="1:6" x14ac:dyDescent="0.3">
      <c r="A23" s="6">
        <v>45230</v>
      </c>
      <c r="B23" s="7" t="s">
        <v>10</v>
      </c>
      <c r="C23" s="19">
        <v>134</v>
      </c>
      <c r="D23" s="17">
        <v>12632647.449999999</v>
      </c>
      <c r="E23" s="7">
        <f t="shared" si="0"/>
        <v>94273.488432835817</v>
      </c>
      <c r="F23">
        <f t="shared" si="1"/>
        <v>21211.534897388057</v>
      </c>
    </row>
    <row r="24" spans="1:6" x14ac:dyDescent="0.3">
      <c r="A24" s="6">
        <v>45260</v>
      </c>
      <c r="B24" s="7" t="s">
        <v>11</v>
      </c>
      <c r="C24" s="19">
        <v>135.28</v>
      </c>
      <c r="D24" s="17">
        <v>17460774.399999999</v>
      </c>
      <c r="E24" s="7">
        <f t="shared" si="0"/>
        <v>129071.3660555884</v>
      </c>
      <c r="F24">
        <f t="shared" si="1"/>
        <v>29041.057362507392</v>
      </c>
    </row>
    <row r="25" spans="1:6" x14ac:dyDescent="0.3">
      <c r="A25" s="6">
        <v>45291</v>
      </c>
      <c r="B25" s="7" t="s">
        <v>12</v>
      </c>
      <c r="C25" s="19">
        <v>147</v>
      </c>
      <c r="D25" s="17">
        <v>14197264.810000001</v>
      </c>
      <c r="E25" s="7">
        <f t="shared" si="0"/>
        <v>96580.032721088442</v>
      </c>
      <c r="F25">
        <f t="shared" si="1"/>
        <v>21730.507362244898</v>
      </c>
    </row>
    <row r="26" spans="1:6" x14ac:dyDescent="0.3">
      <c r="A26" s="6">
        <v>45322</v>
      </c>
      <c r="B26" s="7" t="s">
        <v>13</v>
      </c>
      <c r="C26" s="19">
        <v>154.12</v>
      </c>
      <c r="D26" s="17">
        <v>11406737</v>
      </c>
      <c r="E26" s="7">
        <f t="shared" si="0"/>
        <v>74012.049052686212</v>
      </c>
      <c r="F26">
        <f t="shared" si="1"/>
        <v>16652.711036854398</v>
      </c>
    </row>
    <row r="27" spans="1:6" x14ac:dyDescent="0.3">
      <c r="A27" s="6">
        <v>45351</v>
      </c>
      <c r="B27" s="7" t="s">
        <v>14</v>
      </c>
      <c r="C27" s="19">
        <v>158.85</v>
      </c>
      <c r="D27" s="17">
        <v>19108023</v>
      </c>
      <c r="E27" s="7">
        <f t="shared" si="0"/>
        <v>120289.72615675165</v>
      </c>
      <c r="F27">
        <f t="shared" si="1"/>
        <v>27065.188385269121</v>
      </c>
    </row>
    <row r="28" spans="1:6" x14ac:dyDescent="0.3">
      <c r="A28" s="6">
        <v>45382</v>
      </c>
      <c r="B28" s="7" t="s">
        <v>3</v>
      </c>
      <c r="C28" s="19">
        <v>182.64</v>
      </c>
      <c r="D28" s="17">
        <v>17187633.5</v>
      </c>
      <c r="E28" s="7">
        <f t="shared" ref="E28" si="2">D28/C28</f>
        <v>94106.622317126588</v>
      </c>
      <c r="F28">
        <f t="shared" si="1"/>
        <v>21173.990021353482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workbookViewId="0">
      <selection activeCell="K10" sqref="K10"/>
    </sheetView>
  </sheetViews>
  <sheetFormatPr defaultRowHeight="14.4" x14ac:dyDescent="0.3"/>
  <cols>
    <col min="1" max="1" width="12.109375" customWidth="1"/>
    <col min="2" max="2" width="10.44140625" customWidth="1"/>
    <col min="3" max="3" width="20" style="3" customWidth="1"/>
    <col min="4" max="4" width="18.44140625" style="3" customWidth="1"/>
    <col min="5" max="5" width="16.88671875" style="4" customWidth="1"/>
    <col min="6" max="6" width="14.77734375" style="4" customWidth="1"/>
    <col min="7" max="7" width="15.88671875" style="4" customWidth="1"/>
    <col min="8" max="8" width="20.6640625" customWidth="1"/>
  </cols>
  <sheetData>
    <row r="1" spans="1:8" x14ac:dyDescent="0.3">
      <c r="A1" s="9" t="s">
        <v>0</v>
      </c>
      <c r="B1" s="10" t="s">
        <v>1</v>
      </c>
      <c r="C1" s="18" t="s">
        <v>15</v>
      </c>
      <c r="D1" s="18" t="s">
        <v>17</v>
      </c>
      <c r="E1" s="11" t="s">
        <v>18</v>
      </c>
      <c r="F1" s="11" t="s">
        <v>19</v>
      </c>
      <c r="G1" s="11" t="s">
        <v>20</v>
      </c>
      <c r="H1" s="11" t="s">
        <v>25</v>
      </c>
    </row>
    <row r="2" spans="1:8" x14ac:dyDescent="0.3">
      <c r="A2" s="6">
        <v>44592</v>
      </c>
      <c r="B2" s="7" t="s">
        <v>13</v>
      </c>
      <c r="C2" s="17">
        <v>13140121.83</v>
      </c>
      <c r="D2" s="17">
        <v>87452.6</v>
      </c>
      <c r="E2" s="8">
        <v>555027.18999999994</v>
      </c>
      <c r="F2" s="8">
        <v>169279.23</v>
      </c>
      <c r="G2" s="8">
        <v>330</v>
      </c>
      <c r="H2" s="8">
        <f t="shared" ref="H2:H27" si="0">SUM(C2:G2)</f>
        <v>13952210.85</v>
      </c>
    </row>
    <row r="3" spans="1:8" x14ac:dyDescent="0.3">
      <c r="A3" s="6">
        <v>44620</v>
      </c>
      <c r="B3" s="7" t="s">
        <v>14</v>
      </c>
      <c r="C3" s="17">
        <v>14853825.73</v>
      </c>
      <c r="D3" s="17">
        <v>122959.1</v>
      </c>
      <c r="E3" s="8">
        <v>720769.9</v>
      </c>
      <c r="F3" s="8">
        <v>185920.93</v>
      </c>
      <c r="G3" s="8">
        <v>2253</v>
      </c>
      <c r="H3" s="8">
        <f t="shared" si="0"/>
        <v>15885728.66</v>
      </c>
    </row>
    <row r="4" spans="1:8" x14ac:dyDescent="0.3">
      <c r="A4" s="6">
        <v>44651</v>
      </c>
      <c r="B4" s="7" t="s">
        <v>3</v>
      </c>
      <c r="C4" s="17">
        <v>14502196.16</v>
      </c>
      <c r="D4" s="17">
        <v>112227.2</v>
      </c>
      <c r="E4" s="8">
        <v>670673.81000000006</v>
      </c>
      <c r="F4" s="8">
        <v>180890.94</v>
      </c>
      <c r="G4" s="8">
        <v>1671</v>
      </c>
      <c r="H4" s="8">
        <f t="shared" si="0"/>
        <v>15467659.109999999</v>
      </c>
    </row>
    <row r="5" spans="1:8" x14ac:dyDescent="0.3">
      <c r="A5" s="6">
        <v>44681</v>
      </c>
      <c r="B5" s="7" t="s">
        <v>4</v>
      </c>
      <c r="C5" s="17">
        <v>19844137.309999999</v>
      </c>
      <c r="D5" s="17">
        <v>98621.5</v>
      </c>
      <c r="E5" s="8">
        <v>607162.82999999996</v>
      </c>
      <c r="F5" s="8">
        <v>174514</v>
      </c>
      <c r="G5" s="8">
        <v>934</v>
      </c>
      <c r="H5" s="8">
        <f t="shared" si="0"/>
        <v>20725369.639999997</v>
      </c>
    </row>
    <row r="6" spans="1:8" x14ac:dyDescent="0.3">
      <c r="A6" s="6">
        <v>44712</v>
      </c>
      <c r="B6" s="7" t="s">
        <v>5</v>
      </c>
      <c r="C6" s="17">
        <v>18229524.010000002</v>
      </c>
      <c r="D6" s="17">
        <v>117465.8</v>
      </c>
      <c r="E6" s="8">
        <v>695127.28</v>
      </c>
      <c r="F6" s="8">
        <v>183346.24</v>
      </c>
      <c r="G6" s="8">
        <v>1955</v>
      </c>
      <c r="H6" s="8">
        <f t="shared" si="0"/>
        <v>19227418.330000002</v>
      </c>
    </row>
    <row r="7" spans="1:8" x14ac:dyDescent="0.3">
      <c r="A7" s="6">
        <v>44742</v>
      </c>
      <c r="B7" s="7" t="s">
        <v>6</v>
      </c>
      <c r="C7" s="17">
        <v>16182544.01</v>
      </c>
      <c r="D7" s="17">
        <v>112254.8</v>
      </c>
      <c r="E7" s="8">
        <v>670802.65</v>
      </c>
      <c r="F7" s="8">
        <v>180903.88</v>
      </c>
      <c r="G7" s="8">
        <v>1673</v>
      </c>
      <c r="H7" s="8">
        <f t="shared" si="0"/>
        <v>17148178.34</v>
      </c>
    </row>
    <row r="8" spans="1:8" x14ac:dyDescent="0.3">
      <c r="A8" s="6">
        <v>44773</v>
      </c>
      <c r="B8" s="7" t="s">
        <v>7</v>
      </c>
      <c r="C8" s="17">
        <v>19017667.41</v>
      </c>
      <c r="D8" s="17">
        <v>135964</v>
      </c>
      <c r="E8" s="8">
        <v>781476.04</v>
      </c>
      <c r="F8" s="8">
        <v>192016.25</v>
      </c>
      <c r="G8" s="8">
        <v>2957</v>
      </c>
      <c r="H8" s="8">
        <f t="shared" si="0"/>
        <v>20130080.699999999</v>
      </c>
    </row>
    <row r="9" spans="1:8" x14ac:dyDescent="0.3">
      <c r="A9" s="6">
        <v>44804</v>
      </c>
      <c r="B9" s="7" t="s">
        <v>8</v>
      </c>
      <c r="C9" s="17">
        <v>18233676.640000001</v>
      </c>
      <c r="D9" s="17">
        <v>141063.5</v>
      </c>
      <c r="E9" s="8">
        <v>805280.36</v>
      </c>
      <c r="F9" s="8">
        <v>194406.37</v>
      </c>
      <c r="G9" s="8">
        <v>3233</v>
      </c>
      <c r="H9" s="8">
        <f t="shared" si="0"/>
        <v>19377659.870000001</v>
      </c>
    </row>
    <row r="10" spans="1:8" x14ac:dyDescent="0.3">
      <c r="A10" s="6">
        <v>44834</v>
      </c>
      <c r="B10" s="7" t="s">
        <v>9</v>
      </c>
      <c r="C10" s="17">
        <v>21800715.93</v>
      </c>
      <c r="D10" s="17">
        <v>89789.8</v>
      </c>
      <c r="E10" s="8">
        <v>565937.09</v>
      </c>
      <c r="F10" s="8">
        <v>170374.66</v>
      </c>
      <c r="G10" s="8">
        <v>456</v>
      </c>
      <c r="H10" s="8">
        <f t="shared" si="0"/>
        <v>22627273.48</v>
      </c>
    </row>
    <row r="11" spans="1:8" x14ac:dyDescent="0.3">
      <c r="A11" s="6">
        <v>44865</v>
      </c>
      <c r="B11" s="7" t="s">
        <v>10</v>
      </c>
      <c r="C11" s="17">
        <v>22567936.640000001</v>
      </c>
      <c r="D11" s="17">
        <v>78399.3</v>
      </c>
      <c r="E11" s="8">
        <v>512766.54</v>
      </c>
      <c r="F11" s="8">
        <v>165035.97</v>
      </c>
      <c r="G11" s="8">
        <v>160</v>
      </c>
      <c r="H11" s="8">
        <f t="shared" si="0"/>
        <v>23324298.449999999</v>
      </c>
    </row>
    <row r="12" spans="1:8" x14ac:dyDescent="0.3">
      <c r="A12" s="6">
        <v>44895</v>
      </c>
      <c r="B12" s="7" t="s">
        <v>11</v>
      </c>
      <c r="C12" s="17">
        <v>13115081.890000001</v>
      </c>
      <c r="D12" s="17">
        <v>78232.899999999994</v>
      </c>
      <c r="E12" s="8">
        <v>511989.64</v>
      </c>
      <c r="F12" s="8">
        <v>164957.96</v>
      </c>
      <c r="G12" s="8">
        <v>169</v>
      </c>
      <c r="H12" s="8">
        <f t="shared" si="0"/>
        <v>13870431.390000002</v>
      </c>
    </row>
    <row r="13" spans="1:8" x14ac:dyDescent="0.3">
      <c r="A13" s="6">
        <v>44926</v>
      </c>
      <c r="B13" s="7" t="s">
        <v>12</v>
      </c>
      <c r="C13" s="17">
        <v>23679309.300000001</v>
      </c>
      <c r="D13" s="17">
        <v>148450.5</v>
      </c>
      <c r="E13" s="8">
        <v>839762.56</v>
      </c>
      <c r="F13" s="8">
        <v>197868.62</v>
      </c>
      <c r="G13" s="8">
        <v>3634</v>
      </c>
      <c r="H13" s="8">
        <f t="shared" si="0"/>
        <v>24869024.98</v>
      </c>
    </row>
    <row r="14" spans="1:8" x14ac:dyDescent="0.3">
      <c r="A14" s="6">
        <v>44957</v>
      </c>
      <c r="B14" s="7" t="s">
        <v>13</v>
      </c>
      <c r="C14" s="17">
        <v>23138106.109999999</v>
      </c>
      <c r="D14" s="17">
        <v>144853.29999999999</v>
      </c>
      <c r="E14" s="8">
        <v>822970.82</v>
      </c>
      <c r="F14" s="8">
        <v>196182.61</v>
      </c>
      <c r="G14" s="8">
        <v>3439</v>
      </c>
      <c r="H14" s="8">
        <f t="shared" si="0"/>
        <v>24305551.84</v>
      </c>
    </row>
    <row r="15" spans="1:8" x14ac:dyDescent="0.3">
      <c r="A15" s="6">
        <v>44985</v>
      </c>
      <c r="B15" s="7" t="s">
        <v>14</v>
      </c>
      <c r="C15" s="17">
        <v>17730008.109999999</v>
      </c>
      <c r="D15" s="17">
        <v>108907.1</v>
      </c>
      <c r="E15" s="8">
        <v>655175.49</v>
      </c>
      <c r="F15" s="8">
        <v>179334.8</v>
      </c>
      <c r="G15" s="8">
        <v>1491</v>
      </c>
      <c r="H15" s="8">
        <f t="shared" si="0"/>
        <v>18674916.5</v>
      </c>
    </row>
    <row r="16" spans="1:8" x14ac:dyDescent="0.3">
      <c r="A16" s="6">
        <v>45016</v>
      </c>
      <c r="B16" s="7" t="s">
        <v>3</v>
      </c>
      <c r="C16" s="17">
        <v>13596567.779999999</v>
      </c>
      <c r="D16" s="17">
        <v>81433.2</v>
      </c>
      <c r="E16" s="8">
        <v>526928.55000000005</v>
      </c>
      <c r="F16" s="8">
        <v>166457.93</v>
      </c>
      <c r="G16" s="8">
        <v>3</v>
      </c>
      <c r="H16" s="8">
        <f t="shared" si="0"/>
        <v>14371390.459999999</v>
      </c>
    </row>
    <row r="17" spans="1:8" x14ac:dyDescent="0.3">
      <c r="A17" s="6">
        <v>45046</v>
      </c>
      <c r="B17" s="7" t="s">
        <v>4</v>
      </c>
      <c r="C17" s="17">
        <v>16358509.449999999</v>
      </c>
      <c r="D17" s="17">
        <v>99791.1</v>
      </c>
      <c r="E17" s="8">
        <v>612622.43000000005</v>
      </c>
      <c r="F17" s="8">
        <v>175062.19</v>
      </c>
      <c r="G17" s="8">
        <v>339</v>
      </c>
      <c r="H17" s="8">
        <f t="shared" si="0"/>
        <v>17246324.170000002</v>
      </c>
    </row>
    <row r="18" spans="1:8" x14ac:dyDescent="0.3">
      <c r="A18" s="6">
        <v>45077</v>
      </c>
      <c r="B18" s="7" t="s">
        <v>5</v>
      </c>
      <c r="C18" s="17">
        <v>21968239</v>
      </c>
      <c r="D18" s="17">
        <v>137077.5</v>
      </c>
      <c r="E18" s="8">
        <v>786673.73</v>
      </c>
      <c r="F18" s="8">
        <v>192538.13</v>
      </c>
      <c r="G18" s="8">
        <v>3018</v>
      </c>
      <c r="H18" s="8">
        <f t="shared" si="0"/>
        <v>23087546.359999999</v>
      </c>
    </row>
    <row r="19" spans="1:8" x14ac:dyDescent="0.3">
      <c r="A19" s="6">
        <v>45107</v>
      </c>
      <c r="B19" s="7" t="s">
        <v>6</v>
      </c>
      <c r="C19" s="17">
        <v>17308368.449999999</v>
      </c>
      <c r="D19" s="17">
        <v>106104.5</v>
      </c>
      <c r="E19" s="8">
        <v>642093.41</v>
      </c>
      <c r="F19" s="8">
        <v>178021.27</v>
      </c>
      <c r="G19" s="8">
        <v>1340</v>
      </c>
      <c r="H19" s="8">
        <f t="shared" si="0"/>
        <v>18235927.629999999</v>
      </c>
    </row>
    <row r="20" spans="1:8" x14ac:dyDescent="0.3">
      <c r="A20" s="6">
        <v>45138</v>
      </c>
      <c r="B20" s="7" t="s">
        <v>7</v>
      </c>
      <c r="C20" s="17">
        <v>15544294.189999999</v>
      </c>
      <c r="D20" s="17">
        <v>94379.199999999997</v>
      </c>
      <c r="E20" s="8">
        <v>587360.03</v>
      </c>
      <c r="F20" s="8">
        <v>172525.67</v>
      </c>
      <c r="G20" s="8">
        <v>704</v>
      </c>
      <c r="H20" s="8">
        <f t="shared" si="0"/>
        <v>16399263.089999998</v>
      </c>
    </row>
    <row r="21" spans="1:8" x14ac:dyDescent="0.3">
      <c r="A21" s="6">
        <v>45169</v>
      </c>
      <c r="B21" s="7" t="s">
        <v>8</v>
      </c>
      <c r="C21" s="17">
        <v>19576561.98</v>
      </c>
      <c r="D21" s="17">
        <v>121180.6</v>
      </c>
      <c r="E21" s="8">
        <v>712467.93</v>
      </c>
      <c r="F21" s="8">
        <v>185087.35999999999</v>
      </c>
      <c r="G21" s="8">
        <v>2156</v>
      </c>
      <c r="H21" s="8">
        <f t="shared" si="0"/>
        <v>20597453.870000001</v>
      </c>
    </row>
    <row r="22" spans="1:8" x14ac:dyDescent="0.3">
      <c r="A22" s="6">
        <v>45199</v>
      </c>
      <c r="B22" s="7" t="s">
        <v>9</v>
      </c>
      <c r="C22" s="17">
        <v>17927760.760000002</v>
      </c>
      <c r="D22" s="17">
        <v>110221.5</v>
      </c>
      <c r="E22" s="8">
        <v>661311.09</v>
      </c>
      <c r="F22" s="8">
        <v>179950.86</v>
      </c>
      <c r="G22" s="8">
        <v>1563</v>
      </c>
      <c r="H22" s="8">
        <f t="shared" si="0"/>
        <v>18880807.210000001</v>
      </c>
    </row>
    <row r="23" spans="1:8" x14ac:dyDescent="0.3">
      <c r="A23" s="6">
        <v>45230</v>
      </c>
      <c r="B23" s="7" t="s">
        <v>10</v>
      </c>
      <c r="C23" s="17">
        <v>12632647.449999999</v>
      </c>
      <c r="D23" s="17">
        <v>75026.2</v>
      </c>
      <c r="E23" s="8">
        <v>497021.3</v>
      </c>
      <c r="F23" s="8">
        <v>163455.04000000001</v>
      </c>
      <c r="G23" s="8">
        <v>343</v>
      </c>
      <c r="H23" s="8">
        <f t="shared" si="0"/>
        <v>13368492.989999998</v>
      </c>
    </row>
    <row r="24" spans="1:8" x14ac:dyDescent="0.3">
      <c r="A24" s="6">
        <v>45260</v>
      </c>
      <c r="B24" s="7" t="s">
        <v>11</v>
      </c>
      <c r="C24" s="17">
        <v>17460774.399999999</v>
      </c>
      <c r="D24" s="17">
        <v>107117.5</v>
      </c>
      <c r="E24" s="8">
        <v>646822.06000000006</v>
      </c>
      <c r="F24" s="8">
        <v>178496.06</v>
      </c>
      <c r="G24" s="8">
        <v>1395</v>
      </c>
      <c r="H24" s="8">
        <f t="shared" si="0"/>
        <v>18394605.019999996</v>
      </c>
    </row>
    <row r="25" spans="1:8" x14ac:dyDescent="0.3">
      <c r="A25" s="6">
        <v>45291</v>
      </c>
      <c r="B25" s="7" t="s">
        <v>12</v>
      </c>
      <c r="C25" s="17">
        <v>14197264.810000001</v>
      </c>
      <c r="D25" s="17">
        <v>85425.8</v>
      </c>
      <c r="E25" s="8">
        <v>545566.18000000005</v>
      </c>
      <c r="F25" s="8">
        <v>168329.28</v>
      </c>
      <c r="G25" s="8">
        <v>219</v>
      </c>
      <c r="H25" s="8">
        <f t="shared" si="0"/>
        <v>14996805.07</v>
      </c>
    </row>
    <row r="26" spans="1:8" x14ac:dyDescent="0.3">
      <c r="A26" s="6">
        <v>45322</v>
      </c>
      <c r="B26" s="7" t="s">
        <v>13</v>
      </c>
      <c r="C26" s="17">
        <v>11406737</v>
      </c>
      <c r="D26" s="17">
        <v>66119</v>
      </c>
      <c r="E26" s="8">
        <v>457141.22</v>
      </c>
      <c r="F26" s="8">
        <v>159334.93</v>
      </c>
      <c r="G26" s="8">
        <v>0</v>
      </c>
      <c r="H26" s="8">
        <f t="shared" si="0"/>
        <v>12089332.15</v>
      </c>
    </row>
    <row r="27" spans="1:8" x14ac:dyDescent="0.3">
      <c r="A27" s="6">
        <v>45351</v>
      </c>
      <c r="B27" s="7" t="s">
        <v>14</v>
      </c>
      <c r="C27" s="17">
        <v>19108023</v>
      </c>
      <c r="D27" s="17">
        <v>114572.2</v>
      </c>
      <c r="E27" s="8">
        <v>691405.77</v>
      </c>
      <c r="F27" s="8">
        <v>182386.3</v>
      </c>
      <c r="G27" s="8">
        <v>2500</v>
      </c>
      <c r="H27" s="8">
        <f t="shared" si="0"/>
        <v>20098887.27</v>
      </c>
    </row>
    <row r="28" spans="1:8" x14ac:dyDescent="0.3">
      <c r="A28" s="6">
        <v>45382</v>
      </c>
      <c r="B28" s="7" t="s">
        <v>3</v>
      </c>
      <c r="C28" s="17">
        <v>17187633.5</v>
      </c>
      <c r="D28" s="17">
        <v>109555.3</v>
      </c>
      <c r="E28" s="8">
        <v>646716.49</v>
      </c>
      <c r="F28" s="8">
        <v>179187.61</v>
      </c>
      <c r="G28" s="8">
        <v>0</v>
      </c>
      <c r="H28" s="8">
        <f t="shared" ref="H28" si="1">SUM(C28:G28)</f>
        <v>18123092.899999999</v>
      </c>
    </row>
    <row r="29" spans="1:8" x14ac:dyDescent="0.3">
      <c r="A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"/>
  <sheetViews>
    <sheetView workbookViewId="0">
      <selection activeCell="M8" sqref="M8"/>
    </sheetView>
  </sheetViews>
  <sheetFormatPr defaultRowHeight="14.4" x14ac:dyDescent="0.3"/>
  <cols>
    <col min="1" max="1" width="13.88671875" customWidth="1"/>
    <col min="2" max="2" width="11.77734375" customWidth="1"/>
    <col min="3" max="3" width="16.33203125" style="4" bestFit="1" customWidth="1"/>
    <col min="4" max="4" width="14.88671875" style="4" bestFit="1" customWidth="1"/>
    <col min="5" max="6" width="13.88671875" style="4" bestFit="1" customWidth="1"/>
    <col min="7" max="7" width="11.33203125" style="4" customWidth="1"/>
    <col min="8" max="8" width="12.44140625" style="4" customWidth="1"/>
    <col min="9" max="9" width="13.88671875" style="5" bestFit="1" customWidth="1"/>
    <col min="10" max="10" width="13.88671875" style="4" bestFit="1" customWidth="1"/>
    <col min="11" max="11" width="16.6640625" customWidth="1"/>
  </cols>
  <sheetData>
    <row r="1" spans="1:11" x14ac:dyDescent="0.3">
      <c r="A1" s="9" t="s">
        <v>0</v>
      </c>
      <c r="B1" s="10" t="s">
        <v>1</v>
      </c>
      <c r="C1" s="11" t="s">
        <v>32</v>
      </c>
      <c r="D1" s="11" t="s">
        <v>21</v>
      </c>
      <c r="E1" s="11" t="s">
        <v>33</v>
      </c>
      <c r="F1" s="11" t="s">
        <v>34</v>
      </c>
      <c r="G1" s="11" t="s">
        <v>35</v>
      </c>
      <c r="H1" s="11" t="s">
        <v>36</v>
      </c>
      <c r="I1" s="14" t="s">
        <v>37</v>
      </c>
      <c r="J1" s="11" t="s">
        <v>22</v>
      </c>
      <c r="K1" s="11" t="s">
        <v>25</v>
      </c>
    </row>
    <row r="2" spans="1:11" x14ac:dyDescent="0.3">
      <c r="A2" s="6">
        <v>44592</v>
      </c>
      <c r="B2" s="7" t="s">
        <v>13</v>
      </c>
      <c r="C2" s="8">
        <v>769190</v>
      </c>
      <c r="D2" s="8">
        <v>85965</v>
      </c>
      <c r="E2" s="8">
        <v>32610</v>
      </c>
      <c r="F2" s="8">
        <v>29120</v>
      </c>
      <c r="G2" s="8">
        <v>0</v>
      </c>
      <c r="H2" s="8">
        <v>0</v>
      </c>
      <c r="I2" s="15">
        <v>3639.42</v>
      </c>
      <c r="J2" s="8">
        <v>17300</v>
      </c>
      <c r="K2" s="21">
        <f t="shared" ref="K2:K27" si="0">SUM(C2:J2)</f>
        <v>937824.42</v>
      </c>
    </row>
    <row r="3" spans="1:11" x14ac:dyDescent="0.3">
      <c r="A3" s="6">
        <v>44620</v>
      </c>
      <c r="B3" s="7" t="s">
        <v>14</v>
      </c>
      <c r="C3" s="8">
        <v>1079120</v>
      </c>
      <c r="D3" s="8">
        <v>101758</v>
      </c>
      <c r="E3" s="8">
        <v>62250</v>
      </c>
      <c r="F3" s="8">
        <v>38370</v>
      </c>
      <c r="G3" s="8">
        <v>0</v>
      </c>
      <c r="H3" s="8">
        <v>0</v>
      </c>
      <c r="I3" s="15">
        <v>15944.21</v>
      </c>
      <c r="J3" s="8">
        <v>0</v>
      </c>
      <c r="K3" s="21">
        <f t="shared" si="0"/>
        <v>1297442.21</v>
      </c>
    </row>
    <row r="4" spans="1:11" x14ac:dyDescent="0.3">
      <c r="A4" s="6">
        <v>44651</v>
      </c>
      <c r="B4" s="7" t="s">
        <v>3</v>
      </c>
      <c r="C4" s="8">
        <v>985440</v>
      </c>
      <c r="D4" s="8">
        <v>96984</v>
      </c>
      <c r="E4" s="8">
        <v>53297</v>
      </c>
      <c r="F4" s="8">
        <v>35580</v>
      </c>
      <c r="G4" s="8">
        <v>0</v>
      </c>
      <c r="H4" s="8">
        <v>0</v>
      </c>
      <c r="I4" s="15">
        <v>12225.06</v>
      </c>
      <c r="J4" s="8">
        <v>0</v>
      </c>
      <c r="K4" s="21">
        <f t="shared" si="0"/>
        <v>1183526.06</v>
      </c>
    </row>
    <row r="5" spans="1:11" x14ac:dyDescent="0.3">
      <c r="A5" s="6">
        <v>44681</v>
      </c>
      <c r="B5" s="7" t="s">
        <v>4</v>
      </c>
      <c r="C5" s="8">
        <v>866680</v>
      </c>
      <c r="D5" s="8">
        <v>90932</v>
      </c>
      <c r="E5" s="8">
        <v>41940</v>
      </c>
      <c r="F5" s="8">
        <v>32030</v>
      </c>
      <c r="G5" s="8">
        <v>0</v>
      </c>
      <c r="H5" s="8">
        <v>0</v>
      </c>
      <c r="I5" s="15">
        <v>7509.98</v>
      </c>
      <c r="J5" s="8">
        <v>15000</v>
      </c>
      <c r="K5" s="21">
        <f t="shared" si="0"/>
        <v>1054091.98</v>
      </c>
    </row>
    <row r="6" spans="1:11" x14ac:dyDescent="0.3">
      <c r="A6" s="6">
        <v>44712</v>
      </c>
      <c r="B6" s="7" t="s">
        <v>5</v>
      </c>
      <c r="C6" s="8">
        <v>1031170</v>
      </c>
      <c r="D6" s="8">
        <v>99314</v>
      </c>
      <c r="E6" s="8">
        <v>57670</v>
      </c>
      <c r="F6" s="8">
        <v>36940</v>
      </c>
      <c r="G6" s="8">
        <v>0</v>
      </c>
      <c r="H6" s="8">
        <v>0</v>
      </c>
      <c r="I6" s="15">
        <v>14040.49</v>
      </c>
      <c r="J6" s="8">
        <v>0</v>
      </c>
      <c r="K6" s="21">
        <f t="shared" si="0"/>
        <v>1239134.49</v>
      </c>
    </row>
    <row r="7" spans="1:11" x14ac:dyDescent="0.3">
      <c r="A7" s="6">
        <v>44742</v>
      </c>
      <c r="B7" s="7" t="s">
        <v>6</v>
      </c>
      <c r="C7" s="8">
        <v>985680</v>
      </c>
      <c r="D7" s="8">
        <v>96996</v>
      </c>
      <c r="E7" s="8">
        <v>53320</v>
      </c>
      <c r="F7" s="8">
        <v>35580</v>
      </c>
      <c r="G7" s="8">
        <v>0</v>
      </c>
      <c r="H7" s="8">
        <v>0</v>
      </c>
      <c r="I7" s="15">
        <v>12234.62</v>
      </c>
      <c r="J7" s="8">
        <v>0</v>
      </c>
      <c r="K7" s="21">
        <f t="shared" si="0"/>
        <v>1183810.6200000001</v>
      </c>
    </row>
    <row r="8" spans="1:11" x14ac:dyDescent="0.3">
      <c r="A8" s="6">
        <v>44773</v>
      </c>
      <c r="B8" s="7" t="s">
        <v>7</v>
      </c>
      <c r="C8" s="8">
        <v>1192640</v>
      </c>
      <c r="D8" s="8">
        <v>107542</v>
      </c>
      <c r="E8" s="8">
        <v>73110</v>
      </c>
      <c r="F8" s="8">
        <v>41760</v>
      </c>
      <c r="G8" s="8">
        <v>0</v>
      </c>
      <c r="H8" s="8">
        <v>0</v>
      </c>
      <c r="I8" s="15">
        <v>20451.05</v>
      </c>
      <c r="J8" s="8">
        <v>0</v>
      </c>
      <c r="K8" s="21">
        <f t="shared" si="0"/>
        <v>1435503.05</v>
      </c>
    </row>
    <row r="9" spans="1:11" x14ac:dyDescent="0.3">
      <c r="A9" s="6">
        <v>44804</v>
      </c>
      <c r="B9" s="7" t="s">
        <v>8</v>
      </c>
      <c r="C9" s="8">
        <v>1237150</v>
      </c>
      <c r="D9" s="8">
        <v>109810</v>
      </c>
      <c r="E9" s="8">
        <v>77360</v>
      </c>
      <c r="F9" s="8">
        <v>43090</v>
      </c>
      <c r="G9" s="8">
        <v>0</v>
      </c>
      <c r="H9" s="8">
        <v>0</v>
      </c>
      <c r="I9" s="15">
        <v>22218.29</v>
      </c>
      <c r="J9" s="8">
        <v>0</v>
      </c>
      <c r="K9" s="21">
        <f t="shared" si="0"/>
        <v>1489628.29</v>
      </c>
    </row>
    <row r="10" spans="1:11" x14ac:dyDescent="0.3">
      <c r="A10" s="6">
        <v>44834</v>
      </c>
      <c r="B10" s="7" t="s">
        <v>9</v>
      </c>
      <c r="C10" s="8">
        <v>789590</v>
      </c>
      <c r="D10" s="8">
        <v>87000</v>
      </c>
      <c r="E10" s="8">
        <v>34560</v>
      </c>
      <c r="F10" s="8">
        <v>29730</v>
      </c>
      <c r="G10" s="8">
        <v>0</v>
      </c>
      <c r="H10" s="8">
        <v>0</v>
      </c>
      <c r="I10" s="15">
        <v>4449.37</v>
      </c>
      <c r="J10" s="8">
        <v>0</v>
      </c>
      <c r="K10" s="21">
        <f t="shared" si="0"/>
        <v>945329.37</v>
      </c>
    </row>
    <row r="11" spans="1:11" x14ac:dyDescent="0.3">
      <c r="A11" s="6">
        <v>44865</v>
      </c>
      <c r="B11" s="7" t="s">
        <v>10</v>
      </c>
      <c r="C11" s="8">
        <v>690160</v>
      </c>
      <c r="D11" s="8">
        <v>81930</v>
      </c>
      <c r="E11" s="8">
        <v>25060</v>
      </c>
      <c r="F11" s="8">
        <v>26760</v>
      </c>
      <c r="G11" s="8">
        <v>0</v>
      </c>
      <c r="H11" s="8">
        <v>0</v>
      </c>
      <c r="I11" s="15">
        <v>501.98</v>
      </c>
      <c r="J11" s="8">
        <v>0</v>
      </c>
      <c r="K11" s="21">
        <f t="shared" si="0"/>
        <v>824411.98</v>
      </c>
    </row>
    <row r="12" spans="1:11" x14ac:dyDescent="0.3">
      <c r="A12" s="6">
        <v>44895</v>
      </c>
      <c r="B12" s="7" t="s">
        <v>11</v>
      </c>
      <c r="C12" s="8">
        <v>688710</v>
      </c>
      <c r="D12" s="8">
        <v>81860</v>
      </c>
      <c r="E12" s="8">
        <v>24920</v>
      </c>
      <c r="F12" s="8">
        <v>26720</v>
      </c>
      <c r="G12" s="8">
        <v>0</v>
      </c>
      <c r="H12" s="8">
        <v>0</v>
      </c>
      <c r="I12" s="15">
        <v>444.3</v>
      </c>
      <c r="J12" s="8">
        <v>0</v>
      </c>
      <c r="K12" s="21">
        <f t="shared" si="0"/>
        <v>822654.3</v>
      </c>
    </row>
    <row r="13" spans="1:11" x14ac:dyDescent="0.3">
      <c r="A13" s="6">
        <v>44926</v>
      </c>
      <c r="B13" s="7" t="s">
        <v>12</v>
      </c>
      <c r="C13" s="8">
        <v>1301630</v>
      </c>
      <c r="D13" s="8">
        <v>113090</v>
      </c>
      <c r="E13" s="8">
        <v>83530</v>
      </c>
      <c r="F13" s="8">
        <v>45010</v>
      </c>
      <c r="G13" s="8">
        <v>0</v>
      </c>
      <c r="H13" s="8">
        <v>0</v>
      </c>
      <c r="I13" s="15">
        <v>24778.26</v>
      </c>
      <c r="J13" s="8">
        <v>12850</v>
      </c>
      <c r="K13" s="21">
        <f t="shared" si="0"/>
        <v>1580888.26</v>
      </c>
    </row>
    <row r="14" spans="1:11" x14ac:dyDescent="0.3">
      <c r="A14" s="6">
        <v>44957</v>
      </c>
      <c r="B14" s="7" t="s">
        <v>13</v>
      </c>
      <c r="C14" s="8">
        <v>1270230</v>
      </c>
      <c r="D14" s="8">
        <v>111490</v>
      </c>
      <c r="E14" s="8">
        <v>80520</v>
      </c>
      <c r="F14" s="8">
        <v>44080</v>
      </c>
      <c r="G14" s="8">
        <v>0</v>
      </c>
      <c r="H14" s="8">
        <v>0</v>
      </c>
      <c r="I14" s="15">
        <v>23531.64</v>
      </c>
      <c r="J14" s="8">
        <v>11400</v>
      </c>
      <c r="K14" s="21">
        <f t="shared" si="0"/>
        <v>1541251.64</v>
      </c>
    </row>
    <row r="15" spans="1:11" x14ac:dyDescent="0.3">
      <c r="A15" s="6">
        <v>44985</v>
      </c>
      <c r="B15" s="7" t="s">
        <v>14</v>
      </c>
      <c r="C15" s="8">
        <v>956460</v>
      </c>
      <c r="D15" s="8">
        <v>95500</v>
      </c>
      <c r="E15" s="8">
        <v>50520</v>
      </c>
      <c r="F15" s="8">
        <v>34710</v>
      </c>
      <c r="G15" s="8">
        <v>0</v>
      </c>
      <c r="H15" s="8">
        <v>0</v>
      </c>
      <c r="I15" s="15">
        <v>11074.46</v>
      </c>
      <c r="J15" s="8">
        <v>0</v>
      </c>
      <c r="K15" s="21">
        <f t="shared" si="0"/>
        <v>1148264.46</v>
      </c>
    </row>
    <row r="16" spans="1:11" x14ac:dyDescent="0.3">
      <c r="A16" s="6">
        <v>45016</v>
      </c>
      <c r="B16" s="7" t="s">
        <v>3</v>
      </c>
      <c r="C16" s="8">
        <v>716640</v>
      </c>
      <c r="D16" s="8">
        <v>83280</v>
      </c>
      <c r="E16" s="8">
        <v>27590</v>
      </c>
      <c r="F16" s="8">
        <v>27560</v>
      </c>
      <c r="G16" s="8">
        <v>0</v>
      </c>
      <c r="H16" s="8">
        <v>0</v>
      </c>
      <c r="I16" s="15">
        <v>1553.37</v>
      </c>
      <c r="J16" s="8">
        <v>0</v>
      </c>
      <c r="K16" s="21">
        <f t="shared" si="0"/>
        <v>856623.37</v>
      </c>
    </row>
    <row r="17" spans="1:11" x14ac:dyDescent="0.3">
      <c r="A17" s="6">
        <v>45046</v>
      </c>
      <c r="B17" s="7" t="s">
        <v>4</v>
      </c>
      <c r="C17" s="8">
        <v>876890</v>
      </c>
      <c r="D17" s="8">
        <v>91450</v>
      </c>
      <c r="E17" s="8">
        <v>42910</v>
      </c>
      <c r="F17" s="8">
        <v>32340</v>
      </c>
      <c r="G17" s="8">
        <v>0</v>
      </c>
      <c r="H17" s="8">
        <v>0</v>
      </c>
      <c r="I17" s="15">
        <v>7915.31</v>
      </c>
      <c r="J17" s="8">
        <v>0</v>
      </c>
      <c r="K17" s="21">
        <f t="shared" si="0"/>
        <v>1051505.31</v>
      </c>
    </row>
    <row r="18" spans="1:11" x14ac:dyDescent="0.3">
      <c r="A18" s="6">
        <v>45077</v>
      </c>
      <c r="B18" s="7" t="s">
        <v>5</v>
      </c>
      <c r="C18" s="8">
        <v>1202350</v>
      </c>
      <c r="D18" s="8">
        <v>108030</v>
      </c>
      <c r="E18" s="8">
        <v>74030</v>
      </c>
      <c r="F18" s="8">
        <v>42050</v>
      </c>
      <c r="G18" s="8">
        <v>0</v>
      </c>
      <c r="H18" s="8">
        <v>0</v>
      </c>
      <c r="I18" s="15">
        <v>20836.93</v>
      </c>
      <c r="J18" s="8">
        <v>0</v>
      </c>
      <c r="K18" s="21">
        <f t="shared" si="0"/>
        <v>1447296.93</v>
      </c>
    </row>
    <row r="19" spans="1:11" x14ac:dyDescent="0.3">
      <c r="A19" s="6">
        <v>45107</v>
      </c>
      <c r="B19" s="7" t="s">
        <v>6</v>
      </c>
      <c r="C19" s="8">
        <v>932000</v>
      </c>
      <c r="D19" s="8">
        <v>94260</v>
      </c>
      <c r="E19" s="8">
        <v>48180</v>
      </c>
      <c r="F19" s="8">
        <v>33980</v>
      </c>
      <c r="G19" s="8">
        <v>0</v>
      </c>
      <c r="H19" s="8">
        <v>0</v>
      </c>
      <c r="I19" s="15">
        <v>10103.24</v>
      </c>
      <c r="J19" s="8">
        <v>0</v>
      </c>
      <c r="K19" s="21">
        <f t="shared" si="0"/>
        <v>1118523.24</v>
      </c>
    </row>
    <row r="20" spans="1:11" x14ac:dyDescent="0.3">
      <c r="A20" s="6">
        <v>45138</v>
      </c>
      <c r="B20" s="7" t="s">
        <v>7</v>
      </c>
      <c r="C20" s="8">
        <v>829650</v>
      </c>
      <c r="D20" s="8">
        <v>89040</v>
      </c>
      <c r="E20" s="8">
        <v>38400</v>
      </c>
      <c r="F20" s="8">
        <v>30930</v>
      </c>
      <c r="G20" s="8">
        <v>0</v>
      </c>
      <c r="H20" s="8">
        <v>0</v>
      </c>
      <c r="I20" s="15">
        <v>6039.82</v>
      </c>
      <c r="J20" s="8">
        <v>0</v>
      </c>
      <c r="K20" s="21">
        <f t="shared" si="0"/>
        <v>994059.82</v>
      </c>
    </row>
    <row r="21" spans="1:11" x14ac:dyDescent="0.3">
      <c r="A21" s="6">
        <v>45169</v>
      </c>
      <c r="B21" s="7" t="s">
        <v>8</v>
      </c>
      <c r="C21" s="8">
        <v>1063590</v>
      </c>
      <c r="D21" s="8">
        <v>100960</v>
      </c>
      <c r="E21" s="8">
        <v>60770</v>
      </c>
      <c r="F21" s="8">
        <v>37910</v>
      </c>
      <c r="G21" s="8">
        <v>0</v>
      </c>
      <c r="H21" s="8">
        <v>0</v>
      </c>
      <c r="I21" s="15">
        <v>15327.87</v>
      </c>
      <c r="J21" s="8">
        <v>0</v>
      </c>
      <c r="K21" s="21">
        <f t="shared" si="0"/>
        <v>1278557.8700000001</v>
      </c>
    </row>
    <row r="22" spans="1:11" x14ac:dyDescent="0.3">
      <c r="A22" s="6">
        <v>45199</v>
      </c>
      <c r="B22" s="7" t="s">
        <v>9</v>
      </c>
      <c r="C22" s="8">
        <v>967937</v>
      </c>
      <c r="D22" s="8">
        <v>96090</v>
      </c>
      <c r="E22" s="8">
        <v>51620</v>
      </c>
      <c r="F22" s="8">
        <v>35050</v>
      </c>
      <c r="G22" s="8">
        <v>0</v>
      </c>
      <c r="H22" s="8">
        <v>0</v>
      </c>
      <c r="I22" s="15">
        <v>11529.97</v>
      </c>
      <c r="J22" s="8">
        <v>0</v>
      </c>
      <c r="K22" s="21">
        <f t="shared" si="0"/>
        <v>1162226.97</v>
      </c>
    </row>
    <row r="23" spans="1:11" x14ac:dyDescent="0.3">
      <c r="A23" s="6">
        <v>45230</v>
      </c>
      <c r="B23" s="7" t="s">
        <v>10</v>
      </c>
      <c r="C23" s="8">
        <v>660723</v>
      </c>
      <c r="D23" s="8">
        <v>80430</v>
      </c>
      <c r="E23" s="8">
        <v>22240</v>
      </c>
      <c r="F23" s="8">
        <v>25890</v>
      </c>
      <c r="G23" s="8">
        <v>0</v>
      </c>
      <c r="H23" s="8">
        <v>0</v>
      </c>
      <c r="I23" s="15">
        <v>666.96</v>
      </c>
      <c r="J23" s="8">
        <v>0</v>
      </c>
      <c r="K23" s="21">
        <f t="shared" si="0"/>
        <v>789949.96</v>
      </c>
    </row>
    <row r="24" spans="1:11" x14ac:dyDescent="0.3">
      <c r="A24" s="6">
        <v>45260</v>
      </c>
      <c r="B24" s="7" t="s">
        <v>11</v>
      </c>
      <c r="C24" s="8">
        <v>940844</v>
      </c>
      <c r="D24" s="8">
        <v>94710</v>
      </c>
      <c r="E24" s="8">
        <v>49030</v>
      </c>
      <c r="F24" s="8">
        <v>34250</v>
      </c>
      <c r="G24" s="8">
        <v>0</v>
      </c>
      <c r="H24" s="8">
        <v>0</v>
      </c>
      <c r="I24" s="15">
        <v>10454.299999999999</v>
      </c>
      <c r="J24" s="8">
        <v>0</v>
      </c>
      <c r="K24" s="21">
        <f t="shared" si="0"/>
        <v>1129288.3</v>
      </c>
    </row>
    <row r="25" spans="1:11" x14ac:dyDescent="0.3">
      <c r="A25" s="6">
        <v>45291</v>
      </c>
      <c r="B25" s="7" t="s">
        <v>12</v>
      </c>
      <c r="C25" s="8">
        <v>751500</v>
      </c>
      <c r="D25" s="8">
        <v>85060</v>
      </c>
      <c r="E25" s="8">
        <v>30920</v>
      </c>
      <c r="F25" s="8">
        <v>28600</v>
      </c>
      <c r="G25" s="8">
        <v>0</v>
      </c>
      <c r="H25" s="8">
        <v>0</v>
      </c>
      <c r="I25" s="15">
        <v>2937.03</v>
      </c>
      <c r="J25" s="8">
        <v>7100</v>
      </c>
      <c r="K25" s="21">
        <f t="shared" si="0"/>
        <v>906117.03</v>
      </c>
    </row>
    <row r="26" spans="1:11" x14ac:dyDescent="0.3">
      <c r="A26" s="6">
        <v>45322</v>
      </c>
      <c r="B26" s="7" t="s">
        <v>13</v>
      </c>
      <c r="C26" s="8">
        <v>643320</v>
      </c>
      <c r="D26" s="8">
        <v>79920</v>
      </c>
      <c r="E26" s="8">
        <v>25060</v>
      </c>
      <c r="F26" s="8">
        <v>24900</v>
      </c>
      <c r="G26" s="8">
        <v>0</v>
      </c>
      <c r="H26" s="8">
        <v>0</v>
      </c>
      <c r="I26" s="16">
        <v>440</v>
      </c>
      <c r="J26" s="8">
        <v>19200</v>
      </c>
      <c r="K26" s="21">
        <f t="shared" si="0"/>
        <v>792840</v>
      </c>
    </row>
    <row r="27" spans="1:11" x14ac:dyDescent="0.3">
      <c r="A27" s="6">
        <v>45351</v>
      </c>
      <c r="B27" s="7" t="s">
        <v>14</v>
      </c>
      <c r="C27" s="8">
        <v>805690</v>
      </c>
      <c r="D27" s="8">
        <v>87270</v>
      </c>
      <c r="E27" s="8">
        <v>65887</v>
      </c>
      <c r="F27" s="8">
        <v>31000</v>
      </c>
      <c r="G27" s="8">
        <v>0</v>
      </c>
      <c r="H27" s="8">
        <v>0</v>
      </c>
      <c r="I27" s="16">
        <v>2700</v>
      </c>
      <c r="J27" s="8">
        <v>0</v>
      </c>
      <c r="K27" s="21">
        <f t="shared" si="0"/>
        <v>992547</v>
      </c>
    </row>
    <row r="28" spans="1:11" x14ac:dyDescent="0.3">
      <c r="A28" s="6">
        <v>45382</v>
      </c>
      <c r="B28" s="7" t="s">
        <v>3</v>
      </c>
      <c r="C28" s="8">
        <v>1102000</v>
      </c>
      <c r="D28" s="8">
        <v>103110</v>
      </c>
      <c r="E28" s="8">
        <v>30188</v>
      </c>
      <c r="F28" s="8">
        <v>38750</v>
      </c>
      <c r="G28" s="8">
        <v>0</v>
      </c>
      <c r="H28" s="8">
        <v>0</v>
      </c>
      <c r="I28" s="16">
        <v>17443</v>
      </c>
      <c r="J28" s="8">
        <v>0</v>
      </c>
      <c r="K28" s="21">
        <f t="shared" ref="K28" si="1">SUM(C28:J28)</f>
        <v>1291491</v>
      </c>
    </row>
    <row r="29" spans="1:11" x14ac:dyDescent="0.3">
      <c r="A29" s="1"/>
      <c r="C29"/>
      <c r="K2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"/>
  <sheetViews>
    <sheetView workbookViewId="0">
      <selection activeCell="C30" sqref="C30"/>
    </sheetView>
  </sheetViews>
  <sheetFormatPr defaultRowHeight="14.4" x14ac:dyDescent="0.3"/>
  <cols>
    <col min="1" max="1" width="16.88671875" customWidth="1"/>
    <col min="2" max="2" width="12.5546875" customWidth="1"/>
    <col min="3" max="3" width="18.109375" style="4" customWidth="1"/>
  </cols>
  <sheetData>
    <row r="1" spans="1:3" x14ac:dyDescent="0.3">
      <c r="A1" s="9" t="s">
        <v>0</v>
      </c>
      <c r="B1" s="10" t="s">
        <v>1</v>
      </c>
      <c r="C1" s="11" t="s">
        <v>38</v>
      </c>
    </row>
    <row r="2" spans="1:3" x14ac:dyDescent="0.3">
      <c r="A2" s="6">
        <v>44592</v>
      </c>
      <c r="B2" s="13" t="s">
        <v>13</v>
      </c>
      <c r="C2" s="21">
        <f>SUM('Factory overheads'!K2,'Direct Labour'!K2,'Raw Material'!H2)</f>
        <v>16085326.27</v>
      </c>
    </row>
    <row r="3" spans="1:3" x14ac:dyDescent="0.3">
      <c r="A3" s="6">
        <v>44620</v>
      </c>
      <c r="B3" s="13" t="s">
        <v>14</v>
      </c>
      <c r="C3" s="21">
        <f>SUM('Factory overheads'!K3,'Direct Labour'!K3,'Raw Material'!H3)</f>
        <v>18512772.68</v>
      </c>
    </row>
    <row r="4" spans="1:3" x14ac:dyDescent="0.3">
      <c r="A4" s="6">
        <v>44651</v>
      </c>
      <c r="B4" s="13" t="s">
        <v>3</v>
      </c>
      <c r="C4" s="21">
        <f>SUM('Factory overheads'!K4,'Direct Labour'!K4,'Raw Material'!H4)</f>
        <v>17930198.059999999</v>
      </c>
    </row>
    <row r="5" spans="1:3" x14ac:dyDescent="0.3">
      <c r="A5" s="6">
        <v>44681</v>
      </c>
      <c r="B5" s="13" t="s">
        <v>4</v>
      </c>
      <c r="C5" s="21">
        <f>SUM('Factory overheads'!K5,'Direct Labour'!K5,'Raw Material'!H5)</f>
        <v>23014340.019999996</v>
      </c>
    </row>
    <row r="6" spans="1:3" x14ac:dyDescent="0.3">
      <c r="A6" s="6">
        <v>44712</v>
      </c>
      <c r="B6" s="13" t="s">
        <v>5</v>
      </c>
      <c r="C6" s="21">
        <f>SUM('Factory overheads'!K6,'Direct Labour'!K6,'Raw Material'!H6)</f>
        <v>21770227.550000001</v>
      </c>
    </row>
    <row r="7" spans="1:3" x14ac:dyDescent="0.3">
      <c r="A7" s="6">
        <v>44742</v>
      </c>
      <c r="B7" s="13" t="s">
        <v>6</v>
      </c>
      <c r="C7" s="21">
        <f>SUM('Factory overheads'!K7,'Direct Labour'!K7,'Raw Material'!H7)</f>
        <v>19613127.399999999</v>
      </c>
    </row>
    <row r="8" spans="1:3" x14ac:dyDescent="0.3">
      <c r="A8" s="6">
        <v>44773</v>
      </c>
      <c r="B8" s="13" t="s">
        <v>7</v>
      </c>
      <c r="C8" s="21">
        <f>SUM('Factory overheads'!K8,'Direct Labour'!K8,'Raw Material'!H8)</f>
        <v>22973471</v>
      </c>
    </row>
    <row r="9" spans="1:3" x14ac:dyDescent="0.3">
      <c r="A9" s="6">
        <v>44804</v>
      </c>
      <c r="B9" s="13" t="s">
        <v>8</v>
      </c>
      <c r="C9" s="21">
        <f>SUM('Factory overheads'!K9,'Direct Labour'!K9,'Raw Material'!H9)</f>
        <v>22282200.73</v>
      </c>
    </row>
    <row r="10" spans="1:3" x14ac:dyDescent="0.3">
      <c r="A10" s="6">
        <v>44834</v>
      </c>
      <c r="B10" s="13" t="s">
        <v>9</v>
      </c>
      <c r="C10" s="21">
        <f>SUM('Factory overheads'!K10,'Direct Labour'!K10,'Raw Material'!H10)</f>
        <v>24745885.600000001</v>
      </c>
    </row>
    <row r="11" spans="1:3" x14ac:dyDescent="0.3">
      <c r="A11" s="6">
        <v>44865</v>
      </c>
      <c r="B11" s="13" t="s">
        <v>10</v>
      </c>
      <c r="C11" s="21">
        <f>SUM('Factory overheads'!K11,'Direct Labour'!K11,'Raw Material'!H11)</f>
        <v>25267908.210000001</v>
      </c>
    </row>
    <row r="12" spans="1:3" x14ac:dyDescent="0.3">
      <c r="A12" s="6">
        <v>44895</v>
      </c>
      <c r="B12" s="13" t="s">
        <v>11</v>
      </c>
      <c r="C12" s="21">
        <f>SUM('Factory overheads'!K12,'Direct Labour'!K12,'Raw Material'!H12)</f>
        <v>15973150.480000002</v>
      </c>
    </row>
    <row r="13" spans="1:3" x14ac:dyDescent="0.3">
      <c r="A13" s="6">
        <v>44926</v>
      </c>
      <c r="B13" s="13" t="s">
        <v>12</v>
      </c>
      <c r="C13" s="21">
        <f>SUM('Factory overheads'!K13,'Direct Labour'!K13,'Raw Material'!H13)</f>
        <v>27924354.48</v>
      </c>
    </row>
    <row r="14" spans="1:3" x14ac:dyDescent="0.3">
      <c r="A14" s="6">
        <v>44957</v>
      </c>
      <c r="B14" s="13" t="s">
        <v>13</v>
      </c>
      <c r="C14" s="21">
        <f>SUM('Factory overheads'!K14,'Direct Labour'!K14,'Raw Material'!H14)</f>
        <v>27237005.280000001</v>
      </c>
    </row>
    <row r="15" spans="1:3" x14ac:dyDescent="0.3">
      <c r="A15" s="6">
        <v>44985</v>
      </c>
      <c r="B15" s="13" t="s">
        <v>14</v>
      </c>
      <c r="C15" s="21">
        <f>SUM('Factory overheads'!K15,'Direct Labour'!K15,'Raw Material'!H15)</f>
        <v>21023416.800000001</v>
      </c>
    </row>
    <row r="16" spans="1:3" x14ac:dyDescent="0.3">
      <c r="A16" s="6">
        <v>45016</v>
      </c>
      <c r="B16" s="13" t="s">
        <v>3</v>
      </c>
      <c r="C16" s="21">
        <f>SUM('Factory overheads'!K16,'Direct Labour'!K16,'Raw Material'!H16)</f>
        <v>16404029.029999999</v>
      </c>
    </row>
    <row r="17" spans="1:3" x14ac:dyDescent="0.3">
      <c r="A17" s="6">
        <v>45046</v>
      </c>
      <c r="B17" s="13" t="s">
        <v>4</v>
      </c>
      <c r="C17" s="21">
        <f>SUM('Factory overheads'!K17,'Direct Labour'!K17,'Raw Material'!H17)</f>
        <v>19613880.68</v>
      </c>
    </row>
    <row r="18" spans="1:3" x14ac:dyDescent="0.3">
      <c r="A18" s="6">
        <v>45077</v>
      </c>
      <c r="B18" s="13" t="s">
        <v>5</v>
      </c>
      <c r="C18" s="21">
        <f>SUM('Factory overheads'!K18,'Direct Labour'!K18,'Raw Material'!H18)</f>
        <v>25859697.469999999</v>
      </c>
    </row>
    <row r="19" spans="1:3" x14ac:dyDescent="0.3">
      <c r="A19" s="6">
        <v>45107</v>
      </c>
      <c r="B19" s="13" t="s">
        <v>6</v>
      </c>
      <c r="C19" s="21">
        <f>SUM('Factory overheads'!K19,'Direct Labour'!K19,'Raw Material'!H19)</f>
        <v>20582270.449999999</v>
      </c>
    </row>
    <row r="20" spans="1:3" x14ac:dyDescent="0.3">
      <c r="A20" s="6">
        <v>45138</v>
      </c>
      <c r="B20" s="13" t="s">
        <v>7</v>
      </c>
      <c r="C20" s="21">
        <f>SUM('Factory overheads'!K20,'Direct Labour'!K20,'Raw Material'!H20)</f>
        <v>18650223.219999999</v>
      </c>
    </row>
    <row r="21" spans="1:3" x14ac:dyDescent="0.3">
      <c r="A21" s="6">
        <v>45169</v>
      </c>
      <c r="B21" s="13" t="s">
        <v>8</v>
      </c>
      <c r="C21" s="21">
        <f>SUM('Factory overheads'!K21,'Direct Labour'!K21,'Raw Material'!H21)</f>
        <v>23167499.130000003</v>
      </c>
    </row>
    <row r="22" spans="1:3" x14ac:dyDescent="0.3">
      <c r="A22" s="6">
        <v>45199</v>
      </c>
      <c r="B22" s="13" t="s">
        <v>9</v>
      </c>
      <c r="C22" s="21">
        <f>SUM('Factory overheads'!K22,'Direct Labour'!K22,'Raw Material'!H22)</f>
        <v>21231818.420000002</v>
      </c>
    </row>
    <row r="23" spans="1:3" x14ac:dyDescent="0.3">
      <c r="A23" s="6">
        <v>45230</v>
      </c>
      <c r="B23" s="13" t="s">
        <v>10</v>
      </c>
      <c r="C23" s="21">
        <f>SUM('Factory overheads'!K23,'Direct Labour'!K23,'Raw Material'!H23)</f>
        <v>15341808.099999998</v>
      </c>
    </row>
    <row r="24" spans="1:3" x14ac:dyDescent="0.3">
      <c r="A24" s="6">
        <v>45260</v>
      </c>
      <c r="B24" s="13" t="s">
        <v>11</v>
      </c>
      <c r="C24" s="21">
        <f>SUM('Factory overheads'!K24,'Direct Labour'!K24,'Raw Material'!H24)</f>
        <v>20710316.899999995</v>
      </c>
    </row>
    <row r="25" spans="1:3" x14ac:dyDescent="0.3">
      <c r="A25" s="6">
        <v>45291</v>
      </c>
      <c r="B25" s="13" t="s">
        <v>12</v>
      </c>
      <c r="C25" s="21">
        <f>SUM('Factory overheads'!K25,'Direct Labour'!K25,'Raw Material'!H25)</f>
        <v>17083642.57</v>
      </c>
    </row>
    <row r="26" spans="1:3" x14ac:dyDescent="0.3">
      <c r="A26" s="6">
        <v>45322</v>
      </c>
      <c r="B26" s="13" t="s">
        <v>13</v>
      </c>
      <c r="C26" s="21">
        <f>SUM('Factory overheads'!K26,'Direct Labour'!K26,'Raw Material'!H26)</f>
        <v>14093980.109999999</v>
      </c>
    </row>
    <row r="27" spans="1:3" x14ac:dyDescent="0.3">
      <c r="A27" s="6">
        <v>45351</v>
      </c>
      <c r="B27" s="13" t="s">
        <v>14</v>
      </c>
      <c r="C27" s="21">
        <f>SUM('Factory overheads'!K27,'Direct Labour'!K27,'Raw Material'!H27)</f>
        <v>22406059.699999999</v>
      </c>
    </row>
    <row r="28" spans="1:3" x14ac:dyDescent="0.3">
      <c r="A28" s="6">
        <v>45382</v>
      </c>
      <c r="B28" s="13" t="s">
        <v>3</v>
      </c>
      <c r="C28" s="21">
        <f>SUM('Factory overheads'!K28,'Direct Labour'!K28,'Raw Material'!H28)</f>
        <v>20569743.84</v>
      </c>
    </row>
    <row r="29" spans="1:3" x14ac:dyDescent="0.3">
      <c r="A29" s="1"/>
      <c r="C29" s="4">
        <f>SUM(C2:C28)</f>
        <v>560068354.18000007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9"/>
  <sheetViews>
    <sheetView workbookViewId="0">
      <selection activeCell="B23" sqref="B22:B23"/>
    </sheetView>
  </sheetViews>
  <sheetFormatPr defaultRowHeight="14.4" x14ac:dyDescent="0.3"/>
  <cols>
    <col min="1" max="1" width="14.5546875" style="1" customWidth="1"/>
    <col min="2" max="2" width="11.21875" customWidth="1"/>
    <col min="3" max="3" width="18.109375" customWidth="1"/>
    <col min="4" max="4" width="21.33203125" customWidth="1"/>
    <col min="5" max="5" width="18.33203125" customWidth="1"/>
    <col min="6" max="6" width="19.21875" customWidth="1"/>
    <col min="7" max="7" width="19.5546875" customWidth="1"/>
    <col min="8" max="8" width="16.33203125" customWidth="1"/>
    <col min="9" max="9" width="15" customWidth="1"/>
    <col min="10" max="10" width="15.109375" customWidth="1"/>
    <col min="11" max="11" width="16.33203125" bestFit="1" customWidth="1"/>
  </cols>
  <sheetData>
    <row r="1" spans="1:11" x14ac:dyDescent="0.3">
      <c r="A1" s="9" t="s">
        <v>0</v>
      </c>
      <c r="B1" s="10" t="s">
        <v>1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23</v>
      </c>
      <c r="J1" s="11" t="s">
        <v>24</v>
      </c>
      <c r="K1" s="10" t="s">
        <v>25</v>
      </c>
    </row>
    <row r="2" spans="1:11" x14ac:dyDescent="0.3">
      <c r="A2" s="6">
        <v>44592</v>
      </c>
      <c r="B2" s="13" t="s">
        <v>13</v>
      </c>
      <c r="C2" s="8">
        <v>350600</v>
      </c>
      <c r="D2" s="8">
        <v>32000</v>
      </c>
      <c r="E2" s="8">
        <v>118771</v>
      </c>
      <c r="F2" s="8">
        <v>681179</v>
      </c>
      <c r="G2" s="8">
        <v>0</v>
      </c>
      <c r="H2" s="8">
        <v>1645</v>
      </c>
      <c r="I2" s="8">
        <v>1000</v>
      </c>
      <c r="J2" s="8">
        <v>10096</v>
      </c>
      <c r="K2" s="12">
        <f t="shared" ref="K2:K27" si="0">SUM(C2:J2)</f>
        <v>1195291</v>
      </c>
    </row>
    <row r="3" spans="1:11" x14ac:dyDescent="0.3">
      <c r="A3" s="6">
        <v>44620</v>
      </c>
      <c r="B3" s="13" t="s">
        <v>14</v>
      </c>
      <c r="C3" s="8">
        <v>355500</v>
      </c>
      <c r="D3" s="8">
        <v>0</v>
      </c>
      <c r="E3" s="8">
        <v>194686</v>
      </c>
      <c r="F3" s="8">
        <v>762715.39</v>
      </c>
      <c r="G3" s="8">
        <v>0</v>
      </c>
      <c r="H3" s="8">
        <v>4551</v>
      </c>
      <c r="I3" s="8">
        <v>0</v>
      </c>
      <c r="J3" s="8">
        <v>12149.42</v>
      </c>
      <c r="K3" s="12">
        <f t="shared" si="0"/>
        <v>1329601.81</v>
      </c>
    </row>
    <row r="4" spans="1:11" x14ac:dyDescent="0.3">
      <c r="A4" s="6">
        <v>44651</v>
      </c>
      <c r="B4" s="13" t="s">
        <v>3</v>
      </c>
      <c r="C4" s="8">
        <v>354000</v>
      </c>
      <c r="D4" s="8">
        <v>0</v>
      </c>
      <c r="E4" s="8">
        <v>171740</v>
      </c>
      <c r="F4" s="8">
        <v>738071.06</v>
      </c>
      <c r="G4" s="8">
        <v>0</v>
      </c>
      <c r="H4" s="8">
        <v>3673</v>
      </c>
      <c r="I4" s="8">
        <v>0</v>
      </c>
      <c r="J4" s="8">
        <v>11528.83</v>
      </c>
      <c r="K4" s="12">
        <f t="shared" si="0"/>
        <v>1279012.8900000001</v>
      </c>
    </row>
    <row r="5" spans="1:11" x14ac:dyDescent="0.3">
      <c r="A5" s="6">
        <v>44681</v>
      </c>
      <c r="B5" s="13" t="s">
        <v>4</v>
      </c>
      <c r="C5" s="8">
        <v>352100</v>
      </c>
      <c r="D5" s="8">
        <v>15000</v>
      </c>
      <c r="E5" s="8">
        <v>142650</v>
      </c>
      <c r="F5" s="8">
        <v>706827.4</v>
      </c>
      <c r="G5" s="8">
        <v>0</v>
      </c>
      <c r="H5" s="8">
        <v>2559</v>
      </c>
      <c r="I5" s="8">
        <v>5000</v>
      </c>
      <c r="J5" s="8">
        <v>10742</v>
      </c>
      <c r="K5" s="12">
        <f t="shared" si="0"/>
        <v>1234878.3999999999</v>
      </c>
    </row>
    <row r="6" spans="1:11" x14ac:dyDescent="0.3">
      <c r="A6" s="6">
        <v>44712</v>
      </c>
      <c r="B6" s="13" t="s">
        <v>5</v>
      </c>
      <c r="C6" s="8">
        <v>354700</v>
      </c>
      <c r="D6" s="8">
        <v>0</v>
      </c>
      <c r="E6" s="8">
        <v>182941</v>
      </c>
      <c r="F6" s="8">
        <v>750100.73</v>
      </c>
      <c r="G6" s="8">
        <v>0</v>
      </c>
      <c r="H6" s="8">
        <v>4102</v>
      </c>
      <c r="I6" s="8">
        <v>0</v>
      </c>
      <c r="J6" s="8">
        <v>11831</v>
      </c>
      <c r="K6" s="12">
        <f t="shared" si="0"/>
        <v>1303674.73</v>
      </c>
    </row>
    <row r="7" spans="1:11" x14ac:dyDescent="0.3">
      <c r="A7" s="6">
        <v>44742</v>
      </c>
      <c r="B7" s="13" t="s">
        <v>6</v>
      </c>
      <c r="C7" s="8">
        <v>354000</v>
      </c>
      <c r="D7" s="8">
        <v>0</v>
      </c>
      <c r="E7" s="8">
        <v>171799</v>
      </c>
      <c r="F7" s="8">
        <v>738134.44</v>
      </c>
      <c r="G7" s="8">
        <v>0</v>
      </c>
      <c r="H7" s="8">
        <v>3675</v>
      </c>
      <c r="I7" s="8">
        <v>2000</v>
      </c>
      <c r="J7" s="8">
        <v>11530</v>
      </c>
      <c r="K7" s="12">
        <f t="shared" si="0"/>
        <v>1281138.44</v>
      </c>
    </row>
    <row r="8" spans="1:11" x14ac:dyDescent="0.3">
      <c r="A8" s="6">
        <v>44773</v>
      </c>
      <c r="B8" s="13" t="s">
        <v>7</v>
      </c>
      <c r="C8" s="8">
        <v>357300</v>
      </c>
      <c r="D8" s="8">
        <v>0</v>
      </c>
      <c r="E8" s="8">
        <v>222491</v>
      </c>
      <c r="F8" s="8">
        <v>792579.25</v>
      </c>
      <c r="G8" s="8">
        <v>15000</v>
      </c>
      <c r="H8" s="8">
        <v>5616</v>
      </c>
      <c r="I8" s="8">
        <v>2000</v>
      </c>
      <c r="J8" s="8">
        <v>12901</v>
      </c>
      <c r="K8" s="12">
        <f t="shared" si="0"/>
        <v>1407887.25</v>
      </c>
    </row>
    <row r="9" spans="1:11" x14ac:dyDescent="0.3">
      <c r="A9" s="6">
        <v>44804</v>
      </c>
      <c r="B9" s="13" t="s">
        <v>8</v>
      </c>
      <c r="C9" s="8">
        <v>358000</v>
      </c>
      <c r="D9" s="8">
        <v>0</v>
      </c>
      <c r="E9" s="8">
        <v>233394</v>
      </c>
      <c r="F9" s="8">
        <v>804289.57</v>
      </c>
      <c r="G9" s="8">
        <v>0</v>
      </c>
      <c r="H9" s="8">
        <v>6033</v>
      </c>
      <c r="I9" s="8">
        <v>0</v>
      </c>
      <c r="J9" s="8">
        <v>13196</v>
      </c>
      <c r="K9" s="12">
        <f t="shared" si="0"/>
        <v>1414912.5699999998</v>
      </c>
    </row>
    <row r="10" spans="1:11" x14ac:dyDescent="0.3">
      <c r="A10" s="6">
        <v>44834</v>
      </c>
      <c r="B10" s="13" t="s">
        <v>9</v>
      </c>
      <c r="C10" s="8">
        <v>350900</v>
      </c>
      <c r="D10" s="8">
        <v>0</v>
      </c>
      <c r="E10" s="8">
        <v>123768</v>
      </c>
      <c r="F10" s="8">
        <v>686546.75</v>
      </c>
      <c r="G10" s="8">
        <v>0</v>
      </c>
      <c r="H10" s="8">
        <v>1837</v>
      </c>
      <c r="I10" s="8">
        <v>0</v>
      </c>
      <c r="J10" s="8">
        <v>10231</v>
      </c>
      <c r="K10" s="12">
        <f t="shared" si="0"/>
        <v>1173282.75</v>
      </c>
    </row>
    <row r="11" spans="1:11" x14ac:dyDescent="0.3">
      <c r="A11" s="6">
        <v>44865</v>
      </c>
      <c r="B11" s="13" t="s">
        <v>10</v>
      </c>
      <c r="C11" s="8">
        <v>349300</v>
      </c>
      <c r="D11" s="8">
        <v>0</v>
      </c>
      <c r="E11" s="8">
        <v>99414</v>
      </c>
      <c r="F11" s="8">
        <v>660007.78</v>
      </c>
      <c r="G11" s="8">
        <v>0</v>
      </c>
      <c r="H11" s="8">
        <v>904</v>
      </c>
      <c r="I11" s="8">
        <v>0</v>
      </c>
      <c r="J11" s="8">
        <v>9572</v>
      </c>
      <c r="K11" s="12">
        <f t="shared" si="0"/>
        <v>1119197.78</v>
      </c>
    </row>
    <row r="12" spans="1:11" x14ac:dyDescent="0.3">
      <c r="A12" s="6">
        <v>44895</v>
      </c>
      <c r="B12" s="13" t="s">
        <v>11</v>
      </c>
      <c r="C12" s="8">
        <v>349300</v>
      </c>
      <c r="D12" s="8">
        <v>0</v>
      </c>
      <c r="E12" s="8">
        <v>99058</v>
      </c>
      <c r="F12" s="8">
        <v>821252.79</v>
      </c>
      <c r="G12" s="8">
        <v>0</v>
      </c>
      <c r="H12" s="8">
        <v>891</v>
      </c>
      <c r="I12" s="8">
        <v>0</v>
      </c>
      <c r="J12" s="8">
        <v>9563</v>
      </c>
      <c r="K12" s="12">
        <f t="shared" si="0"/>
        <v>1280064.79</v>
      </c>
    </row>
    <row r="13" spans="1:11" x14ac:dyDescent="0.3">
      <c r="A13" s="6">
        <v>44926</v>
      </c>
      <c r="B13" s="13" t="s">
        <v>12</v>
      </c>
      <c r="C13" s="8">
        <v>359000</v>
      </c>
      <c r="D13" s="8">
        <v>30000</v>
      </c>
      <c r="E13" s="8">
        <v>249188</v>
      </c>
      <c r="F13" s="8">
        <v>812992.24</v>
      </c>
      <c r="G13" s="8">
        <v>0</v>
      </c>
      <c r="H13" s="8">
        <v>6638</v>
      </c>
      <c r="I13" s="8">
        <v>3000</v>
      </c>
      <c r="J13" s="8">
        <v>13623</v>
      </c>
      <c r="K13" s="12">
        <f t="shared" si="0"/>
        <v>1474441.24</v>
      </c>
    </row>
    <row r="14" spans="1:11" x14ac:dyDescent="0.3">
      <c r="A14" s="6">
        <v>44957</v>
      </c>
      <c r="B14" s="13" t="s">
        <v>13</v>
      </c>
      <c r="C14" s="8">
        <v>358500</v>
      </c>
      <c r="D14" s="8">
        <v>40000</v>
      </c>
      <c r="E14" s="8">
        <v>241497</v>
      </c>
      <c r="F14" s="8">
        <v>730446.8</v>
      </c>
      <c r="G14" s="8">
        <v>0</v>
      </c>
      <c r="H14" s="8">
        <v>6343</v>
      </c>
      <c r="I14" s="8">
        <v>0</v>
      </c>
      <c r="J14" s="8">
        <v>13415</v>
      </c>
      <c r="K14" s="12">
        <f t="shared" si="0"/>
        <v>1390201.8</v>
      </c>
    </row>
    <row r="15" spans="1:11" x14ac:dyDescent="0.3">
      <c r="A15" s="6">
        <v>44985</v>
      </c>
      <c r="B15" s="13" t="s">
        <v>14</v>
      </c>
      <c r="C15" s="8">
        <v>353500</v>
      </c>
      <c r="D15" s="8">
        <v>0</v>
      </c>
      <c r="E15" s="8">
        <v>164642</v>
      </c>
      <c r="F15" s="8">
        <v>667356.84</v>
      </c>
      <c r="G15" s="8">
        <v>0</v>
      </c>
      <c r="H15" s="8">
        <v>3401</v>
      </c>
      <c r="I15" s="8">
        <v>0</v>
      </c>
      <c r="J15" s="8">
        <v>11336</v>
      </c>
      <c r="K15" s="12">
        <f t="shared" si="0"/>
        <v>1200235.8399999999</v>
      </c>
    </row>
    <row r="16" spans="1:11" x14ac:dyDescent="0.3">
      <c r="A16" s="6">
        <v>45016</v>
      </c>
      <c r="B16" s="13" t="s">
        <v>3</v>
      </c>
      <c r="C16" s="8">
        <v>349700</v>
      </c>
      <c r="D16" s="8">
        <v>0</v>
      </c>
      <c r="E16" s="8">
        <v>105901</v>
      </c>
      <c r="F16" s="8">
        <v>709513.2</v>
      </c>
      <c r="G16" s="8">
        <v>0</v>
      </c>
      <c r="H16" s="8">
        <v>1153</v>
      </c>
      <c r="I16" s="8">
        <v>0</v>
      </c>
      <c r="J16" s="8">
        <v>9748</v>
      </c>
      <c r="K16" s="12">
        <f t="shared" si="0"/>
        <v>1176015.2</v>
      </c>
    </row>
    <row r="17" spans="1:11" x14ac:dyDescent="0.3">
      <c r="A17" s="6">
        <v>45046</v>
      </c>
      <c r="B17" s="13" t="s">
        <v>4</v>
      </c>
      <c r="C17" s="8">
        <v>352300</v>
      </c>
      <c r="D17" s="8">
        <v>0</v>
      </c>
      <c r="E17" s="8">
        <v>145151</v>
      </c>
      <c r="F17" s="8">
        <v>795136.2</v>
      </c>
      <c r="G17" s="8">
        <v>5000</v>
      </c>
      <c r="H17" s="8">
        <v>2655</v>
      </c>
      <c r="I17" s="8">
        <v>5000</v>
      </c>
      <c r="J17" s="8">
        <v>10809</v>
      </c>
      <c r="K17" s="12">
        <f t="shared" si="0"/>
        <v>1316051.2</v>
      </c>
    </row>
    <row r="18" spans="1:11" x14ac:dyDescent="0.3">
      <c r="A18" s="6">
        <v>45077</v>
      </c>
      <c r="B18" s="13" t="s">
        <v>5</v>
      </c>
      <c r="C18" s="8">
        <v>357300</v>
      </c>
      <c r="D18" s="8">
        <v>0</v>
      </c>
      <c r="E18" s="8">
        <v>224871</v>
      </c>
      <c r="F18" s="8">
        <v>724011.18</v>
      </c>
      <c r="G18" s="8">
        <v>0</v>
      </c>
      <c r="H18" s="8">
        <v>5707</v>
      </c>
      <c r="I18" s="8">
        <v>0</v>
      </c>
      <c r="J18" s="8">
        <v>12965</v>
      </c>
      <c r="K18" s="12">
        <f t="shared" si="0"/>
        <v>1324854.1800000002</v>
      </c>
    </row>
    <row r="19" spans="1:11" x14ac:dyDescent="0.3">
      <c r="A19" s="6">
        <v>45107</v>
      </c>
      <c r="B19" s="13" t="s">
        <v>6</v>
      </c>
      <c r="C19" s="8">
        <v>357500</v>
      </c>
      <c r="D19" s="8">
        <v>0</v>
      </c>
      <c r="E19" s="8">
        <v>158650</v>
      </c>
      <c r="F19" s="8">
        <v>697085.58</v>
      </c>
      <c r="G19" s="8">
        <v>0</v>
      </c>
      <c r="H19" s="8">
        <v>3172</v>
      </c>
      <c r="I19" s="8">
        <v>0</v>
      </c>
      <c r="J19" s="8">
        <v>11412</v>
      </c>
      <c r="K19" s="12">
        <f t="shared" si="0"/>
        <v>1227819.58</v>
      </c>
    </row>
    <row r="20" spans="1:11" x14ac:dyDescent="0.3">
      <c r="A20" s="6">
        <v>45138</v>
      </c>
      <c r="B20" s="13" t="s">
        <v>7</v>
      </c>
      <c r="C20" s="8">
        <v>353200</v>
      </c>
      <c r="D20" s="8">
        <v>0</v>
      </c>
      <c r="E20" s="8">
        <v>133580</v>
      </c>
      <c r="F20" s="8">
        <v>758631.31</v>
      </c>
      <c r="G20" s="8">
        <v>0</v>
      </c>
      <c r="H20" s="8">
        <v>2112</v>
      </c>
      <c r="I20" s="8">
        <v>0</v>
      </c>
      <c r="J20" s="8">
        <v>9377</v>
      </c>
      <c r="K20" s="12">
        <f t="shared" si="0"/>
        <v>1256900.31</v>
      </c>
    </row>
    <row r="21" spans="1:11" x14ac:dyDescent="0.3">
      <c r="A21" s="6">
        <v>45169</v>
      </c>
      <c r="B21" s="13" t="s">
        <v>8</v>
      </c>
      <c r="C21" s="8">
        <v>351500</v>
      </c>
      <c r="D21" s="8">
        <v>0</v>
      </c>
      <c r="E21" s="8">
        <v>190883</v>
      </c>
      <c r="F21" s="8">
        <v>733465.16</v>
      </c>
      <c r="G21" s="8">
        <v>0</v>
      </c>
      <c r="H21" s="8">
        <v>4406</v>
      </c>
      <c r="I21" s="8">
        <v>0</v>
      </c>
      <c r="J21" s="8">
        <v>11233.23</v>
      </c>
      <c r="K21" s="12">
        <f t="shared" si="0"/>
        <v>1291487.3900000001</v>
      </c>
    </row>
    <row r="22" spans="1:11" x14ac:dyDescent="0.3">
      <c r="A22" s="6">
        <v>45199</v>
      </c>
      <c r="B22" s="13" t="s">
        <v>9</v>
      </c>
      <c r="C22" s="8">
        <v>355200</v>
      </c>
      <c r="D22" s="8">
        <v>0</v>
      </c>
      <c r="E22" s="8">
        <v>167452</v>
      </c>
      <c r="F22" s="8">
        <v>652644.24</v>
      </c>
      <c r="G22" s="8">
        <v>0</v>
      </c>
      <c r="H22" s="8">
        <v>3509</v>
      </c>
      <c r="I22" s="8">
        <v>0</v>
      </c>
      <c r="J22" s="8">
        <v>9979</v>
      </c>
      <c r="K22" s="12">
        <f t="shared" si="0"/>
        <v>1188784.24</v>
      </c>
    </row>
    <row r="23" spans="1:11" x14ac:dyDescent="0.3">
      <c r="A23" s="6">
        <v>45230</v>
      </c>
      <c r="B23" s="13" t="s">
        <v>10</v>
      </c>
      <c r="C23" s="8">
        <v>353700</v>
      </c>
      <c r="D23" s="8">
        <v>0</v>
      </c>
      <c r="E23" s="8">
        <v>92203</v>
      </c>
      <c r="F23" s="8">
        <v>726337.4</v>
      </c>
      <c r="G23" s="8">
        <v>0</v>
      </c>
      <c r="H23" s="8">
        <v>628</v>
      </c>
      <c r="I23" s="8">
        <v>0</v>
      </c>
      <c r="J23" s="8">
        <v>10496.75</v>
      </c>
      <c r="K23" s="12">
        <f t="shared" si="0"/>
        <v>1183365.1499999999</v>
      </c>
    </row>
    <row r="24" spans="1:11" x14ac:dyDescent="0.3">
      <c r="A24" s="6">
        <v>45260</v>
      </c>
      <c r="B24" s="13" t="s">
        <v>11</v>
      </c>
      <c r="C24" s="8">
        <v>350300</v>
      </c>
      <c r="D24" s="8">
        <v>0</v>
      </c>
      <c r="E24" s="8">
        <v>160815</v>
      </c>
      <c r="F24" s="8">
        <v>660007</v>
      </c>
      <c r="G24" s="8">
        <v>0</v>
      </c>
      <c r="H24" s="8">
        <v>3255</v>
      </c>
      <c r="I24" s="8">
        <v>0</v>
      </c>
      <c r="J24" s="8">
        <v>12046.58</v>
      </c>
      <c r="K24" s="12">
        <f t="shared" si="0"/>
        <v>1186423.58</v>
      </c>
    </row>
    <row r="25" spans="1:11" x14ac:dyDescent="0.3">
      <c r="A25" s="6">
        <v>45291</v>
      </c>
      <c r="B25" s="13" t="s">
        <v>12</v>
      </c>
      <c r="C25" s="8">
        <v>353300</v>
      </c>
      <c r="D25" s="8">
        <v>25000</v>
      </c>
      <c r="E25" s="8">
        <v>114437</v>
      </c>
      <c r="F25" s="8">
        <v>676525.47</v>
      </c>
      <c r="G25" s="8">
        <v>0</v>
      </c>
      <c r="H25" s="8">
        <v>1479</v>
      </c>
      <c r="I25" s="8">
        <v>0</v>
      </c>
      <c r="J25" s="8">
        <v>9979</v>
      </c>
      <c r="K25" s="12">
        <f t="shared" si="0"/>
        <v>1180720.47</v>
      </c>
    </row>
    <row r="26" spans="1:11" x14ac:dyDescent="0.3">
      <c r="A26" s="6">
        <v>45322</v>
      </c>
      <c r="B26" s="13" t="s">
        <v>13</v>
      </c>
      <c r="C26" s="8">
        <v>347800</v>
      </c>
      <c r="D26" s="8">
        <v>48250</v>
      </c>
      <c r="E26" s="8">
        <v>162259</v>
      </c>
      <c r="F26" s="8">
        <v>644081.46</v>
      </c>
      <c r="G26" s="8">
        <v>0</v>
      </c>
      <c r="H26" s="8">
        <v>420</v>
      </c>
      <c r="I26" s="8">
        <v>0</v>
      </c>
      <c r="J26" s="8">
        <v>8997.5</v>
      </c>
      <c r="K26" s="12">
        <f t="shared" si="0"/>
        <v>1211807.96</v>
      </c>
    </row>
    <row r="27" spans="1:11" x14ac:dyDescent="0.3">
      <c r="A27" s="6">
        <v>45351</v>
      </c>
      <c r="B27" s="13" t="s">
        <v>14</v>
      </c>
      <c r="C27" s="8">
        <v>352900</v>
      </c>
      <c r="D27" s="8">
        <v>0</v>
      </c>
      <c r="E27" s="8">
        <v>180012</v>
      </c>
      <c r="F27" s="8">
        <v>766126.43</v>
      </c>
      <c r="G27" s="8">
        <v>0</v>
      </c>
      <c r="H27" s="8">
        <v>4740</v>
      </c>
      <c r="I27" s="8">
        <v>0</v>
      </c>
      <c r="J27" s="8">
        <v>10847</v>
      </c>
      <c r="K27" s="12">
        <f t="shared" si="0"/>
        <v>1314625.4300000002</v>
      </c>
    </row>
    <row r="28" spans="1:11" x14ac:dyDescent="0.3">
      <c r="A28" s="6">
        <v>45382</v>
      </c>
      <c r="B28" s="13" t="s">
        <v>3</v>
      </c>
      <c r="C28" s="8">
        <v>355000</v>
      </c>
      <c r="D28" s="8">
        <v>0</v>
      </c>
      <c r="E28" s="8">
        <v>73670</v>
      </c>
      <c r="F28" s="8">
        <v>697373.13</v>
      </c>
      <c r="G28" s="8">
        <v>0</v>
      </c>
      <c r="H28" s="8">
        <v>2060</v>
      </c>
      <c r="I28" s="8">
        <v>15000</v>
      </c>
      <c r="J28" s="8">
        <v>12056.81</v>
      </c>
      <c r="K28" s="12">
        <f t="shared" ref="K28" si="1">SUM(C28:J28)</f>
        <v>1155159.94</v>
      </c>
    </row>
    <row r="29" spans="1:11" x14ac:dyDescent="0.3">
      <c r="K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Tea.le.Qu</vt:lpstr>
      <vt:lpstr>Raw Material</vt:lpstr>
      <vt:lpstr>Direct Labour</vt:lpstr>
      <vt:lpstr>Manufac</vt:lpstr>
      <vt:lpstr>Factory overheads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2024-11-17T03:49:16Z</dcterms:modified>
</cp:coreProperties>
</file>