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\Downloads\"/>
    </mc:Choice>
  </mc:AlternateContent>
  <xr:revisionPtr revIDLastSave="0" documentId="13_ncr:1_{6BC04410-B8E0-41CC-9B14-44D2F7955744}" xr6:coauthVersionLast="47" xr6:coauthVersionMax="47" xr10:uidLastSave="{00000000-0000-0000-0000-000000000000}"/>
  <bookViews>
    <workbookView xWindow="-108" yWindow="-108" windowWidth="23256" windowHeight="12456" activeTab="3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table">Source!$C$6:$F$40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D10" i="5"/>
  <c r="D9" i="5"/>
  <c r="D8" i="5"/>
  <c r="O16" i="1" a="1"/>
  <c r="O16" i="1" s="1"/>
  <c r="O17" i="1" a="1"/>
  <c r="O17" i="1" s="1"/>
  <c r="N17" i="1"/>
  <c r="N16" i="1"/>
  <c r="O11" i="1"/>
  <c r="O10" i="1"/>
  <c r="N11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<sst xmlns="http://schemas.openxmlformats.org/spreadsheetml/2006/main" count="924" uniqueCount="271">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</sst>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O42"/>
  <sheetViews>
    <sheetView workbookViewId="0">
      <selection activeCell="O10" sqref="O10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3:15" x14ac:dyDescent="0.3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3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3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3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5" x14ac:dyDescent="0.3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3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3:15" x14ac:dyDescent="0.3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1" t="str">
        <f>_xlfn.XLOOKUP(N10,$K$5:$K$42,$D$5:$D$42,)</f>
        <v>Dinesh</v>
      </c>
    </row>
    <row r="11" spans="3:15" x14ac:dyDescent="0.3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_xlfn.XLOOKUP(N11,$K$5:$K$42,$D$5:$D$42,)</f>
        <v>Satish</v>
      </c>
    </row>
    <row r="12" spans="3:15" x14ac:dyDescent="0.3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3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3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3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3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_xlfn.MAXIFS(K5:K42,J5:J42,$N$15)</f>
        <v>92000</v>
      </c>
      <c r="O16" s="1" t="str" cm="1">
        <f t="array" ref="O16">_xlfn.XLOOKUP(N16,K5:K42,$D$5:$D$42&amp;" "&amp;_xlfn.XLOOKUP(N16,K5:K42,$E$5:$E$42))</f>
        <v>Dinesh Dhanuka</v>
      </c>
    </row>
    <row r="17" spans="3:15" x14ac:dyDescent="0.3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1">
        <f>_xlfn.MINIFS(K5:K42,J5:J42,$N$15)</f>
        <v>20000</v>
      </c>
      <c r="O17" s="1" t="str" cm="1">
        <f t="array" ref="O17">_xlfn.XLOOKUP(N17,K5:K42,$D$5:$D$42&amp;" "&amp;_xlfn.XLOOKUP(N17,K5:K42,$E$5:$E$42))</f>
        <v>Piyush Shah</v>
      </c>
    </row>
    <row r="18" spans="3:15" x14ac:dyDescent="0.3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3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3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3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3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3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3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3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3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3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3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3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3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3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3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3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3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3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3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3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3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3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3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3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8" sqref="D8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269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107</v>
      </c>
      <c r="D7" s="18">
        <v>592081</v>
      </c>
    </row>
    <row r="8" spans="1:9" x14ac:dyDescent="0.3">
      <c r="C8" s="17" t="s">
        <v>108</v>
      </c>
      <c r="D8" s="19" t="str">
        <f>VLOOKUP(D7,'Headcount Table'!A4:D146,2,0)</f>
        <v>P, Sharath</v>
      </c>
    </row>
    <row r="9" spans="1:9" x14ac:dyDescent="0.3">
      <c r="C9" s="17" t="s">
        <v>109</v>
      </c>
      <c r="D9" s="19" t="str">
        <f>VLOOKUP(D7,'Headcount Table'!A4:D146,3,0)</f>
        <v>RAO, HEMANTH</v>
      </c>
    </row>
    <row r="10" spans="1:9" x14ac:dyDescent="0.3">
      <c r="C10" s="17" t="s">
        <v>110</v>
      </c>
      <c r="D10" s="19" t="str">
        <f>VLOOKUP(D7,'Headcount Table'!A4:D146,4,0)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3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3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3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3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3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3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3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3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3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3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3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3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3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3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3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3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3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3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3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3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3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3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3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3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3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3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3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3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3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3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3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3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3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3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3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3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3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3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3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3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3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3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3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3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3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3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3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3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3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3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3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3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3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3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3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3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3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3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3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3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3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3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3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3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3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3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3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3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3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3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3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3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3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3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3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3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3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3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3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3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3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3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3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3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3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3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3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3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3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3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3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3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3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3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3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3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3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3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3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3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3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3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3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3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3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3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3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3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3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3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3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3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3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3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3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3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3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3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3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3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3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3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3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3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3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3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3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3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3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3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3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3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3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3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3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3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3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3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3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3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3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3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3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workbookViewId="0">
      <selection activeCell="K7" sqref="K7"/>
    </sheetView>
  </sheetViews>
  <sheetFormatPr defaultRowHeight="14.4" x14ac:dyDescent="0.3"/>
  <cols>
    <col min="6" max="6" width="9.88671875" bestFit="1" customWidth="1"/>
    <col min="10" max="10" width="25.5546875" customWidth="1"/>
    <col min="11" max="11" width="13.21875" customWidth="1"/>
  </cols>
  <sheetData>
    <row r="2" spans="3:11" x14ac:dyDescent="0.3">
      <c r="D2" s="8" t="s">
        <v>104</v>
      </c>
    </row>
    <row r="3" spans="3:11" x14ac:dyDescent="0.3">
      <c r="D3" s="8" t="s">
        <v>270</v>
      </c>
    </row>
    <row r="4" spans="3:11" x14ac:dyDescent="0.3">
      <c r="D4" s="8" t="s">
        <v>106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3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>_xlfn.IFNA(VLOOKUP($C7,table,MATCH(I$6,Source!$C$5:$F$5,1),0),"Retired")</f>
        <v>North</v>
      </c>
      <c r="J7" s="1" t="str">
        <f>_xlfn.IFNA(VLOOKUP($C7,table,MATCH(J$6,Source!$C$5:$F$5,1),0),"Retired")</f>
        <v>FLM</v>
      </c>
      <c r="K7" s="1">
        <f>_xlfn.IFNA(VLOOKUP($C7,table,MATCH(K$6,Source!$C$5:$F$5,1),0),"Retired")</f>
        <v>48000</v>
      </c>
    </row>
    <row r="8" spans="3:11" x14ac:dyDescent="0.3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>_xlfn.IFNA(VLOOKUP($C8,table,MATCH(I$6,Source!$C$5:$F$5,1),0),"Retired")</f>
        <v>North</v>
      </c>
      <c r="J8" s="1" t="str">
        <f>_xlfn.IFNA(VLOOKUP($C8,table,MATCH(J$6,Source!$C$5:$F$5,1),0),"Retired")</f>
        <v>Digital Marketing</v>
      </c>
      <c r="K8" s="1">
        <f>_xlfn.IFNA(VLOOKUP($C8,table,MATCH(K$6,Source!$C$5:$F$5,1),0),"Retired")</f>
        <v>35000</v>
      </c>
    </row>
    <row r="9" spans="3:11" x14ac:dyDescent="0.3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>_xlfn.IFNA(VLOOKUP($C9,table,MATCH(I$6,Source!$C$5:$F$5,1),0),"Retired")</f>
        <v>North</v>
      </c>
      <c r="J9" s="1" t="str">
        <f>_xlfn.IFNA(VLOOKUP($C9,table,MATCH(J$6,Source!$C$5:$F$5,1),0),"Retired")</f>
        <v>Digital Marketing</v>
      </c>
      <c r="K9" s="1">
        <f>_xlfn.IFNA(VLOOKUP($C9,table,MATCH(K$6,Source!$C$5:$F$5,1),0),"Retired")</f>
        <v>67000</v>
      </c>
    </row>
    <row r="10" spans="3:11" x14ac:dyDescent="0.3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>_xlfn.IFNA(VLOOKUP($C10,table,MATCH(I$6,Source!$C$5:$F$5,1),0),"Retired")</f>
        <v>South</v>
      </c>
      <c r="J10" s="1" t="str">
        <f>_xlfn.IFNA(VLOOKUP($C10,table,MATCH(J$6,Source!$C$5:$F$5,1),0),"Retired")</f>
        <v>Inside Sales</v>
      </c>
      <c r="K10" s="1">
        <f>_xlfn.IFNA(VLOOKUP($C10,table,MATCH(K$6,Source!$C$5:$F$5,1),0),"Retired")</f>
        <v>87000</v>
      </c>
    </row>
    <row r="11" spans="3:11" x14ac:dyDescent="0.3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>_xlfn.IFNA(VLOOKUP($C11,table,MATCH(I$6,Source!$C$5:$F$5,1),0),"Retired")</f>
        <v>North</v>
      </c>
      <c r="J11" s="1" t="str">
        <f>_xlfn.IFNA(VLOOKUP($C11,table,MATCH(J$6,Source!$C$5:$F$5,1),0),"Retired")</f>
        <v>Marketing</v>
      </c>
      <c r="K11" s="1">
        <f>_xlfn.IFNA(VLOOKUP($C11,table,MATCH(K$6,Source!$C$5:$F$5,1),0),"Retired")</f>
        <v>22000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_xlfn.IFNA(VLOOKUP($C12,table,MATCH(I$6,Source!$C$5:$F$5,1),0),"Retired")</f>
        <v>North</v>
      </c>
      <c r="J12" s="1" t="str">
        <f>_xlfn.IFNA(VLOOKUP($C12,table,MATCH(J$6,Source!$C$5:$F$5,1),0),"Retired")</f>
        <v>Director</v>
      </c>
      <c r="K12" s="1">
        <f>_xlfn.IFNA(VLOOKUP($C12,table,MATCH(K$6,Source!$C$5:$F$5,1),0),"Retired")</f>
        <v>91000</v>
      </c>
    </row>
    <row r="13" spans="3:11" x14ac:dyDescent="0.3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>_xlfn.IFNA(VLOOKUP($C13,table,MATCH(I$6,Source!$C$5:$F$5,1),0),"Retired")</f>
        <v>Mid West</v>
      </c>
      <c r="J13" s="1" t="str">
        <f>_xlfn.IFNA(VLOOKUP($C13,table,MATCH(J$6,Source!$C$5:$F$5,1),0),"Retired")</f>
        <v>Learning &amp; Development</v>
      </c>
      <c r="K13" s="1">
        <f>_xlfn.IFNA(VLOOKUP($C13,table,MATCH(K$6,Source!$C$5:$F$5,1),0),"Retired")</f>
        <v>77000</v>
      </c>
    </row>
    <row r="14" spans="3:11" x14ac:dyDescent="0.3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>_xlfn.IFNA(VLOOKUP($C14,table,MATCH(I$6,Source!$C$5:$F$5,1),0),"Retired")</f>
        <v>Mid West</v>
      </c>
      <c r="J14" s="1" t="str">
        <f>_xlfn.IFNA(VLOOKUP($C14,table,MATCH(J$6,Source!$C$5:$F$5,1),0),"Retired")</f>
        <v>Digital Marketing</v>
      </c>
      <c r="K14" s="1">
        <f>_xlfn.IFNA(VLOOKUP($C14,table,MATCH(K$6,Source!$C$5:$F$5,1),0),"Retired")</f>
        <v>45000</v>
      </c>
    </row>
    <row r="15" spans="3:11" x14ac:dyDescent="0.3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>_xlfn.IFNA(VLOOKUP($C15,table,MATCH(I$6,Source!$C$5:$F$5,1),0),"Retired")</f>
        <v>East</v>
      </c>
      <c r="J15" s="1" t="str">
        <f>_xlfn.IFNA(VLOOKUP($C15,table,MATCH(J$6,Source!$C$5:$F$5,1),0),"Retired")</f>
        <v>Digital Marketing</v>
      </c>
      <c r="K15" s="1">
        <f>_xlfn.IFNA(VLOOKUP($C15,table,MATCH(K$6,Source!$C$5:$F$5,1),0),"Retired")</f>
        <v>92000</v>
      </c>
    </row>
    <row r="16" spans="3:11" x14ac:dyDescent="0.3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>_xlfn.IFNA(VLOOKUP($C16,table,MATCH(I$6,Source!$C$5:$F$5,1),0),"Retired")</f>
        <v>North</v>
      </c>
      <c r="J16" s="1" t="str">
        <f>_xlfn.IFNA(VLOOKUP($C16,table,MATCH(J$6,Source!$C$5:$F$5,1),0),"Retired")</f>
        <v>Inside Sales</v>
      </c>
      <c r="K16" s="1">
        <f>_xlfn.IFNA(VLOOKUP($C16,table,MATCH(K$6,Source!$C$5:$F$5,1),0),"Retired")</f>
        <v>50000</v>
      </c>
    </row>
    <row r="17" spans="3:11" x14ac:dyDescent="0.3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>_xlfn.IFNA(VLOOKUP($C17,table,MATCH(I$6,Source!$C$5:$F$5,1),0),"Retired")</f>
        <v>South</v>
      </c>
      <c r="J17" s="1" t="str">
        <f>_xlfn.IFNA(VLOOKUP($C17,table,MATCH(J$6,Source!$C$5:$F$5,1),0),"Retired")</f>
        <v>Learning &amp; Development</v>
      </c>
      <c r="K17" s="1">
        <f>_xlfn.IFNA(VLOOKUP($C17,table,MATCH(K$6,Source!$C$5:$F$5,1),0),"Retired")</f>
        <v>37000</v>
      </c>
    </row>
    <row r="18" spans="3:11" x14ac:dyDescent="0.3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>_xlfn.IFNA(VLOOKUP($C18,table,MATCH(I$6,Source!$C$5:$F$5,1),0),"Retired")</f>
        <v>East</v>
      </c>
      <c r="J18" s="1" t="str">
        <f>_xlfn.IFNA(VLOOKUP($C18,table,MATCH(J$6,Source!$C$5:$F$5,1),0),"Retired")</f>
        <v>Learning &amp; Development</v>
      </c>
      <c r="K18" s="1">
        <f>_xlfn.IFNA(VLOOKUP($C18,table,MATCH(K$6,Source!$C$5:$F$5,1),0),"Retired")</f>
        <v>43000</v>
      </c>
    </row>
    <row r="19" spans="3:11" x14ac:dyDescent="0.3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>_xlfn.IFNA(VLOOKUP($C19,table,MATCH(I$6,Source!$C$5:$F$5,1),0),"Retired")</f>
        <v>East</v>
      </c>
      <c r="J19" s="1" t="str">
        <f>_xlfn.IFNA(VLOOKUP($C19,table,MATCH(J$6,Source!$C$5:$F$5,1),0),"Retired")</f>
        <v>CEO</v>
      </c>
      <c r="K19" s="1">
        <f>_xlfn.IFNA(VLOOKUP($C19,table,MATCH(K$6,Source!$C$5:$F$5,1),0),"Retired")</f>
        <v>90000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_xlfn.IFNA(VLOOKUP($C20,table,MATCH(I$6,Source!$C$5:$F$5,1),0),"Retired")</f>
        <v>Retired</v>
      </c>
      <c r="J20" s="1" t="str">
        <f>_xlfn.IFNA(VLOOKUP($C20,table,MATCH(J$6,Source!$C$5:$F$5,1),0),"Retired")</f>
        <v>Retired</v>
      </c>
      <c r="K20" s="1" t="str">
        <f>_xlfn.IFNA(VLOOKUP($C20,table,MATCH(K$6,Source!$C$5:$F$5,1),0),"Retired")</f>
        <v>Retired</v>
      </c>
    </row>
    <row r="21" spans="3:11" x14ac:dyDescent="0.3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>_xlfn.IFNA(VLOOKUP($C21,table,MATCH(I$6,Source!$C$5:$F$5,1),0),"Retired")</f>
        <v>South</v>
      </c>
      <c r="J21" s="1" t="str">
        <f>_xlfn.IFNA(VLOOKUP($C21,table,MATCH(J$6,Source!$C$5:$F$5,1),0),"Retired")</f>
        <v>Digital Marketing</v>
      </c>
      <c r="K21" s="1">
        <f>_xlfn.IFNA(VLOOKUP($C21,table,MATCH(K$6,Source!$C$5:$F$5,1),0),"Retired")</f>
        <v>82000</v>
      </c>
    </row>
    <row r="22" spans="3:11" x14ac:dyDescent="0.3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>_xlfn.IFNA(VLOOKUP($C22,table,MATCH(I$6,Source!$C$5:$F$5,1),0),"Retired")</f>
        <v>South</v>
      </c>
      <c r="J22" s="1" t="str">
        <f>_xlfn.IFNA(VLOOKUP($C22,table,MATCH(J$6,Source!$C$5:$F$5,1),0),"Retired")</f>
        <v>Inside Sales</v>
      </c>
      <c r="K22" s="1">
        <f>_xlfn.IFNA(VLOOKUP($C22,table,MATCH(K$6,Source!$C$5:$F$5,1),0),"Retired")</f>
        <v>67000</v>
      </c>
    </row>
    <row r="23" spans="3:11" x14ac:dyDescent="0.3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>_xlfn.IFNA(VLOOKUP($C23,table,MATCH(I$6,Source!$C$5:$F$5,1),0),"Retired")</f>
        <v>South</v>
      </c>
      <c r="J23" s="1" t="str">
        <f>_xlfn.IFNA(VLOOKUP($C23,table,MATCH(J$6,Source!$C$5:$F$5,1),0),"Retired")</f>
        <v>CCD</v>
      </c>
      <c r="K23" s="1">
        <f>_xlfn.IFNA(VLOOKUP($C23,table,MATCH(K$6,Source!$C$5:$F$5,1),0),"Retired")</f>
        <v>85000</v>
      </c>
    </row>
    <row r="24" spans="3:11" x14ac:dyDescent="0.3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>_xlfn.IFNA(VLOOKUP($C24,table,MATCH(I$6,Source!$C$5:$F$5,1),0),"Retired")</f>
        <v>South</v>
      </c>
      <c r="J24" s="1" t="str">
        <f>_xlfn.IFNA(VLOOKUP($C24,table,MATCH(J$6,Source!$C$5:$F$5,1),0),"Retired")</f>
        <v>FLM</v>
      </c>
      <c r="K24" s="1">
        <f>_xlfn.IFNA(VLOOKUP($C24,table,MATCH(K$6,Source!$C$5:$F$5,1),0),"Retired")</f>
        <v>62000</v>
      </c>
    </row>
    <row r="25" spans="3:11" x14ac:dyDescent="0.3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>_xlfn.IFNA(VLOOKUP($C25,table,MATCH(I$6,Source!$C$5:$F$5,1),0),"Retired")</f>
        <v>Mid West</v>
      </c>
      <c r="J25" s="1" t="str">
        <f>_xlfn.IFNA(VLOOKUP($C25,table,MATCH(J$6,Source!$C$5:$F$5,1),0),"Retired")</f>
        <v>Inside Sales</v>
      </c>
      <c r="K25" s="1">
        <f>_xlfn.IFNA(VLOOKUP($C25,table,MATCH(K$6,Source!$C$5:$F$5,1),0),"Retired")</f>
        <v>15000</v>
      </c>
    </row>
    <row r="26" spans="3:11" x14ac:dyDescent="0.3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>_xlfn.IFNA(VLOOKUP($C26,table,MATCH(I$6,Source!$C$5:$F$5,1),0),"Retired")</f>
        <v>South</v>
      </c>
      <c r="J26" s="1" t="str">
        <f>_xlfn.IFNA(VLOOKUP($C26,table,MATCH(J$6,Source!$C$5:$F$5,1),0),"Retired")</f>
        <v>Operations</v>
      </c>
      <c r="K26" s="1">
        <f>_xlfn.IFNA(VLOOKUP($C26,table,MATCH(K$6,Source!$C$5:$F$5,1),0),"Retired")</f>
        <v>81000</v>
      </c>
    </row>
    <row r="27" spans="3:11" x14ac:dyDescent="0.3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>_xlfn.IFNA(VLOOKUP($C27,table,MATCH(I$6,Source!$C$5:$F$5,1),0),"Retired")</f>
        <v>South</v>
      </c>
      <c r="J27" s="1" t="str">
        <f>_xlfn.IFNA(VLOOKUP($C27,table,MATCH(J$6,Source!$C$5:$F$5,1),0),"Retired")</f>
        <v>Finance</v>
      </c>
      <c r="K27" s="1">
        <f>_xlfn.IFNA(VLOOKUP($C27,table,MATCH(K$6,Source!$C$5:$F$5,1),0),"Retired")</f>
        <v>19000</v>
      </c>
    </row>
    <row r="28" spans="3:11" x14ac:dyDescent="0.3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>_xlfn.IFNA(VLOOKUP($C28,table,MATCH(I$6,Source!$C$5:$F$5,1),0),"Retired")</f>
        <v>East</v>
      </c>
      <c r="J28" s="1" t="str">
        <f>_xlfn.IFNA(VLOOKUP($C28,table,MATCH(J$6,Source!$C$5:$F$5,1),0),"Retired")</f>
        <v>Inside Sales</v>
      </c>
      <c r="K28" s="1">
        <f>_xlfn.IFNA(VLOOKUP($C28,table,MATCH(K$6,Source!$C$5:$F$5,1),0),"Retired")</f>
        <v>75000</v>
      </c>
    </row>
    <row r="29" spans="3:11" x14ac:dyDescent="0.3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>_xlfn.IFNA(VLOOKUP($C29,table,MATCH(I$6,Source!$C$5:$F$5,1),0),"Retired")</f>
        <v>East</v>
      </c>
      <c r="J29" s="1" t="str">
        <f>_xlfn.IFNA(VLOOKUP($C29,table,MATCH(J$6,Source!$C$5:$F$5,1),0),"Retired")</f>
        <v>Finance</v>
      </c>
      <c r="K29" s="1">
        <f>_xlfn.IFNA(VLOOKUP($C29,table,MATCH(K$6,Source!$C$5:$F$5,1),0),"Retired")</f>
        <v>49000</v>
      </c>
    </row>
    <row r="30" spans="3:11" x14ac:dyDescent="0.3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>_xlfn.IFNA(VLOOKUP($C30,table,MATCH(I$6,Source!$C$5:$F$5,1),0),"Retired")</f>
        <v>Retired</v>
      </c>
      <c r="J30" s="1" t="str">
        <f>_xlfn.IFNA(VLOOKUP($C30,table,MATCH(J$6,Source!$C$5:$F$5,1),0),"Retired")</f>
        <v>Retired</v>
      </c>
      <c r="K30" s="1" t="str">
        <f>_xlfn.IFNA(VLOOKUP($C30,table,MATCH(K$6,Source!$C$5:$F$5,1),0),"Retired")</f>
        <v>Retired</v>
      </c>
    </row>
    <row r="31" spans="3:11" x14ac:dyDescent="0.3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>_xlfn.IFNA(VLOOKUP($C31,table,MATCH(I$6,Source!$C$5:$F$5,1),0),"Retired")</f>
        <v>Mid West</v>
      </c>
      <c r="J31" s="1" t="str">
        <f>_xlfn.IFNA(VLOOKUP($C31,table,MATCH(J$6,Source!$C$5:$F$5,1),0),"Retired")</f>
        <v>Finance</v>
      </c>
      <c r="K31" s="1">
        <f>_xlfn.IFNA(VLOOKUP($C31,table,MATCH(K$6,Source!$C$5:$F$5,1),0),"Retired")</f>
        <v>83000</v>
      </c>
    </row>
    <row r="32" spans="3:11" x14ac:dyDescent="0.3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>_xlfn.IFNA(VLOOKUP($C32,table,MATCH(I$6,Source!$C$5:$F$5,1),0),"Retired")</f>
        <v>South</v>
      </c>
      <c r="J32" s="1" t="str">
        <f>_xlfn.IFNA(VLOOKUP($C32,table,MATCH(J$6,Source!$C$5:$F$5,1),0),"Retired")</f>
        <v>Sales</v>
      </c>
      <c r="K32" s="1">
        <f>_xlfn.IFNA(VLOOKUP($C32,table,MATCH(K$6,Source!$C$5:$F$5,1),0),"Retired")</f>
        <v>53000</v>
      </c>
    </row>
    <row r="33" spans="3:11" x14ac:dyDescent="0.3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>_xlfn.IFNA(VLOOKUP($C33,table,MATCH(I$6,Source!$C$5:$F$5,1),0),"Retired")</f>
        <v>South</v>
      </c>
      <c r="J33" s="1" t="str">
        <f>_xlfn.IFNA(VLOOKUP($C33,table,MATCH(J$6,Source!$C$5:$F$5,1),0),"Retired")</f>
        <v>Operations</v>
      </c>
      <c r="K33" s="1">
        <f>_xlfn.IFNA(VLOOKUP($C33,table,MATCH(K$6,Source!$C$5:$F$5,1),0),"Retired")</f>
        <v>65000</v>
      </c>
    </row>
    <row r="34" spans="3:11" x14ac:dyDescent="0.3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>_xlfn.IFNA(VLOOKUP($C34,table,MATCH(I$6,Source!$C$5:$F$5,1),0),"Retired")</f>
        <v>North</v>
      </c>
      <c r="J34" s="1" t="str">
        <f>_xlfn.IFNA(VLOOKUP($C34,table,MATCH(J$6,Source!$C$5:$F$5,1),0),"Retired")</f>
        <v>Finance</v>
      </c>
      <c r="K34" s="1">
        <f>_xlfn.IFNA(VLOOKUP($C34,table,MATCH(K$6,Source!$C$5:$F$5,1),0),"Retired")</f>
        <v>85000</v>
      </c>
    </row>
    <row r="35" spans="3:11" x14ac:dyDescent="0.3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>_xlfn.IFNA(VLOOKUP($C35,table,MATCH(I$6,Source!$C$5:$F$5,1),0),"Retired")</f>
        <v>East</v>
      </c>
      <c r="J35" s="1" t="str">
        <f>_xlfn.IFNA(VLOOKUP($C35,table,MATCH(J$6,Source!$C$5:$F$5,1),0),"Retired")</f>
        <v>Inside Sales</v>
      </c>
      <c r="K35" s="1">
        <f>_xlfn.IFNA(VLOOKUP($C35,table,MATCH(K$6,Source!$C$5:$F$5,1),0),"Retired")</f>
        <v>20000</v>
      </c>
    </row>
    <row r="36" spans="3:11" x14ac:dyDescent="0.3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>_xlfn.IFNA(VLOOKUP($C36,table,MATCH(I$6,Source!$C$5:$F$5,1),0),"Retired")</f>
        <v>East</v>
      </c>
      <c r="J36" s="1" t="str">
        <f>_xlfn.IFNA(VLOOKUP($C36,table,MATCH(J$6,Source!$C$5:$F$5,1),0),"Retired")</f>
        <v>CCD</v>
      </c>
      <c r="K36" s="1">
        <f>_xlfn.IFNA(VLOOKUP($C36,table,MATCH(K$6,Source!$C$5:$F$5,1),0),"Retired")</f>
        <v>47000</v>
      </c>
    </row>
    <row r="37" spans="3:11" x14ac:dyDescent="0.3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>_xlfn.IFNA(VLOOKUP($C37,table,MATCH(I$6,Source!$C$5:$F$5,1),0),"Retired")</f>
        <v>South</v>
      </c>
      <c r="J37" s="1" t="str">
        <f>_xlfn.IFNA(VLOOKUP($C37,table,MATCH(J$6,Source!$C$5:$F$5,1),0),"Retired")</f>
        <v>Director</v>
      </c>
      <c r="K37" s="1">
        <f>_xlfn.IFNA(VLOOKUP($C37,table,MATCH(K$6,Source!$C$5:$F$5,1),0),"Retired")</f>
        <v>87000</v>
      </c>
    </row>
    <row r="38" spans="3:11" x14ac:dyDescent="0.3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>_xlfn.IFNA(VLOOKUP($C38,table,MATCH(I$6,Source!$C$5:$F$5,1),0),"Retired")</f>
        <v>Retired</v>
      </c>
      <c r="J38" s="1" t="str">
        <f>_xlfn.IFNA(VLOOKUP($C38,table,MATCH(J$6,Source!$C$5:$F$5,1),0),"Retired")</f>
        <v>Retired</v>
      </c>
      <c r="K38" s="1" t="str">
        <f>_xlfn.IFNA(VLOOKUP($C38,table,MATCH(K$6,Source!$C$5:$F$5,1),0),"Retired")</f>
        <v>Retired</v>
      </c>
    </row>
    <row r="39" spans="3:11" x14ac:dyDescent="0.3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>_xlfn.IFNA(VLOOKUP($C39,table,MATCH(I$6,Source!$C$5:$F$5,1),0),"Retired")</f>
        <v>East</v>
      </c>
      <c r="J39" s="1" t="str">
        <f>_xlfn.IFNA(VLOOKUP($C39,table,MATCH(J$6,Source!$C$5:$F$5,1),0),"Retired")</f>
        <v>Marketing</v>
      </c>
      <c r="K39" s="1">
        <f>_xlfn.IFNA(VLOOKUP($C39,table,MATCH(K$6,Source!$C$5:$F$5,1),0),"Retired")</f>
        <v>27000</v>
      </c>
    </row>
    <row r="40" spans="3:11" x14ac:dyDescent="0.3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>_xlfn.IFNA(VLOOKUP($C40,table,MATCH(I$6,Source!$C$5:$F$5,1),0),"Retired")</f>
        <v>North</v>
      </c>
      <c r="J40" s="1" t="str">
        <f>_xlfn.IFNA(VLOOKUP($C40,table,MATCH(J$6,Source!$C$5:$F$5,1),0),"Retired")</f>
        <v>Digital Marketing</v>
      </c>
      <c r="K40" s="1">
        <f>_xlfn.IFNA(VLOOKUP($C40,table,MATCH(K$6,Source!$C$5:$F$5,1),0),"Retired")</f>
        <v>81000</v>
      </c>
    </row>
    <row r="41" spans="3:11" x14ac:dyDescent="0.3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>_xlfn.IFNA(VLOOKUP($C41,table,MATCH(I$6,Source!$C$5:$F$5,1),0),"Retired")</f>
        <v>North</v>
      </c>
      <c r="J41" s="1" t="str">
        <f>_xlfn.IFNA(VLOOKUP($C41,table,MATCH(J$6,Source!$C$5:$F$5,1),0),"Retired")</f>
        <v>Sales</v>
      </c>
      <c r="K41" s="1">
        <f>_xlfn.IFNA(VLOOKUP($C41,table,MATCH(K$6,Source!$C$5:$F$5,1),0),"Retired")</f>
        <v>52000</v>
      </c>
    </row>
    <row r="42" spans="3:11" x14ac:dyDescent="0.3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>_xlfn.IFNA(VLOOKUP($C42,table,MATCH(I$6,Source!$C$5:$F$5,1),0),"Retired")</f>
        <v>South</v>
      </c>
      <c r="J42" s="1" t="str">
        <f>_xlfn.IFNA(VLOOKUP($C42,table,MATCH(J$6,Source!$C$5:$F$5,1),0),"Retired")</f>
        <v>Marketing</v>
      </c>
      <c r="K42" s="1">
        <f>_xlfn.IFNA(VLOOKUP($C42,table,MATCH(K$6,Source!$C$5:$F$5,1),0),"Retired")</f>
        <v>58000</v>
      </c>
    </row>
    <row r="43" spans="3:11" x14ac:dyDescent="0.3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>_xlfn.IFNA(VLOOKUP($C43,table,MATCH(I$6,Source!$C$5:$F$5,1),0),"Retired")</f>
        <v>Mid West</v>
      </c>
      <c r="J43" s="1" t="str">
        <f>_xlfn.IFNA(VLOOKUP($C43,table,MATCH(J$6,Source!$C$5:$F$5,1),0),"Retired")</f>
        <v>Marketing</v>
      </c>
      <c r="K43" s="1">
        <f>_xlfn.IFNA(VLOOKUP($C43,table,MATCH(K$6,Source!$C$5:$F$5,1),0),"Retired")</f>
        <v>47000</v>
      </c>
    </row>
    <row r="44" spans="3:11" x14ac:dyDescent="0.3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>_xlfn.IFNA(VLOOKUP($C44,table,MATCH(I$6,Source!$C$5:$F$5,1),0),"Retired")</f>
        <v>North</v>
      </c>
      <c r="J44" s="1" t="str">
        <f>_xlfn.IFNA(VLOOKUP($C44,table,MATCH(J$6,Source!$C$5:$F$5,1),0),"Retired")</f>
        <v>CCD</v>
      </c>
      <c r="K44" s="1">
        <f>_xlfn.IFNA(VLOOKUP($C44,table,MATCH(K$6,Source!$C$5:$F$5,1),0),"Retired")</f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2" workbookViewId="0">
      <selection activeCell="C6" sqref="C6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Vlookup</vt:lpstr>
      <vt:lpstr>Result Sheet</vt:lpstr>
      <vt:lpstr>Headcount Table</vt:lpstr>
      <vt:lpstr>Master Emp sheet</vt:lpstr>
      <vt:lpstr>Source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Shama Patil</cp:lastModifiedBy>
  <dcterms:created xsi:type="dcterms:W3CDTF">2022-07-27T06:45:44Z</dcterms:created>
  <dcterms:modified xsi:type="dcterms:W3CDTF">2023-02-15T10:52:40Z</dcterms:modified>
</cp:coreProperties>
</file>