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91DEC99-C055-4A98-99BA-5BC0738132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НТ1-26 02 03-23" sheetId="9" r:id="rId1"/>
    <sheet name="ФИ. 1-26 02 03-23" sheetId="28" r:id="rId2"/>
  </sheets>
  <externalReferences>
    <externalReference r:id="rId3"/>
  </externalReferences>
  <definedNames>
    <definedName name="_xlnm.Print_Titles" localSheetId="1">'ФИ. 1-26 02 03-23'!$3:$5</definedName>
    <definedName name="_xlnm.Print_Area" localSheetId="0">'НТ1-26 02 03-23'!$A$4:$BM$61</definedName>
    <definedName name="_xlnm.Print_Area" localSheetId="1">'ФИ. 1-26 02 03-23'!$A$1:$Q$49</definedName>
  </definedNames>
  <calcPr calcId="181029"/>
</workbook>
</file>

<file path=xl/calcChain.xml><?xml version="1.0" encoding="utf-8"?>
<calcChain xmlns="http://schemas.openxmlformats.org/spreadsheetml/2006/main">
  <c r="AX39" i="9" l="1"/>
  <c r="AZ39" i="9"/>
  <c r="BB39" i="9"/>
  <c r="BD39" i="9"/>
  <c r="BD37" i="9"/>
  <c r="BF37" i="9"/>
  <c r="BH37" i="9"/>
  <c r="BJ37" i="9"/>
  <c r="BL37" i="9"/>
  <c r="AX37" i="9"/>
  <c r="AZ37" i="9"/>
  <c r="C13" i="28"/>
  <c r="H50" i="28"/>
  <c r="G50" i="28"/>
  <c r="C50" i="28"/>
  <c r="Q48" i="28"/>
  <c r="P48" i="28"/>
  <c r="O48" i="28"/>
  <c r="N48" i="28"/>
  <c r="M48" i="28"/>
  <c r="L48" i="28"/>
  <c r="K48" i="28"/>
  <c r="J48" i="28"/>
  <c r="F48" i="28"/>
  <c r="I48" i="28" s="1"/>
  <c r="Q46" i="28"/>
  <c r="P46" i="28"/>
  <c r="P13" i="28" s="1"/>
  <c r="O46" i="28"/>
  <c r="N46" i="28"/>
  <c r="M46" i="28"/>
  <c r="L46" i="28"/>
  <c r="L13" i="28" s="1"/>
  <c r="K46" i="28"/>
  <c r="J46" i="28"/>
  <c r="F46" i="28"/>
  <c r="I46" i="28" s="1"/>
  <c r="Q44" i="28"/>
  <c r="P44" i="28"/>
  <c r="O44" i="28"/>
  <c r="N44" i="28"/>
  <c r="M44" i="28"/>
  <c r="L44" i="28"/>
  <c r="K44" i="28"/>
  <c r="J44" i="28"/>
  <c r="F44" i="28"/>
  <c r="I44" i="28" s="1"/>
  <c r="Q42" i="28"/>
  <c r="P42" i="28"/>
  <c r="O42" i="28"/>
  <c r="N42" i="28"/>
  <c r="M42" i="28"/>
  <c r="L42" i="28"/>
  <c r="K42" i="28"/>
  <c r="J42" i="28"/>
  <c r="F42" i="28"/>
  <c r="I42" i="28" s="1"/>
  <c r="Q40" i="28"/>
  <c r="P40" i="28"/>
  <c r="O40" i="28"/>
  <c r="N40" i="28"/>
  <c r="M40" i="28"/>
  <c r="L40" i="28"/>
  <c r="K40" i="28"/>
  <c r="J40" i="28"/>
  <c r="I40" i="28"/>
  <c r="F40" i="28"/>
  <c r="Q38" i="28"/>
  <c r="P38" i="28"/>
  <c r="O38" i="28"/>
  <c r="N38" i="28"/>
  <c r="M38" i="28"/>
  <c r="L38" i="28"/>
  <c r="K38" i="28"/>
  <c r="J38" i="28"/>
  <c r="F38" i="28"/>
  <c r="I38" i="28" s="1"/>
  <c r="Q36" i="28"/>
  <c r="P36" i="28"/>
  <c r="O36" i="28"/>
  <c r="N36" i="28"/>
  <c r="M36" i="28"/>
  <c r="L36" i="28"/>
  <c r="K36" i="28"/>
  <c r="J36" i="28"/>
  <c r="I36" i="28"/>
  <c r="F36" i="28"/>
  <c r="Q34" i="28"/>
  <c r="P34" i="28"/>
  <c r="O34" i="28"/>
  <c r="N34" i="28"/>
  <c r="M34" i="28"/>
  <c r="L34" i="28"/>
  <c r="K34" i="28"/>
  <c r="J34" i="28"/>
  <c r="F34" i="28"/>
  <c r="I34" i="28" s="1"/>
  <c r="Q32" i="28"/>
  <c r="P32" i="28"/>
  <c r="O32" i="28"/>
  <c r="N32" i="28"/>
  <c r="M32" i="28"/>
  <c r="L32" i="28"/>
  <c r="K32" i="28"/>
  <c r="J32" i="28"/>
  <c r="I32" i="28"/>
  <c r="F32" i="28"/>
  <c r="Q30" i="28"/>
  <c r="P30" i="28"/>
  <c r="O30" i="28"/>
  <c r="N30" i="28"/>
  <c r="M30" i="28"/>
  <c r="L30" i="28"/>
  <c r="K30" i="28"/>
  <c r="J30" i="28"/>
  <c r="F30" i="28"/>
  <c r="I30" i="28" s="1"/>
  <c r="Q28" i="28"/>
  <c r="P28" i="28"/>
  <c r="O28" i="28"/>
  <c r="N28" i="28"/>
  <c r="M28" i="28"/>
  <c r="L28" i="28"/>
  <c r="K28" i="28"/>
  <c r="J28" i="28"/>
  <c r="I28" i="28"/>
  <c r="F28" i="28"/>
  <c r="Q26" i="28"/>
  <c r="P26" i="28"/>
  <c r="O26" i="28"/>
  <c r="N26" i="28"/>
  <c r="M26" i="28"/>
  <c r="L26" i="28"/>
  <c r="K26" i="28"/>
  <c r="J26" i="28"/>
  <c r="F26" i="28"/>
  <c r="Q23" i="28"/>
  <c r="P23" i="28"/>
  <c r="O23" i="28"/>
  <c r="N23" i="28"/>
  <c r="M23" i="28"/>
  <c r="L23" i="28"/>
  <c r="K23" i="28"/>
  <c r="J23" i="28"/>
  <c r="I23" i="28"/>
  <c r="F23" i="28"/>
  <c r="Q21" i="28"/>
  <c r="P21" i="28"/>
  <c r="O21" i="28"/>
  <c r="N21" i="28"/>
  <c r="M21" i="28"/>
  <c r="L21" i="28"/>
  <c r="K21" i="28"/>
  <c r="J21" i="28"/>
  <c r="F21" i="28"/>
  <c r="I21" i="28" s="1"/>
  <c r="Q19" i="28"/>
  <c r="P19" i="28"/>
  <c r="O19" i="28"/>
  <c r="N19" i="28"/>
  <c r="M19" i="28"/>
  <c r="L19" i="28"/>
  <c r="K19" i="28"/>
  <c r="J19" i="28"/>
  <c r="I19" i="28"/>
  <c r="F19" i="28"/>
  <c r="Q17" i="28"/>
  <c r="P17" i="28"/>
  <c r="O17" i="28"/>
  <c r="N17" i="28"/>
  <c r="M17" i="28"/>
  <c r="L17" i="28"/>
  <c r="K17" i="28"/>
  <c r="K13" i="28" s="1"/>
  <c r="J17" i="28"/>
  <c r="F17" i="28"/>
  <c r="I17" i="28" s="1"/>
  <c r="Q15" i="28"/>
  <c r="Q13" i="28" s="1"/>
  <c r="P15" i="28"/>
  <c r="O15" i="28"/>
  <c r="N15" i="28"/>
  <c r="M15" i="28"/>
  <c r="M13" i="28" s="1"/>
  <c r="L15" i="28"/>
  <c r="K15" i="28"/>
  <c r="J15" i="28"/>
  <c r="I15" i="28"/>
  <c r="F15" i="28"/>
  <c r="N13" i="28"/>
  <c r="J13" i="28"/>
  <c r="H13" i="28"/>
  <c r="G13" i="28"/>
  <c r="E13" i="28"/>
  <c r="D13" i="28"/>
  <c r="Q11" i="28"/>
  <c r="P11" i="28"/>
  <c r="O11" i="28"/>
  <c r="N11" i="28"/>
  <c r="M11" i="28"/>
  <c r="L11" i="28"/>
  <c r="K11" i="28"/>
  <c r="F11" i="28"/>
  <c r="I11" i="28" s="1"/>
  <c r="Q8" i="28"/>
  <c r="Q6" i="28" s="1"/>
  <c r="P8" i="28"/>
  <c r="O8" i="28"/>
  <c r="N8" i="28"/>
  <c r="N6" i="28" s="1"/>
  <c r="M8" i="28"/>
  <c r="M6" i="28" s="1"/>
  <c r="L8" i="28"/>
  <c r="K8" i="28"/>
  <c r="K6" i="28" s="1"/>
  <c r="I8" i="28"/>
  <c r="F8" i="28"/>
  <c r="P6" i="28"/>
  <c r="O6" i="28"/>
  <c r="L6" i="28"/>
  <c r="F6" i="28"/>
  <c r="E6" i="28"/>
  <c r="D6" i="28"/>
  <c r="C6" i="28"/>
  <c r="AF61" i="9" l="1"/>
  <c r="F13" i="28"/>
  <c r="F50" i="28"/>
  <c r="O13" i="28"/>
  <c r="I26" i="28"/>
  <c r="I13" i="28" s="1"/>
  <c r="I50" i="28" l="1"/>
  <c r="J11" i="28"/>
  <c r="J8" i="28"/>
  <c r="J6" i="28" s="1"/>
  <c r="AL56" i="9" l="1"/>
  <c r="AL55" i="9"/>
  <c r="BL51" i="9"/>
  <c r="BJ51" i="9"/>
  <c r="BH51" i="9"/>
  <c r="BF51" i="9"/>
  <c r="BD51" i="9"/>
  <c r="BB51" i="9"/>
  <c r="AZ51" i="9"/>
  <c r="AX51" i="9"/>
  <c r="BL50" i="9"/>
  <c r="BJ50" i="9"/>
  <c r="BH50" i="9"/>
  <c r="BF50" i="9"/>
  <c r="BD50" i="9"/>
  <c r="BB50" i="9"/>
  <c r="AZ50" i="9"/>
  <c r="AX50" i="9"/>
  <c r="AD36" i="9"/>
  <c r="AD34" i="9"/>
  <c r="AL33" i="9"/>
  <c r="AD33" i="9" s="1"/>
  <c r="AZ33" i="9" s="1"/>
  <c r="AL32" i="9"/>
  <c r="AD32" i="9" s="1"/>
  <c r="AX32" i="9" s="1"/>
  <c r="B31" i="9"/>
  <c r="BL33" i="9"/>
  <c r="BJ33" i="9"/>
  <c r="BH33" i="9"/>
  <c r="BF33" i="9"/>
  <c r="BD33" i="9"/>
  <c r="BB33" i="9"/>
  <c r="AX33" i="9"/>
  <c r="BL32" i="9"/>
  <c r="BJ32" i="9"/>
  <c r="BH32" i="9"/>
  <c r="BF32" i="9"/>
  <c r="BD32" i="9"/>
  <c r="BB32" i="9"/>
  <c r="AZ32" i="9"/>
  <c r="AL23" i="9"/>
  <c r="AD23" i="9" s="1"/>
  <c r="BD23" i="9" s="1"/>
  <c r="AL22" i="9"/>
  <c r="AD22" i="9" s="1"/>
  <c r="AL21" i="9"/>
  <c r="AD21" i="9" s="1"/>
  <c r="AL20" i="9"/>
  <c r="AD20" i="9" s="1"/>
  <c r="AL19" i="9"/>
  <c r="AD19" i="9" s="1"/>
  <c r="BL23" i="9"/>
  <c r="BJ23" i="9"/>
  <c r="BH23" i="9"/>
  <c r="BF23" i="9"/>
  <c r="BB23" i="9"/>
  <c r="AZ23" i="9"/>
  <c r="AX23" i="9"/>
  <c r="AD27" i="9"/>
  <c r="AL26" i="9"/>
  <c r="AD26" i="9" s="1"/>
  <c r="AD18" i="9"/>
  <c r="AD17" i="9"/>
  <c r="AO16" i="9"/>
  <c r="AO25" i="9"/>
  <c r="AO29" i="9"/>
  <c r="AO36" i="9"/>
  <c r="AO43" i="9"/>
  <c r="AO54" i="9"/>
  <c r="AO35" i="9" l="1"/>
  <c r="AO15" i="9"/>
  <c r="AO61" i="9" s="1"/>
  <c r="AZ20" i="9" l="1"/>
  <c r="AX20" i="9"/>
  <c r="BL19" i="9"/>
  <c r="BJ19" i="9"/>
  <c r="BH19" i="9"/>
  <c r="BF19" i="9"/>
  <c r="BD19" i="9"/>
  <c r="BB19" i="9"/>
  <c r="AZ19" i="9"/>
  <c r="BD44" i="9" l="1"/>
  <c r="BF44" i="9"/>
  <c r="BL38" i="9" l="1"/>
  <c r="BJ38" i="9"/>
  <c r="BH38" i="9"/>
  <c r="BF38" i="9"/>
  <c r="BD38" i="9"/>
  <c r="BB38" i="9"/>
  <c r="AZ38" i="9"/>
  <c r="AX38" i="9"/>
  <c r="BO38" i="9" l="1"/>
  <c r="BL60" i="9"/>
  <c r="AU60" i="9"/>
  <c r="BL59" i="9"/>
  <c r="AU59" i="9"/>
  <c r="AX2" i="9" l="1"/>
  <c r="BJ58" i="9" l="1"/>
  <c r="BH58" i="9"/>
  <c r="AX58" i="9"/>
  <c r="AX56" i="9"/>
  <c r="AZ56" i="9"/>
  <c r="BB56" i="9"/>
  <c r="BD56" i="9"/>
  <c r="BF56" i="9"/>
  <c r="BH56" i="9"/>
  <c r="BJ56" i="9"/>
  <c r="BL56" i="9"/>
  <c r="AX57" i="9"/>
  <c r="AZ57" i="9"/>
  <c r="BB57" i="9"/>
  <c r="BD57" i="9"/>
  <c r="BF57" i="9"/>
  <c r="BH57" i="9"/>
  <c r="BJ57" i="9"/>
  <c r="BL57" i="9"/>
  <c r="AZ55" i="9"/>
  <c r="BB55" i="9"/>
  <c r="BD55" i="9"/>
  <c r="BF55" i="9"/>
  <c r="BH55" i="9"/>
  <c r="BJ55" i="9"/>
  <c r="BL55" i="9"/>
  <c r="AX55" i="9"/>
  <c r="BL58" i="9"/>
  <c r="BD58" i="9"/>
  <c r="AU58" i="9"/>
  <c r="BB58" i="9"/>
  <c r="AZ58" i="9"/>
  <c r="AR58" i="9"/>
  <c r="AL58" i="9" s="1"/>
  <c r="AD58" i="9"/>
  <c r="BN55" i="9" l="1"/>
  <c r="BN60" i="9"/>
  <c r="BN56" i="9"/>
  <c r="BN57" i="9"/>
  <c r="BF58" i="9"/>
  <c r="BN58" i="9" s="1"/>
  <c r="BN59" i="9"/>
  <c r="BD54" i="9" l="1"/>
  <c r="BL54" i="9"/>
  <c r="AZ54" i="9"/>
  <c r="BB54" i="9"/>
  <c r="BF54" i="9"/>
  <c r="BH54" i="9"/>
  <c r="BJ54" i="9"/>
  <c r="AX54" i="9"/>
  <c r="AR43" i="9" l="1"/>
  <c r="AD43" i="9"/>
  <c r="AL43" i="9" l="1"/>
  <c r="AU43" i="9" s="1"/>
  <c r="AD35" i="9" l="1"/>
  <c r="AX18" i="9" l="1"/>
  <c r="BB18" i="9"/>
  <c r="BD18" i="9"/>
  <c r="BF18" i="9"/>
  <c r="BH18" i="9"/>
  <c r="BJ18" i="9"/>
  <c r="BL18" i="9"/>
  <c r="BB20" i="9"/>
  <c r="BD20" i="9"/>
  <c r="BF20" i="9"/>
  <c r="BH20" i="9"/>
  <c r="BJ20" i="9"/>
  <c r="BL20" i="9"/>
  <c r="AX21" i="9"/>
  <c r="AZ21" i="9"/>
  <c r="BB21" i="9"/>
  <c r="BD21" i="9"/>
  <c r="BF21" i="9"/>
  <c r="BH21" i="9"/>
  <c r="BJ21" i="9"/>
  <c r="BL21" i="9"/>
  <c r="AX22" i="9"/>
  <c r="AZ22" i="9"/>
  <c r="BB22" i="9"/>
  <c r="BD22" i="9"/>
  <c r="BF22" i="9"/>
  <c r="BH22" i="9"/>
  <c r="BJ22" i="9"/>
  <c r="BL22" i="9"/>
  <c r="AX24" i="9"/>
  <c r="AZ24" i="9"/>
  <c r="BB24" i="9"/>
  <c r="BD24" i="9"/>
  <c r="BF24" i="9"/>
  <c r="BH24" i="9"/>
  <c r="BJ24" i="9"/>
  <c r="BL24" i="9"/>
  <c r="AZ17" i="9"/>
  <c r="BB17" i="9"/>
  <c r="BH17" i="9"/>
  <c r="BJ17" i="9"/>
  <c r="BL17" i="9"/>
  <c r="BH16" i="9" l="1"/>
  <c r="BJ16" i="9"/>
  <c r="BB16" i="9"/>
  <c r="BL16" i="9"/>
  <c r="AX49" i="9" l="1"/>
  <c r="AZ49" i="9"/>
  <c r="BB49" i="9"/>
  <c r="BD49" i="9"/>
  <c r="BF49" i="9"/>
  <c r="BH49" i="9"/>
  <c r="BJ49" i="9"/>
  <c r="BL49" i="9"/>
  <c r="AX44" i="9"/>
  <c r="AZ44" i="9"/>
  <c r="BB44" i="9"/>
  <c r="BH44" i="9"/>
  <c r="BJ44" i="9"/>
  <c r="BL44" i="9"/>
  <c r="AX46" i="9"/>
  <c r="AZ46" i="9"/>
  <c r="BB46" i="9"/>
  <c r="BD46" i="9"/>
  <c r="BF46" i="9"/>
  <c r="BH46" i="9"/>
  <c r="BJ46" i="9"/>
  <c r="BL46" i="9"/>
  <c r="AX48" i="9"/>
  <c r="AZ48" i="9"/>
  <c r="BB48" i="9"/>
  <c r="BD48" i="9"/>
  <c r="BF48" i="9"/>
  <c r="BH48" i="9"/>
  <c r="BJ48" i="9"/>
  <c r="BL48" i="9"/>
  <c r="BO44" i="9" l="1"/>
  <c r="BO48" i="9"/>
  <c r="BO46" i="9"/>
  <c r="BO49" i="9"/>
  <c r="AR36" i="9" l="1"/>
  <c r="AR54" i="9" l="1"/>
  <c r="AD54" i="9"/>
  <c r="AX40" i="9" l="1"/>
  <c r="AX52" i="9" l="1"/>
  <c r="AZ52" i="9"/>
  <c r="BB52" i="9"/>
  <c r="BD52" i="9"/>
  <c r="BF52" i="9"/>
  <c r="BH52" i="9"/>
  <c r="BJ52" i="9"/>
  <c r="BL52" i="9"/>
  <c r="AX53" i="9"/>
  <c r="AZ53" i="9"/>
  <c r="BB53" i="9"/>
  <c r="BD53" i="9"/>
  <c r="BF53" i="9"/>
  <c r="BH53" i="9"/>
  <c r="BJ53" i="9"/>
  <c r="BL53" i="9"/>
  <c r="AX47" i="9"/>
  <c r="AZ47" i="9"/>
  <c r="BB47" i="9"/>
  <c r="BD47" i="9"/>
  <c r="BF47" i="9"/>
  <c r="BH47" i="9"/>
  <c r="BJ47" i="9"/>
  <c r="BL47" i="9"/>
  <c r="BL45" i="9"/>
  <c r="BJ45" i="9"/>
  <c r="BH45" i="9"/>
  <c r="BF45" i="9"/>
  <c r="BD45" i="9"/>
  <c r="BB45" i="9"/>
  <c r="AZ45" i="9"/>
  <c r="AX45" i="9"/>
  <c r="AZ42" i="9"/>
  <c r="BB42" i="9"/>
  <c r="BD42" i="9"/>
  <c r="BF42" i="9"/>
  <c r="BH42" i="9"/>
  <c r="BJ42" i="9"/>
  <c r="BL42" i="9"/>
  <c r="BF39" i="9"/>
  <c r="BH39" i="9"/>
  <c r="BJ39" i="9"/>
  <c r="BL39" i="9"/>
  <c r="AZ41" i="9"/>
  <c r="BB41" i="9"/>
  <c r="BD41" i="9"/>
  <c r="BF41" i="9"/>
  <c r="BH41" i="9"/>
  <c r="BJ41" i="9"/>
  <c r="BL41" i="9"/>
  <c r="AX42" i="9"/>
  <c r="AX41" i="9"/>
  <c r="BF40" i="9"/>
  <c r="BH40" i="9"/>
  <c r="BJ40" i="9"/>
  <c r="BL40" i="9"/>
  <c r="AZ40" i="9"/>
  <c r="BB40" i="9"/>
  <c r="BD40" i="9"/>
  <c r="BB37" i="9"/>
  <c r="AX34" i="9"/>
  <c r="BL34" i="9"/>
  <c r="BH34" i="9"/>
  <c r="BJ34" i="9"/>
  <c r="BF34" i="9"/>
  <c r="BB34" i="9"/>
  <c r="BD34" i="9"/>
  <c r="AZ34" i="9"/>
  <c r="BH31" i="9"/>
  <c r="BJ31" i="9"/>
  <c r="BL31" i="9"/>
  <c r="BD31" i="9"/>
  <c r="BF31" i="9"/>
  <c r="AZ31" i="9"/>
  <c r="BB31" i="9"/>
  <c r="BL30" i="9"/>
  <c r="BJ30" i="9"/>
  <c r="BH30" i="9"/>
  <c r="BF30" i="9"/>
  <c r="BD30" i="9"/>
  <c r="BB30" i="9"/>
  <c r="AZ30" i="9"/>
  <c r="AX31" i="9"/>
  <c r="AX30" i="9"/>
  <c r="BL28" i="9"/>
  <c r="BJ28" i="9"/>
  <c r="BH28" i="9"/>
  <c r="BF28" i="9"/>
  <c r="BD28" i="9"/>
  <c r="BB28" i="9"/>
  <c r="AZ28" i="9"/>
  <c r="AX28" i="9"/>
  <c r="BL27" i="9"/>
  <c r="BJ27" i="9"/>
  <c r="BH27" i="9"/>
  <c r="BF27" i="9"/>
  <c r="BD27" i="9"/>
  <c r="BB27" i="9"/>
  <c r="BB26" i="9"/>
  <c r="BD26" i="9"/>
  <c r="BF26" i="9"/>
  <c r="BH26" i="9"/>
  <c r="BJ26" i="9"/>
  <c r="BL26" i="9"/>
  <c r="AX26" i="9"/>
  <c r="AX17" i="9"/>
  <c r="BD43" i="9" l="1"/>
  <c r="BL43" i="9"/>
  <c r="AZ43" i="9"/>
  <c r="BH43" i="9"/>
  <c r="AX43" i="9"/>
  <c r="BB43" i="9"/>
  <c r="BJ43" i="9"/>
  <c r="BF43" i="9"/>
  <c r="AX36" i="9"/>
  <c r="AX35" i="9" s="1"/>
  <c r="BJ36" i="9"/>
  <c r="BJ2" i="9"/>
  <c r="BH2" i="9"/>
  <c r="BO28" i="9"/>
  <c r="BO30" i="9"/>
  <c r="BO31" i="9"/>
  <c r="BO34" i="9"/>
  <c r="BO47" i="9"/>
  <c r="BO53" i="9"/>
  <c r="BO52" i="9"/>
  <c r="BO21" i="9"/>
  <c r="BO20" i="9"/>
  <c r="BO37" i="9"/>
  <c r="BO40" i="9"/>
  <c r="BO45" i="9"/>
  <c r="BO24" i="9"/>
  <c r="BO22" i="9"/>
  <c r="BO41" i="9"/>
  <c r="BO39" i="9"/>
  <c r="BO42" i="9"/>
  <c r="BN24" i="9"/>
  <c r="BN22" i="9"/>
  <c r="BN28" i="9"/>
  <c r="BN21" i="9"/>
  <c r="BN20" i="9"/>
  <c r="BO54" i="9" l="1"/>
  <c r="BB2" i="9"/>
  <c r="AZ2" i="9"/>
  <c r="BL2" i="9"/>
  <c r="BD2" i="9"/>
  <c r="BF2" i="9"/>
  <c r="BO2" i="9" l="1"/>
  <c r="BP2" i="9" s="1"/>
  <c r="AZ36" i="9" l="1"/>
  <c r="AZ35" i="9" s="1"/>
  <c r="BB36" i="9"/>
  <c r="BB35" i="9" s="1"/>
  <c r="BD36" i="9"/>
  <c r="BF36" i="9"/>
  <c r="BH36" i="9"/>
  <c r="BJ29" i="9"/>
  <c r="BH29" i="9"/>
  <c r="BF29" i="9"/>
  <c r="BD29" i="9"/>
  <c r="BB29" i="9"/>
  <c r="AZ29" i="9"/>
  <c r="AX29" i="9"/>
  <c r="BB25" i="9"/>
  <c r="BD25" i="9"/>
  <c r="BF25" i="9"/>
  <c r="BH25" i="9"/>
  <c r="BJ25" i="9"/>
  <c r="AR25" i="9" l="1"/>
  <c r="AD29" i="9"/>
  <c r="AU54" i="9" l="1"/>
  <c r="AL54" i="9"/>
  <c r="BF35" i="9"/>
  <c r="BD35" i="9"/>
  <c r="BO43" i="9"/>
  <c r="BJ35" i="9"/>
  <c r="BH35" i="9"/>
  <c r="AR35" i="9"/>
  <c r="AL36" i="9" l="1"/>
  <c r="AL35" i="9" s="1"/>
  <c r="AU36" i="9"/>
  <c r="AU35" i="9" s="1"/>
  <c r="BQ14" i="9"/>
  <c r="AL25" i="9" l="1"/>
  <c r="AR29" i="9"/>
  <c r="AR16" i="9" s="1"/>
  <c r="AP1" i="9" l="1"/>
  <c r="AL29" i="9"/>
  <c r="AR15" i="9"/>
  <c r="AR61" i="9" s="1"/>
  <c r="BB15" i="9"/>
  <c r="BB61" i="9" s="1"/>
  <c r="BJ15" i="9"/>
  <c r="BJ61" i="9" s="1"/>
  <c r="BH15" i="9"/>
  <c r="BH61" i="9" s="1"/>
  <c r="AU29" i="9" l="1"/>
  <c r="AL16" i="9"/>
  <c r="AL15" i="9" s="1"/>
  <c r="AL61" i="9" s="1"/>
  <c r="BB3" i="9"/>
  <c r="BH3" i="9"/>
  <c r="BJ3" i="9"/>
  <c r="BL25" i="9" l="1"/>
  <c r="BL29" i="9"/>
  <c r="BO29" i="9" s="1"/>
  <c r="BL36" i="9"/>
  <c r="BL35" i="9" l="1"/>
  <c r="BO36" i="9"/>
  <c r="BL15" i="9"/>
  <c r="BL61" i="9" l="1"/>
  <c r="BO35" i="9"/>
  <c r="AJ61" i="9"/>
  <c r="BL3" i="9" l="1"/>
  <c r="BF17" i="9" l="1"/>
  <c r="BF16" i="9" l="1"/>
  <c r="BF15" i="9" l="1"/>
  <c r="AX19" i="9"/>
  <c r="BO19" i="9" s="1"/>
  <c r="BF61" i="9" l="1"/>
  <c r="BF3" i="9" s="1"/>
  <c r="AX16" i="9"/>
  <c r="BN19" i="9"/>
  <c r="AD16" i="9"/>
  <c r="AU16" i="9"/>
  <c r="BD17" i="9"/>
  <c r="BD16" i="9" s="1"/>
  <c r="BD15" i="9" s="1"/>
  <c r="AZ18" i="9"/>
  <c r="AZ16" i="9" s="1"/>
  <c r="BD61" i="9" l="1"/>
  <c r="BD3" i="9" s="1"/>
  <c r="BO16" i="9"/>
  <c r="BO18" i="9"/>
  <c r="BN17" i="9"/>
  <c r="BN18" i="9"/>
  <c r="BO17" i="9"/>
  <c r="AZ26" i="9"/>
  <c r="BO26" i="9" s="1"/>
  <c r="AZ27" i="9"/>
  <c r="AX27" i="9"/>
  <c r="AX25" i="9" s="1"/>
  <c r="AD25" i="9"/>
  <c r="AD15" i="9" s="1"/>
  <c r="AD61" i="9" s="1"/>
  <c r="AX15" i="9" l="1"/>
  <c r="AX61" i="9" s="1"/>
  <c r="AX3" i="9" s="1"/>
  <c r="AU25" i="9"/>
  <c r="AU15" i="9" s="1"/>
  <c r="BN27" i="9"/>
  <c r="BO27" i="9"/>
  <c r="BN26" i="9"/>
  <c r="AZ25" i="9"/>
  <c r="AZ15" i="9" s="1"/>
  <c r="AU61" i="9" l="1"/>
  <c r="AS1" i="9" s="1"/>
  <c r="AZ61" i="9"/>
  <c r="AZ3" i="9" s="1"/>
  <c r="BO3" i="9" s="1"/>
  <c r="BN25" i="9"/>
  <c r="BO25" i="9"/>
  <c r="BO61" i="9" l="1"/>
</calcChain>
</file>

<file path=xl/sharedStrings.xml><?xml version="1.0" encoding="utf-8"?>
<sst xmlns="http://schemas.openxmlformats.org/spreadsheetml/2006/main" count="150" uniqueCount="135">
  <si>
    <t xml:space="preserve"> </t>
  </si>
  <si>
    <t>№</t>
  </si>
  <si>
    <t>1.1</t>
  </si>
  <si>
    <t>1.2</t>
  </si>
  <si>
    <t>1.3</t>
  </si>
  <si>
    <t>2.1</t>
  </si>
  <si>
    <t>Фалсафа</t>
  </si>
  <si>
    <t>Сотсиология</t>
  </si>
  <si>
    <t>Сиёсатшиносӣ</t>
  </si>
  <si>
    <t>Назарияи иқтисодӣ</t>
  </si>
  <si>
    <t>Модули фанҳои табиӣ-иқтисодӣ ва технологияи информатсионӣ</t>
  </si>
  <si>
    <t>БАХШИ ФАНҲОИ ЗАМИНАВӢ</t>
  </si>
  <si>
    <t>I.</t>
  </si>
  <si>
    <t>Дараҷаи таҳсилот:  бакалавр</t>
  </si>
  <si>
    <t>Муҳлати таҳсил: 4 сол</t>
  </si>
  <si>
    <t>Ҳамагӣ</t>
  </si>
  <si>
    <t>Шакли назорат                                    (аз руи семестрҳо)</t>
  </si>
  <si>
    <t>Ҳаҷми кредитҳои фаъол</t>
  </si>
  <si>
    <t xml:space="preserve">Аз ҷумла: </t>
  </si>
  <si>
    <t>КМД</t>
  </si>
  <si>
    <t>Тақсимоти кредитҳо ба курсҳо ва семестрҳо</t>
  </si>
  <si>
    <t xml:space="preserve"> курси 1</t>
  </si>
  <si>
    <t xml:space="preserve"> курси 3</t>
  </si>
  <si>
    <t xml:space="preserve"> курси 4 </t>
  </si>
  <si>
    <t>Имтиҳон</t>
  </si>
  <si>
    <t>аудиторӣ</t>
  </si>
  <si>
    <t>КМРО</t>
  </si>
  <si>
    <t xml:space="preserve">Ҳаҷми кредитҳо мувофиқи Барно-маи таҳсилот  </t>
  </si>
  <si>
    <t>БАХШИ ФАНҲОИ ТАХАССУСӢ</t>
  </si>
  <si>
    <t>Модули фанҳои умумикасбӣ</t>
  </si>
  <si>
    <t>Таҷрибаомӯзии таълимӣ</t>
  </si>
  <si>
    <t>Таҷрибаомӯзии истеҳсолӣ</t>
  </si>
  <si>
    <t>Кори тахассусии хатм</t>
  </si>
  <si>
    <t>III. НАҚШАИ РАВАНДИ ТАЪЛИМ</t>
  </si>
  <si>
    <t>Модули фанҳои интихобии бахши 1</t>
  </si>
  <si>
    <t>Модули фанҳои интихобии бахши 2</t>
  </si>
  <si>
    <t>БАХШИ ТАҶРИБАОМӮЗӢ</t>
  </si>
  <si>
    <t>Модули фанҳои тахассусӣ</t>
  </si>
  <si>
    <t>курси 2</t>
  </si>
  <si>
    <t>Курси 1</t>
  </si>
  <si>
    <t>Курси 2</t>
  </si>
  <si>
    <t>Курси 3</t>
  </si>
  <si>
    <t>Курси 4</t>
  </si>
  <si>
    <t>Этика ва эстетика</t>
  </si>
  <si>
    <t>2.2</t>
  </si>
  <si>
    <t>Мантиқ</t>
  </si>
  <si>
    <t>Омор</t>
  </si>
  <si>
    <t>Суғурта</t>
  </si>
  <si>
    <t>Нақшаи раванди таълим</t>
  </si>
  <si>
    <t>М1.1</t>
  </si>
  <si>
    <t>Модули фанҳои интихобии иҷтимоӣ-гуманитарӣ</t>
  </si>
  <si>
    <t>М1.2</t>
  </si>
  <si>
    <t>Модули фанҳои интихобии табиӣ-иқтисодӣ ва технологияи информатсионӣ</t>
  </si>
  <si>
    <t>М2.1</t>
  </si>
  <si>
    <t>Модули фанҳои интихобии умумикасбӣ</t>
  </si>
  <si>
    <t>М2.2</t>
  </si>
  <si>
    <t>1</t>
  </si>
  <si>
    <t xml:space="preserve">Шакли таҳсил: рӯзона </t>
  </si>
  <si>
    <t>Модули фанҳои забонӣ</t>
  </si>
  <si>
    <t>ауди-торӣ</t>
  </si>
  <si>
    <t>АТТЕСТАТСИЯИ ХАТМ</t>
  </si>
  <si>
    <t>Имтиҳони давлатӣ</t>
  </si>
  <si>
    <t>2.</t>
  </si>
  <si>
    <t>Номгӯи бахш, модул ва фанҳо</t>
  </si>
  <si>
    <t>Мудофиаи шаҳрвандӣ</t>
  </si>
  <si>
    <t>Кори/лои-ҳаи курсӣ ва назоратӣ</t>
  </si>
  <si>
    <t>Имти-ҳон</t>
  </si>
  <si>
    <t>Менеҷмент</t>
  </si>
  <si>
    <t>Ҳаҷми кредит-ҳои фаъол</t>
  </si>
  <si>
    <t>Шакли назорат          (аз рӯи семестрҳо)</t>
  </si>
  <si>
    <t>Иқтисодиёти корхона</t>
  </si>
  <si>
    <t>Фарҳангшиносӣ</t>
  </si>
  <si>
    <t>Модули фанҳои иҷтимоӣ-гуманитарӣ</t>
  </si>
  <si>
    <t>Бехатарии фаъолияти инсон</t>
  </si>
  <si>
    <t>Таърихи халқи тоҷик</t>
  </si>
  <si>
    <t xml:space="preserve">Забони тоҷикӣ  </t>
  </si>
  <si>
    <t xml:space="preserve">Забони хориҷӣ   </t>
  </si>
  <si>
    <t xml:space="preserve">Забони русӣ  </t>
  </si>
  <si>
    <t>Ҳуқуқ</t>
  </si>
  <si>
    <t>Диншиносӣ</t>
  </si>
  <si>
    <t>Тарбияи ҷисмонӣ</t>
  </si>
  <si>
    <t>4.</t>
  </si>
  <si>
    <t>Математика</t>
  </si>
  <si>
    <t xml:space="preserve">Географияи Тоҷикистон бо асосҳои демографии он </t>
  </si>
  <si>
    <t>Технология информатсионӣ</t>
  </si>
  <si>
    <t>Маркетинг ва маркетинги байналмилалӣ</t>
  </si>
  <si>
    <t>Асосҳои логистика</t>
  </si>
  <si>
    <t>Логистикаи нақлиётӣ</t>
  </si>
  <si>
    <t>Системаи ягонаи нақлиётӣ</t>
  </si>
  <si>
    <t>Муқаддимаи ихтисос</t>
  </si>
  <si>
    <t>Асосҳои иқтисодии логистика ва идоракунии занҷирҳои таҳвилӣ</t>
  </si>
  <si>
    <t>Боркашонӣ дар занҷирҳои таҳвилӣ</t>
  </si>
  <si>
    <t>Логистикаи таъминотӣ ва истеҳсолӣ</t>
  </si>
  <si>
    <t>Идоракунӣ ва баҳодиҳии лоиҳаҳои инвеститсионӣ дар логистика</t>
  </si>
  <si>
    <t>Ҳисоби бухгалтерӣ ва аудит</t>
  </si>
  <si>
    <t>Логистикаи анборкунӣ ва тақсимотӣ</t>
  </si>
  <si>
    <t>Идоракунии захираҳо дар занчираҳои таҳвилӣ</t>
  </si>
  <si>
    <t>Асосҳои назарияи молшиносӣ</t>
  </si>
  <si>
    <t xml:space="preserve">Таҷрибаомӯзии пешаздипломӣ  </t>
  </si>
  <si>
    <t>Барои ихтисоси 1-26 02 03-23 - Логистика</t>
  </si>
  <si>
    <t>Тахассус:  Маркетолог - иқтисодчӣ</t>
  </si>
  <si>
    <t>Феҳристи фанҳои интихобӣ барои ихтисоси 1-260203-23 - Логистика</t>
  </si>
  <si>
    <t xml:space="preserve">Экология ва мудофиаи шаҳрвандӣ </t>
  </si>
  <si>
    <t>Истифодаи муҳити зист</t>
  </si>
  <si>
    <t>Технологияи ташкили интиқол дар нақлиёти автомобилӣ.</t>
  </si>
  <si>
    <t>Таҳлили системавӣ дар логистика</t>
  </si>
  <si>
    <t>Низомҳои иттилоотӣ дар логистикаи нақлиётӣ</t>
  </si>
  <si>
    <t>Иншоотҳои доимӣ ва истифодаи роҳ</t>
  </si>
  <si>
    <t>Молия ва қарз</t>
  </si>
  <si>
    <t>Хуқуқи хоҷагидорӣ</t>
  </si>
  <si>
    <t>Идоракунии афрод</t>
  </si>
  <si>
    <t>Лизинг</t>
  </si>
  <si>
    <t>Асосҳои маблағгузории хурд</t>
  </si>
  <si>
    <t>Логистика дар системахои наклиёти</t>
  </si>
  <si>
    <t>Идоракунии афрод.</t>
  </si>
  <si>
    <t>Идоракунии лоиҳаҳо дар логистика</t>
  </si>
  <si>
    <t>Умури бонкӣ</t>
  </si>
  <si>
    <t>Идоракунии хамлу нақли савдои беруна</t>
  </si>
  <si>
    <t>Идоракунии сифат ва сертификатсия.</t>
  </si>
  <si>
    <t>Меъёрбандии фаъолияти анборкунӣ</t>
  </si>
  <si>
    <t>Логистикаи наклиётӣ-экспедитсионӣ</t>
  </si>
  <si>
    <t>Буччетикунонии низомҳои логистикӣ</t>
  </si>
  <si>
    <t>Банақшагирии бизнесии низомҳои логистикӣ.</t>
  </si>
  <si>
    <t>Банакшагирии стратеги</t>
  </si>
  <si>
    <t>Умури гумрӯк</t>
  </si>
  <si>
    <t>Танзими хукукии фаъолияти касби</t>
  </si>
  <si>
    <t>Менеҷменти стратегӣ ва инноватсионӣ.</t>
  </si>
  <si>
    <t>Технологияҳои муосир дар хизматрасонии анборӣ</t>
  </si>
  <si>
    <t>Идоракунии захираҳои информатсионӣ.</t>
  </si>
  <si>
    <t>Идоракунии стратегӣ</t>
  </si>
  <si>
    <t>Телематика дар нақлиёт</t>
  </si>
  <si>
    <t>Бехатарии иттилоотӣ</t>
  </si>
  <si>
    <t>Идоракунии таваккалият</t>
  </si>
  <si>
    <t>Умури биржавӣ</t>
  </si>
  <si>
    <t>НАҚШАИ ТАЪЛИМӢ  (Соли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</si>
</sst>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;;@"/>
    <numFmt numFmtId="165" formatCode="0.0;;;@"/>
  </numFmts>
  <fonts count="42" x14ac:knownFonts="1">
    <font>
      <sz val="10"/>
      <name val="Arial Cyr"/>
      <charset val="204"/>
    </font>
    <font>
      <sz val="10"/>
      <name val="Arial Cyr"/>
      <family val="2"/>
      <charset val="204"/>
    </font>
    <font>
      <b/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color indexed="8"/>
      <name val="Times New Roman Taj"/>
      <family val="1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14"/>
      <name val="Times New Roman"/>
      <family val="1"/>
      <charset val="204"/>
    </font>
    <font>
      <b/>
      <sz val="12"/>
      <name val="Arial"/>
      <family val="2"/>
      <charset val="204"/>
    </font>
    <font>
      <b/>
      <i/>
      <sz val="1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sz val="11"/>
      <color theme="0"/>
      <name val="Arial"/>
      <family val="2"/>
      <charset val="204"/>
    </font>
    <font>
      <b/>
      <sz val="16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Arial"/>
      <family val="2"/>
      <charset val="204"/>
    </font>
    <font>
      <sz val="12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11"/>
      <color theme="0"/>
      <name val="Arial"/>
      <family val="2"/>
      <charset val="204"/>
    </font>
    <font>
      <sz val="10"/>
      <color theme="0"/>
      <name val="Arial Cyr"/>
      <charset val="204"/>
    </font>
    <font>
      <sz val="11"/>
      <color indexed="8"/>
      <name val="Arial"/>
      <family val="2"/>
      <charset val="204"/>
    </font>
    <font>
      <b/>
      <i/>
      <sz val="12"/>
      <name val="Arial"/>
      <family val="2"/>
      <charset val="204"/>
    </font>
    <font>
      <b/>
      <sz val="11"/>
      <name val="Times New Roman"/>
      <family val="1"/>
      <charset val="204"/>
    </font>
    <font>
      <b/>
      <i/>
      <sz val="11"/>
      <name val="Arial"/>
      <family val="2"/>
      <charset val="204"/>
    </font>
    <font>
      <b/>
      <sz val="9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2"/>
      <color theme="1" tint="-0.499984740745262"/>
      <name val="Times New Roman"/>
      <family val="1"/>
      <charset val="204"/>
    </font>
    <font>
      <sz val="12"/>
      <color theme="1" tint="-0.499984740745262"/>
      <name val="Palatino Linotype"/>
      <family val="1"/>
      <charset val="204"/>
    </font>
    <font>
      <sz val="12"/>
      <name val="Palatino Linotype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3">
    <xf numFmtId="0" fontId="0" fillId="0" borderId="0" xfId="0"/>
    <xf numFmtId="0" fontId="6" fillId="0" borderId="0" xfId="0" applyFont="1" applyAlignment="1">
      <alignment vertical="top" wrapText="1"/>
    </xf>
    <xf numFmtId="0" fontId="10" fillId="3" borderId="14" xfId="0" applyFont="1" applyFill="1" applyBorder="1" applyAlignment="1">
      <alignment horizontal="center" vertical="center"/>
    </xf>
    <xf numFmtId="0" fontId="8" fillId="0" borderId="0" xfId="0" applyFont="1"/>
    <xf numFmtId="0" fontId="4" fillId="0" borderId="0" xfId="0" applyFont="1"/>
    <xf numFmtId="0" fontId="5" fillId="2" borderId="0" xfId="0" applyFont="1" applyFill="1"/>
    <xf numFmtId="0" fontId="5" fillId="0" borderId="0" xfId="0" applyFont="1" applyAlignment="1">
      <alignment horizontal="center"/>
    </xf>
    <xf numFmtId="0" fontId="10" fillId="0" borderId="0" xfId="0" applyFont="1"/>
    <xf numFmtId="0" fontId="10" fillId="3" borderId="0" xfId="0" applyFont="1" applyFill="1"/>
    <xf numFmtId="0" fontId="10" fillId="2" borderId="0" xfId="0" applyFont="1" applyFill="1"/>
    <xf numFmtId="164" fontId="10" fillId="2" borderId="0" xfId="0" applyNumberFormat="1" applyFont="1" applyFill="1"/>
    <xf numFmtId="0" fontId="3" fillId="0" borderId="0" xfId="0" applyFont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14" fillId="0" borderId="0" xfId="0" applyFont="1"/>
    <xf numFmtId="0" fontId="5" fillId="0" borderId="0" xfId="0" applyFont="1"/>
    <xf numFmtId="164" fontId="3" fillId="2" borderId="0" xfId="0" applyNumberFormat="1" applyFont="1" applyFill="1"/>
    <xf numFmtId="0" fontId="10" fillId="2" borderId="0" xfId="0" applyFont="1" applyFill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1" fillId="7" borderId="6" xfId="0" applyFont="1" applyFill="1" applyBorder="1" applyAlignment="1">
      <alignment horizontal="center" vertical="center"/>
    </xf>
    <xf numFmtId="0" fontId="21" fillId="0" borderId="0" xfId="0" applyFont="1" applyAlignment="1">
      <alignment vertical="top"/>
    </xf>
    <xf numFmtId="0" fontId="13" fillId="0" borderId="0" xfId="0" applyFont="1"/>
    <xf numFmtId="164" fontId="0" fillId="0" borderId="0" xfId="0" applyNumberFormat="1"/>
    <xf numFmtId="0" fontId="21" fillId="0" borderId="0" xfId="0" applyFont="1"/>
    <xf numFmtId="0" fontId="2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5" fillId="0" borderId="30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12" fillId="0" borderId="0" xfId="0" applyFont="1"/>
    <xf numFmtId="0" fontId="10" fillId="0" borderId="0" xfId="0" applyFont="1" applyAlignment="1">
      <alignment horizontal="center"/>
    </xf>
    <xf numFmtId="0" fontId="12" fillId="2" borderId="0" xfId="0" applyFont="1" applyFill="1"/>
    <xf numFmtId="0" fontId="30" fillId="0" borderId="0" xfId="0" applyFont="1"/>
    <xf numFmtId="0" fontId="32" fillId="2" borderId="0" xfId="0" applyFont="1" applyFill="1"/>
    <xf numFmtId="0" fontId="27" fillId="4" borderId="1" xfId="0" applyFont="1" applyFill="1" applyBorder="1" applyAlignment="1">
      <alignment horizontal="center" vertical="center" wrapText="1"/>
    </xf>
    <xf numFmtId="0" fontId="27" fillId="4" borderId="1" xfId="0" quotePrefix="1" applyFont="1" applyFill="1" applyBorder="1" applyAlignment="1">
      <alignment horizontal="center" vertical="center" wrapText="1"/>
    </xf>
    <xf numFmtId="49" fontId="20" fillId="5" borderId="15" xfId="0" applyNumberFormat="1" applyFont="1" applyFill="1" applyBorder="1" applyAlignment="1">
      <alignment horizontal="center" vertical="center"/>
    </xf>
    <xf numFmtId="9" fontId="12" fillId="2" borderId="0" xfId="1" applyFont="1" applyFill="1" applyAlignment="1"/>
    <xf numFmtId="164" fontId="12" fillId="2" borderId="0" xfId="0" applyNumberFormat="1" applyFont="1" applyFill="1"/>
    <xf numFmtId="0" fontId="22" fillId="0" borderId="0" xfId="0" applyFont="1" applyAlignment="1">
      <alignment vertical="top" wrapText="1"/>
    </xf>
    <xf numFmtId="49" fontId="20" fillId="5" borderId="14" xfId="0" applyNumberFormat="1" applyFont="1" applyFill="1" applyBorder="1" applyAlignment="1">
      <alignment horizontal="center" vertical="center"/>
    </xf>
    <xf numFmtId="0" fontId="12" fillId="3" borderId="0" xfId="0" applyFont="1" applyFill="1"/>
    <xf numFmtId="49" fontId="20" fillId="5" borderId="30" xfId="0" applyNumberFormat="1" applyFont="1" applyFill="1" applyBorder="1" applyAlignment="1">
      <alignment horizontal="center" vertical="center"/>
    </xf>
    <xf numFmtId="0" fontId="20" fillId="8" borderId="14" xfId="0" applyFont="1" applyFill="1" applyBorder="1" applyAlignment="1">
      <alignment horizontal="center" vertical="center"/>
    </xf>
    <xf numFmtId="0" fontId="20" fillId="0" borderId="0" xfId="0" applyFont="1"/>
    <xf numFmtId="0" fontId="3" fillId="0" borderId="1" xfId="0" applyFont="1" applyBorder="1" applyAlignment="1">
      <alignment horizontal="left" vertical="center" wrapText="1"/>
    </xf>
    <xf numFmtId="164" fontId="27" fillId="4" borderId="1" xfId="0" applyNumberFormat="1" applyFont="1" applyFill="1" applyBorder="1" applyAlignment="1">
      <alignment horizontal="center" vertical="center" wrapText="1"/>
    </xf>
    <xf numFmtId="164" fontId="27" fillId="4" borderId="13" xfId="0" applyNumberFormat="1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2" borderId="0" xfId="0" applyFont="1" applyFill="1"/>
    <xf numFmtId="165" fontId="8" fillId="0" borderId="0" xfId="0" applyNumberFormat="1" applyFont="1" applyAlignment="1">
      <alignment vertical="center" wrapText="1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165" fontId="8" fillId="4" borderId="1" xfId="0" applyNumberFormat="1" applyFont="1" applyFill="1" applyBorder="1" applyAlignment="1">
      <alignment vertical="center" wrapText="1"/>
    </xf>
    <xf numFmtId="0" fontId="34" fillId="4" borderId="13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34" fillId="4" borderId="5" xfId="0" applyFont="1" applyFill="1" applyBorder="1" applyAlignment="1">
      <alignment horizontal="center" vertical="center" wrapText="1"/>
    </xf>
    <xf numFmtId="0" fontId="34" fillId="4" borderId="32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left" vertical="center" wrapText="1"/>
    </xf>
    <xf numFmtId="0" fontId="19" fillId="7" borderId="25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34" fillId="4" borderId="16" xfId="0" applyFont="1" applyFill="1" applyBorder="1" applyAlignment="1">
      <alignment horizontal="center" vertical="center" wrapText="1"/>
    </xf>
    <xf numFmtId="0" fontId="34" fillId="4" borderId="17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34" fillId="4" borderId="2" xfId="0" applyFont="1" applyFill="1" applyBorder="1" applyAlignment="1">
      <alignment horizontal="center" vertical="center" wrapText="1"/>
    </xf>
    <xf numFmtId="164" fontId="27" fillId="4" borderId="12" xfId="0" applyNumberFormat="1" applyFont="1" applyFill="1" applyBorder="1" applyAlignment="1">
      <alignment horizontal="center" vertical="center" wrapText="1"/>
    </xf>
    <xf numFmtId="0" fontId="34" fillId="4" borderId="22" xfId="0" applyFont="1" applyFill="1" applyBorder="1" applyAlignment="1">
      <alignment horizontal="center" vertical="center" wrapText="1"/>
    </xf>
    <xf numFmtId="0" fontId="34" fillId="4" borderId="12" xfId="0" applyFont="1" applyFill="1" applyBorder="1" applyAlignment="1">
      <alignment horizontal="center" vertical="center" wrapText="1"/>
    </xf>
    <xf numFmtId="0" fontId="29" fillId="10" borderId="0" xfId="0" applyFont="1" applyFill="1" applyAlignment="1">
      <alignment horizontal="center"/>
    </xf>
    <xf numFmtId="0" fontId="10" fillId="3" borderId="29" xfId="0" applyFont="1" applyFill="1" applyBorder="1" applyAlignment="1">
      <alignment horizontal="center" vertical="center"/>
    </xf>
    <xf numFmtId="164" fontId="19" fillId="7" borderId="24" xfId="0" applyNumberFormat="1" applyFont="1" applyFill="1" applyBorder="1" applyAlignment="1">
      <alignment horizontal="center" vertical="center" wrapText="1"/>
    </xf>
    <xf numFmtId="0" fontId="28" fillId="4" borderId="30" xfId="0" applyFont="1" applyFill="1" applyBorder="1" applyAlignment="1">
      <alignment horizontal="center" vertical="center" wrapText="1"/>
    </xf>
    <xf numFmtId="0" fontId="28" fillId="4" borderId="5" xfId="0" applyFont="1" applyFill="1" applyBorder="1" applyAlignment="1">
      <alignment horizontal="left" vertical="center" wrapText="1"/>
    </xf>
    <xf numFmtId="0" fontId="28" fillId="4" borderId="14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left" vertical="center" wrapText="1"/>
    </xf>
    <xf numFmtId="0" fontId="28" fillId="4" borderId="15" xfId="0" applyFont="1" applyFill="1" applyBorder="1" applyAlignment="1">
      <alignment horizontal="center" vertical="center" wrapText="1"/>
    </xf>
    <xf numFmtId="0" fontId="28" fillId="4" borderId="16" xfId="0" applyFont="1" applyFill="1" applyBorder="1" applyAlignment="1">
      <alignment horizontal="left" vertical="center" wrapText="1"/>
    </xf>
    <xf numFmtId="0" fontId="39" fillId="0" borderId="1" xfId="0" applyFont="1" applyBorder="1" applyAlignment="1">
      <alignment horizontal="left" vertical="center" wrapText="1"/>
    </xf>
    <xf numFmtId="49" fontId="39" fillId="0" borderId="1" xfId="0" applyNumberFormat="1" applyFont="1" applyBorder="1" applyAlignment="1">
      <alignment horizontal="justify" vertical="distributed"/>
    </xf>
    <xf numFmtId="49" fontId="39" fillId="0" borderId="3" xfId="0" applyNumberFormat="1" applyFont="1" applyBorder="1" applyAlignment="1">
      <alignment horizontal="justify" vertical="distributed"/>
    </xf>
    <xf numFmtId="0" fontId="39" fillId="0" borderId="3" xfId="0" applyFont="1" applyBorder="1" applyAlignment="1">
      <alignment horizontal="left" vertical="center" wrapText="1"/>
    </xf>
    <xf numFmtId="0" fontId="40" fillId="0" borderId="1" xfId="0" applyFont="1" applyBorder="1" applyAlignment="1">
      <alignment vertical="center" wrapText="1"/>
    </xf>
    <xf numFmtId="0" fontId="40" fillId="0" borderId="1" xfId="0" applyFont="1" applyBorder="1"/>
    <xf numFmtId="49" fontId="28" fillId="4" borderId="14" xfId="0" applyNumberFormat="1" applyFont="1" applyFill="1" applyBorder="1" applyAlignment="1">
      <alignment horizontal="center" vertical="center" wrapText="1"/>
    </xf>
    <xf numFmtId="0" fontId="39" fillId="0" borderId="3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9" fillId="0" borderId="1" xfId="0" applyFont="1" applyBorder="1" applyAlignment="1">
      <alignment horizontal="justify" vertical="center" wrapText="1"/>
    </xf>
    <xf numFmtId="0" fontId="39" fillId="0" borderId="1" xfId="0" applyFont="1" applyBorder="1"/>
    <xf numFmtId="0" fontId="3" fillId="0" borderId="3" xfId="0" applyFont="1" applyBorder="1" applyAlignment="1">
      <alignment horizontal="justify" vertical="center" wrapText="1"/>
    </xf>
    <xf numFmtId="164" fontId="16" fillId="4" borderId="1" xfId="0" applyNumberFormat="1" applyFont="1" applyFill="1" applyBorder="1" applyAlignment="1">
      <alignment horizontal="center" vertical="center" wrapText="1"/>
    </xf>
    <xf numFmtId="164" fontId="16" fillId="4" borderId="13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37" fillId="0" borderId="3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34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38" fillId="2" borderId="3" xfId="0" applyFont="1" applyFill="1" applyBorder="1" applyAlignment="1">
      <alignment horizontal="center" vertical="center" wrapText="1"/>
    </xf>
    <xf numFmtId="0" fontId="38" fillId="2" borderId="34" xfId="0" applyFont="1" applyFill="1" applyBorder="1" applyAlignment="1">
      <alignment horizontal="center" vertical="center" wrapText="1"/>
    </xf>
    <xf numFmtId="0" fontId="38" fillId="2" borderId="12" xfId="0" applyFont="1" applyFill="1" applyBorder="1" applyAlignment="1">
      <alignment horizontal="center" vertical="center" wrapText="1"/>
    </xf>
    <xf numFmtId="164" fontId="16" fillId="4" borderId="7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3" borderId="3" xfId="0" applyFont="1" applyFill="1" applyBorder="1" applyAlignment="1">
      <alignment horizontal="left" vertical="center" wrapText="1"/>
    </xf>
    <xf numFmtId="0" fontId="10" fillId="3" borderId="34" xfId="0" applyFont="1" applyFill="1" applyBorder="1" applyAlignment="1">
      <alignment horizontal="left" vertical="center" wrapText="1"/>
    </xf>
    <xf numFmtId="0" fontId="10" fillId="3" borderId="1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164" fontId="17" fillId="7" borderId="25" xfId="0" applyNumberFormat="1" applyFont="1" applyFill="1" applyBorder="1" applyAlignment="1">
      <alignment horizontal="center" vertical="center"/>
    </xf>
    <xf numFmtId="0" fontId="17" fillId="7" borderId="25" xfId="0" applyFont="1" applyFill="1" applyBorder="1" applyAlignment="1">
      <alignment horizontal="center" vertical="center"/>
    </xf>
    <xf numFmtId="0" fontId="11" fillId="7" borderId="25" xfId="0" applyFont="1" applyFill="1" applyBorder="1" applyAlignment="1">
      <alignment horizontal="left" vertical="center" wrapText="1"/>
    </xf>
    <xf numFmtId="0" fontId="25" fillId="0" borderId="3" xfId="0" applyFont="1" applyBorder="1" applyAlignment="1">
      <alignment horizontal="left" vertical="center" wrapText="1"/>
    </xf>
    <xf numFmtId="0" fontId="25" fillId="0" borderId="34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38" fillId="0" borderId="23" xfId="0" applyFont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 wrapText="1"/>
    </xf>
    <xf numFmtId="0" fontId="38" fillId="0" borderId="24" xfId="0" applyFont="1" applyBorder="1" applyAlignment="1">
      <alignment horizontal="center" vertical="center" wrapText="1"/>
    </xf>
    <xf numFmtId="0" fontId="26" fillId="7" borderId="25" xfId="0" applyFont="1" applyFill="1" applyBorder="1" applyAlignment="1">
      <alignment horizontal="center" vertical="center"/>
    </xf>
    <xf numFmtId="164" fontId="26" fillId="7" borderId="25" xfId="0" applyNumberFormat="1" applyFont="1" applyFill="1" applyBorder="1" applyAlignment="1">
      <alignment horizontal="center" vertical="center"/>
    </xf>
    <xf numFmtId="164" fontId="33" fillId="4" borderId="5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6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27" xfId="0" applyFont="1" applyBorder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38" fillId="0" borderId="3" xfId="0" quotePrefix="1" applyFont="1" applyBorder="1" applyAlignment="1">
      <alignment horizontal="center" vertical="center" wrapText="1"/>
    </xf>
    <xf numFmtId="0" fontId="38" fillId="0" borderId="34" xfId="0" quotePrefix="1" applyFont="1" applyBorder="1" applyAlignment="1">
      <alignment horizontal="center" vertical="center" wrapText="1"/>
    </xf>
    <xf numFmtId="0" fontId="38" fillId="0" borderId="12" xfId="0" quotePrefix="1" applyFont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/>
    </xf>
    <xf numFmtId="0" fontId="29" fillId="1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3" fillId="2" borderId="8" xfId="0" applyFont="1" applyFill="1" applyBorder="1" applyAlignment="1">
      <alignment horizontal="center" vertical="center"/>
    </xf>
    <xf numFmtId="0" fontId="33" fillId="2" borderId="37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0" fontId="33" fillId="3" borderId="8" xfId="0" applyFont="1" applyFill="1" applyBorder="1" applyAlignment="1">
      <alignment horizontal="center" vertical="center"/>
    </xf>
    <xf numFmtId="0" fontId="33" fillId="3" borderId="37" xfId="0" applyFont="1" applyFill="1" applyBorder="1" applyAlignment="1">
      <alignment horizontal="center" vertical="center"/>
    </xf>
    <xf numFmtId="164" fontId="33" fillId="4" borderId="19" xfId="0" applyNumberFormat="1" applyFont="1" applyFill="1" applyBorder="1" applyAlignment="1">
      <alignment horizontal="center" vertical="center" wrapText="1"/>
    </xf>
    <xf numFmtId="164" fontId="33" fillId="4" borderId="7" xfId="0" applyNumberFormat="1" applyFont="1" applyFill="1" applyBorder="1" applyAlignment="1">
      <alignment horizontal="center" vertical="center" wrapText="1"/>
    </xf>
    <xf numFmtId="164" fontId="33" fillId="4" borderId="28" xfId="0" applyNumberFormat="1" applyFont="1" applyFill="1" applyBorder="1" applyAlignment="1">
      <alignment horizontal="center" vertical="center" wrapText="1"/>
    </xf>
    <xf numFmtId="164" fontId="33" fillId="4" borderId="38" xfId="0" applyNumberFormat="1" applyFont="1" applyFill="1" applyBorder="1" applyAlignment="1">
      <alignment horizontal="center" vertical="center" wrapText="1"/>
    </xf>
    <xf numFmtId="164" fontId="33" fillId="4" borderId="16" xfId="0" applyNumberFormat="1" applyFont="1" applyFill="1" applyBorder="1" applyAlignment="1">
      <alignment horizontal="center" vertical="center" wrapText="1"/>
    </xf>
    <xf numFmtId="0" fontId="19" fillId="6" borderId="25" xfId="0" applyFont="1" applyFill="1" applyBorder="1" applyAlignment="1">
      <alignment horizontal="center" vertical="center"/>
    </xf>
    <xf numFmtId="0" fontId="38" fillId="2" borderId="23" xfId="0" applyFont="1" applyFill="1" applyBorder="1" applyAlignment="1">
      <alignment horizontal="center" vertical="center" wrapText="1"/>
    </xf>
    <xf numFmtId="0" fontId="38" fillId="2" borderId="18" xfId="0" applyFont="1" applyFill="1" applyBorder="1" applyAlignment="1">
      <alignment horizontal="center" vertical="center" wrapText="1"/>
    </xf>
    <xf numFmtId="0" fontId="38" fillId="2" borderId="24" xfId="0" applyFont="1" applyFill="1" applyBorder="1" applyAlignment="1">
      <alignment horizontal="center" vertical="center" wrapText="1"/>
    </xf>
    <xf numFmtId="0" fontId="38" fillId="2" borderId="10" xfId="0" applyFont="1" applyFill="1" applyBorder="1" applyAlignment="1">
      <alignment horizontal="center" vertical="center" wrapText="1"/>
    </xf>
    <xf numFmtId="0" fontId="38" fillId="2" borderId="4" xfId="0" applyFont="1" applyFill="1" applyBorder="1" applyAlignment="1">
      <alignment horizontal="center" vertical="center" wrapText="1"/>
    </xf>
    <xf numFmtId="0" fontId="38" fillId="2" borderId="11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35" xfId="0" applyFont="1" applyBorder="1" applyAlignment="1">
      <alignment horizontal="center" vertical="center"/>
    </xf>
    <xf numFmtId="164" fontId="33" fillId="4" borderId="9" xfId="0" applyNumberFormat="1" applyFont="1" applyFill="1" applyBorder="1" applyAlignment="1">
      <alignment horizontal="center" vertical="center" wrapText="1"/>
    </xf>
    <xf numFmtId="164" fontId="33" fillId="4" borderId="36" xfId="0" applyNumberFormat="1" applyFont="1" applyFill="1" applyBorder="1" applyAlignment="1">
      <alignment horizontal="center" vertical="center" wrapText="1"/>
    </xf>
    <xf numFmtId="0" fontId="33" fillId="2" borderId="9" xfId="0" applyFont="1" applyFill="1" applyBorder="1" applyAlignment="1">
      <alignment horizontal="center" vertical="center"/>
    </xf>
    <xf numFmtId="0" fontId="33" fillId="2" borderId="35" xfId="0" applyFont="1" applyFill="1" applyBorder="1" applyAlignment="1">
      <alignment horizontal="center" vertical="center"/>
    </xf>
    <xf numFmtId="0" fontId="33" fillId="2" borderId="22" xfId="0" applyFont="1" applyFill="1" applyBorder="1" applyAlignment="1">
      <alignment horizontal="center" vertical="center"/>
    </xf>
    <xf numFmtId="0" fontId="33" fillId="3" borderId="9" xfId="0" applyFont="1" applyFill="1" applyBorder="1" applyAlignment="1">
      <alignment horizontal="center" vertical="center"/>
    </xf>
    <xf numFmtId="0" fontId="33" fillId="3" borderId="35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/>
    </xf>
    <xf numFmtId="0" fontId="33" fillId="0" borderId="7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3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1" fillId="7" borderId="25" xfId="0" applyFont="1" applyFill="1" applyBorder="1" applyAlignment="1">
      <alignment horizontal="left" vertical="center"/>
    </xf>
    <xf numFmtId="0" fontId="20" fillId="7" borderId="25" xfId="0" applyFont="1" applyFill="1" applyBorder="1" applyAlignment="1">
      <alignment horizontal="left" vertical="center"/>
    </xf>
    <xf numFmtId="0" fontId="37" fillId="0" borderId="23" xfId="0" applyFont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 wrapText="1"/>
    </xf>
    <xf numFmtId="0" fontId="25" fillId="0" borderId="3" xfId="0" quotePrefix="1" applyFont="1" applyBorder="1" applyAlignment="1">
      <alignment horizontal="center" vertical="center" wrapText="1"/>
    </xf>
    <xf numFmtId="0" fontId="25" fillId="0" borderId="34" xfId="0" quotePrefix="1" applyFont="1" applyBorder="1" applyAlignment="1">
      <alignment horizontal="center" vertical="center" wrapText="1"/>
    </xf>
    <xf numFmtId="0" fontId="25" fillId="0" borderId="12" xfId="0" quotePrefix="1" applyFont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0" fontId="25" fillId="3" borderId="34" xfId="0" applyFont="1" applyFill="1" applyBorder="1" applyAlignment="1">
      <alignment horizontal="center" vertical="center" wrapText="1"/>
    </xf>
    <xf numFmtId="0" fontId="25" fillId="3" borderId="12" xfId="0" applyFont="1" applyFill="1" applyBorder="1" applyAlignment="1">
      <alignment horizontal="center" vertical="center" wrapText="1"/>
    </xf>
    <xf numFmtId="164" fontId="16" fillId="4" borderId="27" xfId="0" applyNumberFormat="1" applyFont="1" applyFill="1" applyBorder="1" applyAlignment="1">
      <alignment horizontal="center" vertical="center" wrapText="1"/>
    </xf>
    <xf numFmtId="164" fontId="36" fillId="8" borderId="1" xfId="0" applyNumberFormat="1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/>
    </xf>
    <xf numFmtId="0" fontId="36" fillId="5" borderId="5" xfId="0" applyFont="1" applyFill="1" applyBorder="1" applyAlignment="1">
      <alignment horizontal="center" vertical="center"/>
    </xf>
    <xf numFmtId="164" fontId="36" fillId="8" borderId="5" xfId="0" applyNumberFormat="1" applyFont="1" applyFill="1" applyBorder="1" applyAlignment="1">
      <alignment horizontal="center" vertical="center"/>
    </xf>
    <xf numFmtId="0" fontId="36" fillId="8" borderId="5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6" fillId="5" borderId="16" xfId="0" applyFont="1" applyFill="1" applyBorder="1" applyAlignment="1">
      <alignment horizontal="center" vertical="center"/>
    </xf>
    <xf numFmtId="0" fontId="9" fillId="0" borderId="27" xfId="0" applyFont="1" applyBorder="1" applyAlignment="1">
      <alignment horizontal="center" vertical="center" wrapText="1"/>
    </xf>
    <xf numFmtId="0" fontId="20" fillId="5" borderId="16" xfId="0" applyFont="1" applyFill="1" applyBorder="1" applyAlignment="1">
      <alignment horizontal="left" vertical="center" wrapText="1"/>
    </xf>
    <xf numFmtId="0" fontId="20" fillId="5" borderId="5" xfId="0" applyFont="1" applyFill="1" applyBorder="1" applyAlignment="1">
      <alignment horizontal="left" vertical="center" wrapText="1"/>
    </xf>
    <xf numFmtId="164" fontId="36" fillId="5" borderId="1" xfId="0" applyNumberFormat="1" applyFont="1" applyFill="1" applyBorder="1" applyAlignment="1">
      <alignment horizontal="center" vertical="center"/>
    </xf>
    <xf numFmtId="164" fontId="36" fillId="5" borderId="16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horizontal="left" vertical="center" wrapText="1"/>
    </xf>
    <xf numFmtId="164" fontId="16" fillId="4" borderId="20" xfId="0" applyNumberFormat="1" applyFont="1" applyFill="1" applyBorder="1" applyAlignment="1">
      <alignment horizontal="center" vertical="center" wrapText="1"/>
    </xf>
    <xf numFmtId="164" fontId="16" fillId="4" borderId="33" xfId="0" applyNumberFormat="1" applyFont="1" applyFill="1" applyBorder="1" applyAlignment="1">
      <alignment horizontal="center" vertical="center" wrapText="1"/>
    </xf>
    <xf numFmtId="164" fontId="33" fillId="4" borderId="32" xfId="0" applyNumberFormat="1" applyFont="1" applyFill="1" applyBorder="1" applyAlignment="1">
      <alignment horizontal="center" vertical="center" wrapText="1"/>
    </xf>
    <xf numFmtId="164" fontId="19" fillId="6" borderId="25" xfId="0" applyNumberFormat="1" applyFont="1" applyFill="1" applyBorder="1" applyAlignment="1">
      <alignment horizontal="center" vertical="center"/>
    </xf>
    <xf numFmtId="0" fontId="17" fillId="7" borderId="26" xfId="0" applyFont="1" applyFill="1" applyBorder="1" applyAlignment="1">
      <alignment horizontal="center" vertical="center"/>
    </xf>
    <xf numFmtId="0" fontId="36" fillId="5" borderId="17" xfId="0" applyFont="1" applyFill="1" applyBorder="1" applyAlignment="1">
      <alignment horizontal="center" vertical="center"/>
    </xf>
    <xf numFmtId="0" fontId="26" fillId="7" borderId="26" xfId="0" applyFont="1" applyFill="1" applyBorder="1" applyAlignment="1">
      <alignment horizontal="center" vertical="center"/>
    </xf>
    <xf numFmtId="0" fontId="31" fillId="9" borderId="1" xfId="0" applyFont="1" applyFill="1" applyBorder="1" applyAlignment="1">
      <alignment horizontal="center"/>
    </xf>
    <xf numFmtId="164" fontId="23" fillId="9" borderId="3" xfId="0" applyNumberFormat="1" applyFont="1" applyFill="1" applyBorder="1" applyAlignment="1">
      <alignment horizontal="center" vertical="center" wrapText="1"/>
    </xf>
    <xf numFmtId="164" fontId="23" fillId="9" borderId="12" xfId="0" applyNumberFormat="1" applyFont="1" applyFill="1" applyBorder="1" applyAlignment="1">
      <alignment horizontal="center" vertical="center" wrapText="1"/>
    </xf>
    <xf numFmtId="165" fontId="15" fillId="4" borderId="3" xfId="0" applyNumberFormat="1" applyFont="1" applyFill="1" applyBorder="1" applyAlignment="1">
      <alignment horizontal="center" vertical="center" wrapText="1"/>
    </xf>
    <xf numFmtId="165" fontId="15" fillId="4" borderId="12" xfId="0" applyNumberFormat="1" applyFont="1" applyFill="1" applyBorder="1" applyAlignment="1">
      <alignment horizontal="center" vertical="center" wrapText="1"/>
    </xf>
    <xf numFmtId="164" fontId="33" fillId="4" borderId="20" xfId="0" applyNumberFormat="1" applyFont="1" applyFill="1" applyBorder="1" applyAlignment="1">
      <alignment horizontal="center" vertical="center" wrapText="1"/>
    </xf>
    <xf numFmtId="0" fontId="19" fillId="6" borderId="26" xfId="0" applyFont="1" applyFill="1" applyBorder="1" applyAlignment="1">
      <alignment horizontal="center" vertical="center"/>
    </xf>
    <xf numFmtId="164" fontId="36" fillId="5" borderId="13" xfId="0" applyNumberFormat="1" applyFont="1" applyFill="1" applyBorder="1" applyAlignment="1">
      <alignment horizontal="center" vertical="center"/>
    </xf>
    <xf numFmtId="164" fontId="23" fillId="9" borderId="10" xfId="0" applyNumberFormat="1" applyFont="1" applyFill="1" applyBorder="1" applyAlignment="1">
      <alignment horizontal="center" vertical="center" wrapText="1"/>
    </xf>
    <xf numFmtId="164" fontId="23" fillId="9" borderId="11" xfId="0" applyNumberFormat="1" applyFont="1" applyFill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 wrapText="1"/>
    </xf>
    <xf numFmtId="164" fontId="36" fillId="8" borderId="13" xfId="0" applyNumberFormat="1" applyFont="1" applyFill="1" applyBorder="1" applyAlignment="1">
      <alignment horizontal="center" vertical="center"/>
    </xf>
    <xf numFmtId="164" fontId="36" fillId="8" borderId="3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0" fillId="0" borderId="10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37" fillId="0" borderId="10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0" fontId="38" fillId="0" borderId="10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/>
    </xf>
    <xf numFmtId="0" fontId="16" fillId="0" borderId="16" xfId="0" applyFont="1" applyBorder="1" applyAlignment="1">
      <alignment horizontal="center" vertical="center"/>
    </xf>
    <xf numFmtId="164" fontId="27" fillId="4" borderId="1" xfId="0" applyNumberFormat="1" applyFont="1" applyFill="1" applyBorder="1" applyAlignment="1">
      <alignment horizontal="center" vertical="center" wrapText="1"/>
    </xf>
    <xf numFmtId="164" fontId="27" fillId="4" borderId="27" xfId="0" applyNumberFormat="1" applyFont="1" applyFill="1" applyBorder="1" applyAlignment="1">
      <alignment horizontal="center" vertical="center" wrapText="1"/>
    </xf>
    <xf numFmtId="164" fontId="27" fillId="4" borderId="13" xfId="0" applyNumberFormat="1" applyFont="1" applyFill="1" applyBorder="1" applyAlignment="1">
      <alignment horizontal="center" vertical="center" wrapText="1"/>
    </xf>
    <xf numFmtId="164" fontId="27" fillId="4" borderId="33" xfId="0" applyNumberFormat="1" applyFont="1" applyFill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1" xfId="0" quotePrefix="1" applyFont="1" applyBorder="1" applyAlignment="1">
      <alignment horizontal="center" vertical="center" wrapText="1"/>
    </xf>
    <xf numFmtId="0" fontId="27" fillId="0" borderId="27" xfId="0" quotePrefix="1" applyFont="1" applyBorder="1" applyAlignment="1">
      <alignment horizontal="center" vertical="center" wrapText="1"/>
    </xf>
    <xf numFmtId="164" fontId="27" fillId="4" borderId="12" xfId="0" applyNumberFormat="1" applyFont="1" applyFill="1" applyBorder="1" applyAlignment="1">
      <alignment horizontal="center" vertical="center" wrapText="1"/>
    </xf>
    <xf numFmtId="164" fontId="27" fillId="4" borderId="11" xfId="0" applyNumberFormat="1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164" fontId="27" fillId="4" borderId="7" xfId="0" applyNumberFormat="1" applyFont="1" applyFill="1" applyBorder="1" applyAlignment="1">
      <alignment horizontal="center" vertical="center" wrapText="1"/>
    </xf>
    <xf numFmtId="164" fontId="27" fillId="4" borderId="20" xfId="0" applyNumberFormat="1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64" fontId="27" fillId="4" borderId="19" xfId="0" applyNumberFormat="1" applyFont="1" applyFill="1" applyBorder="1" applyAlignment="1">
      <alignment horizontal="center" vertical="center" wrapText="1"/>
    </xf>
    <xf numFmtId="0" fontId="40" fillId="0" borderId="27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 wrapText="1"/>
    </xf>
    <xf numFmtId="0" fontId="41" fillId="0" borderId="27" xfId="0" applyFont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133350</xdr:colOff>
      <xdr:row>39</xdr:row>
      <xdr:rowOff>0</xdr:rowOff>
    </xdr:from>
    <xdr:ext cx="184731" cy="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486650" y="969410"/>
          <a:ext cx="184731" cy="0"/>
        </a:xfrm>
        <a:custGeom>
          <a:avLst/>
          <a:gdLst>
            <a:gd name="connsiteX0" fmla="*/ 0 w 184731"/>
            <a:gd name="connsiteY0" fmla="*/ 0 h 264560"/>
            <a:gd name="connsiteX1" fmla="*/ 184731 w 184731"/>
            <a:gd name="connsiteY1" fmla="*/ 0 h 264560"/>
            <a:gd name="connsiteX2" fmla="*/ 184731 w 184731"/>
            <a:gd name="connsiteY2" fmla="*/ 264560 h 264560"/>
            <a:gd name="connsiteX3" fmla="*/ 0 w 184731"/>
            <a:gd name="connsiteY3" fmla="*/ 264560 h 264560"/>
            <a:gd name="connsiteX4" fmla="*/ 0 w 184731"/>
            <a:gd name="connsiteY4" fmla="*/ 0 h 264560"/>
            <a:gd name="connsiteX0" fmla="*/ 0 w 184731"/>
            <a:gd name="connsiteY0" fmla="*/ 0 h 264560"/>
            <a:gd name="connsiteX1" fmla="*/ 184731 w 184731"/>
            <a:gd name="connsiteY1" fmla="*/ 264560 h 264560"/>
            <a:gd name="connsiteX2" fmla="*/ 0 w 184731"/>
            <a:gd name="connsiteY2" fmla="*/ 264560 h 264560"/>
            <a:gd name="connsiteX3" fmla="*/ 0 w 184731"/>
            <a:gd name="connsiteY3" fmla="*/ 0 h 264560"/>
            <a:gd name="connsiteX0" fmla="*/ 0 w 184731"/>
            <a:gd name="connsiteY0" fmla="*/ 0 h 0"/>
            <a:gd name="connsiteX1" fmla="*/ 184731 w 184731"/>
            <a:gd name="connsiteY1" fmla="*/ 0 h 0"/>
            <a:gd name="connsiteX2" fmla="*/ 0 w 184731"/>
            <a:gd name="connsiteY2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4731">
              <a:moveTo>
                <a:pt x="0" y="0"/>
              </a:moveTo>
              <a:lnTo>
                <a:pt x="184731" y="0"/>
              </a:lnTo>
              <a:lnTo>
                <a:pt x="0" y="0"/>
              </a:lnTo>
              <a:close/>
            </a:path>
          </a:pathLst>
        </a:cu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133350</xdr:colOff>
      <xdr:row>4</xdr:row>
      <xdr:rowOff>74060</xdr:rowOff>
    </xdr:from>
    <xdr:ext cx="184731" cy="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153525" y="1607585"/>
          <a:ext cx="184731" cy="0"/>
        </a:xfrm>
        <a:custGeom>
          <a:avLst/>
          <a:gdLst>
            <a:gd name="connsiteX0" fmla="*/ 0 w 184731"/>
            <a:gd name="connsiteY0" fmla="*/ 0 h 264560"/>
            <a:gd name="connsiteX1" fmla="*/ 184731 w 184731"/>
            <a:gd name="connsiteY1" fmla="*/ 0 h 264560"/>
            <a:gd name="connsiteX2" fmla="*/ 184731 w 184731"/>
            <a:gd name="connsiteY2" fmla="*/ 264560 h 264560"/>
            <a:gd name="connsiteX3" fmla="*/ 0 w 184731"/>
            <a:gd name="connsiteY3" fmla="*/ 264560 h 264560"/>
            <a:gd name="connsiteX4" fmla="*/ 0 w 184731"/>
            <a:gd name="connsiteY4" fmla="*/ 0 h 264560"/>
            <a:gd name="connsiteX0" fmla="*/ 0 w 184731"/>
            <a:gd name="connsiteY0" fmla="*/ 0 h 264560"/>
            <a:gd name="connsiteX1" fmla="*/ 184731 w 184731"/>
            <a:gd name="connsiteY1" fmla="*/ 264560 h 264560"/>
            <a:gd name="connsiteX2" fmla="*/ 0 w 184731"/>
            <a:gd name="connsiteY2" fmla="*/ 264560 h 264560"/>
            <a:gd name="connsiteX3" fmla="*/ 0 w 184731"/>
            <a:gd name="connsiteY3" fmla="*/ 0 h 264560"/>
            <a:gd name="connsiteX0" fmla="*/ 0 w 184731"/>
            <a:gd name="connsiteY0" fmla="*/ 0 h 0"/>
            <a:gd name="connsiteX1" fmla="*/ 184731 w 184731"/>
            <a:gd name="connsiteY1" fmla="*/ 0 h 0"/>
            <a:gd name="connsiteX2" fmla="*/ 0 w 184731"/>
            <a:gd name="connsiteY2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4731">
              <a:moveTo>
                <a:pt x="0" y="0"/>
              </a:moveTo>
              <a:lnTo>
                <a:pt x="184731" y="0"/>
              </a:lnTo>
              <a:lnTo>
                <a:pt x="0" y="0"/>
              </a:lnTo>
              <a:close/>
            </a:path>
          </a:pathLst>
        </a:cu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133350</xdr:colOff>
      <xdr:row>39</xdr:row>
      <xdr:rowOff>0</xdr:rowOff>
    </xdr:from>
    <xdr:ext cx="184731" cy="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2DAC89E-91E9-4764-80FF-E4EB73B72CCB}"/>
            </a:ext>
          </a:extLst>
        </xdr:cNvPr>
        <xdr:cNvSpPr txBox="1"/>
      </xdr:nvSpPr>
      <xdr:spPr>
        <a:xfrm>
          <a:off x="9639300" y="7781925"/>
          <a:ext cx="184731" cy="0"/>
        </a:xfrm>
        <a:custGeom>
          <a:avLst/>
          <a:gdLst>
            <a:gd name="connsiteX0" fmla="*/ 0 w 184731"/>
            <a:gd name="connsiteY0" fmla="*/ 0 h 264560"/>
            <a:gd name="connsiteX1" fmla="*/ 184731 w 184731"/>
            <a:gd name="connsiteY1" fmla="*/ 0 h 264560"/>
            <a:gd name="connsiteX2" fmla="*/ 184731 w 184731"/>
            <a:gd name="connsiteY2" fmla="*/ 264560 h 264560"/>
            <a:gd name="connsiteX3" fmla="*/ 0 w 184731"/>
            <a:gd name="connsiteY3" fmla="*/ 264560 h 264560"/>
            <a:gd name="connsiteX4" fmla="*/ 0 w 184731"/>
            <a:gd name="connsiteY4" fmla="*/ 0 h 264560"/>
            <a:gd name="connsiteX0" fmla="*/ 0 w 184731"/>
            <a:gd name="connsiteY0" fmla="*/ 0 h 264560"/>
            <a:gd name="connsiteX1" fmla="*/ 184731 w 184731"/>
            <a:gd name="connsiteY1" fmla="*/ 264560 h 264560"/>
            <a:gd name="connsiteX2" fmla="*/ 0 w 184731"/>
            <a:gd name="connsiteY2" fmla="*/ 264560 h 264560"/>
            <a:gd name="connsiteX3" fmla="*/ 0 w 184731"/>
            <a:gd name="connsiteY3" fmla="*/ 0 h 264560"/>
            <a:gd name="connsiteX0" fmla="*/ 0 w 184731"/>
            <a:gd name="connsiteY0" fmla="*/ 0 h 0"/>
            <a:gd name="connsiteX1" fmla="*/ 184731 w 184731"/>
            <a:gd name="connsiteY1" fmla="*/ 0 h 0"/>
            <a:gd name="connsiteX2" fmla="*/ 0 w 184731"/>
            <a:gd name="connsiteY2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4731">
              <a:moveTo>
                <a:pt x="0" y="0"/>
              </a:moveTo>
              <a:lnTo>
                <a:pt x="184731" y="0"/>
              </a:lnTo>
              <a:lnTo>
                <a:pt x="0" y="0"/>
              </a:lnTo>
              <a:close/>
            </a:path>
          </a:pathLst>
        </a:cu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133350</xdr:colOff>
      <xdr:row>4</xdr:row>
      <xdr:rowOff>74060</xdr:rowOff>
    </xdr:from>
    <xdr:ext cx="184731" cy="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DCF7EA3-08C3-4360-BBEC-F250F7A9BC52}"/>
            </a:ext>
          </a:extLst>
        </xdr:cNvPr>
        <xdr:cNvSpPr txBox="1"/>
      </xdr:nvSpPr>
      <xdr:spPr>
        <a:xfrm>
          <a:off x="9639300" y="1026560"/>
          <a:ext cx="184731" cy="0"/>
        </a:xfrm>
        <a:custGeom>
          <a:avLst/>
          <a:gdLst>
            <a:gd name="connsiteX0" fmla="*/ 0 w 184731"/>
            <a:gd name="connsiteY0" fmla="*/ 0 h 264560"/>
            <a:gd name="connsiteX1" fmla="*/ 184731 w 184731"/>
            <a:gd name="connsiteY1" fmla="*/ 0 h 264560"/>
            <a:gd name="connsiteX2" fmla="*/ 184731 w 184731"/>
            <a:gd name="connsiteY2" fmla="*/ 264560 h 264560"/>
            <a:gd name="connsiteX3" fmla="*/ 0 w 184731"/>
            <a:gd name="connsiteY3" fmla="*/ 264560 h 264560"/>
            <a:gd name="connsiteX4" fmla="*/ 0 w 184731"/>
            <a:gd name="connsiteY4" fmla="*/ 0 h 264560"/>
            <a:gd name="connsiteX0" fmla="*/ 0 w 184731"/>
            <a:gd name="connsiteY0" fmla="*/ 0 h 264560"/>
            <a:gd name="connsiteX1" fmla="*/ 184731 w 184731"/>
            <a:gd name="connsiteY1" fmla="*/ 264560 h 264560"/>
            <a:gd name="connsiteX2" fmla="*/ 0 w 184731"/>
            <a:gd name="connsiteY2" fmla="*/ 264560 h 264560"/>
            <a:gd name="connsiteX3" fmla="*/ 0 w 184731"/>
            <a:gd name="connsiteY3" fmla="*/ 0 h 264560"/>
            <a:gd name="connsiteX0" fmla="*/ 0 w 184731"/>
            <a:gd name="connsiteY0" fmla="*/ 0 h 0"/>
            <a:gd name="connsiteX1" fmla="*/ 184731 w 184731"/>
            <a:gd name="connsiteY1" fmla="*/ 0 h 0"/>
            <a:gd name="connsiteX2" fmla="*/ 0 w 184731"/>
            <a:gd name="connsiteY2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4731">
              <a:moveTo>
                <a:pt x="0" y="0"/>
              </a:moveTo>
              <a:lnTo>
                <a:pt x="184731" y="0"/>
              </a:lnTo>
              <a:lnTo>
                <a:pt x="0" y="0"/>
              </a:lnTo>
              <a:close/>
            </a:path>
          </a:pathLst>
        </a:cu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2;&#1079;%20&#1072;&#1082;&#1072;&#1080;%20&#1056;&#1091;&#1089;&#1090;&#1072;&#1084;/&#1085;&#1072;&#1082;&#1096;&#1072;&#1080;%20&#1090;&#1072;&#1098;&#1083;&#1080;&#1084;/&#1053;&#1058;%202018%20&#1044;&#1058;&#1058;%20&#1073;&#1072;%20&#1085;&#1086;&#1084;&#1080;%20&#1072;&#1082;&#1072;&#1076;%20&#1052;.&#1057;.%20&#1054;&#1089;&#1080;&#1084;&#1251;/+&#1060;&#1072;&#1082;.%20&#1052;&#1074;&#1072;&#1050;&#1053;%20+10/&#1053;&#1058;%20&#1082;&#1072;&#1092;.%20&#1048;&#1074;&#1072;&#1051;&#1053;%20&#1040;&#1083;&#1080;&#1073;&#1072;&#1077;&#1074;&#1072;%20&#1052;.&#1052;.%20++/Users/&#1040;&#1076;&#1084;&#1080;&#1085;/Desktop/&#1040;&#1079;&#1080;&#1084;&#1086;&#1074;%20&#1055;.&#1061;/&#1053;&#1072;&#1082;&#1096;&#1072;&#1093;&#1086;&#1080;%20&#1090;&#1072;&#1098;&#1083;&#1080;&#1084;&#1080;/&#1085;&#1086;&#1074;&#1099;&#1081;/1-270101-02-&#1095;&#1086;&#108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270101-02"/>
      <sheetName val="Фанҳои интихобӣ"/>
    </sheetNames>
    <sheetDataSet>
      <sheetData sheetId="0" refreshError="1">
        <row r="48">
          <cell r="B48" t="str">
            <v>Консепсияи табиатшиносии муосир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27"/>
  <sheetViews>
    <sheetView tabSelected="1" view="pageBreakPreview" zoomScaleNormal="115" zoomScaleSheetLayoutView="100" workbookViewId="0">
      <pane ySplit="3" topLeftCell="A4" activePane="bottomLeft" state="frozen"/>
      <selection pane="bottomLeft" activeCell="T68" sqref="T68"/>
    </sheetView>
  </sheetViews>
  <sheetFormatPr defaultRowHeight="12.75" x14ac:dyDescent="0.2"/>
  <cols>
    <col min="1" max="1" width="3.5703125" style="7" customWidth="1"/>
    <col min="2" max="2" width="2.42578125" style="7" customWidth="1"/>
    <col min="3" max="8" width="2.28515625" style="7" customWidth="1"/>
    <col min="9" max="9" width="2.7109375" style="7" customWidth="1"/>
    <col min="10" max="27" width="2.42578125" style="7" customWidth="1"/>
    <col min="28" max="28" width="2.85546875" style="7" customWidth="1"/>
    <col min="29" max="29" width="3.140625" style="7" customWidth="1"/>
    <col min="30" max="30" width="8.85546875" style="7" customWidth="1"/>
    <col min="31" max="31" width="9.28515625" style="7" customWidth="1"/>
    <col min="32" max="32" width="2.7109375" style="7" customWidth="1"/>
    <col min="33" max="33" width="3.140625" style="7" customWidth="1"/>
    <col min="34" max="34" width="3" style="7" customWidth="1"/>
    <col min="35" max="35" width="2.42578125" style="7" customWidth="1"/>
    <col min="36" max="36" width="3.28515625" style="7" customWidth="1"/>
    <col min="37" max="37" width="5.42578125" style="7" customWidth="1"/>
    <col min="38" max="39" width="2.7109375" style="7" customWidth="1"/>
    <col min="40" max="43" width="2.42578125" style="7" customWidth="1"/>
    <col min="44" max="44" width="2.85546875" style="7" customWidth="1"/>
    <col min="45" max="45" width="2.7109375" style="7" customWidth="1"/>
    <col min="46" max="46" width="2.85546875" style="7" customWidth="1"/>
    <col min="47" max="49" width="3" style="7" customWidth="1"/>
    <col min="50" max="51" width="2.42578125" style="7" customWidth="1"/>
    <col min="52" max="52" width="3" style="7" customWidth="1"/>
    <col min="53" max="53" width="1.5703125" style="7" customWidth="1"/>
    <col min="54" max="54" width="2.140625" style="7" customWidth="1"/>
    <col min="55" max="55" width="2.5703125" style="7" customWidth="1"/>
    <col min="56" max="56" width="3.85546875" style="7" customWidth="1"/>
    <col min="57" max="57" width="3.7109375" style="7" customWidth="1"/>
    <col min="58" max="58" width="4.28515625" style="7" customWidth="1"/>
    <col min="59" max="59" width="3.7109375" style="7" customWidth="1"/>
    <col min="60" max="60" width="3.5703125" style="7" customWidth="1"/>
    <col min="61" max="61" width="4.28515625" style="7" customWidth="1"/>
    <col min="62" max="62" width="1.7109375" style="7" customWidth="1"/>
    <col min="63" max="63" width="3.140625" style="7" customWidth="1"/>
    <col min="64" max="64" width="1.7109375" style="7" customWidth="1"/>
    <col min="65" max="65" width="2.7109375" style="7" customWidth="1"/>
    <col min="66" max="66" width="9.140625" style="7"/>
    <col min="67" max="67" width="5.85546875" style="7" customWidth="1"/>
    <col min="68" max="68" width="6.7109375" style="7" customWidth="1"/>
    <col min="69" max="69" width="6" style="7" customWidth="1"/>
    <col min="70" max="16384" width="9.140625" style="7"/>
  </cols>
  <sheetData>
    <row r="1" spans="1:71" ht="15.75" x14ac:dyDescent="0.25">
      <c r="AK1" s="161"/>
      <c r="AL1" s="161"/>
      <c r="AM1" s="161"/>
      <c r="AN1" s="161"/>
      <c r="AO1" s="82"/>
      <c r="AP1" s="160">
        <f>AO61</f>
        <v>53</v>
      </c>
      <c r="AQ1" s="160"/>
      <c r="AR1" s="82"/>
      <c r="AS1" s="160">
        <f>AU61</f>
        <v>59</v>
      </c>
      <c r="AT1" s="160"/>
      <c r="AU1" s="38"/>
      <c r="AV1" s="38"/>
      <c r="AW1" s="38"/>
      <c r="AX1" s="241">
        <v>1</v>
      </c>
      <c r="AY1" s="241"/>
      <c r="AZ1" s="241">
        <v>2</v>
      </c>
      <c r="BA1" s="241"/>
      <c r="BB1" s="241">
        <v>3</v>
      </c>
      <c r="BC1" s="241"/>
      <c r="BD1" s="241">
        <v>4</v>
      </c>
      <c r="BE1" s="241"/>
      <c r="BF1" s="241">
        <v>5</v>
      </c>
      <c r="BG1" s="241"/>
      <c r="BH1" s="241">
        <v>6</v>
      </c>
      <c r="BI1" s="241"/>
      <c r="BJ1" s="241">
        <v>7</v>
      </c>
      <c r="BK1" s="241"/>
      <c r="BL1" s="241">
        <v>8</v>
      </c>
      <c r="BM1" s="241"/>
    </row>
    <row r="2" spans="1:71" s="12" customFormat="1" ht="15" x14ac:dyDescent="0.2">
      <c r="AO2" s="39"/>
      <c r="AP2" s="39"/>
      <c r="AQ2" s="39"/>
      <c r="AR2" s="39"/>
      <c r="AS2" s="39"/>
      <c r="AT2" s="39"/>
      <c r="AU2" s="39"/>
      <c r="AV2" s="39"/>
      <c r="AW2" s="39"/>
      <c r="AX2" s="242" t="e">
        <f>#REF!</f>
        <v>#REF!</v>
      </c>
      <c r="AY2" s="243"/>
      <c r="AZ2" s="242" t="e">
        <f>#REF!</f>
        <v>#REF!</v>
      </c>
      <c r="BA2" s="243"/>
      <c r="BB2" s="242" t="e">
        <f>#REF!</f>
        <v>#REF!</v>
      </c>
      <c r="BC2" s="243"/>
      <c r="BD2" s="242" t="e">
        <f>#REF!</f>
        <v>#REF!</v>
      </c>
      <c r="BE2" s="243"/>
      <c r="BF2" s="242" t="e">
        <f>#REF!</f>
        <v>#REF!</v>
      </c>
      <c r="BG2" s="243"/>
      <c r="BH2" s="242" t="e">
        <f>#REF!</f>
        <v>#REF!</v>
      </c>
      <c r="BI2" s="243"/>
      <c r="BJ2" s="242" t="e">
        <f>#REF!</f>
        <v>#REF!</v>
      </c>
      <c r="BK2" s="243"/>
      <c r="BL2" s="242" t="e">
        <f>#REF!</f>
        <v>#REF!</v>
      </c>
      <c r="BM2" s="243"/>
      <c r="BO2" s="13" t="e">
        <f>SUM(AX2:BM2)</f>
        <v>#REF!</v>
      </c>
      <c r="BP2" s="12" t="e">
        <f>BO2/8</f>
        <v>#REF!</v>
      </c>
    </row>
    <row r="3" spans="1:71" s="12" customFormat="1" ht="15" x14ac:dyDescent="0.2">
      <c r="AO3" s="39"/>
      <c r="AP3" s="39"/>
      <c r="AQ3" s="39"/>
      <c r="AR3" s="39"/>
      <c r="AS3" s="39"/>
      <c r="AT3" s="39"/>
      <c r="AU3" s="39"/>
      <c r="AV3" s="39"/>
      <c r="AW3" s="39"/>
      <c r="AX3" s="249">
        <f>AX61</f>
        <v>33</v>
      </c>
      <c r="AY3" s="250"/>
      <c r="AZ3" s="249">
        <f>AZ61</f>
        <v>30</v>
      </c>
      <c r="BA3" s="250"/>
      <c r="BB3" s="249">
        <f>BB61</f>
        <v>27.5</v>
      </c>
      <c r="BC3" s="250"/>
      <c r="BD3" s="249">
        <f>BD61</f>
        <v>19.5</v>
      </c>
      <c r="BE3" s="250"/>
      <c r="BF3" s="249">
        <f>BF61</f>
        <v>19</v>
      </c>
      <c r="BG3" s="250"/>
      <c r="BH3" s="249">
        <f t="shared" ref="BH3" si="0">BH61</f>
        <v>15</v>
      </c>
      <c r="BI3" s="250"/>
      <c r="BJ3" s="249">
        <f>BJ61</f>
        <v>15</v>
      </c>
      <c r="BK3" s="250"/>
      <c r="BL3" s="249">
        <f>BL61</f>
        <v>27</v>
      </c>
      <c r="BM3" s="250"/>
      <c r="BO3" s="13">
        <f>SUM(AX3:BM3)</f>
        <v>186</v>
      </c>
    </row>
    <row r="4" spans="1:71" customFormat="1" ht="20.25" x14ac:dyDescent="0.3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7" t="s">
        <v>134</v>
      </c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24"/>
    </row>
    <row r="5" spans="1:71" s="5" customFormat="1" ht="15.75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25"/>
      <c r="R5" s="25"/>
      <c r="S5" s="2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2"/>
      <c r="BM5" s="22"/>
      <c r="BN5" s="22"/>
      <c r="BO5" s="22"/>
      <c r="BP5" s="22"/>
      <c r="BQ5" s="22"/>
      <c r="BR5" s="22"/>
    </row>
    <row r="6" spans="1:71" s="5" customFormat="1" ht="15" x14ac:dyDescent="0.25">
      <c r="A6" s="22" t="s">
        <v>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6"/>
      <c r="P6" s="6"/>
      <c r="Q6" s="6"/>
      <c r="R6" s="6"/>
      <c r="S6" s="6"/>
      <c r="T6" s="26"/>
      <c r="U6" s="26"/>
      <c r="V6" s="26"/>
      <c r="W6" s="26"/>
      <c r="X6" s="26"/>
      <c r="Y6" s="26"/>
      <c r="Z6" s="26"/>
      <c r="AA6" s="26"/>
      <c r="AB6" s="26"/>
      <c r="AC6" s="26"/>
      <c r="AD6" s="4" t="s">
        <v>99</v>
      </c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26"/>
      <c r="AQ6" s="26"/>
      <c r="AR6" s="26"/>
      <c r="AS6" s="26"/>
      <c r="AT6" s="26"/>
      <c r="AU6" s="26"/>
      <c r="AV6" s="26"/>
      <c r="AW6" s="26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</row>
    <row r="7" spans="1:71" s="5" customFormat="1" ht="15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6"/>
      <c r="P7" s="6"/>
      <c r="Q7" s="6"/>
      <c r="R7" s="6"/>
      <c r="S7" s="6"/>
      <c r="T7" s="27"/>
      <c r="U7" s="27"/>
      <c r="V7" s="27"/>
      <c r="W7" s="27"/>
      <c r="X7" s="27"/>
      <c r="Y7" s="27"/>
      <c r="Z7" s="27"/>
      <c r="AA7" s="27"/>
      <c r="AB7" s="27"/>
      <c r="AC7" s="27"/>
      <c r="AD7" s="4" t="s">
        <v>13</v>
      </c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27"/>
      <c r="AQ7" s="27"/>
      <c r="AR7" s="27"/>
      <c r="AS7" s="27"/>
      <c r="AT7" s="27"/>
      <c r="AU7" s="27"/>
      <c r="AV7" s="27"/>
      <c r="AW7" s="27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</row>
    <row r="8" spans="1:71" s="5" customFormat="1" ht="15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6"/>
      <c r="P8" s="6"/>
      <c r="Q8" s="6"/>
      <c r="R8" s="6"/>
      <c r="S8" s="6"/>
      <c r="T8" s="27"/>
      <c r="U8" s="27"/>
      <c r="V8" s="27"/>
      <c r="W8" s="27"/>
      <c r="X8" s="27"/>
      <c r="Y8" s="27"/>
      <c r="Z8" s="27"/>
      <c r="AA8" s="27"/>
      <c r="AB8" s="27"/>
      <c r="AC8" s="27"/>
      <c r="AD8" s="4" t="s">
        <v>100</v>
      </c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27"/>
      <c r="AQ8" s="27"/>
      <c r="AR8" s="27"/>
      <c r="AS8" s="27"/>
      <c r="AT8" s="27"/>
      <c r="AU8" s="27"/>
      <c r="AV8" s="27"/>
      <c r="AW8" s="27"/>
      <c r="AX8" s="22"/>
      <c r="AY8" s="22" t="s">
        <v>0</v>
      </c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</row>
    <row r="9" spans="1:71" s="5" customFormat="1" ht="15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6"/>
      <c r="P9" s="6"/>
      <c r="Q9" s="6"/>
      <c r="R9" s="6"/>
      <c r="S9" s="6"/>
      <c r="T9" s="27"/>
      <c r="U9" s="27"/>
      <c r="V9" s="27"/>
      <c r="W9" s="27"/>
      <c r="X9" s="27"/>
      <c r="Y9" s="27"/>
      <c r="Z9" s="27"/>
      <c r="AA9" s="27"/>
      <c r="AB9" s="27"/>
      <c r="AC9" s="27"/>
      <c r="AD9" s="15" t="s">
        <v>57</v>
      </c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27"/>
      <c r="AQ9" s="27"/>
      <c r="AR9" s="27"/>
      <c r="AS9" s="27"/>
      <c r="AT9" s="27"/>
      <c r="AU9" s="27"/>
      <c r="AV9" s="27"/>
      <c r="AW9" s="27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</row>
    <row r="10" spans="1:71" s="5" customFormat="1" ht="15" x14ac:dyDescent="0.2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15" t="s">
        <v>14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27"/>
      <c r="AQ10" s="27"/>
      <c r="AR10" s="27"/>
      <c r="AS10" s="27"/>
      <c r="AT10" s="27"/>
      <c r="AU10" s="27"/>
      <c r="AV10" s="27"/>
      <c r="AW10" s="27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25"/>
      <c r="BJ10" s="22"/>
      <c r="BK10" s="22"/>
      <c r="BL10" s="22"/>
      <c r="BM10" s="22"/>
      <c r="BN10" s="22"/>
      <c r="BO10" s="22"/>
      <c r="BP10" s="22"/>
      <c r="BQ10" s="22"/>
      <c r="BR10" s="22"/>
    </row>
    <row r="11" spans="1:71" s="5" customFormat="1" ht="24.75" customHeight="1" thickBot="1" x14ac:dyDescent="0.35">
      <c r="A11" s="256" t="s">
        <v>33</v>
      </c>
      <c r="B11" s="256"/>
      <c r="C11" s="256"/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  <c r="BJ11" s="256"/>
      <c r="BK11" s="256"/>
      <c r="BL11" s="256"/>
      <c r="BM11" s="256"/>
      <c r="BR11" s="1"/>
      <c r="BS11" s="1"/>
    </row>
    <row r="12" spans="1:71" s="20" customFormat="1" ht="14.25" customHeight="1" x14ac:dyDescent="0.2">
      <c r="A12" s="216" t="s">
        <v>1</v>
      </c>
      <c r="B12" s="219" t="s">
        <v>63</v>
      </c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144" t="s">
        <v>27</v>
      </c>
      <c r="AE12" s="144"/>
      <c r="AF12" s="144" t="s">
        <v>16</v>
      </c>
      <c r="AG12" s="144"/>
      <c r="AH12" s="144"/>
      <c r="AI12" s="144"/>
      <c r="AJ12" s="144"/>
      <c r="AK12" s="144"/>
      <c r="AL12" s="144" t="s">
        <v>17</v>
      </c>
      <c r="AM12" s="144"/>
      <c r="AN12" s="146"/>
      <c r="AO12" s="144" t="s">
        <v>18</v>
      </c>
      <c r="AP12" s="144"/>
      <c r="AQ12" s="144"/>
      <c r="AR12" s="144"/>
      <c r="AS12" s="144"/>
      <c r="AT12" s="144"/>
      <c r="AU12" s="144" t="s">
        <v>19</v>
      </c>
      <c r="AV12" s="144"/>
      <c r="AW12" s="144"/>
      <c r="AX12" s="144" t="s">
        <v>20</v>
      </c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251"/>
      <c r="BR12" s="1"/>
      <c r="BS12" s="1"/>
    </row>
    <row r="13" spans="1:71" s="20" customFormat="1" ht="13.5" customHeight="1" x14ac:dyDescent="0.2">
      <c r="A13" s="217"/>
      <c r="B13" s="220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145"/>
      <c r="AE13" s="145"/>
      <c r="AF13" s="145"/>
      <c r="AG13" s="145"/>
      <c r="AH13" s="145"/>
      <c r="AI13" s="145"/>
      <c r="AJ13" s="145"/>
      <c r="AK13" s="145"/>
      <c r="AL13" s="147"/>
      <c r="AM13" s="147"/>
      <c r="AN13" s="147"/>
      <c r="AO13" s="145"/>
      <c r="AP13" s="145"/>
      <c r="AQ13" s="145"/>
      <c r="AR13" s="145"/>
      <c r="AS13" s="145"/>
      <c r="AT13" s="145"/>
      <c r="AU13" s="147"/>
      <c r="AV13" s="147"/>
      <c r="AW13" s="147"/>
      <c r="AX13" s="228" t="s">
        <v>21</v>
      </c>
      <c r="AY13" s="228"/>
      <c r="AZ13" s="228"/>
      <c r="BA13" s="228"/>
      <c r="BB13" s="228" t="s">
        <v>38</v>
      </c>
      <c r="BC13" s="228"/>
      <c r="BD13" s="228"/>
      <c r="BE13" s="228"/>
      <c r="BF13" s="228" t="s">
        <v>22</v>
      </c>
      <c r="BG13" s="228"/>
      <c r="BH13" s="228"/>
      <c r="BI13" s="228"/>
      <c r="BJ13" s="228" t="s">
        <v>23</v>
      </c>
      <c r="BK13" s="228"/>
      <c r="BL13" s="228"/>
      <c r="BM13" s="252"/>
      <c r="BR13" s="1"/>
      <c r="BS13" s="1"/>
    </row>
    <row r="14" spans="1:71" s="20" customFormat="1" ht="33.75" customHeight="1" thickBot="1" x14ac:dyDescent="0.25">
      <c r="A14" s="218"/>
      <c r="B14" s="221"/>
      <c r="C14" s="221"/>
      <c r="D14" s="221"/>
      <c r="E14" s="221"/>
      <c r="F14" s="221"/>
      <c r="G14" s="221"/>
      <c r="H14" s="221"/>
      <c r="I14" s="221"/>
      <c r="J14" s="221"/>
      <c r="K14" s="221"/>
      <c r="L14" s="221"/>
      <c r="M14" s="221"/>
      <c r="N14" s="221"/>
      <c r="O14" s="221"/>
      <c r="P14" s="221"/>
      <c r="Q14" s="221"/>
      <c r="R14" s="221"/>
      <c r="S14" s="221"/>
      <c r="T14" s="221"/>
      <c r="U14" s="221"/>
      <c r="V14" s="221"/>
      <c r="W14" s="221"/>
      <c r="X14" s="221"/>
      <c r="Y14" s="221"/>
      <c r="Z14" s="221"/>
      <c r="AA14" s="221"/>
      <c r="AB14" s="221"/>
      <c r="AC14" s="221"/>
      <c r="AD14" s="155"/>
      <c r="AE14" s="155"/>
      <c r="AF14" s="155" t="s">
        <v>24</v>
      </c>
      <c r="AG14" s="155"/>
      <c r="AH14" s="155"/>
      <c r="AI14" s="155"/>
      <c r="AJ14" s="223" t="s">
        <v>65</v>
      </c>
      <c r="AK14" s="223"/>
      <c r="AL14" s="148"/>
      <c r="AM14" s="148"/>
      <c r="AN14" s="148"/>
      <c r="AO14" s="155" t="s">
        <v>25</v>
      </c>
      <c r="AP14" s="155"/>
      <c r="AQ14" s="155"/>
      <c r="AR14" s="155" t="s">
        <v>26</v>
      </c>
      <c r="AS14" s="155"/>
      <c r="AT14" s="155"/>
      <c r="AU14" s="148"/>
      <c r="AV14" s="148"/>
      <c r="AW14" s="148"/>
      <c r="AX14" s="155">
        <v>1</v>
      </c>
      <c r="AY14" s="155"/>
      <c r="AZ14" s="155">
        <v>2</v>
      </c>
      <c r="BA14" s="155"/>
      <c r="BB14" s="155">
        <v>3</v>
      </c>
      <c r="BC14" s="155"/>
      <c r="BD14" s="155">
        <v>4</v>
      </c>
      <c r="BE14" s="155"/>
      <c r="BF14" s="155">
        <v>5</v>
      </c>
      <c r="BG14" s="155"/>
      <c r="BH14" s="155">
        <v>6</v>
      </c>
      <c r="BI14" s="155"/>
      <c r="BJ14" s="155">
        <v>7</v>
      </c>
      <c r="BK14" s="155"/>
      <c r="BL14" s="155">
        <v>8</v>
      </c>
      <c r="BM14" s="253"/>
      <c r="BO14" s="20">
        <v>61</v>
      </c>
      <c r="BP14" s="20">
        <v>1.5</v>
      </c>
      <c r="BQ14" s="20">
        <f>BO14*BP14</f>
        <v>91.5</v>
      </c>
      <c r="BR14" s="1"/>
      <c r="BS14" s="1"/>
    </row>
    <row r="15" spans="1:71" s="9" customFormat="1" ht="18" customHeight="1" thickBot="1" x14ac:dyDescent="0.25">
      <c r="A15" s="21" t="s">
        <v>12</v>
      </c>
      <c r="B15" s="132" t="s">
        <v>11</v>
      </c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1">
        <f>AD16+AD25+AD29</f>
        <v>78</v>
      </c>
      <c r="AE15" s="131"/>
      <c r="AF15" s="131"/>
      <c r="AG15" s="131"/>
      <c r="AH15" s="131"/>
      <c r="AI15" s="131"/>
      <c r="AJ15" s="131"/>
      <c r="AK15" s="131"/>
      <c r="AL15" s="131">
        <f>AL16+AL25+AL29</f>
        <v>54</v>
      </c>
      <c r="AM15" s="131"/>
      <c r="AN15" s="131"/>
      <c r="AO15" s="131">
        <f>AO16+AO25+AO29</f>
        <v>25</v>
      </c>
      <c r="AP15" s="131"/>
      <c r="AQ15" s="131"/>
      <c r="AR15" s="131">
        <f>AR16+AR25+AR29</f>
        <v>29</v>
      </c>
      <c r="AS15" s="131"/>
      <c r="AT15" s="131"/>
      <c r="AU15" s="131">
        <f>AU16+AU25+AU29</f>
        <v>18</v>
      </c>
      <c r="AV15" s="131"/>
      <c r="AW15" s="131"/>
      <c r="AX15" s="130">
        <f>AX16+AX25+AX29</f>
        <v>28</v>
      </c>
      <c r="AY15" s="131"/>
      <c r="AZ15" s="130">
        <f>AZ16+AZ25+AZ29</f>
        <v>26</v>
      </c>
      <c r="BA15" s="131"/>
      <c r="BB15" s="131">
        <f>BB16+BB25+BB29</f>
        <v>16</v>
      </c>
      <c r="BC15" s="131"/>
      <c r="BD15" s="131">
        <f>BD16+BD25+BD29</f>
        <v>8</v>
      </c>
      <c r="BE15" s="131"/>
      <c r="BF15" s="131">
        <f>BF16+BF25+BF29</f>
        <v>0</v>
      </c>
      <c r="BG15" s="131"/>
      <c r="BH15" s="131">
        <f>BH16+BH25+BH29</f>
        <v>0</v>
      </c>
      <c r="BI15" s="131"/>
      <c r="BJ15" s="131">
        <f>BJ16+BJ25+BJ29</f>
        <v>0</v>
      </c>
      <c r="BK15" s="131"/>
      <c r="BL15" s="130">
        <f>BL16+BL25+BL29</f>
        <v>0</v>
      </c>
      <c r="BM15" s="238"/>
      <c r="BR15" s="1"/>
      <c r="BS15" s="1"/>
    </row>
    <row r="16" spans="1:71" s="37" customFormat="1" ht="18.75" customHeight="1" x14ac:dyDescent="0.2">
      <c r="A16" s="42" t="s">
        <v>2</v>
      </c>
      <c r="B16" s="224" t="s">
        <v>72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  <c r="AB16" s="224"/>
      <c r="AC16" s="224"/>
      <c r="AD16" s="222">
        <f>SUM(AD17:AE24)</f>
        <v>33</v>
      </c>
      <c r="AE16" s="222"/>
      <c r="AF16" s="222"/>
      <c r="AG16" s="222"/>
      <c r="AH16" s="222"/>
      <c r="AI16" s="222"/>
      <c r="AJ16" s="222"/>
      <c r="AK16" s="222"/>
      <c r="AL16" s="222">
        <f>SUM(AL17:AN24)</f>
        <v>20</v>
      </c>
      <c r="AM16" s="222"/>
      <c r="AN16" s="222"/>
      <c r="AO16" s="222">
        <f>SUM(AO17:AQ24)</f>
        <v>13</v>
      </c>
      <c r="AP16" s="222"/>
      <c r="AQ16" s="222"/>
      <c r="AR16" s="222">
        <f>SUM(AR17:AT24)</f>
        <v>7</v>
      </c>
      <c r="AS16" s="222"/>
      <c r="AT16" s="222"/>
      <c r="AU16" s="222">
        <f>SUM(AU17:AW24)</f>
        <v>7</v>
      </c>
      <c r="AV16" s="222"/>
      <c r="AW16" s="222"/>
      <c r="AX16" s="227">
        <f>SUM(AX17:AY24)</f>
        <v>3</v>
      </c>
      <c r="AY16" s="222"/>
      <c r="AZ16" s="227">
        <f t="shared" ref="AZ16" si="1">SUM(AZ17:BA24)</f>
        <v>9</v>
      </c>
      <c r="BA16" s="222"/>
      <c r="BB16" s="227">
        <f t="shared" ref="BB16" si="2">SUM(BB17:BC24)</f>
        <v>13</v>
      </c>
      <c r="BC16" s="222"/>
      <c r="BD16" s="227">
        <f t="shared" ref="BD16" si="3">SUM(BD17:BE24)</f>
        <v>8</v>
      </c>
      <c r="BE16" s="222"/>
      <c r="BF16" s="227">
        <f t="shared" ref="BF16" si="4">SUM(BF17:BG24)</f>
        <v>0</v>
      </c>
      <c r="BG16" s="222"/>
      <c r="BH16" s="227">
        <f t="shared" ref="BH16" si="5">SUM(BH17:BI24)</f>
        <v>0</v>
      </c>
      <c r="BI16" s="222"/>
      <c r="BJ16" s="227">
        <f t="shared" ref="BJ16" si="6">SUM(BJ17:BK24)</f>
        <v>0</v>
      </c>
      <c r="BK16" s="222"/>
      <c r="BL16" s="227">
        <f t="shared" ref="BL16" si="7">SUM(BL17:BM24)</f>
        <v>0</v>
      </c>
      <c r="BM16" s="239"/>
      <c r="BN16" s="43"/>
      <c r="BO16" s="44">
        <f t="shared" ref="BO16:BO54" si="8">SUM(AX16:BM16)-AD16</f>
        <v>0</v>
      </c>
      <c r="BR16" s="45"/>
      <c r="BS16" s="45"/>
    </row>
    <row r="17" spans="1:71" s="9" customFormat="1" ht="15" customHeight="1" x14ac:dyDescent="0.2">
      <c r="A17" s="18">
        <v>1</v>
      </c>
      <c r="B17" s="133" t="s">
        <v>6</v>
      </c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5"/>
      <c r="AD17" s="150">
        <f t="shared" ref="AD17:AD23" si="9">AL17+AU17</f>
        <v>5</v>
      </c>
      <c r="AE17" s="151"/>
      <c r="AF17" s="150">
        <v>4</v>
      </c>
      <c r="AG17" s="152"/>
      <c r="AH17" s="152"/>
      <c r="AI17" s="151"/>
      <c r="AJ17" s="150"/>
      <c r="AK17" s="151"/>
      <c r="AL17" s="125">
        <v>4</v>
      </c>
      <c r="AM17" s="127"/>
      <c r="AN17" s="126"/>
      <c r="AO17" s="229">
        <v>3</v>
      </c>
      <c r="AP17" s="230"/>
      <c r="AQ17" s="231"/>
      <c r="AR17" s="229">
        <v>1</v>
      </c>
      <c r="AS17" s="230"/>
      <c r="AT17" s="231"/>
      <c r="AU17" s="149">
        <v>1</v>
      </c>
      <c r="AV17" s="149"/>
      <c r="AW17" s="149"/>
      <c r="AX17" s="105">
        <f>IF($AF17=AX$14,$AD17,IF($AF17=AX$124,$AD17/2,IF($AF17=AX$125,$AD17/2,IF($AF17=AX$126,$AD17/2,3-3))))</f>
        <v>0</v>
      </c>
      <c r="AY17" s="105"/>
      <c r="AZ17" s="105">
        <f>IF($AF17=AZ$14,$AD17,IF($AF17=AZ$124,$AD17/2,IF($AF17=AZ$125,$AD17/2,IF($AF17=AZ$126,$AD17/2,3-3))))</f>
        <v>0</v>
      </c>
      <c r="BA17" s="105"/>
      <c r="BB17" s="105">
        <f>IF($AF17=BB$14,$AD17,IF($AF17=BB$124,$AD17/2,IF($AF17=BB$125,$AD17/2,IF($AF17=BB$126,$AD17/2,3-3))))</f>
        <v>0</v>
      </c>
      <c r="BC17" s="105"/>
      <c r="BD17" s="105">
        <f>IF($AF17=BD$14,$AD17,IF($AF17=BD$124,$AD17/2,IF($AF17=BD$125,$AD17/2,IF($AF17=BD$126,$AD17/2,3-3))))</f>
        <v>5</v>
      </c>
      <c r="BE17" s="105"/>
      <c r="BF17" s="105">
        <f>IF($AF17=BF$14,$AD17,IF($AF17=BF$124,$AD17/2,IF($AF17=BF$125,$AD17/2,IF($AF17=BF$126,$AD17/2,3-3))))</f>
        <v>0</v>
      </c>
      <c r="BG17" s="105"/>
      <c r="BH17" s="105">
        <f>IF($AF17=BH$14,$AD17,IF($AF17=BH$124,$AD17/2,IF($AF17=BH$125,$AD17/2,IF($AF17=BH$126,$AD17/2,3-3))))</f>
        <v>0</v>
      </c>
      <c r="BI17" s="105"/>
      <c r="BJ17" s="105">
        <f>IF($AF17=BJ$14,$AD17,IF($AF17=BJ$124,$AD17/2,IF($AF17=BJ$125,$AD17/2,IF($AF17=BJ$126,$AD17/2,3-3))))</f>
        <v>0</v>
      </c>
      <c r="BK17" s="105"/>
      <c r="BL17" s="105">
        <f>IF($AF17=BL$14,$AD17,IF($AF17=BL$124,$AD17/2,IF($AF17=BL$125,$AD17/2,IF($AF17=BL$126,$AD17/2,3-3))))</f>
        <v>0</v>
      </c>
      <c r="BM17" s="106"/>
      <c r="BN17" s="10">
        <f t="shared" ref="BN17:BN28" si="10">SUM(AX17:BM17)-AD17</f>
        <v>0</v>
      </c>
      <c r="BO17" s="10">
        <f t="shared" si="8"/>
        <v>0</v>
      </c>
      <c r="BR17" s="1"/>
      <c r="BS17" s="1"/>
    </row>
    <row r="18" spans="1:71" s="9" customFormat="1" ht="15" customHeight="1" x14ac:dyDescent="0.2">
      <c r="A18" s="18">
        <v>2</v>
      </c>
      <c r="B18" s="133" t="s">
        <v>74</v>
      </c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5"/>
      <c r="AD18" s="150">
        <f t="shared" si="9"/>
        <v>6</v>
      </c>
      <c r="AE18" s="151"/>
      <c r="AF18" s="150">
        <v>2</v>
      </c>
      <c r="AG18" s="152"/>
      <c r="AH18" s="152"/>
      <c r="AI18" s="151"/>
      <c r="AJ18" s="150"/>
      <c r="AK18" s="151"/>
      <c r="AL18" s="125">
        <v>5</v>
      </c>
      <c r="AM18" s="127"/>
      <c r="AN18" s="126"/>
      <c r="AO18" s="125">
        <v>4</v>
      </c>
      <c r="AP18" s="127"/>
      <c r="AQ18" s="126"/>
      <c r="AR18" s="125">
        <v>1</v>
      </c>
      <c r="AS18" s="127"/>
      <c r="AT18" s="126"/>
      <c r="AU18" s="125">
        <v>1</v>
      </c>
      <c r="AV18" s="127"/>
      <c r="AW18" s="126"/>
      <c r="AX18" s="105">
        <f>IF($AF18=AX$14,$AD18,IF($AF18=AX$124,$AD18/2,IF($AF18=AX$125,$AD18/2,IF($AF18=AX$126,$AD18/2,3-3))))</f>
        <v>0</v>
      </c>
      <c r="AY18" s="105"/>
      <c r="AZ18" s="105">
        <f>IF($AF18=AZ$14,$AD18,IF($AF18=AZ$124,$AD18/2,IF($AF18=AZ$125,$AD18/2,IF($AF18=AZ$126,$AD18/2,3-3))))</f>
        <v>6</v>
      </c>
      <c r="BA18" s="105"/>
      <c r="BB18" s="105">
        <f>IF($AF18=BB$14,$AD18,IF($AF18=BB$124,$AD18/2,IF($AF18=BB$125,$AD18/2,IF($AF18=BB$126,$AD18/2,3-3))))</f>
        <v>0</v>
      </c>
      <c r="BC18" s="105"/>
      <c r="BD18" s="105">
        <f>IF($AF18=BD$14,$AD18,IF($AF18=BD$124,$AD18/2,IF($AF18=BD$125,$AD18/2,IF($AF18=BD$126,$AD18/2,3-3))))</f>
        <v>0</v>
      </c>
      <c r="BE18" s="105"/>
      <c r="BF18" s="105">
        <f>IF($AF18=BF$14,$AD18,IF($AF18=BF$124,$AD18/2,IF($AF18=BF$125,$AD18/2,IF($AF18=BF$126,$AD18/2,3-3))))</f>
        <v>0</v>
      </c>
      <c r="BG18" s="105"/>
      <c r="BH18" s="105">
        <f>IF($AF18=BH$14,$AD18,IF($AF18=BH$124,$AD18/2,IF($AF18=BH$125,$AD18/2,IF($AF18=BH$126,$AD18/2,3-3))))</f>
        <v>0</v>
      </c>
      <c r="BI18" s="105"/>
      <c r="BJ18" s="105">
        <f>IF($AF18=BJ$14,$AD18,IF($AF18=BJ$124,$AD18/2,IF($AF18=BJ$125,$AD18/2,IF($AF18=BJ$126,$AD18/2,3-3))))</f>
        <v>0</v>
      </c>
      <c r="BK18" s="105"/>
      <c r="BL18" s="105">
        <f>IF($AF18=BL$14,$AD18,IF($AF18=BL$124,$AD18/2,IF($AF18=BL$125,$AD18/2,IF($AF18=BL$126,$AD18/2,3-3))))</f>
        <v>0</v>
      </c>
      <c r="BM18" s="106"/>
      <c r="BN18" s="10">
        <f t="shared" si="10"/>
        <v>0</v>
      </c>
      <c r="BO18" s="10">
        <f t="shared" si="8"/>
        <v>0</v>
      </c>
      <c r="BR18" s="1"/>
      <c r="BS18" s="1"/>
    </row>
    <row r="19" spans="1:71" s="9" customFormat="1" ht="15" customHeight="1" x14ac:dyDescent="0.2">
      <c r="A19" s="18">
        <v>3</v>
      </c>
      <c r="B19" s="133" t="s">
        <v>7</v>
      </c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5"/>
      <c r="AD19" s="153">
        <f t="shared" si="9"/>
        <v>3</v>
      </c>
      <c r="AE19" s="153"/>
      <c r="AF19" s="150">
        <v>3</v>
      </c>
      <c r="AG19" s="152"/>
      <c r="AH19" s="152"/>
      <c r="AI19" s="151"/>
      <c r="AJ19" s="150"/>
      <c r="AK19" s="151"/>
      <c r="AL19" s="125">
        <f>AO19+AR19</f>
        <v>2</v>
      </c>
      <c r="AM19" s="127"/>
      <c r="AN19" s="126"/>
      <c r="AO19" s="149">
        <v>1</v>
      </c>
      <c r="AP19" s="149"/>
      <c r="AQ19" s="149"/>
      <c r="AR19" s="149">
        <v>1</v>
      </c>
      <c r="AS19" s="149"/>
      <c r="AT19" s="149"/>
      <c r="AU19" s="149">
        <v>1</v>
      </c>
      <c r="AV19" s="149"/>
      <c r="AW19" s="149"/>
      <c r="AX19" s="105">
        <f>IF($AF19=AX$14,$AD19,IF($AF19=AX$124,$AD19/2,IF($AF19=AX$125,$AD19/2,IF($AF19=AX$126,$AD19/2,3-3))))</f>
        <v>0</v>
      </c>
      <c r="AY19" s="105"/>
      <c r="AZ19" s="105">
        <f>IF($AF19=AZ$14,$AD19,IF($AF19=AZ$124,$AD19/2,IF($AF19=AZ$125,$AD19/2,IF($AF19=AZ$126,$AD19/2,3-3))))</f>
        <v>0</v>
      </c>
      <c r="BA19" s="105"/>
      <c r="BB19" s="105">
        <f>IF($AF19=BB$14,$AD19,IF($AF19=BB$124,$AD19/2,IF($AF19=BB$125,$AD19/2,IF($AF19=BB$126,$AD19/2,3-3))))</f>
        <v>3</v>
      </c>
      <c r="BC19" s="105"/>
      <c r="BD19" s="105">
        <f>IF($AF19=BD$14,$AD19,IF($AF19=BD$124,$AD19/2,IF($AF19=BD$125,$AD19/2,IF($AF19=BD$126,$AD19/2,3-3))))</f>
        <v>0</v>
      </c>
      <c r="BE19" s="105"/>
      <c r="BF19" s="105">
        <f>IF($AF19=BF$14,$AD19,IF($AF19=BF$124,$AD19/2,IF($AF19=BF$125,$AD19/2,IF($AF19=BF$126,$AD19/2,3-3))))</f>
        <v>0</v>
      </c>
      <c r="BG19" s="105"/>
      <c r="BH19" s="105">
        <f>IF($AF19=BH$14,$AD19,IF($AF19=BH$124,$AD19/2,IF($AF19=BH$125,$AD19/2,IF($AF19=BH$126,$AD19/2,3-3))))</f>
        <v>0</v>
      </c>
      <c r="BI19" s="105"/>
      <c r="BJ19" s="105">
        <f>IF($AF19=BJ$14,$AD19,IF($AF19=BJ$124,$AD19/2,IF($AF19=BJ$125,$AD19/2,IF($AF19=BJ$126,$AD19/2,3-3))))</f>
        <v>0</v>
      </c>
      <c r="BK19" s="105"/>
      <c r="BL19" s="105">
        <f>IF($AF19=BL$14,$AD19,IF($AF19=BL$124,$AD19/2,IF($AF19=BL$125,$AD19/2,IF($AF19=BL$126,$AD19/2,3-3))))</f>
        <v>0</v>
      </c>
      <c r="BM19" s="106"/>
      <c r="BN19" s="10">
        <f t="shared" si="10"/>
        <v>0</v>
      </c>
      <c r="BO19" s="10">
        <f t="shared" si="8"/>
        <v>0</v>
      </c>
      <c r="BR19" s="1"/>
      <c r="BS19" s="1"/>
    </row>
    <row r="20" spans="1:71" s="9" customFormat="1" ht="15" customHeight="1" x14ac:dyDescent="0.2">
      <c r="A20" s="18">
        <v>4</v>
      </c>
      <c r="B20" s="133" t="s">
        <v>8</v>
      </c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5"/>
      <c r="AD20" s="153">
        <f t="shared" si="9"/>
        <v>4</v>
      </c>
      <c r="AE20" s="153"/>
      <c r="AF20" s="150">
        <v>3</v>
      </c>
      <c r="AG20" s="152"/>
      <c r="AH20" s="152"/>
      <c r="AI20" s="151"/>
      <c r="AJ20" s="150"/>
      <c r="AK20" s="151"/>
      <c r="AL20" s="125">
        <f t="shared" ref="AL20:AL23" si="11">AO20+AR20</f>
        <v>3</v>
      </c>
      <c r="AM20" s="127"/>
      <c r="AN20" s="126"/>
      <c r="AO20" s="149">
        <v>2</v>
      </c>
      <c r="AP20" s="149"/>
      <c r="AQ20" s="149"/>
      <c r="AR20" s="149">
        <v>1</v>
      </c>
      <c r="AS20" s="149"/>
      <c r="AT20" s="149"/>
      <c r="AU20" s="149">
        <v>1</v>
      </c>
      <c r="AV20" s="149"/>
      <c r="AW20" s="149"/>
      <c r="AX20" s="105">
        <f>IF($AF20=AX$14,$AD20,IF($AF20=AX$124,$AD20/2,IF($AF20=AX$125,$AD20/2,IF($AF20=AX$126,$AD20/2,3-3))))</f>
        <v>0</v>
      </c>
      <c r="AY20" s="105"/>
      <c r="AZ20" s="105">
        <f>IF($AF20=AZ$14,$AD20,IF($AF20=AZ$124,$AD20/2,IF($AF20=AZ$125,$AD20/2,IF($AF20=AZ$126,$AD20/2,3-3))))</f>
        <v>0</v>
      </c>
      <c r="BA20" s="105"/>
      <c r="BB20" s="105">
        <f>IF($AF20=BB$14,$AD20,IF($AF20=BB$124,$AD20/2,IF($AF20=BB$125,$AD20/2,IF($AF20=BB$126,$AD20/2,3-3))))</f>
        <v>4</v>
      </c>
      <c r="BC20" s="105"/>
      <c r="BD20" s="105">
        <f>IF($AF20=BD$14,$AD20,IF($AF20=BD$124,$AD20/2,IF($AF20=BD$125,$AD20/2,IF($AF20=BD$126,$AD20/2,3-3))))</f>
        <v>0</v>
      </c>
      <c r="BE20" s="105"/>
      <c r="BF20" s="105">
        <f>IF($AF20=BF$14,$AD20,IF($AF20=BF$124,$AD20/2,IF($AF20=BF$125,$AD20/2,IF($AF20=BF$126,$AD20/2,3-3))))</f>
        <v>0</v>
      </c>
      <c r="BG20" s="105"/>
      <c r="BH20" s="105">
        <f>IF($AF20=BH$14,$AD20,IF($AF20=BH$124,$AD20/2,IF($AF20=BH$125,$AD20/2,IF($AF20=BH$126,$AD20/2,3-3))))</f>
        <v>0</v>
      </c>
      <c r="BI20" s="105"/>
      <c r="BJ20" s="105">
        <f>IF($AF20=BJ$14,$AD20,IF($AF20=BJ$124,$AD20/2,IF($AF20=BJ$125,$AD20/2,IF($AF20=BJ$126,$AD20/2,3-3))))</f>
        <v>0</v>
      </c>
      <c r="BK20" s="105"/>
      <c r="BL20" s="105">
        <f>IF($AF20=BL$14,$AD20,IF($AF20=BL$124,$AD20/2,IF($AF20=BL$125,$AD20/2,IF($AF20=BL$126,$AD20/2,3-3))))</f>
        <v>0</v>
      </c>
      <c r="BM20" s="106"/>
      <c r="BN20" s="10">
        <f t="shared" si="10"/>
        <v>0</v>
      </c>
      <c r="BO20" s="10">
        <f t="shared" si="8"/>
        <v>0</v>
      </c>
      <c r="BR20" s="1"/>
      <c r="BS20" s="1"/>
    </row>
    <row r="21" spans="1:71" s="9" customFormat="1" ht="15" customHeight="1" x14ac:dyDescent="0.2">
      <c r="A21" s="18">
        <v>5</v>
      </c>
      <c r="B21" s="133" t="s">
        <v>78</v>
      </c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5"/>
      <c r="AD21" s="153">
        <f t="shared" si="9"/>
        <v>3</v>
      </c>
      <c r="AE21" s="153"/>
      <c r="AF21" s="150">
        <v>3</v>
      </c>
      <c r="AG21" s="152"/>
      <c r="AH21" s="152"/>
      <c r="AI21" s="151"/>
      <c r="AJ21" s="150"/>
      <c r="AK21" s="151"/>
      <c r="AL21" s="125">
        <f t="shared" si="11"/>
        <v>2</v>
      </c>
      <c r="AM21" s="127"/>
      <c r="AN21" s="126"/>
      <c r="AO21" s="149">
        <v>1</v>
      </c>
      <c r="AP21" s="149"/>
      <c r="AQ21" s="149"/>
      <c r="AR21" s="149">
        <v>1</v>
      </c>
      <c r="AS21" s="149"/>
      <c r="AT21" s="149"/>
      <c r="AU21" s="149">
        <v>1</v>
      </c>
      <c r="AV21" s="149"/>
      <c r="AW21" s="149"/>
      <c r="AX21" s="105">
        <f>IF($AF21=AX$14,$AD21,IF($AF21=AX$124,$AD21/2,IF($AF21=AX$125,$AD21/2,IF($AF21=AX$126,$AD21/2,3-3))))</f>
        <v>0</v>
      </c>
      <c r="AY21" s="105"/>
      <c r="AZ21" s="105">
        <f>IF($AF21=AZ$14,$AD21,IF($AF21=AZ$124,$AD21/2,IF($AF21=AZ$125,$AD21/2,IF($AF21=AZ$126,$AD21/2,3-3))))</f>
        <v>0</v>
      </c>
      <c r="BA21" s="105"/>
      <c r="BB21" s="105">
        <f>IF($AF21=BB$14,$AD21,IF($AF21=BB$124,$AD21/2,IF($AF21=BB$125,$AD21/2,IF($AF21=BB$126,$AD21/2,3-3))))</f>
        <v>3</v>
      </c>
      <c r="BC21" s="105"/>
      <c r="BD21" s="105">
        <f>IF($AF21=BD$14,$AD21,IF($AF21=BD$124,$AD21/2,IF($AF21=BD$125,$AD21/2,IF($AF21=BD$126,$AD21/2,3-3))))</f>
        <v>0</v>
      </c>
      <c r="BE21" s="105"/>
      <c r="BF21" s="105">
        <f>IF($AF21=BF$14,$AD21,IF($AF21=BF$124,$AD21/2,IF($AF21=BF$125,$AD21/2,IF($AF21=BF$126,$AD21/2,3-3))))</f>
        <v>0</v>
      </c>
      <c r="BG21" s="105"/>
      <c r="BH21" s="105">
        <f>IF($AF21=BH$14,$AD21,IF($AF21=BH$124,$AD21/2,IF($AF21=BH$125,$AD21/2,IF($AF21=BH$126,$AD21/2,3-3))))</f>
        <v>0</v>
      </c>
      <c r="BI21" s="105"/>
      <c r="BJ21" s="105">
        <f>IF($AF21=BJ$14,$AD21,IF($AF21=BJ$124,$AD21/2,IF($AF21=BJ$125,$AD21/2,IF($AF21=BJ$126,$AD21/2,3-3))))</f>
        <v>0</v>
      </c>
      <c r="BK21" s="105"/>
      <c r="BL21" s="105">
        <f>IF($AF21=BL$14,$AD21,IF($AF21=BL$124,$AD21/2,IF($AF21=BL$125,$AD21/2,IF($AF21=BL$126,$AD21/2,3-3))))</f>
        <v>0</v>
      </c>
      <c r="BM21" s="106"/>
      <c r="BN21" s="10">
        <f t="shared" si="10"/>
        <v>0</v>
      </c>
      <c r="BO21" s="10">
        <f t="shared" si="8"/>
        <v>0</v>
      </c>
      <c r="BR21" s="1"/>
      <c r="BS21" s="1"/>
    </row>
    <row r="22" spans="1:71" s="9" customFormat="1" ht="15" customHeight="1" x14ac:dyDescent="0.2">
      <c r="A22" s="18">
        <v>6</v>
      </c>
      <c r="B22" s="133" t="s">
        <v>71</v>
      </c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5"/>
      <c r="AD22" s="153">
        <f t="shared" si="9"/>
        <v>3</v>
      </c>
      <c r="AE22" s="153"/>
      <c r="AF22" s="150">
        <v>3</v>
      </c>
      <c r="AG22" s="152"/>
      <c r="AH22" s="152"/>
      <c r="AI22" s="151"/>
      <c r="AJ22" s="150"/>
      <c r="AK22" s="151"/>
      <c r="AL22" s="125">
        <f t="shared" si="11"/>
        <v>2</v>
      </c>
      <c r="AM22" s="127"/>
      <c r="AN22" s="126"/>
      <c r="AO22" s="149">
        <v>1</v>
      </c>
      <c r="AP22" s="149"/>
      <c r="AQ22" s="149"/>
      <c r="AR22" s="149">
        <v>1</v>
      </c>
      <c r="AS22" s="149"/>
      <c r="AT22" s="149"/>
      <c r="AU22" s="149">
        <v>1</v>
      </c>
      <c r="AV22" s="149"/>
      <c r="AW22" s="149"/>
      <c r="AX22" s="105">
        <f>IF($AF22=AX$14,$AD22,IF($AF22=AX$124,$AD22/2,IF($AF22=AX$125,$AD22/2,IF($AF22=AX$126,$AD22/2,3-3))))</f>
        <v>0</v>
      </c>
      <c r="AY22" s="105"/>
      <c r="AZ22" s="105">
        <f>IF($AF22=AZ$14,$AD22,IF($AF22=AZ$124,$AD22/2,IF($AF22=AZ$125,$AD22/2,IF($AF22=AZ$126,$AD22/2,3-3))))</f>
        <v>0</v>
      </c>
      <c r="BA22" s="105"/>
      <c r="BB22" s="105">
        <f>IF($AF22=BB$14,$AD22,IF($AF22=BB$124,$AD22/2,IF($AF22=BB$125,$AD22/2,IF($AF22=BB$126,$AD22/2,3-3))))</f>
        <v>3</v>
      </c>
      <c r="BC22" s="105"/>
      <c r="BD22" s="105">
        <f>IF($AF22=BD$14,$AD22,IF($AF22=BD$124,$AD22/2,IF($AF22=BD$125,$AD22/2,IF($AF22=BD$126,$AD22/2,3-3))))</f>
        <v>0</v>
      </c>
      <c r="BE22" s="105"/>
      <c r="BF22" s="105">
        <f>IF($AF22=BF$14,$AD22,IF($AF22=BF$124,$AD22/2,IF($AF22=BF$125,$AD22/2,IF($AF22=BF$126,$AD22/2,3-3))))</f>
        <v>0</v>
      </c>
      <c r="BG22" s="105"/>
      <c r="BH22" s="105">
        <f>IF($AF22=BH$14,$AD22,IF($AF22=BH$124,$AD22/2,IF($AF22=BH$125,$AD22/2,IF($AF22=BH$126,$AD22/2,3-3))))</f>
        <v>0</v>
      </c>
      <c r="BI22" s="105"/>
      <c r="BJ22" s="105">
        <f>IF($AF22=BJ$14,$AD22,IF($AF22=BJ$124,$AD22/2,IF($AF22=BJ$125,$AD22/2,IF($AF22=BJ$126,$AD22/2,3-3))))</f>
        <v>0</v>
      </c>
      <c r="BK22" s="105"/>
      <c r="BL22" s="105">
        <f>IF($AF22=BL$14,$AD22,IF($AF22=BL$124,$AD22/2,IF($AF22=BL$125,$AD22/2,IF($AF22=BL$126,$AD22/2,3-3))))</f>
        <v>0</v>
      </c>
      <c r="BM22" s="106"/>
      <c r="BN22" s="10">
        <f t="shared" si="10"/>
        <v>0</v>
      </c>
      <c r="BO22" s="10">
        <f t="shared" si="8"/>
        <v>0</v>
      </c>
      <c r="BR22" s="1"/>
      <c r="BS22" s="1"/>
    </row>
    <row r="23" spans="1:71" s="9" customFormat="1" ht="15" customHeight="1" x14ac:dyDescent="0.2">
      <c r="A23" s="18">
        <v>7</v>
      </c>
      <c r="B23" s="133" t="s">
        <v>79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5"/>
      <c r="AD23" s="153">
        <f t="shared" si="9"/>
        <v>3</v>
      </c>
      <c r="AE23" s="153"/>
      <c r="AF23" s="150">
        <v>4</v>
      </c>
      <c r="AG23" s="152"/>
      <c r="AH23" s="152"/>
      <c r="AI23" s="151"/>
      <c r="AJ23" s="150"/>
      <c r="AK23" s="151"/>
      <c r="AL23" s="125">
        <f t="shared" si="11"/>
        <v>2</v>
      </c>
      <c r="AM23" s="127"/>
      <c r="AN23" s="126"/>
      <c r="AO23" s="149">
        <v>1</v>
      </c>
      <c r="AP23" s="149"/>
      <c r="AQ23" s="149"/>
      <c r="AR23" s="149">
        <v>1</v>
      </c>
      <c r="AS23" s="149"/>
      <c r="AT23" s="149"/>
      <c r="AU23" s="149">
        <v>1</v>
      </c>
      <c r="AV23" s="149"/>
      <c r="AW23" s="149"/>
      <c r="AX23" s="105">
        <f>IF($AF23=AX$14,$AD23,IF($AF23=AX$124,$AD23/2,IF($AF23=AX$125,$AD23/2,IF($AF23=AX$126,$AD23/2,3-3))))</f>
        <v>0</v>
      </c>
      <c r="AY23" s="105"/>
      <c r="AZ23" s="105">
        <f>IF($AF23=AZ$14,$AD23,IF($AF23=AZ$124,$AD23/2,IF($AF23=AZ$125,$AD23/2,IF($AF23=AZ$126,$AD23/2,3-3))))</f>
        <v>0</v>
      </c>
      <c r="BA23" s="105"/>
      <c r="BB23" s="105">
        <f>IF($AF23=BB$14,$AD23,IF($AF23=BB$124,$AD23/2,IF($AF23=BB$125,$AD23/2,IF($AF23=BB$126,$AD23/2,3-3))))</f>
        <v>0</v>
      </c>
      <c r="BC23" s="105"/>
      <c r="BD23" s="105">
        <f>IF($AF23=BD$14,$AD23,IF($AF23=BD$124,$AD23/2,IF($AF23=BD$125,$AD23/2,IF($AF23=BD$126,$AD23/2,3-3))))</f>
        <v>3</v>
      </c>
      <c r="BE23" s="105"/>
      <c r="BF23" s="105">
        <f>IF($AF23=BF$14,$AD23,IF($AF23=BF$124,$AD23/2,IF($AF23=BF$125,$AD23/2,IF($AF23=BF$126,$AD23/2,3-3))))</f>
        <v>0</v>
      </c>
      <c r="BG23" s="105"/>
      <c r="BH23" s="105">
        <f>IF($AF23=BH$14,$AD23,IF($AF23=BH$124,$AD23/2,IF($AF23=BH$125,$AD23/2,IF($AF23=BH$126,$AD23/2,3-3))))</f>
        <v>0</v>
      </c>
      <c r="BI23" s="105"/>
      <c r="BJ23" s="105">
        <f>IF($AF23=BJ$14,$AD23,IF($AF23=BJ$124,$AD23/2,IF($AF23=BJ$125,$AD23/2,IF($AF23=BJ$126,$AD23/2,3-3))))</f>
        <v>0</v>
      </c>
      <c r="BK23" s="105"/>
      <c r="BL23" s="105">
        <f>IF($AF23=BL$14,$AD23,IF($AF23=BL$124,$AD23/2,IF($AF23=BL$125,$AD23/2,IF($AF23=BL$126,$AD23/2,3-3))))</f>
        <v>0</v>
      </c>
      <c r="BM23" s="106"/>
      <c r="BN23" s="10"/>
      <c r="BO23" s="10"/>
      <c r="BR23" s="1"/>
      <c r="BS23" s="1"/>
    </row>
    <row r="24" spans="1:71" s="9" customFormat="1" ht="15" customHeight="1" x14ac:dyDescent="0.2">
      <c r="A24" s="18">
        <v>8</v>
      </c>
      <c r="B24" s="133" t="s">
        <v>80</v>
      </c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5"/>
      <c r="AD24" s="153">
        <v>6</v>
      </c>
      <c r="AE24" s="153"/>
      <c r="AF24" s="150">
        <v>1.2</v>
      </c>
      <c r="AG24" s="152"/>
      <c r="AH24" s="152"/>
      <c r="AI24" s="151"/>
      <c r="AJ24" s="150"/>
      <c r="AK24" s="151"/>
      <c r="AL24" s="125" t="s">
        <v>81</v>
      </c>
      <c r="AM24" s="127"/>
      <c r="AN24" s="126"/>
      <c r="AO24" s="149" t="s">
        <v>62</v>
      </c>
      <c r="AP24" s="149"/>
      <c r="AQ24" s="149"/>
      <c r="AR24" s="149" t="s">
        <v>62</v>
      </c>
      <c r="AS24" s="149"/>
      <c r="AT24" s="149"/>
      <c r="AU24" s="149" t="s">
        <v>62</v>
      </c>
      <c r="AV24" s="149"/>
      <c r="AW24" s="149"/>
      <c r="AX24" s="105">
        <f>IF($AF24=AX$14,$AD24,IF($AF24=AX$124,$AD24/2,IF($AF24=AX$125,$AD24/2,IF($AF24=AX$126,$AD24/2,3-3))))</f>
        <v>3</v>
      </c>
      <c r="AY24" s="105"/>
      <c r="AZ24" s="105">
        <f>IF($AF24=AZ$14,$AD24,IF($AF24=AZ$124,$AD24/2,IF($AF24=AZ$125,$AD24/2,IF($AF24=AZ$126,$AD24/2,3-3))))</f>
        <v>3</v>
      </c>
      <c r="BA24" s="105"/>
      <c r="BB24" s="105">
        <f>IF($AF24=BB$14,$AD24,IF($AF24=BB$124,$AD24/2,IF($AF24=BB$125,$AD24/2,IF($AF24=BB$126,$AD24/2,3-3))))</f>
        <v>0</v>
      </c>
      <c r="BC24" s="105"/>
      <c r="BD24" s="105">
        <f>IF($AF24=BD$14,$AD24,IF($AF24=BD$124,$AD24/2,IF($AF24=BD$125,$AD24/2,IF($AF24=BD$126,$AD24/2,3-3))))</f>
        <v>0</v>
      </c>
      <c r="BE24" s="105"/>
      <c r="BF24" s="105">
        <f>IF($AF24=BF$14,$AD24,IF($AF24=BF$124,$AD24/2,IF($AF24=BF$125,$AD24/2,IF($AF24=BF$126,$AD24/2,3-3))))</f>
        <v>0</v>
      </c>
      <c r="BG24" s="105"/>
      <c r="BH24" s="105">
        <f>IF($AF24=BH$14,$AD24,IF($AF24=BH$124,$AD24/2,IF($AF24=BH$125,$AD24/2,IF($AF24=BH$126,$AD24/2,3-3))))</f>
        <v>0</v>
      </c>
      <c r="BI24" s="105"/>
      <c r="BJ24" s="105">
        <f>IF($AF24=BJ$14,$AD24,IF($AF24=BJ$124,$AD24/2,IF($AF24=BJ$125,$AD24/2,IF($AF24=BJ$126,$AD24/2,3-3))))</f>
        <v>0</v>
      </c>
      <c r="BK24" s="105"/>
      <c r="BL24" s="105">
        <f>IF($AF24=BL$14,$AD24,IF($AF24=BL$124,$AD24/2,IF($AF24=BL$125,$AD24/2,IF($AF24=BL$126,$AD24/2,3-3))))</f>
        <v>0</v>
      </c>
      <c r="BM24" s="106"/>
      <c r="BN24" s="10">
        <f t="shared" si="10"/>
        <v>0</v>
      </c>
      <c r="BO24" s="10">
        <f t="shared" si="8"/>
        <v>0</v>
      </c>
      <c r="BR24" s="1"/>
      <c r="BS24" s="1"/>
    </row>
    <row r="25" spans="1:71" s="37" customFormat="1" ht="20.25" customHeight="1" x14ac:dyDescent="0.2">
      <c r="A25" s="46" t="s">
        <v>3</v>
      </c>
      <c r="B25" s="232" t="s">
        <v>58</v>
      </c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159">
        <f>SUM(AD26:AE28)</f>
        <v>18</v>
      </c>
      <c r="AE25" s="159"/>
      <c r="AF25" s="159"/>
      <c r="AG25" s="159"/>
      <c r="AH25" s="159"/>
      <c r="AI25" s="159"/>
      <c r="AJ25" s="159"/>
      <c r="AK25" s="159"/>
      <c r="AL25" s="159">
        <f>SUM(AL26:AN28)</f>
        <v>15</v>
      </c>
      <c r="AM25" s="159"/>
      <c r="AN25" s="159"/>
      <c r="AO25" s="159">
        <f>SUM(AO26:AQ28)</f>
        <v>4</v>
      </c>
      <c r="AP25" s="159"/>
      <c r="AQ25" s="159"/>
      <c r="AR25" s="159">
        <f>SUM(AR26:AT28)</f>
        <v>11</v>
      </c>
      <c r="AS25" s="159"/>
      <c r="AT25" s="159"/>
      <c r="AU25" s="159">
        <f t="shared" ref="AU25:AU29" si="12">AD25-AL25</f>
        <v>3</v>
      </c>
      <c r="AV25" s="159"/>
      <c r="AW25" s="159"/>
      <c r="AX25" s="226">
        <f>SUM(AX26:AY28)</f>
        <v>10</v>
      </c>
      <c r="AY25" s="159"/>
      <c r="AZ25" s="226">
        <f t="shared" ref="AZ25" si="13">SUM(AZ26:BA28)</f>
        <v>8</v>
      </c>
      <c r="BA25" s="159"/>
      <c r="BB25" s="226">
        <f t="shared" ref="BB25" si="14">SUM(BB26:BC28)</f>
        <v>0</v>
      </c>
      <c r="BC25" s="159"/>
      <c r="BD25" s="226">
        <f t="shared" ref="BD25" si="15">SUM(BD26:BE28)</f>
        <v>0</v>
      </c>
      <c r="BE25" s="159"/>
      <c r="BF25" s="226">
        <f t="shared" ref="BF25" si="16">SUM(BF26:BG28)</f>
        <v>0</v>
      </c>
      <c r="BG25" s="159"/>
      <c r="BH25" s="226">
        <f t="shared" ref="BH25" si="17">SUM(BH26:BI28)</f>
        <v>0</v>
      </c>
      <c r="BI25" s="159"/>
      <c r="BJ25" s="226">
        <f t="shared" ref="BJ25" si="18">SUM(BJ26:BK28)</f>
        <v>0</v>
      </c>
      <c r="BK25" s="159"/>
      <c r="BL25" s="226">
        <f>SUM(BL26:BL28)</f>
        <v>0</v>
      </c>
      <c r="BM25" s="248"/>
      <c r="BN25" s="44">
        <f t="shared" si="10"/>
        <v>0</v>
      </c>
      <c r="BO25" s="44">
        <f t="shared" si="8"/>
        <v>0</v>
      </c>
      <c r="BR25" s="45"/>
      <c r="BS25" s="45"/>
    </row>
    <row r="26" spans="1:71" s="9" customFormat="1" ht="15" customHeight="1" x14ac:dyDescent="0.2">
      <c r="A26" s="18">
        <v>1</v>
      </c>
      <c r="B26" s="133" t="s">
        <v>75</v>
      </c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5"/>
      <c r="AD26" s="153">
        <f t="shared" ref="AD26:AD27" si="19">AL26+AU26</f>
        <v>4</v>
      </c>
      <c r="AE26" s="153"/>
      <c r="AF26" s="150">
        <v>2</v>
      </c>
      <c r="AG26" s="152"/>
      <c r="AH26" s="152"/>
      <c r="AI26" s="151"/>
      <c r="AJ26" s="150"/>
      <c r="AK26" s="151"/>
      <c r="AL26" s="125">
        <f>AO26+AR26</f>
        <v>3</v>
      </c>
      <c r="AM26" s="127"/>
      <c r="AN26" s="126"/>
      <c r="AO26" s="149">
        <v>1</v>
      </c>
      <c r="AP26" s="149"/>
      <c r="AQ26" s="149"/>
      <c r="AR26" s="149">
        <v>2</v>
      </c>
      <c r="AS26" s="149"/>
      <c r="AT26" s="149"/>
      <c r="AU26" s="149">
        <v>1</v>
      </c>
      <c r="AV26" s="149"/>
      <c r="AW26" s="149"/>
      <c r="AX26" s="105">
        <f>IF($AF26=AX$14,$AD26,IF($AF26=AX$124,$AD26/2,IF($AF26=AX$125,$AD26/2,IF($AF26=AX$126,$AD26/2,3-3))))</f>
        <v>0</v>
      </c>
      <c r="AY26" s="105"/>
      <c r="AZ26" s="105">
        <f>IF($AF26=AZ$14,$AD26,IF($AF26=AZ$124,$AD26/2,IF($AF26=AZ$125,$AD26/2,IF($AF26=AZ$126,$AD26/2,3-3))))</f>
        <v>4</v>
      </c>
      <c r="BA26" s="105"/>
      <c r="BB26" s="105">
        <f>IF($AF26=BB$14,$AD26,IF($AF26=BB$124,$AD26/2,IF($AF26=BB$125,$AD26/2,IF($AF26=BB$126,$AD26/2,3-3))))</f>
        <v>0</v>
      </c>
      <c r="BC26" s="105"/>
      <c r="BD26" s="105">
        <f>IF($AF26=BD$14,$AD26,IF($AF26=BD$124,$AD26/2,IF($AF26=BD$125,$AD26/2,IF($AF26=BD$126,$AD26/2,3-3))))</f>
        <v>0</v>
      </c>
      <c r="BE26" s="105"/>
      <c r="BF26" s="105">
        <f>IF($AF26=BF$14,$AD26,IF($AF26=BF$124,$AD26/2,IF($AF26=BF$125,$AD26/2,IF($AF26=BF$126,$AD26/2,3-3))))</f>
        <v>0</v>
      </c>
      <c r="BG26" s="105"/>
      <c r="BH26" s="105">
        <f>IF($AF26=BH$14,$AD26,IF($AF26=BH$124,$AD26/2,IF($AF26=BH$125,$AD26/2,IF($AF26=BH$126,$AD26/2,3-3))))</f>
        <v>0</v>
      </c>
      <c r="BI26" s="105"/>
      <c r="BJ26" s="105">
        <f>IF($AF26=BJ$14,$AD26,IF($AF26=BJ$124,$AD26/2,IF($AF26=BJ$125,$AD26/2,IF($AF26=BJ$126,$AD26/2,3-3))))</f>
        <v>0</v>
      </c>
      <c r="BK26" s="105"/>
      <c r="BL26" s="105">
        <f>IF($AF26=BL$14,$AD26,IF($AF26=BL$124,$AD26/2,IF($AF26=BL$125,$AD26/2,IF($AF26=BL$126,$AD26/2,3-3))))</f>
        <v>0</v>
      </c>
      <c r="BM26" s="106"/>
      <c r="BN26" s="10">
        <f t="shared" si="10"/>
        <v>0</v>
      </c>
      <c r="BO26" s="10">
        <f t="shared" si="8"/>
        <v>0</v>
      </c>
      <c r="BR26" s="1"/>
      <c r="BS26" s="1"/>
    </row>
    <row r="27" spans="1:71" s="9" customFormat="1" ht="15" customHeight="1" x14ac:dyDescent="0.2">
      <c r="A27" s="18">
        <v>2</v>
      </c>
      <c r="B27" s="133" t="s">
        <v>76</v>
      </c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5"/>
      <c r="AD27" s="153">
        <f t="shared" si="19"/>
        <v>8</v>
      </c>
      <c r="AE27" s="153"/>
      <c r="AF27" s="150">
        <v>1.2</v>
      </c>
      <c r="AG27" s="152"/>
      <c r="AH27" s="152"/>
      <c r="AI27" s="151"/>
      <c r="AJ27" s="150"/>
      <c r="AK27" s="151"/>
      <c r="AL27" s="125">
        <v>7</v>
      </c>
      <c r="AM27" s="127"/>
      <c r="AN27" s="126"/>
      <c r="AO27" s="149">
        <v>2</v>
      </c>
      <c r="AP27" s="149"/>
      <c r="AQ27" s="149"/>
      <c r="AR27" s="149">
        <v>5</v>
      </c>
      <c r="AS27" s="149"/>
      <c r="AT27" s="149"/>
      <c r="AU27" s="149">
        <v>1</v>
      </c>
      <c r="AV27" s="149"/>
      <c r="AW27" s="149"/>
      <c r="AX27" s="105">
        <f>IF($AF27=AX$14,$AD27,IF($AF27=AX$124,$AD27/2,IF($AF27=AX$125,$AD27/2,IF($AF27=AX$126,$AD27/2,3-3))))</f>
        <v>4</v>
      </c>
      <c r="AY27" s="105"/>
      <c r="AZ27" s="105">
        <f>IF($AF27=AZ$14,$AD27,IF($AF27=AZ$124,$AD27/2,IF($AF27=AZ$125,$AD27/2,IF($AF27=AZ$126,$AD27/2,3-3))))</f>
        <v>4</v>
      </c>
      <c r="BA27" s="105"/>
      <c r="BB27" s="105">
        <f>IF($AF27=BB$14,$AD27,IF($AF27=BB$124,$AD27/2,IF($AF27=BB$125,$AD27/2,IF($AF27=BB$126,$AD27/2,3-3))))</f>
        <v>0</v>
      </c>
      <c r="BC27" s="105"/>
      <c r="BD27" s="105">
        <f>IF($AF27=BD$14,$AD27,IF($AF27=BD$124,$AD27/2,IF($AF27=BD$125,$AD27/2,IF($AF27=BD$126,$AD27/2,3-3))))</f>
        <v>0</v>
      </c>
      <c r="BE27" s="105"/>
      <c r="BF27" s="105">
        <f>IF($AF27=BF$14,$AD27,IF($AF27=BF$124,$AD27/2,IF($AF27=BF$125,$AD27/2,IF($AF27=BF$126,$AD27/2,3-3))))</f>
        <v>0</v>
      </c>
      <c r="BG27" s="105"/>
      <c r="BH27" s="105">
        <f>IF($AF27=BH$14,$AD27,IF($AF27=BH$124,$AD27/2,IF($AF27=BH$125,$AD27/2,IF($AF27=BH$126,$AD27/2,3-3))))</f>
        <v>0</v>
      </c>
      <c r="BI27" s="105"/>
      <c r="BJ27" s="105">
        <f>IF($AF27=BJ$14,$AD27,IF($AF27=BJ$124,$AD27/2,IF($AF27=BJ$125,$AD27/2,IF($AF27=BJ$126,$AD27/2,3-3))))</f>
        <v>0</v>
      </c>
      <c r="BK27" s="105"/>
      <c r="BL27" s="105">
        <f>IF($AF27=BL$14,$AD27,IF($AF27=BL$124,$AD27/2,IF($AF27=BL$125,$AD27/2,IF($AF27=BL$126,$AD27/2,3-3))))</f>
        <v>0</v>
      </c>
      <c r="BM27" s="106"/>
      <c r="BN27" s="10">
        <f t="shared" si="10"/>
        <v>0</v>
      </c>
      <c r="BO27" s="10">
        <f t="shared" si="8"/>
        <v>0</v>
      </c>
      <c r="BR27" s="1"/>
      <c r="BS27" s="1"/>
    </row>
    <row r="28" spans="1:71" s="9" customFormat="1" ht="15" customHeight="1" x14ac:dyDescent="0.2">
      <c r="A28" s="18">
        <v>3</v>
      </c>
      <c r="B28" s="133" t="s">
        <v>77</v>
      </c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5"/>
      <c r="AD28" s="153">
        <v>6</v>
      </c>
      <c r="AE28" s="153"/>
      <c r="AF28" s="150">
        <v>1</v>
      </c>
      <c r="AG28" s="152"/>
      <c r="AH28" s="152"/>
      <c r="AI28" s="151"/>
      <c r="AJ28" s="150"/>
      <c r="AK28" s="151"/>
      <c r="AL28" s="125">
        <v>5</v>
      </c>
      <c r="AM28" s="127"/>
      <c r="AN28" s="126"/>
      <c r="AO28" s="149">
        <v>1</v>
      </c>
      <c r="AP28" s="149"/>
      <c r="AQ28" s="149"/>
      <c r="AR28" s="149">
        <v>4</v>
      </c>
      <c r="AS28" s="149"/>
      <c r="AT28" s="149"/>
      <c r="AU28" s="149">
        <v>1</v>
      </c>
      <c r="AV28" s="149"/>
      <c r="AW28" s="149"/>
      <c r="AX28" s="105">
        <f>IF($AF28=AX$14,$AD28,IF($AF28=AX$124,$AD28/2,IF($AF28=AX$125,$AD28/2,IF($AF28=AX$126,$AD28/2,3-3))))</f>
        <v>6</v>
      </c>
      <c r="AY28" s="105"/>
      <c r="AZ28" s="105">
        <f>IF($AF28=AZ$14,$AD28,IF($AF28=AZ$124,$AD28/2,IF($AF28=AZ$125,$AD28/2,IF($AF28=AZ$126,$AD28/2,3-3))))</f>
        <v>0</v>
      </c>
      <c r="BA28" s="105"/>
      <c r="BB28" s="105">
        <f>IF($AF28=BB$14,$AD28,IF($AF28=BB$124,$AD28/2,IF($AF28=BB$125,$AD28/2,IF($AF28=BB$126,$AD28/2,3-3))))</f>
        <v>0</v>
      </c>
      <c r="BC28" s="105"/>
      <c r="BD28" s="105">
        <f>IF($AF28=BD$14,$AD28,IF($AF28=BD$124,$AD28/2,IF($AF28=BD$125,$AD28/2,IF($AF28=BD$126,$AD28/2,3-3))))</f>
        <v>0</v>
      </c>
      <c r="BE28" s="105"/>
      <c r="BF28" s="105">
        <f>IF($AF28=BF$14,$AD28,IF($AF28=BF$124,$AD28/2,IF($AF28=BF$125,$AD28/2,IF($AF28=BF$126,$AD28/2,3-3))))</f>
        <v>0</v>
      </c>
      <c r="BG28" s="105"/>
      <c r="BH28" s="105">
        <f>IF($AF28=BH$14,$AD28,IF($AF28=BH$124,$AD28/2,IF($AF28=BH$125,$AD28/2,IF($AF28=BH$126,$AD28/2,3-3))))</f>
        <v>0</v>
      </c>
      <c r="BI28" s="105"/>
      <c r="BJ28" s="105">
        <f>IF($AF28=BJ$14,$AD28,IF($AF28=BJ$124,$AD28/2,IF($AF28=BJ$125,$AD28/2,IF($AF28=BJ$126,$AD28/2,3-3))))</f>
        <v>0</v>
      </c>
      <c r="BK28" s="105"/>
      <c r="BL28" s="105">
        <f>IF($AF28=BL$14,$AD28,IF($AF28=BL$124,$AD28/2,IF($AF28=BL$125,$AD28/2,IF($AF28=BL$126,$AD28/2,3-3))))</f>
        <v>0</v>
      </c>
      <c r="BM28" s="106"/>
      <c r="BN28" s="10">
        <f t="shared" si="10"/>
        <v>0</v>
      </c>
      <c r="BO28" s="10">
        <f t="shared" si="8"/>
        <v>0</v>
      </c>
      <c r="BR28" s="1"/>
      <c r="BS28" s="1"/>
    </row>
    <row r="29" spans="1:71" s="47" customFormat="1" ht="27.75" customHeight="1" x14ac:dyDescent="0.2">
      <c r="A29" s="46" t="s">
        <v>4</v>
      </c>
      <c r="B29" s="232" t="s">
        <v>10</v>
      </c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159">
        <f>SUM(AD30:AE34)</f>
        <v>27</v>
      </c>
      <c r="AE29" s="159"/>
      <c r="AF29" s="159"/>
      <c r="AG29" s="159"/>
      <c r="AH29" s="159"/>
      <c r="AI29" s="159"/>
      <c r="AJ29" s="159"/>
      <c r="AK29" s="159"/>
      <c r="AL29" s="159">
        <f>SUM(AL30:AN34)</f>
        <v>19</v>
      </c>
      <c r="AM29" s="159"/>
      <c r="AN29" s="159"/>
      <c r="AO29" s="159">
        <f>SUM(AO30:AQ34)</f>
        <v>8</v>
      </c>
      <c r="AP29" s="159"/>
      <c r="AQ29" s="159"/>
      <c r="AR29" s="159">
        <f>SUM(AR30:AT34)</f>
        <v>11</v>
      </c>
      <c r="AS29" s="159"/>
      <c r="AT29" s="159"/>
      <c r="AU29" s="159">
        <f t="shared" si="12"/>
        <v>8</v>
      </c>
      <c r="AV29" s="159"/>
      <c r="AW29" s="159"/>
      <c r="AX29" s="226">
        <f>SUM(AX30:AY34)</f>
        <v>15</v>
      </c>
      <c r="AY29" s="159"/>
      <c r="AZ29" s="226">
        <f t="shared" ref="AZ29" si="20">SUM(AZ30:BA34)</f>
        <v>9</v>
      </c>
      <c r="BA29" s="159"/>
      <c r="BB29" s="226">
        <f t="shared" ref="BB29" si="21">SUM(BB30:BC34)</f>
        <v>3</v>
      </c>
      <c r="BC29" s="159"/>
      <c r="BD29" s="226">
        <f t="shared" ref="BD29" si="22">SUM(BD30:BE34)</f>
        <v>0</v>
      </c>
      <c r="BE29" s="159"/>
      <c r="BF29" s="226">
        <f t="shared" ref="BF29" si="23">SUM(BF30:BG34)</f>
        <v>0</v>
      </c>
      <c r="BG29" s="159"/>
      <c r="BH29" s="226">
        <f t="shared" ref="BH29" si="24">SUM(BH30:BI34)</f>
        <v>0</v>
      </c>
      <c r="BI29" s="159"/>
      <c r="BJ29" s="226">
        <f t="shared" ref="BJ29" si="25">SUM(BJ30:BK34)</f>
        <v>0</v>
      </c>
      <c r="BK29" s="159"/>
      <c r="BL29" s="226">
        <f>SUM(BL30:BL34)</f>
        <v>0</v>
      </c>
      <c r="BM29" s="248"/>
      <c r="BO29" s="44">
        <f t="shared" si="8"/>
        <v>0</v>
      </c>
      <c r="BR29" s="45"/>
      <c r="BS29" s="45"/>
    </row>
    <row r="30" spans="1:71" s="8" customFormat="1" ht="15" customHeight="1" x14ac:dyDescent="0.2">
      <c r="A30" s="2">
        <v>1</v>
      </c>
      <c r="B30" s="107" t="s">
        <v>82</v>
      </c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9"/>
      <c r="AD30" s="150">
        <v>12</v>
      </c>
      <c r="AE30" s="151"/>
      <c r="AF30" s="150">
        <v>1.2</v>
      </c>
      <c r="AG30" s="152"/>
      <c r="AH30" s="152"/>
      <c r="AI30" s="151"/>
      <c r="AJ30" s="150"/>
      <c r="AK30" s="151"/>
      <c r="AL30" s="125">
        <v>8</v>
      </c>
      <c r="AM30" s="127"/>
      <c r="AN30" s="126"/>
      <c r="AO30" s="125">
        <v>4</v>
      </c>
      <c r="AP30" s="127"/>
      <c r="AQ30" s="126"/>
      <c r="AR30" s="125">
        <v>4</v>
      </c>
      <c r="AS30" s="127"/>
      <c r="AT30" s="126"/>
      <c r="AU30" s="125">
        <v>4</v>
      </c>
      <c r="AV30" s="127"/>
      <c r="AW30" s="126"/>
      <c r="AX30" s="105">
        <f>IF($AF30=AX$14,$AD30,IF($AF30=AX$124,$AD30/2,IF($AF30=AX$125,$AD30/2,IF($AF30=AX$126,$AD30/2,3-3))))</f>
        <v>6</v>
      </c>
      <c r="AY30" s="105"/>
      <c r="AZ30" s="105">
        <f>IF($AF30=AZ$14,$AD30,IF($AF30=AZ$124,$AD30/2,IF($AF30=AZ$125,$AD30/2,IF($AF30=AZ$126,$AD30/2,3-3))))</f>
        <v>6</v>
      </c>
      <c r="BA30" s="105"/>
      <c r="BB30" s="105">
        <f>IF($AF30=BB$14,$AD30,IF($AF30=BB$124,$AD30/2,IF($AF30=BB$125,$AD30/2,IF($AF30=BB$126,$AD30/2,3-3))))</f>
        <v>0</v>
      </c>
      <c r="BC30" s="105"/>
      <c r="BD30" s="105">
        <f>IF($AF30=BD$14,$AD30,IF($AF30=BD$124,$AD30/2,IF($AF30=BD$125,$AD30/2,IF($AF30=BD$126,$AD30/2,3-3))))</f>
        <v>0</v>
      </c>
      <c r="BE30" s="105"/>
      <c r="BF30" s="105">
        <f>IF($AF30=BF$14,$AD30,IF($AF30=BF$124,$AD30/2,IF($AF30=BF$125,$AD30/2,IF($AF30=BF$126,$AD30/2,3-3))))</f>
        <v>0</v>
      </c>
      <c r="BG30" s="105"/>
      <c r="BH30" s="105">
        <f>IF($AF30=BH$14,$AD30,IF($AF30=BH$124,$AD30/2,IF($AF30=BH$125,$AD30/2,IF($AF30=BH$126,$AD30/2,3-3))))</f>
        <v>0</v>
      </c>
      <c r="BI30" s="105"/>
      <c r="BJ30" s="105">
        <f>IF($AF30=BJ$14,$AD30,IF($AF30=BJ$124,$AD30/2,IF($AF30=BJ$125,$AD30/2,IF($AF30=BJ$126,$AD30/2,3-3))))</f>
        <v>0</v>
      </c>
      <c r="BK30" s="105"/>
      <c r="BL30" s="105">
        <f>IF($AF30=BL$14,$AD30,IF($AF30=BL$124,$AD30/2,IF($AF30=BL$125,$AD30/2,IF($AF30=BL$126,$AD30/2,3-3))))</f>
        <v>0</v>
      </c>
      <c r="BM30" s="106"/>
      <c r="BO30" s="10">
        <f t="shared" si="8"/>
        <v>0</v>
      </c>
      <c r="BR30" s="1"/>
      <c r="BS30" s="1"/>
    </row>
    <row r="31" spans="1:71" s="8" customFormat="1" ht="15" customHeight="1" x14ac:dyDescent="0.2">
      <c r="A31" s="2">
        <v>2</v>
      </c>
      <c r="B31" s="107" t="str">
        <f>'[1]1-270101-02'!$B$48</f>
        <v>Консепсияи табиатшиносии муосир</v>
      </c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9"/>
      <c r="AD31" s="150">
        <v>3</v>
      </c>
      <c r="AE31" s="151"/>
      <c r="AF31" s="150">
        <v>3</v>
      </c>
      <c r="AG31" s="152"/>
      <c r="AH31" s="152"/>
      <c r="AI31" s="151"/>
      <c r="AJ31" s="150"/>
      <c r="AK31" s="151"/>
      <c r="AL31" s="125">
        <v>2</v>
      </c>
      <c r="AM31" s="127"/>
      <c r="AN31" s="126"/>
      <c r="AO31" s="125">
        <v>1</v>
      </c>
      <c r="AP31" s="127"/>
      <c r="AQ31" s="126"/>
      <c r="AR31" s="125">
        <v>1</v>
      </c>
      <c r="AS31" s="127"/>
      <c r="AT31" s="126"/>
      <c r="AU31" s="125">
        <v>1</v>
      </c>
      <c r="AV31" s="127"/>
      <c r="AW31" s="126"/>
      <c r="AX31" s="105">
        <f>IF($AF31=AX$14,$AD31,IF($AF31=AX$124,$AD31/2,IF($AF31=AX$125,$AD31/2,IF($AF31=AX$126,$AD31/2,3-3))))</f>
        <v>0</v>
      </c>
      <c r="AY31" s="105"/>
      <c r="AZ31" s="105">
        <f>IF($AF31=AZ$14,$AD31,IF($AF31=AZ$124,$AD31/2,IF($AF31=AZ$125,$AD31/2,IF($AF31=AZ$126,$AD31/2,3-3))))</f>
        <v>0</v>
      </c>
      <c r="BA31" s="105"/>
      <c r="BB31" s="105">
        <f>IF($AF31=BB$14,$AD31,IF($AF31=BB$124,$AD31/2,IF($AF31=BB$125,$AD31/2,IF($AF31=BB$126,$AD31/2,3-3))))</f>
        <v>3</v>
      </c>
      <c r="BC31" s="105"/>
      <c r="BD31" s="105">
        <f>IF($AF31=BD$14,$AD31,IF($AF31=BD$124,$AD31/2,IF($AF31=BD$125,$AD31/2,IF($AF31=BD$126,$AD31/2,3-3))))</f>
        <v>0</v>
      </c>
      <c r="BE31" s="105"/>
      <c r="BF31" s="105">
        <f>IF($AF31=BF$14,$AD31,IF($AF31=BF$124,$AD31/2,IF($AF31=BF$125,$AD31/2,IF($AF31=BF$126,$AD31/2,3-3))))</f>
        <v>0</v>
      </c>
      <c r="BG31" s="105"/>
      <c r="BH31" s="105">
        <f>IF($AF31=BH$14,$AD31,IF($AF31=BH$124,$AD31/2,IF($AF31=BH$125,$AD31/2,IF($AF31=BH$126,$AD31/2,3-3))))</f>
        <v>0</v>
      </c>
      <c r="BI31" s="105"/>
      <c r="BJ31" s="105">
        <f>IF($AF31=BJ$14,$AD31,IF($AF31=BJ$124,$AD31/2,IF($AF31=BJ$125,$AD31/2,IF($AF31=BJ$126,$AD31/2,3-3))))</f>
        <v>0</v>
      </c>
      <c r="BK31" s="105"/>
      <c r="BL31" s="105">
        <f>IF($AF31=BL$14,$AD31,IF($AF31=BL$124,$AD31/2,IF($AF31=BL$125,$AD31/2,IF($AF31=BL$126,$AD31/2,3-3))))</f>
        <v>0</v>
      </c>
      <c r="BM31" s="106"/>
      <c r="BO31" s="10">
        <f t="shared" si="8"/>
        <v>0</v>
      </c>
      <c r="BR31" s="1"/>
      <c r="BS31" s="1"/>
    </row>
    <row r="32" spans="1:71" s="8" customFormat="1" ht="15" customHeight="1" x14ac:dyDescent="0.2">
      <c r="A32" s="83">
        <v>3</v>
      </c>
      <c r="B32" s="122" t="s">
        <v>9</v>
      </c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4"/>
      <c r="AD32" s="125">
        <f>AL32+AU32</f>
        <v>3</v>
      </c>
      <c r="AE32" s="126"/>
      <c r="AF32" s="125">
        <v>1</v>
      </c>
      <c r="AG32" s="127"/>
      <c r="AH32" s="127"/>
      <c r="AI32" s="126"/>
      <c r="AJ32" s="125"/>
      <c r="AK32" s="126"/>
      <c r="AL32" s="125">
        <f>AO32+AR32</f>
        <v>2</v>
      </c>
      <c r="AM32" s="127"/>
      <c r="AN32" s="126"/>
      <c r="AO32" s="125">
        <v>1</v>
      </c>
      <c r="AP32" s="127"/>
      <c r="AQ32" s="126"/>
      <c r="AR32" s="125">
        <v>1</v>
      </c>
      <c r="AS32" s="127"/>
      <c r="AT32" s="126"/>
      <c r="AU32" s="125">
        <v>1</v>
      </c>
      <c r="AV32" s="127"/>
      <c r="AW32" s="126"/>
      <c r="AX32" s="105">
        <f>IF($AF32=AX$14,$AD32,IF($AF32=AX$124,$AD32/2,IF($AF32=AX$125,$AD32/2,IF($AF32=AX$126,$AD32/2,3-3))))</f>
        <v>3</v>
      </c>
      <c r="AY32" s="105"/>
      <c r="AZ32" s="105">
        <f>IF($AF32=AZ$14,$AD32,IF($AF32=AZ$124,$AD32/2,IF($AF32=AZ$125,$AD32/2,IF($AF32=AZ$126,$AD32/2,3-3))))</f>
        <v>0</v>
      </c>
      <c r="BA32" s="105"/>
      <c r="BB32" s="105">
        <f>IF($AF32=BB$14,$AD32,IF($AF32=BB$124,$AD32/2,IF($AF32=BB$125,$AD32/2,IF($AF32=BB$126,$AD32/2,3-3))))</f>
        <v>0</v>
      </c>
      <c r="BC32" s="105"/>
      <c r="BD32" s="105">
        <f>IF($AF32=BD$14,$AD32,IF($AF32=BD$124,$AD32/2,IF($AF32=BD$125,$AD32/2,IF($AF32=BD$126,$AD32/2,3-3))))</f>
        <v>0</v>
      </c>
      <c r="BE32" s="105"/>
      <c r="BF32" s="105">
        <f>IF($AF32=BF$14,$AD32,IF($AF32=BF$124,$AD32/2,IF($AF32=BF$125,$AD32/2,IF($AF32=BF$126,$AD32/2,3-3))))</f>
        <v>0</v>
      </c>
      <c r="BG32" s="105"/>
      <c r="BH32" s="105">
        <f>IF($AF32=BH$14,$AD32,IF($AF32=BH$124,$AD32/2,IF($AF32=BH$125,$AD32/2,IF($AF32=BH$126,$AD32/2,3-3))))</f>
        <v>0</v>
      </c>
      <c r="BI32" s="105"/>
      <c r="BJ32" s="105">
        <f>IF($AF32=BJ$14,$AD32,IF($AF32=BJ$124,$AD32/2,IF($AF32=BJ$125,$AD32/2,IF($AF32=BJ$126,$AD32/2,3-3))))</f>
        <v>0</v>
      </c>
      <c r="BK32" s="105"/>
      <c r="BL32" s="105">
        <f>IF($AF32=BL$14,$AD32,IF($AF32=BL$124,$AD32/2,IF($AF32=BL$125,$AD32/2,IF($AF32=BL$126,$AD32/2,3-3))))</f>
        <v>0</v>
      </c>
      <c r="BM32" s="106"/>
      <c r="BO32" s="10"/>
      <c r="BR32" s="1"/>
      <c r="BS32" s="1"/>
    </row>
    <row r="33" spans="1:71" s="8" customFormat="1" ht="15" customHeight="1" x14ac:dyDescent="0.2">
      <c r="A33" s="83">
        <v>4</v>
      </c>
      <c r="B33" s="107" t="s">
        <v>83</v>
      </c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9"/>
      <c r="AD33" s="150">
        <f>AL33+AU33</f>
        <v>3</v>
      </c>
      <c r="AE33" s="151"/>
      <c r="AF33" s="150">
        <v>2</v>
      </c>
      <c r="AG33" s="152"/>
      <c r="AH33" s="152"/>
      <c r="AI33" s="151"/>
      <c r="AJ33" s="150"/>
      <c r="AK33" s="151"/>
      <c r="AL33" s="125">
        <f>AO33+AR33</f>
        <v>2</v>
      </c>
      <c r="AM33" s="127"/>
      <c r="AN33" s="126"/>
      <c r="AO33" s="125">
        <v>1</v>
      </c>
      <c r="AP33" s="127"/>
      <c r="AQ33" s="126"/>
      <c r="AR33" s="149">
        <v>1</v>
      </c>
      <c r="AS33" s="149"/>
      <c r="AT33" s="149"/>
      <c r="AU33" s="149">
        <v>1</v>
      </c>
      <c r="AV33" s="149"/>
      <c r="AW33" s="149"/>
      <c r="AX33" s="105">
        <f>IF($AF33=AX$14,$AD33,IF($AF33=AX$124,$AD33/2,IF($AF33=AX$125,$AD33/2,IF($AF33=AX$126,$AD33/2,3-3))))</f>
        <v>0</v>
      </c>
      <c r="AY33" s="105"/>
      <c r="AZ33" s="105">
        <f>IF($AF33=AZ$14,$AD33,IF($AF33=AZ$124,$AD33/2,IF($AF33=AZ$125,$AD33/2,IF($AF33=AZ$126,$AD33/2,3-3))))</f>
        <v>3</v>
      </c>
      <c r="BA33" s="105"/>
      <c r="BB33" s="105">
        <f>IF($AF33=BB$14,$AD33,IF($AF33=BB$124,$AD33/2,IF($AF33=BB$125,$AD33/2,IF($AF33=BB$126,$AD33/2,3-3))))</f>
        <v>0</v>
      </c>
      <c r="BC33" s="105"/>
      <c r="BD33" s="105">
        <f>IF($AF33=BD$14,$AD33,IF($AF33=BD$124,$AD33/2,IF($AF33=BD$125,$AD33/2,IF($AF33=BD$126,$AD33/2,3-3))))</f>
        <v>0</v>
      </c>
      <c r="BE33" s="105"/>
      <c r="BF33" s="105">
        <f>IF($AF33=BF$14,$AD33,IF($AF33=BF$124,$AD33/2,IF($AF33=BF$125,$AD33/2,IF($AF33=BF$126,$AD33/2,3-3))))</f>
        <v>0</v>
      </c>
      <c r="BG33" s="105"/>
      <c r="BH33" s="105">
        <f>IF($AF33=BH$14,$AD33,IF($AF33=BH$124,$AD33/2,IF($AF33=BH$125,$AD33/2,IF($AF33=BH$126,$AD33/2,3-3))))</f>
        <v>0</v>
      </c>
      <c r="BI33" s="105"/>
      <c r="BJ33" s="105">
        <f>IF($AF33=BJ$14,$AD33,IF($AF33=BJ$124,$AD33/2,IF($AF33=BJ$125,$AD33/2,IF($AF33=BJ$126,$AD33/2,3-3))))</f>
        <v>0</v>
      </c>
      <c r="BK33" s="105"/>
      <c r="BL33" s="105">
        <f>IF($AF33=BL$14,$AD33,IF($AF33=BL$124,$AD33/2,IF($AF33=BL$125,$AD33/2,IF($AF33=BL$126,$AD33/2,3-3))))</f>
        <v>0</v>
      </c>
      <c r="BM33" s="106"/>
      <c r="BO33" s="10"/>
      <c r="BR33" s="1"/>
      <c r="BS33" s="1"/>
    </row>
    <row r="34" spans="1:71" s="8" customFormat="1" ht="15" customHeight="1" thickBot="1" x14ac:dyDescent="0.25">
      <c r="A34" s="32">
        <v>5</v>
      </c>
      <c r="B34" s="107" t="s">
        <v>84</v>
      </c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9"/>
      <c r="AD34" s="150">
        <f>AL34+AU34</f>
        <v>6</v>
      </c>
      <c r="AE34" s="151"/>
      <c r="AF34" s="150">
        <v>1</v>
      </c>
      <c r="AG34" s="152"/>
      <c r="AH34" s="152"/>
      <c r="AI34" s="151"/>
      <c r="AJ34" s="150"/>
      <c r="AK34" s="151"/>
      <c r="AL34" s="125">
        <v>5</v>
      </c>
      <c r="AM34" s="127"/>
      <c r="AN34" s="126"/>
      <c r="AO34" s="125">
        <v>1</v>
      </c>
      <c r="AP34" s="127"/>
      <c r="AQ34" s="126"/>
      <c r="AR34" s="125">
        <v>4</v>
      </c>
      <c r="AS34" s="127"/>
      <c r="AT34" s="126"/>
      <c r="AU34" s="125">
        <v>1</v>
      </c>
      <c r="AV34" s="127"/>
      <c r="AW34" s="126"/>
      <c r="AX34" s="118">
        <f>IF($AF34=AX$14,$AD34,IF($AF34=AX$124,$AD34/2,IF($AF34=AX$125,$AD34/2,IF($AF34=AX$126,$AD34/2,3-3))))</f>
        <v>6</v>
      </c>
      <c r="AY34" s="118"/>
      <c r="AZ34" s="118">
        <f>IF($AF34=AZ$14,$AD34,IF($AF34=AZ$124,$AD34/2,IF($AF34=AZ$125,$AD34/2,IF($AF34=AZ$126,$AD34/2,3-3))))</f>
        <v>0</v>
      </c>
      <c r="BA34" s="118"/>
      <c r="BB34" s="118">
        <f>IF($AF34=BB$14,$AD34,IF($AF34=BB$124,$AD34/2,IF($AF34=BB$125,$AD34/2,IF($AF34=BB$126,$AD34/2,3-3))))</f>
        <v>0</v>
      </c>
      <c r="BC34" s="118"/>
      <c r="BD34" s="118">
        <f>IF($AF34=BD$14,$AD34,IF($AF34=BD$124,$AD34/2,IF($AF34=BD$125,$AD34/2,IF($AF34=BD$126,$AD34/2,3-3))))</f>
        <v>0</v>
      </c>
      <c r="BE34" s="118"/>
      <c r="BF34" s="118">
        <f>IF($AF34=BF$14,$AD34,IF($AF34=BF$124,$AD34/2,IF($AF34=BF$125,$AD34/2,IF($AF34=BF$126,$AD34/2,3-3))))</f>
        <v>0</v>
      </c>
      <c r="BG34" s="118"/>
      <c r="BH34" s="118">
        <f>IF($AF34=BH$14,$AD34,IF($AF34=BH$124,$AD34/2,IF($AF34=BH$125,$AD34/2,IF($AF34=BH$126,$AD34/2,3-3))))</f>
        <v>0</v>
      </c>
      <c r="BI34" s="118"/>
      <c r="BJ34" s="118">
        <f>IF($AF34=BJ$14,$AD34,IF($AF34=BJ$124,$AD34/2,IF($AF34=BJ$125,$AD34/2,IF($AF34=BJ$126,$AD34/2,3-3))))</f>
        <v>0</v>
      </c>
      <c r="BK34" s="118"/>
      <c r="BL34" s="118">
        <f>IF($AF34=BL$14,$AD34,IF($AF34=BL$124,$AD34/2,IF($AF34=BL$125,$AD34/2,IF($AF34=BL$126,$AD34/2,3-3))))</f>
        <v>0</v>
      </c>
      <c r="BM34" s="234"/>
      <c r="BO34" s="10">
        <f t="shared" si="8"/>
        <v>0</v>
      </c>
      <c r="BR34" s="1"/>
      <c r="BS34" s="1"/>
    </row>
    <row r="35" spans="1:71" ht="19.5" customHeight="1" thickBot="1" x14ac:dyDescent="0.25">
      <c r="A35" s="21">
        <v>2</v>
      </c>
      <c r="B35" s="132" t="s">
        <v>28</v>
      </c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1">
        <f>AD36+AD43</f>
        <v>84</v>
      </c>
      <c r="AE35" s="131"/>
      <c r="AF35" s="131"/>
      <c r="AG35" s="131"/>
      <c r="AH35" s="131"/>
      <c r="AI35" s="131"/>
      <c r="AJ35" s="131"/>
      <c r="AK35" s="131"/>
      <c r="AL35" s="131">
        <f>AL36+AL43</f>
        <v>54</v>
      </c>
      <c r="AM35" s="131"/>
      <c r="AN35" s="131"/>
      <c r="AO35" s="131">
        <f>AO36+AO43</f>
        <v>28</v>
      </c>
      <c r="AP35" s="131"/>
      <c r="AQ35" s="131"/>
      <c r="AR35" s="131">
        <f>AR36+AR43</f>
        <v>26</v>
      </c>
      <c r="AS35" s="131"/>
      <c r="AT35" s="131"/>
      <c r="AU35" s="131">
        <f>AU36+AU43</f>
        <v>30</v>
      </c>
      <c r="AV35" s="131"/>
      <c r="AW35" s="131"/>
      <c r="AX35" s="130">
        <f>AX36+AX43</f>
        <v>5</v>
      </c>
      <c r="AY35" s="131"/>
      <c r="AZ35" s="130">
        <f>AZ36+AZ43</f>
        <v>4</v>
      </c>
      <c r="BA35" s="131"/>
      <c r="BB35" s="130">
        <f>BB36+BB43</f>
        <v>11.5</v>
      </c>
      <c r="BC35" s="131"/>
      <c r="BD35" s="130">
        <f>BD36+BD43</f>
        <v>8.5</v>
      </c>
      <c r="BE35" s="131"/>
      <c r="BF35" s="130">
        <f>BF36+BF43</f>
        <v>19</v>
      </c>
      <c r="BG35" s="131"/>
      <c r="BH35" s="130">
        <f>BH36+BH43</f>
        <v>12</v>
      </c>
      <c r="BI35" s="131"/>
      <c r="BJ35" s="130">
        <f>BJ36+BJ43</f>
        <v>15</v>
      </c>
      <c r="BK35" s="131"/>
      <c r="BL35" s="130">
        <f>BL36+BL43</f>
        <v>9</v>
      </c>
      <c r="BM35" s="238"/>
      <c r="BO35" s="10">
        <f t="shared" si="8"/>
        <v>0</v>
      </c>
      <c r="BR35" s="1"/>
      <c r="BS35" s="1"/>
    </row>
    <row r="36" spans="1:71" s="35" customFormat="1" ht="18" customHeight="1" x14ac:dyDescent="0.2">
      <c r="A36" s="48" t="s">
        <v>5</v>
      </c>
      <c r="B36" s="225" t="s">
        <v>29</v>
      </c>
      <c r="C36" s="225"/>
      <c r="D36" s="225"/>
      <c r="E36" s="225"/>
      <c r="F36" s="225"/>
      <c r="G36" s="225"/>
      <c r="H36" s="225"/>
      <c r="I36" s="225"/>
      <c r="J36" s="225"/>
      <c r="K36" s="225"/>
      <c r="L36" s="225"/>
      <c r="M36" s="225"/>
      <c r="N36" s="225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/>
      <c r="AB36" s="225"/>
      <c r="AC36" s="225"/>
      <c r="AD36" s="213">
        <f>SUM(AD37:AE42)</f>
        <v>33</v>
      </c>
      <c r="AE36" s="213"/>
      <c r="AF36" s="213"/>
      <c r="AG36" s="213"/>
      <c r="AH36" s="213"/>
      <c r="AI36" s="213"/>
      <c r="AJ36" s="213"/>
      <c r="AK36" s="213"/>
      <c r="AL36" s="215">
        <f>SUM(AL37:AN42)</f>
        <v>20</v>
      </c>
      <c r="AM36" s="215"/>
      <c r="AN36" s="215"/>
      <c r="AO36" s="215">
        <f>SUM(AO37:AQ42)</f>
        <v>11</v>
      </c>
      <c r="AP36" s="215"/>
      <c r="AQ36" s="215"/>
      <c r="AR36" s="215">
        <f>SUM(AR37:AT42)</f>
        <v>9</v>
      </c>
      <c r="AS36" s="215"/>
      <c r="AT36" s="215"/>
      <c r="AU36" s="215">
        <f>SUM(AU37:AW42)</f>
        <v>13</v>
      </c>
      <c r="AV36" s="215"/>
      <c r="AW36" s="215"/>
      <c r="AX36" s="214">
        <f>SUM(AX37:AY42)</f>
        <v>2</v>
      </c>
      <c r="AY36" s="214"/>
      <c r="AZ36" s="214">
        <f>SUM(AZ37:BA42)</f>
        <v>4</v>
      </c>
      <c r="BA36" s="214"/>
      <c r="BB36" s="214">
        <f>SUM(BB37:BC42)</f>
        <v>11.5</v>
      </c>
      <c r="BC36" s="214"/>
      <c r="BD36" s="214">
        <f>SUM(BD37:BE42)</f>
        <v>8.5</v>
      </c>
      <c r="BE36" s="214"/>
      <c r="BF36" s="214">
        <f>SUM(BF37:BG42)</f>
        <v>7</v>
      </c>
      <c r="BG36" s="214"/>
      <c r="BH36" s="214">
        <f>SUM(BH37:BI42)</f>
        <v>0</v>
      </c>
      <c r="BI36" s="214"/>
      <c r="BJ36" s="214">
        <f>SUM(BJ37:BK42)</f>
        <v>0</v>
      </c>
      <c r="BK36" s="214"/>
      <c r="BL36" s="214">
        <f>SUM(BL37:BL42)</f>
        <v>0</v>
      </c>
      <c r="BM36" s="255"/>
      <c r="BO36" s="44">
        <f t="shared" si="8"/>
        <v>0</v>
      </c>
      <c r="BR36" s="45"/>
      <c r="BS36" s="45"/>
    </row>
    <row r="37" spans="1:71" ht="15" customHeight="1" x14ac:dyDescent="0.2">
      <c r="A37" s="2">
        <v>1</v>
      </c>
      <c r="B37" s="133" t="s">
        <v>46</v>
      </c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5"/>
      <c r="AD37" s="110">
        <v>6</v>
      </c>
      <c r="AE37" s="111"/>
      <c r="AF37" s="156">
        <v>3</v>
      </c>
      <c r="AG37" s="157"/>
      <c r="AH37" s="157"/>
      <c r="AI37" s="158"/>
      <c r="AJ37" s="112"/>
      <c r="AK37" s="114"/>
      <c r="AL37" s="115">
        <v>4</v>
      </c>
      <c r="AM37" s="116"/>
      <c r="AN37" s="117"/>
      <c r="AO37" s="115">
        <v>2</v>
      </c>
      <c r="AP37" s="116"/>
      <c r="AQ37" s="117"/>
      <c r="AR37" s="115">
        <v>2</v>
      </c>
      <c r="AS37" s="116"/>
      <c r="AT37" s="117"/>
      <c r="AU37" s="115">
        <v>2</v>
      </c>
      <c r="AV37" s="116"/>
      <c r="AW37" s="117"/>
      <c r="AX37" s="105">
        <f>IF($AF37=AX$14,$AD37,IF($AF37=AX$124,$AD37/2,IF($AF37=AX$125,$AD37/2,IF($AF37=AX$126,$AD37/2,3-3))))</f>
        <v>0</v>
      </c>
      <c r="AY37" s="105"/>
      <c r="AZ37" s="105">
        <f>IF($AF37=AZ$14,$AD37,IF($AF37=AZ$124,$AD37/2,IF($AF37=AZ$125,$AD37/2,IF($AF37=AZ$126,$AD37/2,3-3))))</f>
        <v>0</v>
      </c>
      <c r="BA37" s="105"/>
      <c r="BB37" s="105">
        <f>IF($AF37=BB$14,$AD37,IF($AF37=BB$124,$AD37/2,IF($AF37=BB$125,$AD37/2,IF($AF37=BB$126,$AD37/2,3-3))))</f>
        <v>6</v>
      </c>
      <c r="BC37" s="105"/>
      <c r="BD37" s="105">
        <f>IF($AF37=BD$14,$AD37,IF($AF37=BD$124,$AD37/2,IF($AF37=BD$125,$AD37/2,IF($AF37=BD$126,$AD37/2,3-3))))</f>
        <v>0</v>
      </c>
      <c r="BE37" s="105"/>
      <c r="BF37" s="105">
        <f>IF($AF37=BF$14,$AD37,IF($AF37=BF$124,$AD37/2,IF($AF37=BF$125,$AD37/2,IF($AF37=BF$126,$AD37/2,3-3))))</f>
        <v>0</v>
      </c>
      <c r="BG37" s="105"/>
      <c r="BH37" s="105">
        <f>IF($AF37=BH$14,$AD37,IF($AF37=BH$124,$AD37/2,IF($AF37=BH$125,$AD37/2,IF($AF37=BH$126,$AD37/2,3-3))))</f>
        <v>0</v>
      </c>
      <c r="BI37" s="105"/>
      <c r="BJ37" s="105">
        <f>IF($AF37=BJ$14,$AD37,IF($AF37=BJ$124,$AD37/2,IF($AF37=BJ$125,$AD37/2,IF($AF37=BJ$126,$AD37/2,3-3))))</f>
        <v>0</v>
      </c>
      <c r="BK37" s="105"/>
      <c r="BL37" s="105">
        <f>IF($AF37=BL$14,$AD37,IF($AF37=BL$124,$AD37/2,IF($AF37=BL$125,$AD37/2,IF($AF37=BL$126,$AD37/2,3-3))))</f>
        <v>0</v>
      </c>
      <c r="BM37" s="105"/>
      <c r="BO37" s="10">
        <f t="shared" si="8"/>
        <v>0</v>
      </c>
      <c r="BR37" s="1"/>
      <c r="BS37" s="1"/>
    </row>
    <row r="38" spans="1:71" ht="15" customHeight="1" x14ac:dyDescent="0.2">
      <c r="A38" s="2">
        <v>2</v>
      </c>
      <c r="B38" s="133" t="s">
        <v>67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5"/>
      <c r="AD38" s="110">
        <v>7</v>
      </c>
      <c r="AE38" s="111"/>
      <c r="AF38" s="112">
        <v>5</v>
      </c>
      <c r="AG38" s="113"/>
      <c r="AH38" s="113"/>
      <c r="AI38" s="114"/>
      <c r="AJ38" s="112">
        <v>5</v>
      </c>
      <c r="AK38" s="114"/>
      <c r="AL38" s="115">
        <v>4</v>
      </c>
      <c r="AM38" s="116"/>
      <c r="AN38" s="117"/>
      <c r="AO38" s="115">
        <v>2</v>
      </c>
      <c r="AP38" s="116"/>
      <c r="AQ38" s="117"/>
      <c r="AR38" s="115">
        <v>2</v>
      </c>
      <c r="AS38" s="116"/>
      <c r="AT38" s="117"/>
      <c r="AU38" s="115">
        <v>3</v>
      </c>
      <c r="AV38" s="116"/>
      <c r="AW38" s="117"/>
      <c r="AX38" s="105">
        <f>IF($AF38=AX$14,$AD38,IF($AF38=AX$124,$AD38/2,IF($AF38=AX$125,$AD38/2,IF($AF38=AX$126,$AD38/2,3-3))))</f>
        <v>0</v>
      </c>
      <c r="AY38" s="105"/>
      <c r="AZ38" s="105">
        <f>IF($AF38=AZ$14,$AD38,IF($AF38=AZ$124,$AD38/2,IF($AF38=AZ$125,$AD38/2,IF($AF38=AZ$126,$AD38/2,3-3))))</f>
        <v>0</v>
      </c>
      <c r="BA38" s="105"/>
      <c r="BB38" s="105">
        <f>IF($AF38=BB$14,$AD38,IF($AF38=BB$124,$AD38/2,IF($AF38=BB$125,$AD38/2,IF($AF38=BB$126,$AD38/2,3-3))))</f>
        <v>0</v>
      </c>
      <c r="BC38" s="105"/>
      <c r="BD38" s="105">
        <f>IF($AF38=BD$14,$AD38,IF($AF38=BD$124,$AD38/2,IF($AF38=BD$125,$AD38/2,IF($AF38=BD$126,$AD38/2,3-3))))</f>
        <v>0</v>
      </c>
      <c r="BE38" s="105"/>
      <c r="BF38" s="105">
        <f>IF($AF38=BF$14,$AD38,IF($AF38=BF$124,$AD38/2,IF($AF38=BF$125,$AD38/2,IF($AF38=BF$126,$AD38/2,3-3))))</f>
        <v>7</v>
      </c>
      <c r="BG38" s="105"/>
      <c r="BH38" s="105">
        <f>IF($AF38=BH$14,$AD38,IF($AF38=BH$124,$AD38/2,IF($AF38=BH$125,$AD38/2,IF($AF38=BH$126,$AD38/2,3-3))))</f>
        <v>0</v>
      </c>
      <c r="BI38" s="105"/>
      <c r="BJ38" s="105">
        <f>IF($AF38=BJ$14,$AD38,IF($AF38=BJ$124,$AD38/2,IF($AF38=BJ$125,$AD38/2,IF($AF38=BJ$126,$AD38/2,3-3))))</f>
        <v>0</v>
      </c>
      <c r="BK38" s="105"/>
      <c r="BL38" s="105">
        <f>IF($AF38=BL$14,$AD38,IF($AF38=BL$124,$AD38/2,IF($AF38=BL$125,$AD38/2,IF($AF38=BL$126,$AD38/2,3-3))))</f>
        <v>0</v>
      </c>
      <c r="BM38" s="106"/>
      <c r="BO38" s="10">
        <f t="shared" si="8"/>
        <v>0</v>
      </c>
    </row>
    <row r="39" spans="1:71" ht="15" customHeight="1" x14ac:dyDescent="0.2">
      <c r="A39" s="2">
        <v>3</v>
      </c>
      <c r="B39" s="133" t="s">
        <v>85</v>
      </c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5"/>
      <c r="AD39" s="110">
        <v>11</v>
      </c>
      <c r="AE39" s="111"/>
      <c r="AF39" s="112">
        <v>3.4</v>
      </c>
      <c r="AG39" s="113"/>
      <c r="AH39" s="113"/>
      <c r="AI39" s="114"/>
      <c r="AJ39" s="112">
        <v>4</v>
      </c>
      <c r="AK39" s="114"/>
      <c r="AL39" s="115">
        <v>7</v>
      </c>
      <c r="AM39" s="116"/>
      <c r="AN39" s="117"/>
      <c r="AO39" s="115">
        <v>4</v>
      </c>
      <c r="AP39" s="116"/>
      <c r="AQ39" s="117"/>
      <c r="AR39" s="115">
        <v>3</v>
      </c>
      <c r="AS39" s="116"/>
      <c r="AT39" s="117"/>
      <c r="AU39" s="115">
        <v>4</v>
      </c>
      <c r="AV39" s="116"/>
      <c r="AW39" s="117"/>
      <c r="AX39" s="105">
        <f>IF($AF39=AX$14,$AD39,IF($AF39=AX$124,$AD39/2,IF($AF39=AX$125,$AD39/2,IF($AF39=AX$126,$AD39/2,3-3))))</f>
        <v>0</v>
      </c>
      <c r="AY39" s="105"/>
      <c r="AZ39" s="105">
        <f>IF($AF39=AZ$14,$AD39,IF($AF39=AZ$124,$AD39/2,IF($AF39=AZ$125,$AD39/2,IF($AF39=AZ$126,$AD39/2,3-3))))</f>
        <v>0</v>
      </c>
      <c r="BA39" s="105"/>
      <c r="BB39" s="105">
        <f>IF($AF39=BB$14,$AD39,IF($AF39=BB$124,$AD39/2,IF($AF39=BB$125,$AD39/2,IF($AF39=BB$126,$AD39/2,3-3))))</f>
        <v>5.5</v>
      </c>
      <c r="BC39" s="105"/>
      <c r="BD39" s="105">
        <f>IF($AF39=BD$14,$AD39,IF($AF39=BD$124,$AD39/2,IF($AF39=BD$125,$AD39/2,IF($AF39=BD$126,$AD39/2,3-3))))</f>
        <v>5.5</v>
      </c>
      <c r="BE39" s="105"/>
      <c r="BF39" s="105">
        <f>IF($AF39=BF$14,$AD39,IF($AF39=BF$124,$AD39/2,IF($AF39=BF$125,$AD39/2,IF($AF39=BF$126,$AD39/2,3-3))))</f>
        <v>0</v>
      </c>
      <c r="BG39" s="105"/>
      <c r="BH39" s="105">
        <f>IF($AF39=BH$14,$AD39,IF($AF39=BH$124,$AD39/2,IF($AF39=BH$125,$AD39/2,IF($AF39=BH$126,$AD39/2,3-3))))</f>
        <v>0</v>
      </c>
      <c r="BI39" s="105"/>
      <c r="BJ39" s="105">
        <f>IF($AF39=BJ$14,$AD39,IF($AF39=BJ$124,$AD39/2,IF($AF39=BJ$125,$AD39/2,IF($AF39=BJ$126,$AD39/2,3-3))))</f>
        <v>0</v>
      </c>
      <c r="BK39" s="105"/>
      <c r="BL39" s="105">
        <f>IF($AF39=BL$14,$AD39,IF($AF39=BL$124,$AD39/2,IF($AF39=BL$125,$AD39/2,IF($AF39=BL$126,$AD39/2,3-3))))</f>
        <v>0</v>
      </c>
      <c r="BM39" s="106"/>
      <c r="BO39" s="10">
        <f t="shared" si="8"/>
        <v>0</v>
      </c>
    </row>
    <row r="40" spans="1:71" ht="15" customHeight="1" x14ac:dyDescent="0.2">
      <c r="A40" s="2">
        <v>4</v>
      </c>
      <c r="B40" s="107" t="s">
        <v>86</v>
      </c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9"/>
      <c r="AD40" s="110">
        <v>2</v>
      </c>
      <c r="AE40" s="111"/>
      <c r="AF40" s="112">
        <v>1</v>
      </c>
      <c r="AG40" s="113"/>
      <c r="AH40" s="113"/>
      <c r="AI40" s="114"/>
      <c r="AJ40" s="112"/>
      <c r="AK40" s="114"/>
      <c r="AL40" s="115">
        <v>1</v>
      </c>
      <c r="AM40" s="116"/>
      <c r="AN40" s="117"/>
      <c r="AO40" s="115">
        <v>1</v>
      </c>
      <c r="AP40" s="116"/>
      <c r="AQ40" s="117"/>
      <c r="AR40" s="115">
        <v>0</v>
      </c>
      <c r="AS40" s="116"/>
      <c r="AT40" s="117"/>
      <c r="AU40" s="115">
        <v>1</v>
      </c>
      <c r="AV40" s="116"/>
      <c r="AW40" s="117"/>
      <c r="AX40" s="105">
        <f>IF($AF40=AX$14,$AD40,IF($AF40=AX$124,$AD40/2,IF($AF40=AX$125,$AD40/2,IF($AF40=AX$126,$AD40/2,3-3))))</f>
        <v>2</v>
      </c>
      <c r="AY40" s="105"/>
      <c r="AZ40" s="105">
        <f>IF($AF40=AZ$14,$AD40,IF($AF40=AZ$124,$AD40/2,IF($AF40=AZ$125,$AD40/2,IF($AF40=AZ$126,$AD40/2,3-3))))</f>
        <v>0</v>
      </c>
      <c r="BA40" s="105"/>
      <c r="BB40" s="105">
        <f>IF($AF40=BB$14,$AD40,IF($AF40=BB$124,$AD40/2,IF($AF40=BB$125,$AD40/2,IF($AF40=BB$126,$AD40/2,3-3))))</f>
        <v>0</v>
      </c>
      <c r="BC40" s="105"/>
      <c r="BD40" s="105">
        <f>IF($AF40=BD$14,$AD40,IF($AF40=BD$124,$AD40/2,IF($AF40=BD$125,$AD40/2,IF($AF40=BD$126,$AD40/2,3-3))))</f>
        <v>0</v>
      </c>
      <c r="BE40" s="105"/>
      <c r="BF40" s="105">
        <f>IF($AF40=BF$14,$AD40,IF($AF40=BF$124,$AD40/2,IF($AF40=BF$125,$AD40/2,IF($AF40=BF$126,$AD40/2,3-3))))</f>
        <v>0</v>
      </c>
      <c r="BG40" s="105"/>
      <c r="BH40" s="105">
        <f>IF($AF40=BH$14,$AD40,IF($AF40=BH$124,$AD40/2,IF($AF40=BH$125,$AD40/2,IF($AF40=BH$126,$AD40/2,3-3))))</f>
        <v>0</v>
      </c>
      <c r="BI40" s="105"/>
      <c r="BJ40" s="105">
        <f>IF($AF40=BJ$14,$AD40,IF($AF40=BJ$124,$AD40/2,IF($AF40=BJ$125,$AD40/2,IF($AF40=BJ$126,$AD40/2,3-3))))</f>
        <v>0</v>
      </c>
      <c r="BK40" s="105"/>
      <c r="BL40" s="105">
        <f>IF($AF40=BL$14,$AD40,IF($AF40=BL$124,$AD40/2,IF($AF40=BL$125,$AD40/2,IF($AF40=BL$126,$AD40/2,3-3))))</f>
        <v>0</v>
      </c>
      <c r="BM40" s="106"/>
      <c r="BO40" s="10">
        <f t="shared" si="8"/>
        <v>0</v>
      </c>
    </row>
    <row r="41" spans="1:71" ht="15" customHeight="1" x14ac:dyDescent="0.2">
      <c r="A41" s="2">
        <v>5</v>
      </c>
      <c r="B41" s="107" t="s">
        <v>87</v>
      </c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9"/>
      <c r="AD41" s="110">
        <v>4</v>
      </c>
      <c r="AE41" s="111"/>
      <c r="AF41" s="112">
        <v>2</v>
      </c>
      <c r="AG41" s="113"/>
      <c r="AH41" s="113"/>
      <c r="AI41" s="114"/>
      <c r="AJ41" s="112"/>
      <c r="AK41" s="114"/>
      <c r="AL41" s="115">
        <v>2</v>
      </c>
      <c r="AM41" s="116"/>
      <c r="AN41" s="117"/>
      <c r="AO41" s="115">
        <v>1</v>
      </c>
      <c r="AP41" s="116"/>
      <c r="AQ41" s="117"/>
      <c r="AR41" s="115">
        <v>1</v>
      </c>
      <c r="AS41" s="116"/>
      <c r="AT41" s="117"/>
      <c r="AU41" s="115">
        <v>2</v>
      </c>
      <c r="AV41" s="116"/>
      <c r="AW41" s="117"/>
      <c r="AX41" s="105">
        <f>IF($AF41=AX$14,$AD41,IF($AF41=AX$124,$AD41/2,IF($AF41=AX$125,$AD41/2,IF($AF41=AX$126,$AD41/2,3-3))))</f>
        <v>0</v>
      </c>
      <c r="AY41" s="105"/>
      <c r="AZ41" s="105">
        <f>IF($AF41=AZ$14,$AD41,IF($AF41=AZ$124,$AD41/2,IF($AF41=AZ$125,$AD41/2,IF($AF41=AZ$126,$AD41/2,3-3))))</f>
        <v>4</v>
      </c>
      <c r="BA41" s="105"/>
      <c r="BB41" s="105">
        <f>IF($AF41=BB$14,$AD41,IF($AF41=BB$124,$AD41/2,IF($AF41=BB$125,$AD41/2,IF($AF41=BB$126,$AD41/2,3-3))))</f>
        <v>0</v>
      </c>
      <c r="BC41" s="105"/>
      <c r="BD41" s="105">
        <f>IF($AF41=BD$14,$AD41,IF($AF41=BD$124,$AD41/2,IF($AF41=BD$125,$AD41/2,IF($AF41=BD$126,$AD41/2,3-3))))</f>
        <v>0</v>
      </c>
      <c r="BE41" s="105"/>
      <c r="BF41" s="105">
        <f>IF($AF41=BF$14,$AD41,IF($AF41=BF$124,$AD41/2,IF($AF41=BF$125,$AD41/2,IF($AF41=BF$126,$AD41/2,3-3))))</f>
        <v>0</v>
      </c>
      <c r="BG41" s="105"/>
      <c r="BH41" s="105">
        <f>IF($AF41=BH$14,$AD41,IF($AF41=BH$124,$AD41/2,IF($AF41=BH$125,$AD41/2,IF($AF41=BH$126,$AD41/2,3-3))))</f>
        <v>0</v>
      </c>
      <c r="BI41" s="105"/>
      <c r="BJ41" s="105">
        <f>IF($AF41=BJ$14,$AD41,IF($AF41=BJ$124,$AD41/2,IF($AF41=BJ$125,$AD41/2,IF($AF41=BJ$126,$AD41/2,3-3))))</f>
        <v>0</v>
      </c>
      <c r="BK41" s="105"/>
      <c r="BL41" s="105">
        <f>IF($AF41=BL$14,$AD41,IF($AF41=BL$124,$AD41/2,IF($AF41=BL$125,$AD41/2,IF($AF41=BL$126,$AD41/2,3-3))))</f>
        <v>0</v>
      </c>
      <c r="BM41" s="106"/>
      <c r="BO41" s="10">
        <f t="shared" si="8"/>
        <v>0</v>
      </c>
    </row>
    <row r="42" spans="1:71" ht="15" customHeight="1" x14ac:dyDescent="0.2">
      <c r="A42" s="2">
        <v>6</v>
      </c>
      <c r="B42" s="133" t="s">
        <v>88</v>
      </c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5"/>
      <c r="AD42" s="110">
        <v>3</v>
      </c>
      <c r="AE42" s="111"/>
      <c r="AF42" s="112">
        <v>4</v>
      </c>
      <c r="AG42" s="113"/>
      <c r="AH42" s="113"/>
      <c r="AI42" s="114"/>
      <c r="AJ42" s="112"/>
      <c r="AK42" s="114"/>
      <c r="AL42" s="115">
        <v>2</v>
      </c>
      <c r="AM42" s="116"/>
      <c r="AN42" s="117"/>
      <c r="AO42" s="115">
        <v>1</v>
      </c>
      <c r="AP42" s="116"/>
      <c r="AQ42" s="117"/>
      <c r="AR42" s="115">
        <v>1</v>
      </c>
      <c r="AS42" s="116"/>
      <c r="AT42" s="117"/>
      <c r="AU42" s="115">
        <v>1</v>
      </c>
      <c r="AV42" s="116"/>
      <c r="AW42" s="117"/>
      <c r="AX42" s="105">
        <f>IF($AF42=AX$14,$AD42,IF($AF42=AX$124,$AD42/2,IF($AF42=AX$125,$AD42/2,IF($AF42=AX$126,$AD42/2,3-3))))</f>
        <v>0</v>
      </c>
      <c r="AY42" s="105"/>
      <c r="AZ42" s="105">
        <f>IF($AF42=AZ$14,$AD42,IF($AF42=AZ$124,$AD42/2,IF($AF42=AZ$125,$AD42/2,IF($AF42=AZ$126,$AD42/2,3-3))))</f>
        <v>0</v>
      </c>
      <c r="BA42" s="105"/>
      <c r="BB42" s="105">
        <f>IF($AF42=BB$14,$AD42,IF($AF42=BB$124,$AD42/2,IF($AF42=BB$125,$AD42/2,IF($AF42=BB$126,$AD42/2,3-3))))</f>
        <v>0</v>
      </c>
      <c r="BC42" s="105"/>
      <c r="BD42" s="105">
        <f>IF($AF42=BD$14,$AD42,IF($AF42=BD$124,$AD42/2,IF($AF42=BD$125,$AD42/2,IF($AF42=BD$126,$AD42/2,3-3))))</f>
        <v>3</v>
      </c>
      <c r="BE42" s="105"/>
      <c r="BF42" s="105">
        <f>IF($AF42=BF$14,$AD42,IF($AF42=BF$124,$AD42/2,IF($AF42=BF$125,$AD42/2,IF($AF42=BF$126,$AD42/2,3-3))))</f>
        <v>0</v>
      </c>
      <c r="BG42" s="105"/>
      <c r="BH42" s="105">
        <f>IF($AF42=BH$14,$AD42,IF($AF42=BH$124,$AD42/2,IF($AF42=BH$125,$AD42/2,IF($AF42=BH$126,$AD42/2,3-3))))</f>
        <v>0</v>
      </c>
      <c r="BI42" s="105"/>
      <c r="BJ42" s="105">
        <f>IF($AF42=BJ$14,$AD42,IF($AF42=BJ$124,$AD42/2,IF($AF42=BJ$125,$AD42/2,IF($AF42=BJ$126,$AD42/2,3-3))))</f>
        <v>0</v>
      </c>
      <c r="BK42" s="105"/>
      <c r="BL42" s="105">
        <f>IF($AF42=BL$14,$AD42,IF($AF42=BL$124,$AD42/2,IF($AF42=BL$125,$AD42/2,IF($AF42=BL$126,$AD42/2,3-3))))</f>
        <v>0</v>
      </c>
      <c r="BM42" s="106"/>
      <c r="BO42" s="10">
        <f t="shared" si="8"/>
        <v>0</v>
      </c>
    </row>
    <row r="43" spans="1:71" s="50" customFormat="1" ht="18" customHeight="1" x14ac:dyDescent="0.25">
      <c r="A43" s="49" t="s">
        <v>44</v>
      </c>
      <c r="B43" s="233" t="s">
        <v>37</v>
      </c>
      <c r="C43" s="233"/>
      <c r="D43" s="233"/>
      <c r="E43" s="233"/>
      <c r="F43" s="233"/>
      <c r="G43" s="233"/>
      <c r="H43" s="233"/>
      <c r="I43" s="233"/>
      <c r="J43" s="233"/>
      <c r="K43" s="233"/>
      <c r="L43" s="233"/>
      <c r="M43" s="233"/>
      <c r="N43" s="233"/>
      <c r="O43" s="233"/>
      <c r="P43" s="233"/>
      <c r="Q43" s="233"/>
      <c r="R43" s="233"/>
      <c r="S43" s="233"/>
      <c r="T43" s="233"/>
      <c r="U43" s="233"/>
      <c r="V43" s="233"/>
      <c r="W43" s="233"/>
      <c r="X43" s="233"/>
      <c r="Y43" s="233"/>
      <c r="Z43" s="233"/>
      <c r="AA43" s="233"/>
      <c r="AB43" s="233"/>
      <c r="AC43" s="233"/>
      <c r="AD43" s="159">
        <f>SUM(AD44:AE53)</f>
        <v>51</v>
      </c>
      <c r="AE43" s="159"/>
      <c r="AF43" s="159"/>
      <c r="AG43" s="159"/>
      <c r="AH43" s="159"/>
      <c r="AI43" s="159"/>
      <c r="AJ43" s="212"/>
      <c r="AK43" s="212"/>
      <c r="AL43" s="212">
        <f t="shared" ref="AL43" si="26">AO43+AR43</f>
        <v>34</v>
      </c>
      <c r="AM43" s="212"/>
      <c r="AN43" s="212"/>
      <c r="AO43" s="212">
        <f>SUM(AO44:AQ53)</f>
        <v>17</v>
      </c>
      <c r="AP43" s="212"/>
      <c r="AQ43" s="212"/>
      <c r="AR43" s="212">
        <f>SUM(AR44:AT53)</f>
        <v>17</v>
      </c>
      <c r="AS43" s="212"/>
      <c r="AT43" s="212"/>
      <c r="AU43" s="212">
        <f t="shared" ref="AU43" si="27">AD43-AL43</f>
        <v>17</v>
      </c>
      <c r="AV43" s="212"/>
      <c r="AW43" s="212"/>
      <c r="AX43" s="211">
        <f>SUM(AX44:AY53)</f>
        <v>3</v>
      </c>
      <c r="AY43" s="211"/>
      <c r="AZ43" s="211">
        <f>SUM(AZ44:BA53)</f>
        <v>0</v>
      </c>
      <c r="BA43" s="211"/>
      <c r="BB43" s="211">
        <f>SUM(BB44:BC53)</f>
        <v>0</v>
      </c>
      <c r="BC43" s="211"/>
      <c r="BD43" s="211">
        <f>SUM(BD44:BE53)</f>
        <v>0</v>
      </c>
      <c r="BE43" s="211"/>
      <c r="BF43" s="211">
        <f>SUM(BF44:BG53)</f>
        <v>12</v>
      </c>
      <c r="BG43" s="211"/>
      <c r="BH43" s="211">
        <f>SUM(BH44:BI53)</f>
        <v>12</v>
      </c>
      <c r="BI43" s="211"/>
      <c r="BJ43" s="211">
        <f>SUM(BJ44:BK53)</f>
        <v>15</v>
      </c>
      <c r="BK43" s="211"/>
      <c r="BL43" s="211">
        <f>SUM(BL44:BM53)</f>
        <v>9</v>
      </c>
      <c r="BM43" s="254"/>
      <c r="BO43" s="44">
        <f t="shared" si="8"/>
        <v>0</v>
      </c>
    </row>
    <row r="44" spans="1:71" ht="14.65" customHeight="1" x14ac:dyDescent="0.2">
      <c r="A44" s="2">
        <v>1</v>
      </c>
      <c r="B44" s="107" t="s">
        <v>89</v>
      </c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9"/>
      <c r="AD44" s="110">
        <v>3</v>
      </c>
      <c r="AE44" s="111"/>
      <c r="AF44" s="204">
        <v>1</v>
      </c>
      <c r="AG44" s="205"/>
      <c r="AH44" s="205"/>
      <c r="AI44" s="206"/>
      <c r="AJ44" s="128"/>
      <c r="AK44" s="129"/>
      <c r="AL44" s="115">
        <v>2</v>
      </c>
      <c r="AM44" s="116"/>
      <c r="AN44" s="117"/>
      <c r="AO44" s="207">
        <v>1</v>
      </c>
      <c r="AP44" s="208"/>
      <c r="AQ44" s="209"/>
      <c r="AR44" s="207">
        <v>1</v>
      </c>
      <c r="AS44" s="208"/>
      <c r="AT44" s="209"/>
      <c r="AU44" s="207">
        <v>1</v>
      </c>
      <c r="AV44" s="208"/>
      <c r="AW44" s="209"/>
      <c r="AX44" s="105">
        <f>IF($AF44=AX$14,$AD44,IF($AF44=AX$124,$AD44/2,IF($AF44=AX$125,$AD44/2,IF($AF44=AX$126,$AD44/2,3-3))))</f>
        <v>3</v>
      </c>
      <c r="AY44" s="105"/>
      <c r="AZ44" s="105">
        <f>IF($AF44=AZ$14,$AD44,IF($AF44=AZ$124,$AD44/2,IF($AF44=AZ$125,$AD44/2,IF($AF44=AZ$126,$AD44/2,3-3))))</f>
        <v>0</v>
      </c>
      <c r="BA44" s="105"/>
      <c r="BB44" s="105">
        <f>IF($AF44=BB$14,$AD44,IF($AF44=BB$124,$AD44/2,IF($AF44=BB$125,$AD44/2,IF($AF44=BB$126,$AD44/2,3-3))))</f>
        <v>0</v>
      </c>
      <c r="BC44" s="105"/>
      <c r="BD44" s="105">
        <f>IF($AF44=BD$14,$AD44,IF($AF44=BD$124,$AD44/2,IF($AF44=BD$125,$AD44/2,IF($AF44=BD$126,$AD44/2,3-3))))</f>
        <v>0</v>
      </c>
      <c r="BE44" s="105"/>
      <c r="BF44" s="105">
        <f>IF($AF44=BF$14,$AD44,IF($AF44=BF$124,$AD44/2,IF($AF44=BF$125,$AD44/2,IF($AF44=BF$126,$AD44/2,3-3))))</f>
        <v>0</v>
      </c>
      <c r="BG44" s="105"/>
      <c r="BH44" s="105">
        <f>IF($AF44=BH$14,$AD44,IF($AF44=BH$124,$AD44/2,IF($AF44=BH$125,$AD44/2,IF($AF44=BH$126,$AD44/2,3-3))))</f>
        <v>0</v>
      </c>
      <c r="BI44" s="105"/>
      <c r="BJ44" s="105">
        <f>IF($AF44=BJ$14,$AD44,IF($AF44=BJ$124,$AD44/2,IF($AF44=BJ$125,$AD44/2,IF($AF44=BJ$126,$AD44/2,3-3))))</f>
        <v>0</v>
      </c>
      <c r="BK44" s="105"/>
      <c r="BL44" s="105">
        <f>IF($AF44=BL$14,$AD44,IF($AF44=BL$124,$AD44/2,IF($AF44=BL$125,$AD44/2,IF($AF44=BL$126,$AD44/2,3-3))))</f>
        <v>0</v>
      </c>
      <c r="BM44" s="106"/>
      <c r="BO44" s="10">
        <f t="shared" si="8"/>
        <v>0</v>
      </c>
    </row>
    <row r="45" spans="1:71" ht="14.65" customHeight="1" x14ac:dyDescent="0.2">
      <c r="A45" s="2">
        <v>2</v>
      </c>
      <c r="B45" s="107" t="s">
        <v>90</v>
      </c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9"/>
      <c r="AD45" s="110">
        <v>6</v>
      </c>
      <c r="AE45" s="111"/>
      <c r="AF45" s="128">
        <v>5</v>
      </c>
      <c r="AG45" s="154"/>
      <c r="AH45" s="154"/>
      <c r="AI45" s="129"/>
      <c r="AJ45" s="128"/>
      <c r="AK45" s="129"/>
      <c r="AL45" s="115">
        <v>4</v>
      </c>
      <c r="AM45" s="116"/>
      <c r="AN45" s="117"/>
      <c r="AO45" s="115">
        <v>2</v>
      </c>
      <c r="AP45" s="116"/>
      <c r="AQ45" s="117"/>
      <c r="AR45" s="115">
        <v>2</v>
      </c>
      <c r="AS45" s="116"/>
      <c r="AT45" s="117"/>
      <c r="AU45" s="115">
        <v>2</v>
      </c>
      <c r="AV45" s="116"/>
      <c r="AW45" s="117"/>
      <c r="AX45" s="105">
        <f>IF($AF45=AX$14,$AD45,IF($AF45=AX$124,$AD45/2,IF($AF45=AX$125,$AD45/2,IF($AF45=AX$126,$AD45/2,3-3))))</f>
        <v>0</v>
      </c>
      <c r="AY45" s="105"/>
      <c r="AZ45" s="105">
        <f>IF($AF45=AZ$14,$AD45,IF($AF45=AZ$124,$AD45/2,IF($AF45=AZ$125,$AD45/2,IF($AF45=AZ$126,$AD45/2,3-3))))</f>
        <v>0</v>
      </c>
      <c r="BA45" s="105"/>
      <c r="BB45" s="105">
        <f>IF($AF45=BB$14,$AD45,IF($AF45=BB$124,$AD45/2,IF($AF45=BB$125,$AD45/2,IF($AF45=BB$126,$AD45/2,3-3))))</f>
        <v>0</v>
      </c>
      <c r="BC45" s="105"/>
      <c r="BD45" s="105">
        <f>IF($AF45=BD$14,$AD45,IF($AF45=BD$124,$AD45/2,IF($AF45=BD$125,$AD45/2,IF($AF45=BD$126,$AD45/2,3-3))))</f>
        <v>0</v>
      </c>
      <c r="BE45" s="105"/>
      <c r="BF45" s="105">
        <f>IF($AF45=BF$14,$AD45,IF($AF45=BF$124,$AD45/2,IF($AF45=BF$125,$AD45/2,IF($AF45=BF$126,$AD45/2,3-3))))</f>
        <v>6</v>
      </c>
      <c r="BG45" s="105"/>
      <c r="BH45" s="105">
        <f>IF($AF45=BH$14,$AD45,IF($AF45=BH$124,$AD45/2,IF($AF45=BH$125,$AD45/2,IF($AF45=BH$126,$AD45/2,3-3))))</f>
        <v>0</v>
      </c>
      <c r="BI45" s="105"/>
      <c r="BJ45" s="105">
        <f>IF($AF45=BJ$14,$AD45,IF($AF45=BJ$124,$AD45/2,IF($AF45=BJ$125,$AD45/2,IF($AF45=BJ$126,$AD45/2,3-3))))</f>
        <v>0</v>
      </c>
      <c r="BK45" s="105"/>
      <c r="BL45" s="105">
        <f>IF($AF45=BL$14,$AD45,IF($AF45=BL$124,$AD45/2,IF($AF45=BL$125,$AD45/2,IF($AF45=BL$126,$AD45/2,3-3))))</f>
        <v>0</v>
      </c>
      <c r="BM45" s="106"/>
      <c r="BO45" s="10">
        <f t="shared" si="8"/>
        <v>0</v>
      </c>
    </row>
    <row r="46" spans="1:71" ht="14.65" customHeight="1" x14ac:dyDescent="0.2">
      <c r="A46" s="2">
        <v>3</v>
      </c>
      <c r="B46" s="107" t="s">
        <v>91</v>
      </c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9"/>
      <c r="AD46" s="110">
        <v>6</v>
      </c>
      <c r="AE46" s="111"/>
      <c r="AF46" s="128">
        <v>7</v>
      </c>
      <c r="AG46" s="154"/>
      <c r="AH46" s="154"/>
      <c r="AI46" s="129"/>
      <c r="AJ46" s="128">
        <v>7</v>
      </c>
      <c r="AK46" s="129"/>
      <c r="AL46" s="115">
        <v>4</v>
      </c>
      <c r="AM46" s="116"/>
      <c r="AN46" s="117"/>
      <c r="AO46" s="115">
        <v>2</v>
      </c>
      <c r="AP46" s="116"/>
      <c r="AQ46" s="117"/>
      <c r="AR46" s="115">
        <v>2</v>
      </c>
      <c r="AS46" s="116"/>
      <c r="AT46" s="117"/>
      <c r="AU46" s="115">
        <v>2</v>
      </c>
      <c r="AV46" s="116"/>
      <c r="AW46" s="117"/>
      <c r="AX46" s="105">
        <f>IF($AF46=AX$14,$AD46,IF($AF46=AX$124,$AD46/2,IF($AF46=AX$125,$AD46/2,IF($AF46=AX$126,$AD46/2,3-3))))</f>
        <v>0</v>
      </c>
      <c r="AY46" s="105"/>
      <c r="AZ46" s="105">
        <f>IF($AF46=AZ$14,$AD46,IF($AF46=AZ$124,$AD46/2,IF($AF46=AZ$125,$AD46/2,IF($AF46=AZ$126,$AD46/2,3-3))))</f>
        <v>0</v>
      </c>
      <c r="BA46" s="105"/>
      <c r="BB46" s="105">
        <f>IF($AF46=BB$14,$AD46,IF($AF46=BB$124,$AD46/2,IF($AF46=BB$125,$AD46/2,IF($AF46=BB$126,$AD46/2,3-3))))</f>
        <v>0</v>
      </c>
      <c r="BC46" s="105"/>
      <c r="BD46" s="105">
        <f>IF($AF46=BD$14,$AD46,IF($AF46=BD$124,$AD46/2,IF($AF46=BD$125,$AD46/2,IF($AF46=BD$126,$AD46/2,3-3))))</f>
        <v>0</v>
      </c>
      <c r="BE46" s="105"/>
      <c r="BF46" s="105">
        <f>IF($AF46=BF$14,$AD46,IF($AF46=BF$124,$AD46/2,IF($AF46=BF$125,$AD46/2,IF($AF46=BF$126,$AD46/2,3-3))))</f>
        <v>0</v>
      </c>
      <c r="BG46" s="105"/>
      <c r="BH46" s="105">
        <f>IF($AF46=BH$14,$AD46,IF($AF46=BH$124,$AD46/2,IF($AF46=BH$125,$AD46/2,IF($AF46=BH$126,$AD46/2,3-3))))</f>
        <v>0</v>
      </c>
      <c r="BI46" s="105"/>
      <c r="BJ46" s="105">
        <f>IF($AF46=BJ$14,$AD46,IF($AF46=BJ$124,$AD46/2,IF($AF46=BJ$125,$AD46/2,IF($AF46=BJ$126,$AD46/2,3-3))))</f>
        <v>6</v>
      </c>
      <c r="BK46" s="105"/>
      <c r="BL46" s="105">
        <f>IF($AF46=BL$14,$AD46,IF($AF46=BL$124,$AD46/2,IF($AF46=BL$125,$AD46/2,IF($AF46=BL$126,$AD46/2,3-3))))</f>
        <v>0</v>
      </c>
      <c r="BM46" s="106"/>
      <c r="BO46" s="10">
        <f t="shared" si="8"/>
        <v>0</v>
      </c>
    </row>
    <row r="47" spans="1:71" ht="14.65" customHeight="1" x14ac:dyDescent="0.2">
      <c r="A47" s="2">
        <v>4</v>
      </c>
      <c r="B47" s="107" t="s">
        <v>92</v>
      </c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9"/>
      <c r="AD47" s="110">
        <v>6</v>
      </c>
      <c r="AE47" s="111"/>
      <c r="AF47" s="128">
        <v>6</v>
      </c>
      <c r="AG47" s="154"/>
      <c r="AH47" s="154"/>
      <c r="AI47" s="129"/>
      <c r="AJ47" s="128">
        <v>6</v>
      </c>
      <c r="AK47" s="129"/>
      <c r="AL47" s="115">
        <v>4</v>
      </c>
      <c r="AM47" s="116"/>
      <c r="AN47" s="117"/>
      <c r="AO47" s="115">
        <v>2</v>
      </c>
      <c r="AP47" s="116"/>
      <c r="AQ47" s="117"/>
      <c r="AR47" s="115">
        <v>2</v>
      </c>
      <c r="AS47" s="116"/>
      <c r="AT47" s="117"/>
      <c r="AU47" s="115">
        <v>2</v>
      </c>
      <c r="AV47" s="116"/>
      <c r="AW47" s="117"/>
      <c r="AX47" s="105">
        <f>IF($AF47=AX$14,$AD47,IF($AF47=AX$124,$AD47/2,IF($AF47=AX$125,$AD47/2,IF($AF47=AX$126,$AD47/2,3-3))))</f>
        <v>0</v>
      </c>
      <c r="AY47" s="105"/>
      <c r="AZ47" s="105">
        <f>IF($AF47=AZ$14,$AD47,IF($AF47=AZ$124,$AD47/2,IF($AF47=AZ$125,$AD47/2,IF($AF47=AZ$126,$AD47/2,3-3))))</f>
        <v>0</v>
      </c>
      <c r="BA47" s="105"/>
      <c r="BB47" s="105">
        <f>IF($AF47=BB$14,$AD47,IF($AF47=BB$124,$AD47/2,IF($AF47=BB$125,$AD47/2,IF($AF47=BB$126,$AD47/2,3-3))))</f>
        <v>0</v>
      </c>
      <c r="BC47" s="105"/>
      <c r="BD47" s="105">
        <f>IF($AF47=BD$14,$AD47,IF($AF47=BD$124,$AD47/2,IF($AF47=BD$125,$AD47/2,IF($AF47=BD$126,$AD47/2,3-3))))</f>
        <v>0</v>
      </c>
      <c r="BE47" s="105"/>
      <c r="BF47" s="105">
        <f>IF($AF47=BF$14,$AD47,IF($AF47=BF$124,$AD47/2,IF($AF47=BF$125,$AD47/2,IF($AF47=BF$126,$AD47/2,3-3))))</f>
        <v>0</v>
      </c>
      <c r="BG47" s="105"/>
      <c r="BH47" s="105">
        <f>IF($AF47=BH$14,$AD47,IF($AF47=BH$124,$AD47/2,IF($AF47=BH$125,$AD47/2,IF($AF47=BH$126,$AD47/2,3-3))))</f>
        <v>6</v>
      </c>
      <c r="BI47" s="105"/>
      <c r="BJ47" s="105">
        <f>IF($AF47=BJ$14,$AD47,IF($AF47=BJ$124,$AD47/2,IF($AF47=BJ$125,$AD47/2,IF($AF47=BJ$126,$AD47/2,3-3))))</f>
        <v>0</v>
      </c>
      <c r="BK47" s="105"/>
      <c r="BL47" s="105">
        <f>IF($AF47=BL$14,$AD47,IF($AF47=BL$124,$AD47/2,IF($AF47=BL$125,$AD47/2,IF($AF47=BL$126,$AD47/2,3-3))))</f>
        <v>0</v>
      </c>
      <c r="BM47" s="106"/>
      <c r="BO47" s="10">
        <f t="shared" si="8"/>
        <v>0</v>
      </c>
    </row>
    <row r="48" spans="1:71" ht="14.65" customHeight="1" x14ac:dyDescent="0.2">
      <c r="A48" s="2">
        <v>5</v>
      </c>
      <c r="B48" s="107" t="s">
        <v>93</v>
      </c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9"/>
      <c r="AD48" s="110">
        <v>6</v>
      </c>
      <c r="AE48" s="111"/>
      <c r="AF48" s="128">
        <v>7</v>
      </c>
      <c r="AG48" s="154"/>
      <c r="AH48" s="154"/>
      <c r="AI48" s="129"/>
      <c r="AJ48" s="128">
        <v>7</v>
      </c>
      <c r="AK48" s="129"/>
      <c r="AL48" s="115">
        <v>4</v>
      </c>
      <c r="AM48" s="116"/>
      <c r="AN48" s="117"/>
      <c r="AO48" s="115">
        <v>2</v>
      </c>
      <c r="AP48" s="116"/>
      <c r="AQ48" s="117"/>
      <c r="AR48" s="115">
        <v>2</v>
      </c>
      <c r="AS48" s="116"/>
      <c r="AT48" s="117"/>
      <c r="AU48" s="115">
        <v>2</v>
      </c>
      <c r="AV48" s="116"/>
      <c r="AW48" s="117"/>
      <c r="AX48" s="105">
        <f>IF($AF48=AX$14,$AD48,IF($AF48=AX$124,$AD48/2,IF($AF48=AX$125,$AD48/2,IF($AF48=AX$126,$AD48/2,3-3))))</f>
        <v>0</v>
      </c>
      <c r="AY48" s="105"/>
      <c r="AZ48" s="105">
        <f>IF($AF48=AZ$14,$AD48,IF($AF48=AZ$124,$AD48/2,IF($AF48=AZ$125,$AD48/2,IF($AF48=AZ$126,$AD48/2,3-3))))</f>
        <v>0</v>
      </c>
      <c r="BA48" s="105"/>
      <c r="BB48" s="105">
        <f>IF($AF48=BB$14,$AD48,IF($AF48=BB$124,$AD48/2,IF($AF48=BB$125,$AD48/2,IF($AF48=BB$126,$AD48/2,3-3))))</f>
        <v>0</v>
      </c>
      <c r="BC48" s="105"/>
      <c r="BD48" s="105">
        <f>IF($AF48=BD$14,$AD48,IF($AF48=BD$124,$AD48/2,IF($AF48=BD$125,$AD48/2,IF($AF48=BD$126,$AD48/2,3-3))))</f>
        <v>0</v>
      </c>
      <c r="BE48" s="105"/>
      <c r="BF48" s="105">
        <f>IF($AF48=BF$14,$AD48,IF($AF48=BF$124,$AD48/2,IF($AF48=BF$125,$AD48/2,IF($AF48=BF$126,$AD48/2,3-3))))</f>
        <v>0</v>
      </c>
      <c r="BG48" s="105"/>
      <c r="BH48" s="105">
        <f>IF($AF48=BH$14,$AD48,IF($AF48=BH$124,$AD48/2,IF($AF48=BH$125,$AD48/2,IF($AF48=BH$126,$AD48/2,3-3))))</f>
        <v>0</v>
      </c>
      <c r="BI48" s="105"/>
      <c r="BJ48" s="105">
        <f>IF($AF48=BJ$14,$AD48,IF($AF48=BJ$124,$AD48/2,IF($AF48=BJ$125,$AD48/2,IF($AF48=BJ$126,$AD48/2,3-3))))</f>
        <v>6</v>
      </c>
      <c r="BK48" s="105"/>
      <c r="BL48" s="105">
        <f>IF($AF48=BL$14,$AD48,IF($AF48=BL$124,$AD48/2,IF($AF48=BL$125,$AD48/2,IF($AF48=BL$126,$AD48/2,3-3))))</f>
        <v>0</v>
      </c>
      <c r="BM48" s="106"/>
      <c r="BO48" s="10">
        <f t="shared" si="8"/>
        <v>0</v>
      </c>
    </row>
    <row r="49" spans="1:67" ht="14.65" customHeight="1" x14ac:dyDescent="0.2">
      <c r="A49" s="2">
        <v>6</v>
      </c>
      <c r="B49" s="133" t="s">
        <v>70</v>
      </c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5"/>
      <c r="AD49" s="110">
        <v>6</v>
      </c>
      <c r="AE49" s="111"/>
      <c r="AF49" s="128">
        <v>5</v>
      </c>
      <c r="AG49" s="154"/>
      <c r="AH49" s="154"/>
      <c r="AI49" s="129"/>
      <c r="AJ49" s="128">
        <v>5</v>
      </c>
      <c r="AK49" s="129"/>
      <c r="AL49" s="115">
        <v>4</v>
      </c>
      <c r="AM49" s="116"/>
      <c r="AN49" s="117"/>
      <c r="AO49" s="115">
        <v>2</v>
      </c>
      <c r="AP49" s="116"/>
      <c r="AQ49" s="117"/>
      <c r="AR49" s="115">
        <v>2</v>
      </c>
      <c r="AS49" s="116"/>
      <c r="AT49" s="117"/>
      <c r="AU49" s="115">
        <v>2</v>
      </c>
      <c r="AV49" s="116"/>
      <c r="AW49" s="117"/>
      <c r="AX49" s="105">
        <f>IF($AF49=AX$14,$AD49,IF($AF49=AX$124,$AD49/2,IF($AF49=AX$125,$AD49/2,IF($AF49=AX$126,$AD49/2,3-3))))</f>
        <v>0</v>
      </c>
      <c r="AY49" s="105"/>
      <c r="AZ49" s="105">
        <f>IF($AF49=AZ$14,$AD49,IF($AF49=AZ$124,$AD49/2,IF($AF49=AZ$125,$AD49/2,IF($AF49=AZ$126,$AD49/2,3-3))))</f>
        <v>0</v>
      </c>
      <c r="BA49" s="105"/>
      <c r="BB49" s="105">
        <f>IF($AF49=BB$14,$AD49,IF($AF49=BB$124,$AD49/2,IF($AF49=BB$125,$AD49/2,IF($AF49=BB$126,$AD49/2,3-3))))</f>
        <v>0</v>
      </c>
      <c r="BC49" s="105"/>
      <c r="BD49" s="105">
        <f>IF($AF49=BD$14,$AD49,IF($AF49=BD$124,$AD49/2,IF($AF49=BD$125,$AD49/2,IF($AF49=BD$126,$AD49/2,3-3))))</f>
        <v>0</v>
      </c>
      <c r="BE49" s="105"/>
      <c r="BF49" s="105">
        <f>IF($AF49=BF$14,$AD49,IF($AF49=BF$124,$AD49/2,IF($AF49=BF$125,$AD49/2,IF($AF49=BF$126,$AD49/2,3-3))))</f>
        <v>6</v>
      </c>
      <c r="BG49" s="105"/>
      <c r="BH49" s="105">
        <f>IF($AF49=BH$14,$AD49,IF($AF49=BH$124,$AD49/2,IF($AF49=BH$125,$AD49/2,IF($AF49=BH$126,$AD49/2,3-3))))</f>
        <v>0</v>
      </c>
      <c r="BI49" s="105"/>
      <c r="BJ49" s="105">
        <f>IF($AF49=BJ$14,$AD49,IF($AF49=BJ$124,$AD49/2,IF($AF49=BJ$125,$AD49/2,IF($AF49=BJ$126,$AD49/2,3-3))))</f>
        <v>0</v>
      </c>
      <c r="BK49" s="105"/>
      <c r="BL49" s="105">
        <f>IF($AF49=BL$14,$AD49,IF($AF49=BL$124,$AD49/2,IF($AF49=BL$125,$AD49/2,IF($AF49=BL$126,$AD49/2,3-3))))</f>
        <v>0</v>
      </c>
      <c r="BM49" s="106"/>
      <c r="BO49" s="10">
        <f t="shared" si="8"/>
        <v>0</v>
      </c>
    </row>
    <row r="50" spans="1:67" ht="14.65" customHeight="1" x14ac:dyDescent="0.2">
      <c r="A50" s="2">
        <v>7</v>
      </c>
      <c r="B50" s="107" t="s">
        <v>94</v>
      </c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9"/>
      <c r="AD50" s="110">
        <v>6</v>
      </c>
      <c r="AE50" s="111"/>
      <c r="AF50" s="112">
        <v>6</v>
      </c>
      <c r="AG50" s="113"/>
      <c r="AH50" s="113"/>
      <c r="AI50" s="114"/>
      <c r="AJ50" s="112">
        <v>6</v>
      </c>
      <c r="AK50" s="114"/>
      <c r="AL50" s="115">
        <v>4</v>
      </c>
      <c r="AM50" s="116"/>
      <c r="AN50" s="117"/>
      <c r="AO50" s="115">
        <v>2</v>
      </c>
      <c r="AP50" s="116"/>
      <c r="AQ50" s="117"/>
      <c r="AR50" s="115">
        <v>2</v>
      </c>
      <c r="AS50" s="116"/>
      <c r="AT50" s="117"/>
      <c r="AU50" s="115">
        <v>2</v>
      </c>
      <c r="AV50" s="116"/>
      <c r="AW50" s="117"/>
      <c r="AX50" s="105">
        <f>IF($AF50=AX$14,$AD50,IF($AF50=AX$124,$AD50/2,IF($AF50=AX$125,$AD50/2,IF($AF50=AX$126,$AD50/2,3-3))))</f>
        <v>0</v>
      </c>
      <c r="AY50" s="105"/>
      <c r="AZ50" s="105">
        <f>IF($AF50=AZ$14,$AD50,IF($AF50=AZ$124,$AD50/2,IF($AF50=AZ$125,$AD50/2,IF($AF50=AZ$126,$AD50/2,3-3))))</f>
        <v>0</v>
      </c>
      <c r="BA50" s="105"/>
      <c r="BB50" s="105">
        <f>IF($AF50=BB$14,$AD50,IF($AF50=BB$124,$AD50/2,IF($AF50=BB$125,$AD50/2,IF($AF50=BB$126,$AD50/2,3-3))))</f>
        <v>0</v>
      </c>
      <c r="BC50" s="105"/>
      <c r="BD50" s="105">
        <f>IF($AF50=BD$14,$AD50,IF($AF50=BD$124,$AD50/2,IF($AF50=BD$125,$AD50/2,IF($AF50=BD$126,$AD50/2,3-3))))</f>
        <v>0</v>
      </c>
      <c r="BE50" s="105"/>
      <c r="BF50" s="105">
        <f>IF($AF50=BF$14,$AD50,IF($AF50=BF$124,$AD50/2,IF($AF50=BF$125,$AD50/2,IF($AF50=BF$126,$AD50/2,3-3))))</f>
        <v>0</v>
      </c>
      <c r="BG50" s="105"/>
      <c r="BH50" s="105">
        <f>IF($AF50=BH$14,$AD50,IF($AF50=BH$124,$AD50/2,IF($AF50=BH$125,$AD50/2,IF($AF50=BH$126,$AD50/2,3-3))))</f>
        <v>6</v>
      </c>
      <c r="BI50" s="105"/>
      <c r="BJ50" s="105">
        <f>IF($AF50=BJ$14,$AD50,IF($AF50=BJ$124,$AD50/2,IF($AF50=BJ$125,$AD50/2,IF($AF50=BJ$126,$AD50/2,3-3))))</f>
        <v>0</v>
      </c>
      <c r="BK50" s="105"/>
      <c r="BL50" s="105">
        <f>IF($AF50=BL$14,$AD50,IF($AF50=BL$124,$AD50/2,IF($AF50=BL$125,$AD50/2,IF($AF50=BL$126,$AD50/2,3-3))))</f>
        <v>0</v>
      </c>
      <c r="BM50" s="106"/>
      <c r="BO50" s="10"/>
    </row>
    <row r="51" spans="1:67" ht="14.65" customHeight="1" x14ac:dyDescent="0.2">
      <c r="A51" s="2">
        <v>8</v>
      </c>
      <c r="B51" s="107" t="s">
        <v>95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9"/>
      <c r="AD51" s="110">
        <v>3</v>
      </c>
      <c r="AE51" s="111"/>
      <c r="AF51" s="119">
        <v>7</v>
      </c>
      <c r="AG51" s="120"/>
      <c r="AH51" s="120"/>
      <c r="AI51" s="121"/>
      <c r="AJ51" s="112"/>
      <c r="AK51" s="114"/>
      <c r="AL51" s="115">
        <v>2</v>
      </c>
      <c r="AM51" s="116"/>
      <c r="AN51" s="117"/>
      <c r="AO51" s="115">
        <v>1</v>
      </c>
      <c r="AP51" s="116"/>
      <c r="AQ51" s="117"/>
      <c r="AR51" s="115">
        <v>1</v>
      </c>
      <c r="AS51" s="116"/>
      <c r="AT51" s="117"/>
      <c r="AU51" s="115">
        <v>1</v>
      </c>
      <c r="AV51" s="116"/>
      <c r="AW51" s="117"/>
      <c r="AX51" s="105">
        <f>IF($AF51=AX$14,$AD51,IF($AF51=AX$124,$AD51/2,IF($AF51=AX$125,$AD51/2,IF($AF51=AX$126,$AD51/2,3-3))))</f>
        <v>0</v>
      </c>
      <c r="AY51" s="105"/>
      <c r="AZ51" s="105">
        <f>IF($AF51=AZ$14,$AD51,IF($AF51=AZ$124,$AD51/2,IF($AF51=AZ$125,$AD51/2,IF($AF51=AZ$126,$AD51/2,3-3))))</f>
        <v>0</v>
      </c>
      <c r="BA51" s="105"/>
      <c r="BB51" s="105">
        <f>IF($AF51=BB$14,$AD51,IF($AF51=BB$124,$AD51/2,IF($AF51=BB$125,$AD51/2,IF($AF51=BB$126,$AD51/2,3-3))))</f>
        <v>0</v>
      </c>
      <c r="BC51" s="105"/>
      <c r="BD51" s="105">
        <f>IF($AF51=BD$14,$AD51,IF($AF51=BD$124,$AD51/2,IF($AF51=BD$125,$AD51/2,IF($AF51=BD$126,$AD51/2,3-3))))</f>
        <v>0</v>
      </c>
      <c r="BE51" s="105"/>
      <c r="BF51" s="105">
        <f>IF($AF51=BF$14,$AD51,IF($AF51=BF$124,$AD51/2,IF($AF51=BF$125,$AD51/2,IF($AF51=BF$126,$AD51/2,3-3))))</f>
        <v>0</v>
      </c>
      <c r="BG51" s="105"/>
      <c r="BH51" s="105">
        <f>IF($AF51=BH$14,$AD51,IF($AF51=BH$124,$AD51/2,IF($AF51=BH$125,$AD51/2,IF($AF51=BH$126,$AD51/2,3-3))))</f>
        <v>0</v>
      </c>
      <c r="BI51" s="105"/>
      <c r="BJ51" s="105">
        <f>IF($AF51=BJ$14,$AD51,IF($AF51=BJ$124,$AD51/2,IF($AF51=BJ$125,$AD51/2,IF($AF51=BJ$126,$AD51/2,3-3))))</f>
        <v>3</v>
      </c>
      <c r="BK51" s="105"/>
      <c r="BL51" s="105">
        <f>IF($AF51=BL$14,$AD51,IF($AF51=BL$124,$AD51/2,IF($AF51=BL$125,$AD51/2,IF($AF51=BL$126,$AD51/2,3-3))))</f>
        <v>0</v>
      </c>
      <c r="BM51" s="106"/>
      <c r="BO51" s="10"/>
    </row>
    <row r="52" spans="1:67" ht="14.65" customHeight="1" x14ac:dyDescent="0.2">
      <c r="A52" s="2">
        <v>9</v>
      </c>
      <c r="B52" s="107" t="s">
        <v>96</v>
      </c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9"/>
      <c r="AD52" s="110">
        <v>6</v>
      </c>
      <c r="AE52" s="111"/>
      <c r="AF52" s="112">
        <v>8</v>
      </c>
      <c r="AG52" s="113"/>
      <c r="AH52" s="113"/>
      <c r="AI52" s="114"/>
      <c r="AJ52" s="112">
        <v>8</v>
      </c>
      <c r="AK52" s="114"/>
      <c r="AL52" s="115">
        <v>4</v>
      </c>
      <c r="AM52" s="116"/>
      <c r="AN52" s="117"/>
      <c r="AO52" s="115">
        <v>2</v>
      </c>
      <c r="AP52" s="116"/>
      <c r="AQ52" s="117"/>
      <c r="AR52" s="115">
        <v>2</v>
      </c>
      <c r="AS52" s="116"/>
      <c r="AT52" s="117"/>
      <c r="AU52" s="115">
        <v>2</v>
      </c>
      <c r="AV52" s="116"/>
      <c r="AW52" s="117"/>
      <c r="AX52" s="105">
        <f>IF($AF52=AX$14,$AD52,IF($AF52=AX$124,$AD52/2,IF($AF52=AX$125,$AD52/2,IF($AF52=AX$126,$AD52/2,3-3))))</f>
        <v>0</v>
      </c>
      <c r="AY52" s="105"/>
      <c r="AZ52" s="105">
        <f>IF($AF52=AZ$14,$AD52,IF($AF52=AZ$124,$AD52/2,IF($AF52=AZ$125,$AD52/2,IF($AF52=AZ$126,$AD52/2,3-3))))</f>
        <v>0</v>
      </c>
      <c r="BA52" s="105"/>
      <c r="BB52" s="105">
        <f>IF($AF52=BB$14,$AD52,IF($AF52=BB$124,$AD52/2,IF($AF52=BB$125,$AD52/2,IF($AF52=BB$126,$AD52/2,3-3))))</f>
        <v>0</v>
      </c>
      <c r="BC52" s="105"/>
      <c r="BD52" s="105">
        <f>IF($AF52=BD$14,$AD52,IF($AF52=BD$124,$AD52/2,IF($AF52=BD$125,$AD52/2,IF($AF52=BD$126,$AD52/2,3-3))))</f>
        <v>0</v>
      </c>
      <c r="BE52" s="105"/>
      <c r="BF52" s="105">
        <f>IF($AF52=BF$14,$AD52,IF($AF52=BF$124,$AD52/2,IF($AF52=BF$125,$AD52/2,IF($AF52=BF$126,$AD52/2,3-3))))</f>
        <v>0</v>
      </c>
      <c r="BG52" s="105"/>
      <c r="BH52" s="105">
        <f>IF($AF52=BH$14,$AD52,IF($AF52=BH$124,$AD52/2,IF($AF52=BH$125,$AD52/2,IF($AF52=BH$126,$AD52/2,3-3))))</f>
        <v>0</v>
      </c>
      <c r="BI52" s="105"/>
      <c r="BJ52" s="105">
        <f>IF($AF52=BJ$14,$AD52,IF($AF52=BJ$124,$AD52/2,IF($AF52=BJ$125,$AD52/2,IF($AF52=BJ$126,$AD52/2,3-3))))</f>
        <v>0</v>
      </c>
      <c r="BK52" s="105"/>
      <c r="BL52" s="105">
        <f>IF($AF52=BL$14,$AD52,IF($AF52=BL$124,$AD52/2,IF($AF52=BL$125,$AD52/2,IF($AF52=BL$126,$AD52/2,3-3))))</f>
        <v>6</v>
      </c>
      <c r="BM52" s="106"/>
      <c r="BO52" s="10">
        <f t="shared" si="8"/>
        <v>0</v>
      </c>
    </row>
    <row r="53" spans="1:67" ht="14.65" customHeight="1" thickBot="1" x14ac:dyDescent="0.25">
      <c r="A53" s="2">
        <v>10</v>
      </c>
      <c r="B53" s="107" t="s">
        <v>97</v>
      </c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9"/>
      <c r="AD53" s="110">
        <v>3</v>
      </c>
      <c r="AE53" s="111"/>
      <c r="AF53" s="112">
        <v>8</v>
      </c>
      <c r="AG53" s="113"/>
      <c r="AH53" s="113"/>
      <c r="AI53" s="114"/>
      <c r="AJ53" s="112"/>
      <c r="AK53" s="114"/>
      <c r="AL53" s="115">
        <v>2</v>
      </c>
      <c r="AM53" s="116"/>
      <c r="AN53" s="117"/>
      <c r="AO53" s="115">
        <v>1</v>
      </c>
      <c r="AP53" s="116"/>
      <c r="AQ53" s="117"/>
      <c r="AR53" s="115">
        <v>1</v>
      </c>
      <c r="AS53" s="116"/>
      <c r="AT53" s="117"/>
      <c r="AU53" s="115">
        <v>1</v>
      </c>
      <c r="AV53" s="116"/>
      <c r="AW53" s="117"/>
      <c r="AX53" s="210">
        <f>IF($AF53=AX$14,$AD53,IF($AF53=AX$124,$AD53/2,IF($AF53=AX$125,$AD53/2,IF($AF53=AX$126,$AD53/2,3-3))))</f>
        <v>0</v>
      </c>
      <c r="AY53" s="210"/>
      <c r="AZ53" s="210">
        <f>IF($AF53=AZ$14,$AD53,IF($AF53=AZ$124,$AD53/2,IF($AF53=AZ$125,$AD53/2,IF($AF53=AZ$126,$AD53/2,3-3))))</f>
        <v>0</v>
      </c>
      <c r="BA53" s="210"/>
      <c r="BB53" s="210">
        <f>IF($AF53=BB$14,$AD53,IF($AF53=BB$124,$AD53/2,IF($AF53=BB$125,$AD53/2,IF($AF53=BB$126,$AD53/2,3-3))))</f>
        <v>0</v>
      </c>
      <c r="BC53" s="210"/>
      <c r="BD53" s="210">
        <f>IF($AF53=BD$14,$AD53,IF($AF53=BD$124,$AD53/2,IF($AF53=BD$125,$AD53/2,IF($AF53=BD$126,$AD53/2,3-3))))</f>
        <v>0</v>
      </c>
      <c r="BE53" s="210"/>
      <c r="BF53" s="210">
        <f>IF($AF53=BF$14,$AD53,IF($AF53=BF$124,$AD53/2,IF($AF53=BF$125,$AD53/2,IF($AF53=BF$126,$AD53/2,3-3))))</f>
        <v>0</v>
      </c>
      <c r="BG53" s="210"/>
      <c r="BH53" s="210">
        <f>IF($AF53=BH$14,$AD53,IF($AF53=BH$124,$AD53/2,IF($AF53=BH$125,$AD53/2,IF($AF53=BH$126,$AD53/2,3-3))))</f>
        <v>0</v>
      </c>
      <c r="BI53" s="210"/>
      <c r="BJ53" s="210">
        <f>IF($AF53=BJ$14,$AD53,IF($AF53=BJ$124,$AD53/2,IF($AF53=BJ$125,$AD53/2,IF($AF53=BJ$126,$AD53/2,3-3))))</f>
        <v>0</v>
      </c>
      <c r="BK53" s="210"/>
      <c r="BL53" s="210">
        <f>IF($AF53=BL$14,$AD53,IF($AF53=BL$124,$AD53/2,IF($AF53=BL$125,$AD53/2,IF($AF53=BL$126,$AD53/2,3-3))))</f>
        <v>3</v>
      </c>
      <c r="BM53" s="235"/>
      <c r="BO53" s="10">
        <f t="shared" si="8"/>
        <v>0</v>
      </c>
    </row>
    <row r="54" spans="1:67" ht="19.5" customHeight="1" thickBot="1" x14ac:dyDescent="0.25">
      <c r="A54" s="21">
        <v>3</v>
      </c>
      <c r="B54" s="132" t="s">
        <v>36</v>
      </c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1">
        <f>SUM(AD55:AE57)</f>
        <v>12</v>
      </c>
      <c r="AE54" s="131"/>
      <c r="AF54" s="131"/>
      <c r="AG54" s="131"/>
      <c r="AH54" s="131"/>
      <c r="AI54" s="131"/>
      <c r="AJ54" s="131"/>
      <c r="AK54" s="131"/>
      <c r="AL54" s="131">
        <f>SUM(AL55:AN57)</f>
        <v>5</v>
      </c>
      <c r="AM54" s="131"/>
      <c r="AN54" s="131"/>
      <c r="AO54" s="131">
        <f>SUM(AO55:AQ57)</f>
        <v>0</v>
      </c>
      <c r="AP54" s="131"/>
      <c r="AQ54" s="131"/>
      <c r="AR54" s="131">
        <f>SUM(AR55:AT57)</f>
        <v>5</v>
      </c>
      <c r="AS54" s="131"/>
      <c r="AT54" s="131"/>
      <c r="AU54" s="131">
        <f>SUM(AU55:AW57)</f>
        <v>7</v>
      </c>
      <c r="AV54" s="131"/>
      <c r="AW54" s="131"/>
      <c r="AX54" s="130">
        <f>AX55+AX56+AX57</f>
        <v>0</v>
      </c>
      <c r="AY54" s="131"/>
      <c r="AZ54" s="130">
        <f t="shared" ref="AZ54" si="28">AZ55+AZ56+AZ57</f>
        <v>0</v>
      </c>
      <c r="BA54" s="131"/>
      <c r="BB54" s="130">
        <f t="shared" ref="BB54" si="29">BB55+BB56+BB57</f>
        <v>0</v>
      </c>
      <c r="BC54" s="131"/>
      <c r="BD54" s="130">
        <f t="shared" ref="BD54" si="30">BD55+BD56+BD57</f>
        <v>3</v>
      </c>
      <c r="BE54" s="131"/>
      <c r="BF54" s="130">
        <f t="shared" ref="BF54" si="31">BF55+BF56+BF57</f>
        <v>0</v>
      </c>
      <c r="BG54" s="131"/>
      <c r="BH54" s="130">
        <f t="shared" ref="BH54" si="32">BH55+BH56+BH57</f>
        <v>3</v>
      </c>
      <c r="BI54" s="131"/>
      <c r="BJ54" s="130">
        <f t="shared" ref="BJ54" si="33">BJ55+BJ56+BJ57</f>
        <v>0</v>
      </c>
      <c r="BK54" s="131"/>
      <c r="BL54" s="130">
        <f t="shared" ref="BL54" si="34">BL55+BL56+BL57</f>
        <v>6</v>
      </c>
      <c r="BM54" s="238"/>
      <c r="BO54" s="10">
        <f t="shared" si="8"/>
        <v>0</v>
      </c>
    </row>
    <row r="55" spans="1:67" ht="16.5" customHeight="1" x14ac:dyDescent="0.2">
      <c r="A55" s="28">
        <v>1</v>
      </c>
      <c r="B55" s="107" t="s">
        <v>30</v>
      </c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9"/>
      <c r="AD55" s="110">
        <v>3</v>
      </c>
      <c r="AE55" s="111"/>
      <c r="AF55" s="112" t="s">
        <v>0</v>
      </c>
      <c r="AG55" s="113"/>
      <c r="AH55" s="113"/>
      <c r="AI55" s="114"/>
      <c r="AJ55" s="112">
        <v>4</v>
      </c>
      <c r="AK55" s="114"/>
      <c r="AL55" s="115">
        <f>AO55+AR55</f>
        <v>1</v>
      </c>
      <c r="AM55" s="116"/>
      <c r="AN55" s="117"/>
      <c r="AO55" s="115">
        <v>0</v>
      </c>
      <c r="AP55" s="116"/>
      <c r="AQ55" s="117"/>
      <c r="AR55" s="115">
        <v>1</v>
      </c>
      <c r="AS55" s="116"/>
      <c r="AT55" s="117"/>
      <c r="AU55" s="115">
        <v>2</v>
      </c>
      <c r="AV55" s="116"/>
      <c r="AW55" s="117"/>
      <c r="AX55" s="143">
        <f>IF($AJ55=AX$14,$AD55,IF($AJ55=AX$124,$AD55/2,IF($AJ55=AX$125,$AD55/2,IF($AJ55=AX$126,$AD55/2,3-3))))</f>
        <v>0</v>
      </c>
      <c r="AY55" s="143"/>
      <c r="AZ55" s="143">
        <f>IF($AJ55=AZ$14,$AD55,IF($AJ55=AZ$124,$AD55/2,IF($AJ55=AZ$125,$AD55/2,IF($AJ55=AZ$126,$AD55/2,3-3))))</f>
        <v>0</v>
      </c>
      <c r="BA55" s="143"/>
      <c r="BB55" s="143">
        <f>IF($AJ55=BB$14,$AD55,IF($AJ55=BB$124,$AD55/2,IF($AJ55=BB$125,$AD55/2,IF($AJ55=BB$126,$AD55/2,3-3))))</f>
        <v>0</v>
      </c>
      <c r="BC55" s="143"/>
      <c r="BD55" s="143">
        <f>IF($AJ55=BD$14,$AD55,IF($AJ55=BD$124,$AD55/2,IF($AJ55=BD$125,$AD55/2,IF($AJ55=BD$126,$AD55/2,3-3))))</f>
        <v>3</v>
      </c>
      <c r="BE55" s="143"/>
      <c r="BF55" s="143">
        <f>IF($AJ55=BF$14,$AD55,IF($AJ55=BF$124,$AD55/2,IF($AJ55=BF$125,$AD55/2,IF($AJ55=BF$126,$AD55/2,3-3))))</f>
        <v>0</v>
      </c>
      <c r="BG55" s="143"/>
      <c r="BH55" s="143">
        <f>IF($AJ55=BH$14,$AD55,IF($AJ55=BH$124,$AD55/2,IF($AJ55=BH$125,$AD55/2,IF($AJ55=BH$126,$AD55/2,3-3))))</f>
        <v>0</v>
      </c>
      <c r="BI55" s="143"/>
      <c r="BJ55" s="143">
        <f>IF($AJ55=BJ$14,$AD55,IF($AJ55=BJ$124,$AD55/2,IF($AJ55=BJ$125,$AD55/2,IF($AJ55=BJ$126,$AD55/2,3-3))))</f>
        <v>0</v>
      </c>
      <c r="BK55" s="143"/>
      <c r="BL55" s="143">
        <f>IF($AJ55=BL$14,$AD55,IF($AJ55=BL$124,$AD55/2,IF($AJ55=BL$125,$AD55/2,IF($AJ55=BL$126,$AD55/2,3-3))))</f>
        <v>0</v>
      </c>
      <c r="BM55" s="236"/>
      <c r="BN55" s="10">
        <f t="shared" ref="BN55:BN60" si="35">SUM(AX55:BL55)-AD55</f>
        <v>0</v>
      </c>
    </row>
    <row r="56" spans="1:67" ht="16.5" customHeight="1" thickBot="1" x14ac:dyDescent="0.25">
      <c r="A56" s="29">
        <v>2</v>
      </c>
      <c r="B56" s="257" t="s">
        <v>31</v>
      </c>
      <c r="C56" s="258"/>
      <c r="D56" s="258"/>
      <c r="E56" s="258"/>
      <c r="F56" s="258"/>
      <c r="G56" s="258"/>
      <c r="H56" s="258"/>
      <c r="I56" s="258"/>
      <c r="J56" s="258"/>
      <c r="K56" s="258"/>
      <c r="L56" s="258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9"/>
      <c r="AD56" s="260">
        <v>3</v>
      </c>
      <c r="AE56" s="261"/>
      <c r="AF56" s="262" t="s">
        <v>0</v>
      </c>
      <c r="AG56" s="263"/>
      <c r="AH56" s="263"/>
      <c r="AI56" s="264"/>
      <c r="AJ56" s="262">
        <v>6</v>
      </c>
      <c r="AK56" s="264"/>
      <c r="AL56" s="176">
        <f>AO56+AR56</f>
        <v>2</v>
      </c>
      <c r="AM56" s="177"/>
      <c r="AN56" s="178"/>
      <c r="AO56" s="176">
        <v>0</v>
      </c>
      <c r="AP56" s="177"/>
      <c r="AQ56" s="178"/>
      <c r="AR56" s="176">
        <v>2</v>
      </c>
      <c r="AS56" s="177"/>
      <c r="AT56" s="178"/>
      <c r="AU56" s="176">
        <v>1</v>
      </c>
      <c r="AV56" s="177"/>
      <c r="AW56" s="178"/>
      <c r="AX56" s="143">
        <f>IF($AJ56=AX$14,$AD56,IF($AJ56=AX$124,$AD56/2,IF($AJ56=AX$125,$AD56/2,IF($AJ56=AX$126,$AD56/2,3-3))))</f>
        <v>0</v>
      </c>
      <c r="AY56" s="143"/>
      <c r="AZ56" s="143">
        <f>IF($AJ56=AZ$14,$AD56,IF($AJ56=AZ$124,$AD56/2,IF($AJ56=AZ$125,$AD56/2,IF($AJ56=AZ$126,$AD56/2,3-3))))</f>
        <v>0</v>
      </c>
      <c r="BA56" s="143"/>
      <c r="BB56" s="143">
        <f>IF($AJ56=BB$14,$AD56,IF($AJ56=BB$124,$AD56/2,IF($AJ56=BB$125,$AD56/2,IF($AJ56=BB$126,$AD56/2,3-3))))</f>
        <v>0</v>
      </c>
      <c r="BC56" s="143"/>
      <c r="BD56" s="143">
        <f>IF($AJ56=BD$14,$AD56,IF($AJ56=BD$124,$AD56/2,IF($AJ56=BD$125,$AD56/2,IF($AJ56=BD$126,$AD56/2,3-3))))</f>
        <v>0</v>
      </c>
      <c r="BE56" s="143"/>
      <c r="BF56" s="143">
        <f>IF($AJ56=BF$14,$AD56,IF($AJ56=BF$124,$AD56/2,IF($AJ56=BF$125,$AD56/2,IF($AJ56=BF$126,$AD56/2,3-3))))</f>
        <v>0</v>
      </c>
      <c r="BG56" s="143"/>
      <c r="BH56" s="143">
        <f>IF($AJ56=BH$14,$AD56,IF($AJ56=BH$124,$AD56/2,IF($AJ56=BH$125,$AD56/2,IF($AJ56=BH$126,$AD56/2,3-3))))</f>
        <v>3</v>
      </c>
      <c r="BI56" s="143"/>
      <c r="BJ56" s="143">
        <f>IF($AJ56=BJ$14,$AD56,IF($AJ56=BJ$124,$AD56/2,IF($AJ56=BJ$125,$AD56/2,IF($AJ56=BJ$126,$AD56/2,3-3))))</f>
        <v>0</v>
      </c>
      <c r="BK56" s="143"/>
      <c r="BL56" s="143">
        <f>IF($AJ56=BL$14,$AD56,IF($AJ56=BL$124,$AD56/2,IF($AJ56=BL$125,$AD56/2,IF($AJ56=BL$126,$AD56/2,3-3))))</f>
        <v>0</v>
      </c>
      <c r="BM56" s="236"/>
      <c r="BN56" s="10">
        <f t="shared" si="35"/>
        <v>0</v>
      </c>
    </row>
    <row r="57" spans="1:67" ht="16.5" customHeight="1" thickBot="1" x14ac:dyDescent="0.25">
      <c r="A57" s="30">
        <v>3</v>
      </c>
      <c r="B57" s="190" t="s">
        <v>98</v>
      </c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2"/>
      <c r="AD57" s="201">
        <v>6</v>
      </c>
      <c r="AE57" s="202"/>
      <c r="AF57" s="138"/>
      <c r="AG57" s="139"/>
      <c r="AH57" s="139"/>
      <c r="AI57" s="140"/>
      <c r="AJ57" s="138">
        <v>8</v>
      </c>
      <c r="AK57" s="140"/>
      <c r="AL57" s="173">
        <v>2</v>
      </c>
      <c r="AM57" s="174"/>
      <c r="AN57" s="175"/>
      <c r="AO57" s="173">
        <v>0</v>
      </c>
      <c r="AP57" s="174"/>
      <c r="AQ57" s="175"/>
      <c r="AR57" s="173">
        <v>2</v>
      </c>
      <c r="AS57" s="174"/>
      <c r="AT57" s="175"/>
      <c r="AU57" s="173">
        <v>4</v>
      </c>
      <c r="AV57" s="174"/>
      <c r="AW57" s="175"/>
      <c r="AX57" s="143">
        <f>IF($AJ57=AX$14,$AD57,IF($AJ57=AX$124,$AD57/2,IF($AJ57=AX$125,$AD57/2,IF($AJ57=AX$126,$AD57/2,3-3))))</f>
        <v>0</v>
      </c>
      <c r="AY57" s="143"/>
      <c r="AZ57" s="143">
        <f>IF($AJ57=AZ$14,$AD57,IF($AJ57=AZ$124,$AD57/2,IF($AJ57=AZ$125,$AD57/2,IF($AJ57=AZ$126,$AD57/2,3-3))))</f>
        <v>0</v>
      </c>
      <c r="BA57" s="143"/>
      <c r="BB57" s="143">
        <f>IF($AJ57=BB$14,$AD57,IF($AJ57=BB$124,$AD57/2,IF($AJ57=BB$125,$AD57/2,IF($AJ57=BB$126,$AD57/2,3-3))))</f>
        <v>0</v>
      </c>
      <c r="BC57" s="143"/>
      <c r="BD57" s="143">
        <f>IF($AJ57=BD$14,$AD57,IF($AJ57=BD$124,$AD57/2,IF($AJ57=BD$125,$AD57/2,IF($AJ57=BD$126,$AD57/2,3-3))))</f>
        <v>0</v>
      </c>
      <c r="BE57" s="143"/>
      <c r="BF57" s="143">
        <f>IF($AJ57=BF$14,$AD57,IF($AJ57=BF$124,$AD57/2,IF($AJ57=BF$125,$AD57/2,IF($AJ57=BF$126,$AD57/2,3-3))))</f>
        <v>0</v>
      </c>
      <c r="BG57" s="143"/>
      <c r="BH57" s="143">
        <f>IF($AJ57=BH$14,$AD57,IF($AJ57=BH$124,$AD57/2,IF($AJ57=BH$125,$AD57/2,IF($AJ57=BH$126,$AD57/2,3-3))))</f>
        <v>0</v>
      </c>
      <c r="BI57" s="143"/>
      <c r="BJ57" s="143">
        <f>IF($AJ57=BJ$14,$AD57,IF($AJ57=BJ$124,$AD57/2,IF($AJ57=BJ$125,$AD57/2,IF($AJ57=BJ$126,$AD57/2,3-3))))</f>
        <v>0</v>
      </c>
      <c r="BK57" s="143"/>
      <c r="BL57" s="143">
        <f>IF($AJ57=BL$14,$AD57,IF($AJ57=BL$124,$AD57/2,IF($AJ57=BL$125,$AD57/2,IF($AJ57=BL$126,$AD57/2,3-3))))</f>
        <v>6</v>
      </c>
      <c r="BM57" s="236"/>
      <c r="BN57" s="10">
        <f t="shared" si="35"/>
        <v>0</v>
      </c>
    </row>
    <row r="58" spans="1:67" ht="18.75" customHeight="1" thickBot="1" x14ac:dyDescent="0.25">
      <c r="A58" s="31">
        <v>4</v>
      </c>
      <c r="B58" s="199" t="s">
        <v>60</v>
      </c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  <c r="U58" s="200"/>
      <c r="V58" s="200"/>
      <c r="W58" s="200"/>
      <c r="X58" s="200"/>
      <c r="Y58" s="200"/>
      <c r="Z58" s="200"/>
      <c r="AA58" s="200"/>
      <c r="AB58" s="200"/>
      <c r="AC58" s="200"/>
      <c r="AD58" s="141">
        <f>SUM(AD59:AE60)</f>
        <v>12</v>
      </c>
      <c r="AE58" s="141"/>
      <c r="AF58" s="141"/>
      <c r="AG58" s="141"/>
      <c r="AH58" s="141"/>
      <c r="AI58" s="141"/>
      <c r="AJ58" s="141"/>
      <c r="AK58" s="141"/>
      <c r="AL58" s="131">
        <f>AO58+AR58</f>
        <v>8</v>
      </c>
      <c r="AM58" s="131"/>
      <c r="AN58" s="131"/>
      <c r="AO58" s="141"/>
      <c r="AP58" s="141"/>
      <c r="AQ58" s="141"/>
      <c r="AR58" s="141">
        <f>AR59+AR60</f>
        <v>8</v>
      </c>
      <c r="AS58" s="141"/>
      <c r="AT58" s="141"/>
      <c r="AU58" s="141">
        <f>AU59+AU60</f>
        <v>4</v>
      </c>
      <c r="AV58" s="141"/>
      <c r="AW58" s="141"/>
      <c r="AX58" s="142">
        <f>SUM(AX59:AY60)</f>
        <v>0</v>
      </c>
      <c r="AY58" s="141"/>
      <c r="AZ58" s="142">
        <f t="shared" ref="AZ58" si="36">SUM(AZ59:BA60)</f>
        <v>0</v>
      </c>
      <c r="BA58" s="141"/>
      <c r="BB58" s="142">
        <f t="shared" ref="BB58" si="37">SUM(BB59:BC60)</f>
        <v>0</v>
      </c>
      <c r="BC58" s="141"/>
      <c r="BD58" s="142">
        <f t="shared" ref="BD58" si="38">SUM(BD59:BE60)</f>
        <v>0</v>
      </c>
      <c r="BE58" s="141"/>
      <c r="BF58" s="142">
        <f t="shared" ref="BF58" si="39">SUM(BF59:BG60)</f>
        <v>0</v>
      </c>
      <c r="BG58" s="141"/>
      <c r="BH58" s="142">
        <f t="shared" ref="BH58" si="40">SUM(BH59:BI60)</f>
        <v>0</v>
      </c>
      <c r="BI58" s="141"/>
      <c r="BJ58" s="142">
        <f t="shared" ref="BJ58" si="41">SUM(BJ59:BK60)</f>
        <v>0</v>
      </c>
      <c r="BK58" s="141"/>
      <c r="BL58" s="142">
        <f t="shared" ref="BL58" si="42">SUM(BL59:BM60)</f>
        <v>12</v>
      </c>
      <c r="BM58" s="240"/>
      <c r="BN58" s="10">
        <f t="shared" si="35"/>
        <v>0</v>
      </c>
    </row>
    <row r="59" spans="1:67" ht="15" customHeight="1" x14ac:dyDescent="0.2">
      <c r="A59" s="33">
        <v>1</v>
      </c>
      <c r="B59" s="265" t="s">
        <v>61</v>
      </c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6">
        <v>3</v>
      </c>
      <c r="AE59" s="266"/>
      <c r="AF59" s="181">
        <v>8</v>
      </c>
      <c r="AG59" s="182"/>
      <c r="AH59" s="182"/>
      <c r="AI59" s="182"/>
      <c r="AJ59" s="181"/>
      <c r="AK59" s="182"/>
      <c r="AL59" s="179">
        <v>2</v>
      </c>
      <c r="AM59" s="180"/>
      <c r="AN59" s="180"/>
      <c r="AO59" s="181"/>
      <c r="AP59" s="182"/>
      <c r="AQ59" s="182"/>
      <c r="AR59" s="185">
        <v>2</v>
      </c>
      <c r="AS59" s="186"/>
      <c r="AT59" s="187"/>
      <c r="AU59" s="188">
        <f>AD59-AL59</f>
        <v>1</v>
      </c>
      <c r="AV59" s="189"/>
      <c r="AW59" s="189"/>
      <c r="AX59" s="169"/>
      <c r="AY59" s="170"/>
      <c r="AZ59" s="171"/>
      <c r="BA59" s="171"/>
      <c r="BB59" s="171"/>
      <c r="BC59" s="171"/>
      <c r="BD59" s="171"/>
      <c r="BE59" s="171"/>
      <c r="BF59" s="171"/>
      <c r="BG59" s="171"/>
      <c r="BH59" s="171"/>
      <c r="BI59" s="171"/>
      <c r="BJ59" s="171"/>
      <c r="BK59" s="171"/>
      <c r="BL59" s="183">
        <f>IF($AF59=BL$14,$AD59,IF($AJ59=BL$69,$AD59/2,IF($AJ59=BL$70,$AD59/2,IF($AJ59=BL$71,$AD59/2,3-3))))</f>
        <v>3</v>
      </c>
      <c r="BM59" s="184"/>
      <c r="BN59" s="10">
        <f t="shared" si="35"/>
        <v>0</v>
      </c>
    </row>
    <row r="60" spans="1:67" ht="15" customHeight="1" thickBot="1" x14ac:dyDescent="0.25">
      <c r="A60" s="34">
        <v>2</v>
      </c>
      <c r="B60" s="193" t="s">
        <v>32</v>
      </c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4">
        <v>9</v>
      </c>
      <c r="AE60" s="194"/>
      <c r="AF60" s="195"/>
      <c r="AG60" s="196"/>
      <c r="AH60" s="196"/>
      <c r="AI60" s="196"/>
      <c r="AJ60" s="195">
        <v>8</v>
      </c>
      <c r="AK60" s="196"/>
      <c r="AL60" s="197">
        <v>6</v>
      </c>
      <c r="AM60" s="198"/>
      <c r="AN60" s="198"/>
      <c r="AO60" s="195"/>
      <c r="AP60" s="196"/>
      <c r="AQ60" s="196"/>
      <c r="AR60" s="162">
        <v>6</v>
      </c>
      <c r="AS60" s="163"/>
      <c r="AT60" s="164"/>
      <c r="AU60" s="165">
        <f>AD60-AL60</f>
        <v>3</v>
      </c>
      <c r="AV60" s="166"/>
      <c r="AW60" s="166"/>
      <c r="AX60" s="167"/>
      <c r="AY60" s="168"/>
      <c r="AZ60" s="167"/>
      <c r="BA60" s="168"/>
      <c r="BB60" s="167"/>
      <c r="BC60" s="168"/>
      <c r="BD60" s="167"/>
      <c r="BE60" s="168"/>
      <c r="BF60" s="167"/>
      <c r="BG60" s="168"/>
      <c r="BH60" s="167"/>
      <c r="BI60" s="168"/>
      <c r="BJ60" s="167"/>
      <c r="BK60" s="168"/>
      <c r="BL60" s="167">
        <f>IF($AJ60=BL$14,$AD60,IF($AJ60=BN$69,$AD60/2,IF($AF60=BL$70,$AD60/2,IF($AF60=BL$71,$AD60/2,3-3))))</f>
        <v>9</v>
      </c>
      <c r="BM60" s="246"/>
      <c r="BN60" s="10">
        <f t="shared" si="35"/>
        <v>0</v>
      </c>
    </row>
    <row r="61" spans="1:67" s="11" customFormat="1" ht="21.75" customHeight="1" thickBot="1" x14ac:dyDescent="0.3">
      <c r="A61" s="19"/>
      <c r="B61" s="203" t="s">
        <v>15</v>
      </c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172">
        <f>AD15+AD35+AD54+AD58</f>
        <v>186</v>
      </c>
      <c r="AE61" s="172"/>
      <c r="AF61" s="172" t="e">
        <f>#REF!</f>
        <v>#REF!</v>
      </c>
      <c r="AG61" s="172"/>
      <c r="AH61" s="172"/>
      <c r="AI61" s="172"/>
      <c r="AJ61" s="172" t="e">
        <f>#REF!</f>
        <v>#REF!</v>
      </c>
      <c r="AK61" s="172"/>
      <c r="AL61" s="172">
        <f>AL15+AL35+AL54+AL58</f>
        <v>121</v>
      </c>
      <c r="AM61" s="172"/>
      <c r="AN61" s="172"/>
      <c r="AO61" s="172">
        <f>AO15+AO35+AO54+AO58</f>
        <v>53</v>
      </c>
      <c r="AP61" s="172"/>
      <c r="AQ61" s="172"/>
      <c r="AR61" s="172">
        <f>AR15+AR35+AR54+AR58</f>
        <v>68</v>
      </c>
      <c r="AS61" s="172"/>
      <c r="AT61" s="172"/>
      <c r="AU61" s="172">
        <f>AU15+AU35+AU54+AU58</f>
        <v>59</v>
      </c>
      <c r="AV61" s="172"/>
      <c r="AW61" s="172"/>
      <c r="AX61" s="237">
        <f>AX15+AX35+AX54+AX58</f>
        <v>33</v>
      </c>
      <c r="AY61" s="172"/>
      <c r="AZ61" s="237">
        <f>AZ15+AZ35+AZ54+AZ58</f>
        <v>30</v>
      </c>
      <c r="BA61" s="172"/>
      <c r="BB61" s="237">
        <f>BB15+BB35+BB54+BB58</f>
        <v>27.5</v>
      </c>
      <c r="BC61" s="172"/>
      <c r="BD61" s="237">
        <f>BD15+BD35+BD54+BD58</f>
        <v>19.5</v>
      </c>
      <c r="BE61" s="172"/>
      <c r="BF61" s="237">
        <f>BF15+BF35+BF54+BF58</f>
        <v>19</v>
      </c>
      <c r="BG61" s="172"/>
      <c r="BH61" s="237">
        <f>BH15+BH35+BH54+BH58</f>
        <v>15</v>
      </c>
      <c r="BI61" s="172"/>
      <c r="BJ61" s="237">
        <f>BJ15+BJ35+BJ54+BJ58</f>
        <v>15</v>
      </c>
      <c r="BK61" s="172"/>
      <c r="BL61" s="237">
        <f>BL15+BL35+BL54+BL58</f>
        <v>27</v>
      </c>
      <c r="BM61" s="247"/>
      <c r="BO61" s="16">
        <f>SUM(AX61:BM61)-AD61</f>
        <v>0</v>
      </c>
    </row>
    <row r="62" spans="1:67" s="14" customFormat="1" ht="20.2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7"/>
    </row>
    <row r="122" spans="1:6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1:65" s="12" customFormat="1" x14ac:dyDescent="0.2"/>
    <row r="124" spans="1:65" s="12" customFormat="1" x14ac:dyDescent="0.2">
      <c r="AX124" s="244">
        <v>1.2</v>
      </c>
      <c r="AY124" s="245"/>
      <c r="AZ124" s="244">
        <v>1.2</v>
      </c>
      <c r="BA124" s="245"/>
      <c r="BB124" s="244">
        <v>3.4</v>
      </c>
      <c r="BC124" s="245"/>
      <c r="BD124" s="244">
        <v>3.4</v>
      </c>
      <c r="BE124" s="245"/>
      <c r="BF124" s="244">
        <v>5.6</v>
      </c>
      <c r="BG124" s="245"/>
      <c r="BH124" s="244">
        <v>5.6</v>
      </c>
      <c r="BI124" s="245"/>
      <c r="BJ124" s="244">
        <v>7.8</v>
      </c>
      <c r="BK124" s="245"/>
      <c r="BL124" s="244">
        <v>7.8</v>
      </c>
      <c r="BM124" s="245"/>
    </row>
    <row r="125" spans="1:65" s="12" customFormat="1" x14ac:dyDescent="0.2">
      <c r="AX125" s="244"/>
      <c r="AY125" s="245"/>
      <c r="AZ125" s="244">
        <v>2.2999999999999998</v>
      </c>
      <c r="BA125" s="245"/>
      <c r="BB125" s="244">
        <v>2.2999999999999998</v>
      </c>
      <c r="BC125" s="245"/>
      <c r="BD125" s="244">
        <v>4.5</v>
      </c>
      <c r="BE125" s="245"/>
      <c r="BF125" s="244">
        <v>4.5</v>
      </c>
      <c r="BG125" s="245"/>
      <c r="BH125" s="244">
        <v>6.7</v>
      </c>
      <c r="BI125" s="245"/>
      <c r="BJ125" s="244">
        <v>6.7</v>
      </c>
      <c r="BK125" s="245"/>
      <c r="BL125" s="244"/>
      <c r="BM125" s="245"/>
    </row>
    <row r="126" spans="1:65" s="12" customFormat="1" x14ac:dyDescent="0.2">
      <c r="AX126" s="244"/>
      <c r="AY126" s="245"/>
      <c r="AZ126" s="244"/>
      <c r="BA126" s="245"/>
      <c r="BB126" s="244"/>
      <c r="BC126" s="245"/>
      <c r="BD126" s="244">
        <v>4.5999999999999996</v>
      </c>
      <c r="BE126" s="245"/>
      <c r="BF126" s="244"/>
      <c r="BG126" s="245"/>
      <c r="BH126" s="244">
        <v>4.5999999999999996</v>
      </c>
      <c r="BI126" s="245"/>
      <c r="BJ126" s="244">
        <v>6.7</v>
      </c>
      <c r="BK126" s="245"/>
      <c r="BL126" s="244"/>
      <c r="BM126" s="245"/>
    </row>
    <row r="127" spans="1:65" s="1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</sheetData>
  <mergeCells count="831">
    <mergeCell ref="BF58:BG58"/>
    <mergeCell ref="BH58:BI58"/>
    <mergeCell ref="AF61:AI61"/>
    <mergeCell ref="AJ61:AK61"/>
    <mergeCell ref="AL61:AN61"/>
    <mergeCell ref="BB19:BC19"/>
    <mergeCell ref="BD19:BE19"/>
    <mergeCell ref="BF19:BG19"/>
    <mergeCell ref="BH19:BI19"/>
    <mergeCell ref="BF26:BG26"/>
    <mergeCell ref="AF56:AI56"/>
    <mergeCell ref="AJ56:AK56"/>
    <mergeCell ref="AO56:AQ56"/>
    <mergeCell ref="AF59:AI59"/>
    <mergeCell ref="AJ59:AK59"/>
    <mergeCell ref="AL56:AN56"/>
    <mergeCell ref="A11:BM11"/>
    <mergeCell ref="BL48:BM48"/>
    <mergeCell ref="BL19:BM19"/>
    <mergeCell ref="BH55:BI55"/>
    <mergeCell ref="BJ55:BK55"/>
    <mergeCell ref="AX57:AY57"/>
    <mergeCell ref="AZ57:BA57"/>
    <mergeCell ref="BB57:BC57"/>
    <mergeCell ref="BD57:BE57"/>
    <mergeCell ref="BF54:BG54"/>
    <mergeCell ref="BJ42:BK42"/>
    <mergeCell ref="BJ41:BK41"/>
    <mergeCell ref="B56:AC56"/>
    <mergeCell ref="AD56:AE56"/>
    <mergeCell ref="BL44:BM44"/>
    <mergeCell ref="BL38:BM38"/>
    <mergeCell ref="BJ23:BK23"/>
    <mergeCell ref="BD31:BE31"/>
    <mergeCell ref="BD34:BE34"/>
    <mergeCell ref="BD35:BE35"/>
    <mergeCell ref="BH23:BI23"/>
    <mergeCell ref="BF36:BG36"/>
    <mergeCell ref="BH36:BI36"/>
    <mergeCell ref="BJ30:BK30"/>
    <mergeCell ref="BD30:BE30"/>
    <mergeCell ref="BJ44:BK44"/>
    <mergeCell ref="BL27:BM27"/>
    <mergeCell ref="BL42:BM42"/>
    <mergeCell ref="BL40:BM40"/>
    <mergeCell ref="BL41:BM41"/>
    <mergeCell ref="BL39:BM39"/>
    <mergeCell ref="BD22:BE22"/>
    <mergeCell ref="BH22:BI22"/>
    <mergeCell ref="BL43:BM43"/>
    <mergeCell ref="BL35:BM35"/>
    <mergeCell ref="BL36:BM36"/>
    <mergeCell ref="BH44:BI44"/>
    <mergeCell ref="BD38:BE38"/>
    <mergeCell ref="BF38:BG38"/>
    <mergeCell ref="BH17:BI17"/>
    <mergeCell ref="AR37:AT37"/>
    <mergeCell ref="AO39:AQ39"/>
    <mergeCell ref="AO41:AQ41"/>
    <mergeCell ref="AR29:AT29"/>
    <mergeCell ref="AU29:AW29"/>
    <mergeCell ref="AX29:AY29"/>
    <mergeCell ref="AR27:AT27"/>
    <mergeCell ref="AX27:AY27"/>
    <mergeCell ref="AR21:AT21"/>
    <mergeCell ref="AU21:AW21"/>
    <mergeCell ref="AR19:AT19"/>
    <mergeCell ref="AU19:AW19"/>
    <mergeCell ref="AX19:AY19"/>
    <mergeCell ref="AZ19:BA19"/>
    <mergeCell ref="BH26:BI26"/>
    <mergeCell ref="AJ40:AK40"/>
    <mergeCell ref="AL15:AN15"/>
    <mergeCell ref="AF49:AI49"/>
    <mergeCell ref="AD43:AE43"/>
    <mergeCell ref="AF48:AI48"/>
    <mergeCell ref="AJ47:AK47"/>
    <mergeCell ref="AJ39:AK39"/>
    <mergeCell ref="AD48:AE48"/>
    <mergeCell ref="AF41:AI41"/>
    <mergeCell ref="B39:AC39"/>
    <mergeCell ref="AD39:AE39"/>
    <mergeCell ref="AF39:AI39"/>
    <mergeCell ref="AD36:AE36"/>
    <mergeCell ref="AL28:AN28"/>
    <mergeCell ref="AJ37:AK37"/>
    <mergeCell ref="AL37:AN37"/>
    <mergeCell ref="B29:AC29"/>
    <mergeCell ref="AX52:AY52"/>
    <mergeCell ref="AF53:AI53"/>
    <mergeCell ref="AF43:AI43"/>
    <mergeCell ref="AJ43:AK43"/>
    <mergeCell ref="AL43:AN43"/>
    <mergeCell ref="AO47:AQ47"/>
    <mergeCell ref="BJ17:BK17"/>
    <mergeCell ref="AZ22:BA22"/>
    <mergeCell ref="BB22:BC22"/>
    <mergeCell ref="BJ19:BK19"/>
    <mergeCell ref="BF43:BG43"/>
    <mergeCell ref="BH43:BI43"/>
    <mergeCell ref="BF40:BG40"/>
    <mergeCell ref="BH40:BI40"/>
    <mergeCell ref="BJ40:BK40"/>
    <mergeCell ref="BH27:BI27"/>
    <mergeCell ref="BB43:BC43"/>
    <mergeCell ref="BD43:BE43"/>
    <mergeCell ref="AZ43:BA43"/>
    <mergeCell ref="BD37:BE37"/>
    <mergeCell ref="AZ29:BA29"/>
    <mergeCell ref="BB29:BC29"/>
    <mergeCell ref="BD29:BE29"/>
    <mergeCell ref="BD27:BE27"/>
    <mergeCell ref="AR28:AT28"/>
    <mergeCell ref="B19:AC19"/>
    <mergeCell ref="AD19:AE19"/>
    <mergeCell ref="BF16:BG16"/>
    <mergeCell ref="BH16:BI16"/>
    <mergeCell ref="BF18:BG18"/>
    <mergeCell ref="AO22:AQ22"/>
    <mergeCell ref="AR22:AT22"/>
    <mergeCell ref="BF27:BG27"/>
    <mergeCell ref="BD25:BE25"/>
    <mergeCell ref="BB26:BC26"/>
    <mergeCell ref="BD26:BE26"/>
    <mergeCell ref="AZ27:BA27"/>
    <mergeCell ref="AZ24:BA24"/>
    <mergeCell ref="BB24:BC24"/>
    <mergeCell ref="AJ28:AK28"/>
    <mergeCell ref="AZ18:BA18"/>
    <mergeCell ref="BF17:BG17"/>
    <mergeCell ref="BF24:BG24"/>
    <mergeCell ref="BF31:BG31"/>
    <mergeCell ref="BH31:BI31"/>
    <mergeCell ref="BJ31:BK31"/>
    <mergeCell ref="BJ29:BK29"/>
    <mergeCell ref="BF28:BG28"/>
    <mergeCell ref="BJ39:BK39"/>
    <mergeCell ref="BF39:BG39"/>
    <mergeCell ref="BH39:BI39"/>
    <mergeCell ref="BJ26:BK26"/>
    <mergeCell ref="BJ24:BK24"/>
    <mergeCell ref="BH38:BI38"/>
    <mergeCell ref="BJ38:BK38"/>
    <mergeCell ref="BH25:BI25"/>
    <mergeCell ref="BF34:BG34"/>
    <mergeCell ref="BF35:BG35"/>
    <mergeCell ref="BH35:BI35"/>
    <mergeCell ref="BF30:BG30"/>
    <mergeCell ref="BH30:BI30"/>
    <mergeCell ref="BF25:BG25"/>
    <mergeCell ref="BH29:BI29"/>
    <mergeCell ref="BF2:BG2"/>
    <mergeCell ref="BH2:BI2"/>
    <mergeCell ref="BJ2:BK2"/>
    <mergeCell ref="BJ16:BK16"/>
    <mergeCell ref="AZ17:BA17"/>
    <mergeCell ref="BF20:BG20"/>
    <mergeCell ref="BH20:BI20"/>
    <mergeCell ref="BJ20:BK20"/>
    <mergeCell ref="BJ14:BK14"/>
    <mergeCell ref="AX13:BA13"/>
    <mergeCell ref="AZ2:BA2"/>
    <mergeCell ref="BB2:BC2"/>
    <mergeCell ref="AX3:AY3"/>
    <mergeCell ref="AZ3:BA3"/>
    <mergeCell ref="BB3:BC3"/>
    <mergeCell ref="BD3:BE3"/>
    <mergeCell ref="BF3:BG3"/>
    <mergeCell ref="BH3:BI3"/>
    <mergeCell ref="BJ3:BK3"/>
    <mergeCell ref="BH18:BI18"/>
    <mergeCell ref="BJ18:BK18"/>
    <mergeCell ref="AX16:AY16"/>
    <mergeCell ref="AZ16:BA16"/>
    <mergeCell ref="AZ15:BA15"/>
    <mergeCell ref="AX12:BM12"/>
    <mergeCell ref="BJ13:BM13"/>
    <mergeCell ref="BL14:BM14"/>
    <mergeCell ref="BF13:BI13"/>
    <mergeCell ref="AX124:AY124"/>
    <mergeCell ref="AZ124:BA124"/>
    <mergeCell ref="BB124:BC124"/>
    <mergeCell ref="BD124:BE124"/>
    <mergeCell ref="BF124:BG124"/>
    <mergeCell ref="BH124:BI124"/>
    <mergeCell ref="BJ124:BK124"/>
    <mergeCell ref="BL124:BM124"/>
    <mergeCell ref="BH61:BI61"/>
    <mergeCell ref="BF60:BG60"/>
    <mergeCell ref="BH60:BI60"/>
    <mergeCell ref="BL1:BM1"/>
    <mergeCell ref="BD44:BE44"/>
    <mergeCell ref="BF44:BG44"/>
    <mergeCell ref="AX2:AY2"/>
    <mergeCell ref="BL25:BM25"/>
    <mergeCell ref="BB52:BC52"/>
    <mergeCell ref="BL26:BM26"/>
    <mergeCell ref="BF14:BG14"/>
    <mergeCell ref="BF22:BG22"/>
    <mergeCell ref="BL28:BM28"/>
    <mergeCell ref="BL29:BM29"/>
    <mergeCell ref="BL2:BM2"/>
    <mergeCell ref="BL3:BM3"/>
    <mergeCell ref="BH24:BI24"/>
    <mergeCell ref="BH14:BI14"/>
    <mergeCell ref="BF15:BG15"/>
    <mergeCell ref="BH15:BI15"/>
    <mergeCell ref="BJ15:BK15"/>
    <mergeCell ref="AX1:AY1"/>
    <mergeCell ref="AZ1:BA1"/>
    <mergeCell ref="BB1:BC1"/>
    <mergeCell ref="BD1:BE1"/>
    <mergeCell ref="BF1:BG1"/>
    <mergeCell ref="BH1:BI1"/>
    <mergeCell ref="BJ1:BK1"/>
    <mergeCell ref="BD2:BE2"/>
    <mergeCell ref="BL54:BM54"/>
    <mergeCell ref="BJ60:BK60"/>
    <mergeCell ref="AX126:AY126"/>
    <mergeCell ref="AZ126:BA126"/>
    <mergeCell ref="BB126:BC126"/>
    <mergeCell ref="BD126:BE126"/>
    <mergeCell ref="BF126:BG126"/>
    <mergeCell ref="BH126:BI126"/>
    <mergeCell ref="BJ126:BK126"/>
    <mergeCell ref="BL126:BM126"/>
    <mergeCell ref="AX125:AY125"/>
    <mergeCell ref="AZ125:BA125"/>
    <mergeCell ref="BB125:BC125"/>
    <mergeCell ref="BD125:BE125"/>
    <mergeCell ref="BF125:BG125"/>
    <mergeCell ref="BH125:BI125"/>
    <mergeCell ref="BJ125:BK125"/>
    <mergeCell ref="BL125:BM125"/>
    <mergeCell ref="BL60:BM60"/>
    <mergeCell ref="BL61:BM61"/>
    <mergeCell ref="BF61:BG61"/>
    <mergeCell ref="AX61:AY61"/>
    <mergeCell ref="AZ61:BA61"/>
    <mergeCell ref="BL15:BM15"/>
    <mergeCell ref="BL16:BM16"/>
    <mergeCell ref="AX17:AY17"/>
    <mergeCell ref="BJ25:BK25"/>
    <mergeCell ref="BL17:BM17"/>
    <mergeCell ref="BL18:BM18"/>
    <mergeCell ref="BL20:BM20"/>
    <mergeCell ref="BL21:BM21"/>
    <mergeCell ref="BL22:BM22"/>
    <mergeCell ref="BL24:BM24"/>
    <mergeCell ref="BJ36:BK36"/>
    <mergeCell ref="BF37:BG37"/>
    <mergeCell ref="BH37:BI37"/>
    <mergeCell ref="BJ37:BK37"/>
    <mergeCell ref="BJ43:BK43"/>
    <mergeCell ref="BL46:BM46"/>
    <mergeCell ref="BJ61:BK61"/>
    <mergeCell ref="BH57:BI57"/>
    <mergeCell ref="BJ57:BK57"/>
    <mergeCell ref="BL56:BM56"/>
    <mergeCell ref="BL57:BM57"/>
    <mergeCell ref="BJ58:BK58"/>
    <mergeCell ref="BJ46:BK46"/>
    <mergeCell ref="BB53:BC53"/>
    <mergeCell ref="BJ52:BK52"/>
    <mergeCell ref="BL55:BM55"/>
    <mergeCell ref="BF56:BG56"/>
    <mergeCell ref="BH56:BI56"/>
    <mergeCell ref="BJ56:BK56"/>
    <mergeCell ref="BF55:BG55"/>
    <mergeCell ref="BF59:BG59"/>
    <mergeCell ref="BH59:BI59"/>
    <mergeCell ref="BJ59:BK59"/>
    <mergeCell ref="BL58:BM58"/>
    <mergeCell ref="BL49:BM49"/>
    <mergeCell ref="BJ54:BK54"/>
    <mergeCell ref="BF47:BG47"/>
    <mergeCell ref="BF53:BG53"/>
    <mergeCell ref="BF52:BG52"/>
    <mergeCell ref="BD59:BE59"/>
    <mergeCell ref="BH49:BI49"/>
    <mergeCell ref="BH54:BI54"/>
    <mergeCell ref="BJ48:BK48"/>
    <mergeCell ref="BB61:BC61"/>
    <mergeCell ref="BD61:BE61"/>
    <mergeCell ref="BJ45:BK45"/>
    <mergeCell ref="BF48:BG48"/>
    <mergeCell ref="BJ49:BK49"/>
    <mergeCell ref="BL53:BM53"/>
    <mergeCell ref="BL52:BM52"/>
    <mergeCell ref="BD53:BE53"/>
    <mergeCell ref="AX46:AY46"/>
    <mergeCell ref="AX48:AY48"/>
    <mergeCell ref="AX49:AY49"/>
    <mergeCell ref="BL45:BM45"/>
    <mergeCell ref="BL47:BM47"/>
    <mergeCell ref="BB47:BC47"/>
    <mergeCell ref="BD52:BE52"/>
    <mergeCell ref="BH47:BI47"/>
    <mergeCell ref="BJ47:BK47"/>
    <mergeCell ref="BD48:BE48"/>
    <mergeCell ref="BD47:BE47"/>
    <mergeCell ref="BD45:BE45"/>
    <mergeCell ref="AZ53:BA53"/>
    <mergeCell ref="AZ52:BA52"/>
    <mergeCell ref="BF49:BG49"/>
    <mergeCell ref="AX47:AY47"/>
    <mergeCell ref="AZ45:BA45"/>
    <mergeCell ref="BJ53:BK53"/>
    <mergeCell ref="BL30:BM30"/>
    <mergeCell ref="BL31:BM31"/>
    <mergeCell ref="BL34:BM34"/>
    <mergeCell ref="BL37:BM37"/>
    <mergeCell ref="AU39:AW39"/>
    <mergeCell ref="BH42:BI42"/>
    <mergeCell ref="B42:AC42"/>
    <mergeCell ref="AD42:AE42"/>
    <mergeCell ref="AF42:AI42"/>
    <mergeCell ref="B40:AC40"/>
    <mergeCell ref="AD40:AE40"/>
    <mergeCell ref="BJ35:BK35"/>
    <mergeCell ref="AR42:AT42"/>
    <mergeCell ref="AL39:AN39"/>
    <mergeCell ref="AR39:AT39"/>
    <mergeCell ref="AO14:AQ14"/>
    <mergeCell ref="AF24:AI24"/>
    <mergeCell ref="AO21:AQ21"/>
    <mergeCell ref="B27:AC27"/>
    <mergeCell ref="AD27:AE27"/>
    <mergeCell ref="B25:AC25"/>
    <mergeCell ref="AD25:AE25"/>
    <mergeCell ref="AO27:AQ27"/>
    <mergeCell ref="AF25:AI25"/>
    <mergeCell ref="AD26:AE26"/>
    <mergeCell ref="AJ27:AK27"/>
    <mergeCell ref="AL27:AN27"/>
    <mergeCell ref="AJ24:AK24"/>
    <mergeCell ref="AJ25:AK25"/>
    <mergeCell ref="AL25:AN25"/>
    <mergeCell ref="AO25:AQ25"/>
    <mergeCell ref="AL24:AN24"/>
    <mergeCell ref="AF19:AI19"/>
    <mergeCell ref="AJ19:AK19"/>
    <mergeCell ref="AL19:AN19"/>
    <mergeCell ref="AO19:AQ19"/>
    <mergeCell ref="AF16:AI16"/>
    <mergeCell ref="AJ16:AK16"/>
    <mergeCell ref="AL16:AN16"/>
    <mergeCell ref="AX14:AY14"/>
    <mergeCell ref="BJ27:BK27"/>
    <mergeCell ref="BH28:BI28"/>
    <mergeCell ref="AU28:AW28"/>
    <mergeCell ref="AX28:AY28"/>
    <mergeCell ref="AZ28:BA28"/>
    <mergeCell ref="B22:AC22"/>
    <mergeCell ref="B24:AC24"/>
    <mergeCell ref="AD24:AE24"/>
    <mergeCell ref="BB17:BC17"/>
    <mergeCell ref="BJ22:BK22"/>
    <mergeCell ref="AU27:AW27"/>
    <mergeCell ref="AR15:AT15"/>
    <mergeCell ref="BD17:BE17"/>
    <mergeCell ref="BD24:BE24"/>
    <mergeCell ref="BD21:BE21"/>
    <mergeCell ref="BJ28:BK28"/>
    <mergeCell ref="AR17:AT17"/>
    <mergeCell ref="BF21:BG21"/>
    <mergeCell ref="BH21:BI21"/>
    <mergeCell ref="BJ21:BK21"/>
    <mergeCell ref="AX18:AY18"/>
    <mergeCell ref="AU17:AW17"/>
    <mergeCell ref="BB27:BC27"/>
    <mergeCell ref="AF17:AI17"/>
    <mergeCell ref="AJ17:AK17"/>
    <mergeCell ref="AL17:AN17"/>
    <mergeCell ref="AO17:AQ17"/>
    <mergeCell ref="B21:AC21"/>
    <mergeCell ref="AD21:AE21"/>
    <mergeCell ref="B18:AC18"/>
    <mergeCell ref="AD18:AE18"/>
    <mergeCell ref="B26:AC26"/>
    <mergeCell ref="AD17:AE17"/>
    <mergeCell ref="AF18:AI18"/>
    <mergeCell ref="AJ18:AK18"/>
    <mergeCell ref="BD16:BE16"/>
    <mergeCell ref="BF29:BG29"/>
    <mergeCell ref="AU15:AW15"/>
    <mergeCell ref="AX15:AY15"/>
    <mergeCell ref="AO12:AT13"/>
    <mergeCell ref="AU12:AW14"/>
    <mergeCell ref="AZ14:BA14"/>
    <mergeCell ref="BB13:BE13"/>
    <mergeCell ref="AZ21:BA21"/>
    <mergeCell ref="BB21:BC21"/>
    <mergeCell ref="BD14:BE14"/>
    <mergeCell ref="AO15:AQ15"/>
    <mergeCell ref="BB18:BC18"/>
    <mergeCell ref="BD18:BE18"/>
    <mergeCell ref="BD28:BE28"/>
    <mergeCell ref="AR24:AT24"/>
    <mergeCell ref="AX21:AY21"/>
    <mergeCell ref="BB16:BC16"/>
    <mergeCell ref="AO16:AQ16"/>
    <mergeCell ref="AO18:AQ18"/>
    <mergeCell ref="AR18:AT18"/>
    <mergeCell ref="BD23:BE23"/>
    <mergeCell ref="BF23:BG23"/>
    <mergeCell ref="AO29:AQ29"/>
    <mergeCell ref="AU26:AW26"/>
    <mergeCell ref="AX26:AY26"/>
    <mergeCell ref="AZ26:BA26"/>
    <mergeCell ref="AX24:AY24"/>
    <mergeCell ref="AU22:AW22"/>
    <mergeCell ref="AX22:AY22"/>
    <mergeCell ref="BB28:BC28"/>
    <mergeCell ref="BB31:BC31"/>
    <mergeCell ref="AZ36:BA36"/>
    <mergeCell ref="BB36:BC36"/>
    <mergeCell ref="AU24:AW24"/>
    <mergeCell ref="AX25:AY25"/>
    <mergeCell ref="AZ25:BA25"/>
    <mergeCell ref="BB25:BC25"/>
    <mergeCell ref="AU25:AW25"/>
    <mergeCell ref="AU35:AW35"/>
    <mergeCell ref="AX35:AY35"/>
    <mergeCell ref="BB34:BC34"/>
    <mergeCell ref="AZ35:BA35"/>
    <mergeCell ref="BB35:BC35"/>
    <mergeCell ref="BB23:BC23"/>
    <mergeCell ref="AL21:AN21"/>
    <mergeCell ref="AL22:AN22"/>
    <mergeCell ref="AD22:AE22"/>
    <mergeCell ref="AF22:AI22"/>
    <mergeCell ref="AJ22:AK22"/>
    <mergeCell ref="AF21:AI21"/>
    <mergeCell ref="AD30:AE30"/>
    <mergeCell ref="B36:AC36"/>
    <mergeCell ref="AO30:AQ30"/>
    <mergeCell ref="AL30:AN30"/>
    <mergeCell ref="AO33:AQ33"/>
    <mergeCell ref="B31:AC31"/>
    <mergeCell ref="AD31:AE31"/>
    <mergeCell ref="AD29:AE29"/>
    <mergeCell ref="B28:AC28"/>
    <mergeCell ref="AD28:AE28"/>
    <mergeCell ref="AF29:AI29"/>
    <mergeCell ref="AJ29:AK29"/>
    <mergeCell ref="AL29:AN29"/>
    <mergeCell ref="AF27:AI27"/>
    <mergeCell ref="AO28:AQ28"/>
    <mergeCell ref="BB14:BC14"/>
    <mergeCell ref="B17:AC17"/>
    <mergeCell ref="B16:AC16"/>
    <mergeCell ref="AD16:AE16"/>
    <mergeCell ref="AU18:AW18"/>
    <mergeCell ref="B38:AC38"/>
    <mergeCell ref="AD38:AE38"/>
    <mergeCell ref="AF38:AI38"/>
    <mergeCell ref="AJ38:AK38"/>
    <mergeCell ref="AL38:AN38"/>
    <mergeCell ref="AO38:AQ38"/>
    <mergeCell ref="AR38:AT38"/>
    <mergeCell ref="AU38:AW38"/>
    <mergeCell ref="AX38:AY38"/>
    <mergeCell ref="AF30:AI30"/>
    <mergeCell ref="AJ30:AK30"/>
    <mergeCell ref="AO24:AQ24"/>
    <mergeCell ref="AO37:AQ37"/>
    <mergeCell ref="B20:AC20"/>
    <mergeCell ref="AD20:AE20"/>
    <mergeCell ref="AF20:AI20"/>
    <mergeCell ref="AJ20:AK20"/>
    <mergeCell ref="AL20:AN20"/>
    <mergeCell ref="AO20:AQ20"/>
    <mergeCell ref="BB33:BC33"/>
    <mergeCell ref="BD33:BE33"/>
    <mergeCell ref="BF33:BG33"/>
    <mergeCell ref="BH33:BI33"/>
    <mergeCell ref="AL31:AN31"/>
    <mergeCell ref="AO31:AQ31"/>
    <mergeCell ref="A12:A14"/>
    <mergeCell ref="BB15:BC15"/>
    <mergeCell ref="BD15:BE15"/>
    <mergeCell ref="B15:AC15"/>
    <mergeCell ref="AD15:AE15"/>
    <mergeCell ref="AF15:AI15"/>
    <mergeCell ref="AJ15:AK15"/>
    <mergeCell ref="AR20:AT20"/>
    <mergeCell ref="AU20:AW20"/>
    <mergeCell ref="AX20:AY20"/>
    <mergeCell ref="AZ20:BA20"/>
    <mergeCell ref="BB20:BC20"/>
    <mergeCell ref="BD20:BE20"/>
    <mergeCell ref="B12:AC14"/>
    <mergeCell ref="AD12:AE14"/>
    <mergeCell ref="AR16:AT16"/>
    <mergeCell ref="AU16:AW16"/>
    <mergeCell ref="AF14:AI14"/>
    <mergeCell ref="AU31:AW31"/>
    <mergeCell ref="AX31:AY31"/>
    <mergeCell ref="AZ31:BA31"/>
    <mergeCell ref="AJ35:AK35"/>
    <mergeCell ref="AR30:AT30"/>
    <mergeCell ref="AU30:AW30"/>
    <mergeCell ref="AF31:AI31"/>
    <mergeCell ref="AJ31:AK31"/>
    <mergeCell ref="B35:AC35"/>
    <mergeCell ref="AD35:AE35"/>
    <mergeCell ref="AF35:AI35"/>
    <mergeCell ref="B34:AC34"/>
    <mergeCell ref="AD34:AE34"/>
    <mergeCell ref="AF34:AI34"/>
    <mergeCell ref="AJ34:AK34"/>
    <mergeCell ref="AR33:AT33"/>
    <mergeCell ref="AU33:AW33"/>
    <mergeCell ref="AX33:AY33"/>
    <mergeCell ref="AZ33:BA33"/>
    <mergeCell ref="AX39:AY39"/>
    <mergeCell ref="AU42:AW42"/>
    <mergeCell ref="BD39:BE39"/>
    <mergeCell ref="BD36:BE36"/>
    <mergeCell ref="AJ36:AK36"/>
    <mergeCell ref="AL36:AN36"/>
    <mergeCell ref="AO36:AQ36"/>
    <mergeCell ref="AR36:AT36"/>
    <mergeCell ref="AU36:AW36"/>
    <mergeCell ref="AX36:AY36"/>
    <mergeCell ref="AZ38:BA38"/>
    <mergeCell ref="BB38:BC38"/>
    <mergeCell ref="AZ37:BA37"/>
    <mergeCell ref="BB37:BC37"/>
    <mergeCell ref="AU37:AW37"/>
    <mergeCell ref="AU55:AW55"/>
    <mergeCell ref="AU44:AW44"/>
    <mergeCell ref="BB49:BC49"/>
    <mergeCell ref="BF45:BG45"/>
    <mergeCell ref="AU54:AW54"/>
    <mergeCell ref="AX54:AY54"/>
    <mergeCell ref="AX37:AY37"/>
    <mergeCell ref="AL42:AN42"/>
    <mergeCell ref="AO42:AQ42"/>
    <mergeCell ref="AL40:AN40"/>
    <mergeCell ref="AL41:AN41"/>
    <mergeCell ref="BB44:BC44"/>
    <mergeCell ref="BD46:BE46"/>
    <mergeCell ref="AO46:AQ46"/>
    <mergeCell ref="BB46:BC46"/>
    <mergeCell ref="AR44:AT44"/>
    <mergeCell ref="AX44:AY44"/>
    <mergeCell ref="AZ44:BA44"/>
    <mergeCell ref="AU43:AW43"/>
    <mergeCell ref="AL47:AN47"/>
    <mergeCell ref="AO43:AQ43"/>
    <mergeCell ref="AR43:AT43"/>
    <mergeCell ref="AR45:AT45"/>
    <mergeCell ref="BB42:BC42"/>
    <mergeCell ref="AL52:AN52"/>
    <mergeCell ref="AR48:AT48"/>
    <mergeCell ref="AO48:AQ48"/>
    <mergeCell ref="AU53:AW53"/>
    <mergeCell ref="AF46:AI46"/>
    <mergeCell ref="BH53:BI53"/>
    <mergeCell ref="BF46:BG46"/>
    <mergeCell ref="BB45:BC45"/>
    <mergeCell ref="AU45:AW45"/>
    <mergeCell ref="AZ49:BA49"/>
    <mergeCell ref="BH48:BI48"/>
    <mergeCell ref="BH52:BI52"/>
    <mergeCell ref="BH46:BI46"/>
    <mergeCell ref="AJ52:AK52"/>
    <mergeCell ref="AO53:AQ53"/>
    <mergeCell ref="AF52:AI52"/>
    <mergeCell ref="AO49:AQ49"/>
    <mergeCell ref="AL49:AN49"/>
    <mergeCell ref="AR53:AT53"/>
    <mergeCell ref="AR52:AT52"/>
    <mergeCell ref="AU49:AW49"/>
    <mergeCell ref="BH45:BI45"/>
    <mergeCell ref="AR49:AT49"/>
    <mergeCell ref="AX53:AY53"/>
    <mergeCell ref="B61:AC61"/>
    <mergeCell ref="AD61:AE61"/>
    <mergeCell ref="AD58:AE58"/>
    <mergeCell ref="AF58:AI58"/>
    <mergeCell ref="AL53:AN53"/>
    <mergeCell ref="BB54:BC54"/>
    <mergeCell ref="BD49:BE49"/>
    <mergeCell ref="AF44:AI44"/>
    <mergeCell ref="AJ44:AK44"/>
    <mergeCell ref="AL44:AN44"/>
    <mergeCell ref="AO44:AQ44"/>
    <mergeCell ref="AZ54:BA54"/>
    <mergeCell ref="AZ47:BA47"/>
    <mergeCell ref="AX45:AY45"/>
    <mergeCell ref="AU47:AW47"/>
    <mergeCell ref="AZ46:BA46"/>
    <mergeCell ref="AU46:AW46"/>
    <mergeCell ref="AJ53:AK53"/>
    <mergeCell ref="AJ45:AK45"/>
    <mergeCell ref="AU52:AW52"/>
    <mergeCell ref="AZ48:BA48"/>
    <mergeCell ref="AU48:AW48"/>
    <mergeCell ref="AO52:AQ52"/>
    <mergeCell ref="AR56:AT56"/>
    <mergeCell ref="B57:AC57"/>
    <mergeCell ref="B60:AC60"/>
    <mergeCell ref="AD60:AE60"/>
    <mergeCell ref="AF60:AI60"/>
    <mergeCell ref="AJ60:AK60"/>
    <mergeCell ref="AL60:AN60"/>
    <mergeCell ref="AO60:AQ60"/>
    <mergeCell ref="B58:AC58"/>
    <mergeCell ref="AD57:AE57"/>
    <mergeCell ref="B59:AC59"/>
    <mergeCell ref="AD59:AE59"/>
    <mergeCell ref="AR57:AT57"/>
    <mergeCell ref="AU56:AW56"/>
    <mergeCell ref="AL59:AN59"/>
    <mergeCell ref="AO59:AQ59"/>
    <mergeCell ref="BF57:BG57"/>
    <mergeCell ref="AJ57:AK57"/>
    <mergeCell ref="AO57:AQ57"/>
    <mergeCell ref="AL57:AN57"/>
    <mergeCell ref="AJ58:AK58"/>
    <mergeCell ref="AL58:AN58"/>
    <mergeCell ref="BL59:BM59"/>
    <mergeCell ref="AU57:AW57"/>
    <mergeCell ref="AR58:AT58"/>
    <mergeCell ref="AO58:AQ58"/>
    <mergeCell ref="AO61:AQ61"/>
    <mergeCell ref="AR59:AT59"/>
    <mergeCell ref="AU59:AW59"/>
    <mergeCell ref="AR61:AT61"/>
    <mergeCell ref="AX59:AY59"/>
    <mergeCell ref="AZ59:BA59"/>
    <mergeCell ref="BB59:BC59"/>
    <mergeCell ref="AR60:AT60"/>
    <mergeCell ref="AU60:AW60"/>
    <mergeCell ref="AX60:AY60"/>
    <mergeCell ref="AZ60:BA60"/>
    <mergeCell ref="BB60:BC60"/>
    <mergeCell ref="BD60:BE60"/>
    <mergeCell ref="AU61:AW61"/>
    <mergeCell ref="AP1:AQ1"/>
    <mergeCell ref="AS1:AT1"/>
    <mergeCell ref="AK1:AN1"/>
    <mergeCell ref="AO40:AQ40"/>
    <mergeCell ref="AR40:AT40"/>
    <mergeCell ref="AX40:AY40"/>
    <mergeCell ref="BD42:BE42"/>
    <mergeCell ref="AR34:AT34"/>
    <mergeCell ref="AU34:AW34"/>
    <mergeCell ref="AX34:AY34"/>
    <mergeCell ref="AZ34:BA34"/>
    <mergeCell ref="AZ40:BA40"/>
    <mergeCell ref="BD41:BE41"/>
    <mergeCell ref="AJ41:AK41"/>
    <mergeCell ref="AJ42:AK42"/>
    <mergeCell ref="AZ30:BA30"/>
    <mergeCell ref="BB30:BC30"/>
    <mergeCell ref="AX30:AY30"/>
    <mergeCell ref="BD40:BE40"/>
    <mergeCell ref="AX42:AY42"/>
    <mergeCell ref="AU41:AW41"/>
    <mergeCell ref="AX41:AY41"/>
    <mergeCell ref="AZ41:BA41"/>
    <mergeCell ref="BB41:BC41"/>
    <mergeCell ref="AD37:AE37"/>
    <mergeCell ref="AR14:AT14"/>
    <mergeCell ref="B41:AC41"/>
    <mergeCell ref="AD41:AE41"/>
    <mergeCell ref="AL35:AN35"/>
    <mergeCell ref="AO35:AQ35"/>
    <mergeCell ref="AR35:AT35"/>
    <mergeCell ref="AL18:AN18"/>
    <mergeCell ref="AF37:AI37"/>
    <mergeCell ref="AF26:AI26"/>
    <mergeCell ref="AJ26:AK26"/>
    <mergeCell ref="AL26:AN26"/>
    <mergeCell ref="AO26:AQ26"/>
    <mergeCell ref="AR25:AT25"/>
    <mergeCell ref="AF28:AI28"/>
    <mergeCell ref="AR26:AT26"/>
    <mergeCell ref="AF40:AI40"/>
    <mergeCell ref="B30:AC30"/>
    <mergeCell ref="AF36:AI36"/>
    <mergeCell ref="AL34:AN34"/>
    <mergeCell ref="AO34:AQ34"/>
    <mergeCell ref="AR31:AT31"/>
    <mergeCell ref="AJ14:AK14"/>
    <mergeCell ref="AJ21:AK21"/>
    <mergeCell ref="AR54:AT54"/>
    <mergeCell ref="B37:AC37"/>
    <mergeCell ref="AZ42:BA42"/>
    <mergeCell ref="AR41:AT41"/>
    <mergeCell ref="AF12:AK13"/>
    <mergeCell ref="AL12:AN14"/>
    <mergeCell ref="AO23:AQ23"/>
    <mergeCell ref="AR23:AT23"/>
    <mergeCell ref="AU23:AW23"/>
    <mergeCell ref="AX23:AY23"/>
    <mergeCell ref="AZ23:BA23"/>
    <mergeCell ref="B33:AC33"/>
    <mergeCell ref="AD33:AE33"/>
    <mergeCell ref="AF33:AI33"/>
    <mergeCell ref="AJ33:AK33"/>
    <mergeCell ref="AL33:AN33"/>
    <mergeCell ref="AJ23:AK23"/>
    <mergeCell ref="B23:AC23"/>
    <mergeCell ref="AD23:AE23"/>
    <mergeCell ref="AF23:AI23"/>
    <mergeCell ref="AD46:AE46"/>
    <mergeCell ref="B46:AC46"/>
    <mergeCell ref="B48:AC48"/>
    <mergeCell ref="AF47:AI47"/>
    <mergeCell ref="B55:AC55"/>
    <mergeCell ref="A4:L4"/>
    <mergeCell ref="M4:BC4"/>
    <mergeCell ref="BD4:BM4"/>
    <mergeCell ref="AF57:AI57"/>
    <mergeCell ref="AR47:AT47"/>
    <mergeCell ref="AL46:AN46"/>
    <mergeCell ref="AJ46:AK46"/>
    <mergeCell ref="AU58:AW58"/>
    <mergeCell ref="AX58:AY58"/>
    <mergeCell ref="AZ58:BA58"/>
    <mergeCell ref="BB58:BC58"/>
    <mergeCell ref="BD58:BE58"/>
    <mergeCell ref="AX55:AY55"/>
    <mergeCell ref="AZ55:BA55"/>
    <mergeCell ref="BB55:BC55"/>
    <mergeCell ref="BD55:BE55"/>
    <mergeCell ref="AX56:AY56"/>
    <mergeCell ref="AZ56:BA56"/>
    <mergeCell ref="BB56:BC56"/>
    <mergeCell ref="BD56:BE56"/>
    <mergeCell ref="AJ55:AK55"/>
    <mergeCell ref="AL55:AN55"/>
    <mergeCell ref="AO55:AQ55"/>
    <mergeCell ref="BF41:BG41"/>
    <mergeCell ref="AD55:AE55"/>
    <mergeCell ref="AF55:AI55"/>
    <mergeCell ref="BD54:BE54"/>
    <mergeCell ref="B53:AC53"/>
    <mergeCell ref="B52:AC52"/>
    <mergeCell ref="AD45:AE45"/>
    <mergeCell ref="AR46:AT46"/>
    <mergeCell ref="AD47:AE47"/>
    <mergeCell ref="AD53:AE53"/>
    <mergeCell ref="AD52:AE52"/>
    <mergeCell ref="BB48:BC48"/>
    <mergeCell ref="B54:AC54"/>
    <mergeCell ref="AD54:AE54"/>
    <mergeCell ref="AF54:AI54"/>
    <mergeCell ref="AJ54:AK54"/>
    <mergeCell ref="AL54:AN54"/>
    <mergeCell ref="AO54:AQ54"/>
    <mergeCell ref="AL48:AN48"/>
    <mergeCell ref="AJ48:AK48"/>
    <mergeCell ref="AR55:AT55"/>
    <mergeCell ref="B49:AC49"/>
    <mergeCell ref="B45:AC45"/>
    <mergeCell ref="B47:AC47"/>
    <mergeCell ref="BH51:BI51"/>
    <mergeCell ref="BJ51:BK51"/>
    <mergeCell ref="BJ50:BK50"/>
    <mergeCell ref="BL50:BM50"/>
    <mergeCell ref="BL23:BM23"/>
    <mergeCell ref="B32:AC32"/>
    <mergeCell ref="AD32:AE32"/>
    <mergeCell ref="AF32:AI32"/>
    <mergeCell ref="AJ32:AK32"/>
    <mergeCell ref="AL32:AN32"/>
    <mergeCell ref="AO32:AQ32"/>
    <mergeCell ref="AR32:AT32"/>
    <mergeCell ref="AU32:AW32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AL23:AN23"/>
    <mergeCell ref="AD44:AE44"/>
    <mergeCell ref="AD49:AE49"/>
    <mergeCell ref="BF42:BG42"/>
    <mergeCell ref="B51:AC51"/>
    <mergeCell ref="AD51:AE51"/>
    <mergeCell ref="AF51:AI51"/>
    <mergeCell ref="AJ51:AK51"/>
    <mergeCell ref="AL51:AN51"/>
    <mergeCell ref="AO51:AQ51"/>
    <mergeCell ref="AR51:AT51"/>
    <mergeCell ref="AU51:AW51"/>
    <mergeCell ref="AX51:AY51"/>
    <mergeCell ref="AZ51:BA51"/>
    <mergeCell ref="BB51:BC51"/>
    <mergeCell ref="BD51:BE51"/>
    <mergeCell ref="BF51:BG51"/>
    <mergeCell ref="AJ49:AK49"/>
    <mergeCell ref="AF45:AI45"/>
    <mergeCell ref="AL45:AN45"/>
    <mergeCell ref="AO45:AQ45"/>
    <mergeCell ref="AX43:AY43"/>
    <mergeCell ref="B43:AC43"/>
    <mergeCell ref="B44:AC44"/>
    <mergeCell ref="BL51:BM51"/>
    <mergeCell ref="BJ33:BK33"/>
    <mergeCell ref="BL33:BM33"/>
    <mergeCell ref="B50:AC50"/>
    <mergeCell ref="AD50:AE50"/>
    <mergeCell ref="AF50:AI50"/>
    <mergeCell ref="AJ50:AK50"/>
    <mergeCell ref="AL50:AN50"/>
    <mergeCell ref="AO50:AQ50"/>
    <mergeCell ref="AR50:AT50"/>
    <mergeCell ref="AU50:AW50"/>
    <mergeCell ref="AX50:AY50"/>
    <mergeCell ref="AZ50:BA50"/>
    <mergeCell ref="BB50:BC50"/>
    <mergeCell ref="BD50:BE50"/>
    <mergeCell ref="BF50:BG50"/>
    <mergeCell ref="BH50:BI50"/>
    <mergeCell ref="BJ34:BK34"/>
    <mergeCell ref="BH34:BI34"/>
    <mergeCell ref="BB39:BC39"/>
    <mergeCell ref="BH41:BI41"/>
    <mergeCell ref="AZ39:BA39"/>
    <mergeCell ref="BB40:BC40"/>
    <mergeCell ref="AU40:AW40"/>
  </mergeCells>
  <conditionalFormatting sqref="AX2:BM3">
    <cfRule type="cellIs" dxfId="0" priority="3" stopIfTrue="1" operator="greaterThan">
      <formula>30</formula>
    </cfRule>
  </conditionalFormatting>
  <pageMargins left="0.39370078740157483" right="0" top="0.39370078740157483" bottom="0" header="0.11811023622047245" footer="0.11811023622047245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8"/>
  <sheetViews>
    <sheetView view="pageBreakPreview" topLeftCell="A21" zoomScaleNormal="100" zoomScaleSheetLayoutView="100" workbookViewId="0">
      <selection activeCell="C13" sqref="C13"/>
    </sheetView>
  </sheetViews>
  <sheetFormatPr defaultColWidth="9.140625" defaultRowHeight="15" x14ac:dyDescent="0.25"/>
  <cols>
    <col min="1" max="1" width="6.28515625" style="57" bestFit="1" customWidth="1"/>
    <col min="2" max="2" width="84.28515625" style="59" customWidth="1"/>
    <col min="3" max="3" width="16.28515625" style="60" customWidth="1"/>
    <col min="4" max="4" width="6.85546875" style="60" customWidth="1"/>
    <col min="5" max="5" width="12.28515625" style="60" customWidth="1"/>
    <col min="6" max="6" width="10.28515625" style="60" customWidth="1"/>
    <col min="7" max="7" width="6.28515625" style="60" customWidth="1"/>
    <col min="8" max="8" width="7.5703125" style="60" customWidth="1"/>
    <col min="9" max="9" width="6.7109375" style="60" customWidth="1"/>
    <col min="10" max="17" width="4.140625" style="60" customWidth="1"/>
    <col min="18" max="19" width="3.140625" style="57" bestFit="1" customWidth="1"/>
    <col min="20" max="20" width="3.85546875" style="57" customWidth="1"/>
    <col min="21" max="16384" width="9.140625" style="57"/>
  </cols>
  <sheetData>
    <row r="1" spans="1:17" ht="16.5" customHeight="1" x14ac:dyDescent="0.25">
      <c r="A1" s="291" t="s">
        <v>101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</row>
    <row r="2" spans="1:17" ht="17.25" customHeight="1" thickBot="1" x14ac:dyDescent="0.3">
      <c r="A2" s="292" t="s">
        <v>48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</row>
    <row r="3" spans="1:17" ht="26.25" customHeight="1" x14ac:dyDescent="0.25">
      <c r="A3" s="280" t="s">
        <v>1</v>
      </c>
      <c r="B3" s="219" t="s">
        <v>63</v>
      </c>
      <c r="C3" s="283" t="s">
        <v>27</v>
      </c>
      <c r="D3" s="144" t="s">
        <v>69</v>
      </c>
      <c r="E3" s="144"/>
      <c r="F3" s="144" t="s">
        <v>68</v>
      </c>
      <c r="G3" s="144" t="s">
        <v>18</v>
      </c>
      <c r="H3" s="144"/>
      <c r="I3" s="144" t="s">
        <v>19</v>
      </c>
      <c r="J3" s="286" t="s">
        <v>20</v>
      </c>
      <c r="K3" s="144"/>
      <c r="L3" s="144"/>
      <c r="M3" s="144"/>
      <c r="N3" s="144"/>
      <c r="O3" s="144"/>
      <c r="P3" s="144"/>
      <c r="Q3" s="251"/>
    </row>
    <row r="4" spans="1:17" x14ac:dyDescent="0.25">
      <c r="A4" s="281"/>
      <c r="B4" s="220"/>
      <c r="C4" s="284"/>
      <c r="D4" s="145"/>
      <c r="E4" s="145"/>
      <c r="F4" s="145"/>
      <c r="G4" s="145"/>
      <c r="H4" s="145"/>
      <c r="I4" s="145"/>
      <c r="J4" s="287" t="s">
        <v>39</v>
      </c>
      <c r="K4" s="145"/>
      <c r="L4" s="145" t="s">
        <v>40</v>
      </c>
      <c r="M4" s="145"/>
      <c r="N4" s="145" t="s">
        <v>41</v>
      </c>
      <c r="O4" s="145"/>
      <c r="P4" s="145" t="s">
        <v>42</v>
      </c>
      <c r="Q4" s="288"/>
    </row>
    <row r="5" spans="1:17" ht="45.75" thickBot="1" x14ac:dyDescent="0.3">
      <c r="A5" s="282"/>
      <c r="B5" s="221"/>
      <c r="C5" s="285"/>
      <c r="D5" s="65" t="s">
        <v>66</v>
      </c>
      <c r="E5" s="66" t="s">
        <v>65</v>
      </c>
      <c r="F5" s="155"/>
      <c r="G5" s="66" t="s">
        <v>59</v>
      </c>
      <c r="H5" s="66" t="s">
        <v>26</v>
      </c>
      <c r="I5" s="155"/>
      <c r="J5" s="76">
        <v>1</v>
      </c>
      <c r="K5" s="66">
        <v>2</v>
      </c>
      <c r="L5" s="66">
        <v>3</v>
      </c>
      <c r="M5" s="66">
        <v>4</v>
      </c>
      <c r="N5" s="66">
        <v>5</v>
      </c>
      <c r="O5" s="66">
        <v>6</v>
      </c>
      <c r="P5" s="66">
        <v>7</v>
      </c>
      <c r="Q5" s="67">
        <v>8</v>
      </c>
    </row>
    <row r="6" spans="1:17" ht="16.5" thickBot="1" x14ac:dyDescent="0.3">
      <c r="A6" s="70">
        <v>1</v>
      </c>
      <c r="B6" s="71" t="s">
        <v>34</v>
      </c>
      <c r="C6" s="72">
        <f>C8+C11</f>
        <v>6</v>
      </c>
      <c r="D6" s="72">
        <f>COUNT(D8:D12)</f>
        <v>2</v>
      </c>
      <c r="E6" s="72">
        <f>COUNT(E8:E12)</f>
        <v>0</v>
      </c>
      <c r="F6" s="72">
        <f>G6+H6</f>
        <v>4</v>
      </c>
      <c r="G6" s="72">
        <v>2</v>
      </c>
      <c r="H6" s="72">
        <v>2</v>
      </c>
      <c r="I6" s="72">
        <v>2</v>
      </c>
      <c r="J6" s="84">
        <f>J8+J11</f>
        <v>0</v>
      </c>
      <c r="K6" s="84">
        <f t="shared" ref="K6:Q6" si="0">K8+K11</f>
        <v>0</v>
      </c>
      <c r="L6" s="84">
        <f t="shared" si="0"/>
        <v>3</v>
      </c>
      <c r="M6" s="84">
        <f t="shared" si="0"/>
        <v>0</v>
      </c>
      <c r="N6" s="84">
        <f t="shared" si="0"/>
        <v>3</v>
      </c>
      <c r="O6" s="84">
        <f t="shared" si="0"/>
        <v>0</v>
      </c>
      <c r="P6" s="84">
        <f t="shared" si="0"/>
        <v>0</v>
      </c>
      <c r="Q6" s="84">
        <f t="shared" si="0"/>
        <v>0</v>
      </c>
    </row>
    <row r="7" spans="1:17" ht="14.1" customHeight="1" x14ac:dyDescent="0.25">
      <c r="A7" s="85" t="s">
        <v>49</v>
      </c>
      <c r="B7" s="86" t="s">
        <v>50</v>
      </c>
      <c r="C7" s="68"/>
      <c r="D7" s="68"/>
      <c r="E7" s="68"/>
      <c r="F7" s="68"/>
      <c r="G7" s="68"/>
      <c r="H7" s="68"/>
      <c r="I7" s="68"/>
      <c r="J7" s="78"/>
      <c r="K7" s="68"/>
      <c r="L7" s="68"/>
      <c r="M7" s="68"/>
      <c r="N7" s="68"/>
      <c r="O7" s="68"/>
      <c r="P7" s="68"/>
      <c r="Q7" s="69"/>
    </row>
    <row r="8" spans="1:17" ht="14.1" customHeight="1" x14ac:dyDescent="0.25">
      <c r="A8" s="271" t="s">
        <v>56</v>
      </c>
      <c r="B8" s="51" t="s">
        <v>43</v>
      </c>
      <c r="C8" s="274">
        <v>3</v>
      </c>
      <c r="D8" s="274">
        <v>5</v>
      </c>
      <c r="E8" s="276"/>
      <c r="F8" s="274">
        <f>G8+H8</f>
        <v>2</v>
      </c>
      <c r="G8" s="274">
        <v>1</v>
      </c>
      <c r="H8" s="274">
        <v>1</v>
      </c>
      <c r="I8" s="274">
        <f>C8-F8</f>
        <v>1</v>
      </c>
      <c r="J8" s="278">
        <f t="shared" ref="J8:Q8" si="1">IF($D8=J$5,$C8,IF($D8=I$50,$C8/2,IF($D8=J$54,$C8/2,IF($D8=J$55,$C8/2,3-3))))</f>
        <v>0</v>
      </c>
      <c r="K8" s="267">
        <f t="shared" si="1"/>
        <v>0</v>
      </c>
      <c r="L8" s="267">
        <f t="shared" si="1"/>
        <v>0</v>
      </c>
      <c r="M8" s="267">
        <f t="shared" si="1"/>
        <v>0</v>
      </c>
      <c r="N8" s="267">
        <f t="shared" si="1"/>
        <v>3</v>
      </c>
      <c r="O8" s="267">
        <f t="shared" si="1"/>
        <v>0</v>
      </c>
      <c r="P8" s="267">
        <f t="shared" si="1"/>
        <v>0</v>
      </c>
      <c r="Q8" s="269">
        <f t="shared" si="1"/>
        <v>0</v>
      </c>
    </row>
    <row r="9" spans="1:17" ht="14.1" customHeight="1" x14ac:dyDescent="0.25">
      <c r="A9" s="271"/>
      <c r="B9" s="51" t="s">
        <v>45</v>
      </c>
      <c r="C9" s="274"/>
      <c r="D9" s="274"/>
      <c r="E9" s="276"/>
      <c r="F9" s="274"/>
      <c r="G9" s="274"/>
      <c r="H9" s="274"/>
      <c r="I9" s="274"/>
      <c r="J9" s="278"/>
      <c r="K9" s="267"/>
      <c r="L9" s="267"/>
      <c r="M9" s="267"/>
      <c r="N9" s="267"/>
      <c r="O9" s="267"/>
      <c r="P9" s="267"/>
      <c r="Q9" s="269"/>
    </row>
    <row r="10" spans="1:17" ht="14.1" customHeight="1" x14ac:dyDescent="0.25">
      <c r="A10" s="87" t="s">
        <v>51</v>
      </c>
      <c r="B10" s="88" t="s">
        <v>52</v>
      </c>
      <c r="C10" s="40"/>
      <c r="D10" s="40"/>
      <c r="E10" s="41"/>
      <c r="F10" s="40"/>
      <c r="G10" s="40"/>
      <c r="H10" s="40"/>
      <c r="I10" s="40"/>
      <c r="J10" s="79"/>
      <c r="K10" s="52"/>
      <c r="L10" s="52"/>
      <c r="M10" s="52"/>
      <c r="N10" s="52"/>
      <c r="O10" s="52"/>
      <c r="P10" s="52"/>
      <c r="Q10" s="53"/>
    </row>
    <row r="11" spans="1:17" ht="14.1" customHeight="1" x14ac:dyDescent="0.25">
      <c r="A11" s="272">
        <v>2</v>
      </c>
      <c r="B11" s="51" t="s">
        <v>102</v>
      </c>
      <c r="C11" s="274">
        <v>3</v>
      </c>
      <c r="D11" s="274">
        <v>3</v>
      </c>
      <c r="E11" s="276"/>
      <c r="F11" s="274">
        <f>G11+H11</f>
        <v>2</v>
      </c>
      <c r="G11" s="274">
        <v>1</v>
      </c>
      <c r="H11" s="274">
        <v>1</v>
      </c>
      <c r="I11" s="274">
        <f>C11-F11</f>
        <v>1</v>
      </c>
      <c r="J11" s="278">
        <f t="shared" ref="J11:Q11" si="2">IF($D11=J$5,$C11,IF($D11=I$50,$C11/2,IF($D11=J$54,$C11/2,IF($D11=J$55,$C11/2,3-3))))</f>
        <v>0</v>
      </c>
      <c r="K11" s="267">
        <f t="shared" si="2"/>
        <v>0</v>
      </c>
      <c r="L11" s="267">
        <f t="shared" si="2"/>
        <v>3</v>
      </c>
      <c r="M11" s="267">
        <f t="shared" si="2"/>
        <v>0</v>
      </c>
      <c r="N11" s="267">
        <f t="shared" si="2"/>
        <v>0</v>
      </c>
      <c r="O11" s="267">
        <f t="shared" si="2"/>
        <v>0</v>
      </c>
      <c r="P11" s="267">
        <f t="shared" si="2"/>
        <v>0</v>
      </c>
      <c r="Q11" s="269">
        <f t="shared" si="2"/>
        <v>0</v>
      </c>
    </row>
    <row r="12" spans="1:17" ht="14.1" customHeight="1" thickBot="1" x14ac:dyDescent="0.3">
      <c r="A12" s="273"/>
      <c r="B12" s="51" t="s">
        <v>64</v>
      </c>
      <c r="C12" s="275"/>
      <c r="D12" s="275"/>
      <c r="E12" s="277"/>
      <c r="F12" s="275"/>
      <c r="G12" s="275"/>
      <c r="H12" s="275"/>
      <c r="I12" s="275"/>
      <c r="J12" s="279"/>
      <c r="K12" s="268"/>
      <c r="L12" s="268"/>
      <c r="M12" s="268"/>
      <c r="N12" s="268"/>
      <c r="O12" s="268"/>
      <c r="P12" s="268"/>
      <c r="Q12" s="270"/>
    </row>
    <row r="13" spans="1:17" ht="16.5" thickBot="1" x14ac:dyDescent="0.3">
      <c r="A13" s="89">
        <v>2</v>
      </c>
      <c r="B13" s="90" t="s">
        <v>35</v>
      </c>
      <c r="C13" s="72">
        <f>SUM(C15:C49)</f>
        <v>67</v>
      </c>
      <c r="D13" s="72">
        <f>COUNT(D15:D49)</f>
        <v>17</v>
      </c>
      <c r="E13" s="72">
        <f>COUNT(E14:E49)</f>
        <v>0</v>
      </c>
      <c r="F13" s="72">
        <f t="shared" ref="F13:Q13" si="3">SUM(F15:F49)</f>
        <v>46</v>
      </c>
      <c r="G13" s="72">
        <f t="shared" si="3"/>
        <v>24</v>
      </c>
      <c r="H13" s="72">
        <f t="shared" si="3"/>
        <v>22</v>
      </c>
      <c r="I13" s="72">
        <f t="shared" si="3"/>
        <v>21</v>
      </c>
      <c r="J13" s="77">
        <f t="shared" si="3"/>
        <v>0</v>
      </c>
      <c r="K13" s="72">
        <f t="shared" si="3"/>
        <v>3</v>
      </c>
      <c r="L13" s="72">
        <f t="shared" si="3"/>
        <v>3</v>
      </c>
      <c r="M13" s="72">
        <f t="shared" si="3"/>
        <v>8</v>
      </c>
      <c r="N13" s="72">
        <f t="shared" si="3"/>
        <v>8</v>
      </c>
      <c r="O13" s="72">
        <f t="shared" si="3"/>
        <v>15</v>
      </c>
      <c r="P13" s="72">
        <f t="shared" si="3"/>
        <v>15</v>
      </c>
      <c r="Q13" s="73">
        <f t="shared" si="3"/>
        <v>15</v>
      </c>
    </row>
    <row r="14" spans="1:17" ht="14.1" customHeight="1" x14ac:dyDescent="0.25">
      <c r="A14" s="91" t="s">
        <v>53</v>
      </c>
      <c r="B14" s="92" t="s">
        <v>54</v>
      </c>
      <c r="C14" s="74"/>
      <c r="D14" s="74"/>
      <c r="E14" s="74"/>
      <c r="F14" s="74"/>
      <c r="G14" s="74"/>
      <c r="H14" s="74"/>
      <c r="I14" s="74"/>
      <c r="J14" s="80"/>
      <c r="K14" s="74"/>
      <c r="L14" s="74"/>
      <c r="M14" s="74"/>
      <c r="N14" s="74"/>
      <c r="O14" s="74"/>
      <c r="P14" s="74"/>
      <c r="Q14" s="75"/>
    </row>
    <row r="15" spans="1:17" ht="14.1" customHeight="1" x14ac:dyDescent="0.25">
      <c r="A15" s="272">
        <v>1</v>
      </c>
      <c r="B15" s="93" t="s">
        <v>73</v>
      </c>
      <c r="C15" s="274">
        <v>3</v>
      </c>
      <c r="D15" s="274">
        <v>3</v>
      </c>
      <c r="E15" s="274"/>
      <c r="F15" s="274">
        <f>G15+H15</f>
        <v>2</v>
      </c>
      <c r="G15" s="274">
        <v>1</v>
      </c>
      <c r="H15" s="296">
        <v>1</v>
      </c>
      <c r="I15" s="296">
        <f>C15-F15</f>
        <v>1</v>
      </c>
      <c r="J15" s="278">
        <f t="shared" ref="J15:Q15" si="4">IF($D15=J$5,$C15,IF($D15=J$55,$C15/2,IF($D15=J$56,$C15/2,IF($D15=J$57,$C15/2,3-3))))</f>
        <v>0</v>
      </c>
      <c r="K15" s="267">
        <f t="shared" si="4"/>
        <v>0</v>
      </c>
      <c r="L15" s="267">
        <f t="shared" si="4"/>
        <v>3</v>
      </c>
      <c r="M15" s="267">
        <f t="shared" si="4"/>
        <v>0</v>
      </c>
      <c r="N15" s="267">
        <f t="shared" si="4"/>
        <v>0</v>
      </c>
      <c r="O15" s="267">
        <f t="shared" si="4"/>
        <v>0</v>
      </c>
      <c r="P15" s="267">
        <f t="shared" si="4"/>
        <v>0</v>
      </c>
      <c r="Q15" s="269">
        <f t="shared" si="4"/>
        <v>0</v>
      </c>
    </row>
    <row r="16" spans="1:17" ht="14.1" customHeight="1" x14ac:dyDescent="0.25">
      <c r="A16" s="271"/>
      <c r="B16" s="93" t="s">
        <v>103</v>
      </c>
      <c r="C16" s="274"/>
      <c r="D16" s="274"/>
      <c r="E16" s="274"/>
      <c r="F16" s="274"/>
      <c r="G16" s="274"/>
      <c r="H16" s="296"/>
      <c r="I16" s="296"/>
      <c r="J16" s="278"/>
      <c r="K16" s="267"/>
      <c r="L16" s="267"/>
      <c r="M16" s="267"/>
      <c r="N16" s="267"/>
      <c r="O16" s="267"/>
      <c r="P16" s="267"/>
      <c r="Q16" s="269"/>
    </row>
    <row r="17" spans="1:19" ht="14.1" customHeight="1" x14ac:dyDescent="0.25">
      <c r="A17" s="272">
        <v>2</v>
      </c>
      <c r="B17" s="94" t="s">
        <v>104</v>
      </c>
      <c r="C17" s="274">
        <v>3</v>
      </c>
      <c r="D17" s="274">
        <v>4</v>
      </c>
      <c r="E17" s="274"/>
      <c r="F17" s="274">
        <f t="shared" ref="F17" si="5">G17+H17</f>
        <v>2</v>
      </c>
      <c r="G17" s="274">
        <v>1</v>
      </c>
      <c r="H17" s="296">
        <v>1</v>
      </c>
      <c r="I17" s="296">
        <f t="shared" ref="I17" si="6">C17-F17</f>
        <v>1</v>
      </c>
      <c r="J17" s="278">
        <f t="shared" ref="J17:Q17" si="7">IF($D17=J$5,$C17,IF($D17=J$55,$C17/2,IF($D17=J$56,$C17/2,IF($D17=J$57,$C17/2,3-3))))</f>
        <v>0</v>
      </c>
      <c r="K17" s="267">
        <f t="shared" si="7"/>
        <v>0</v>
      </c>
      <c r="L17" s="267">
        <f t="shared" si="7"/>
        <v>0</v>
      </c>
      <c r="M17" s="267">
        <f t="shared" si="7"/>
        <v>3</v>
      </c>
      <c r="N17" s="267">
        <f t="shared" si="7"/>
        <v>0</v>
      </c>
      <c r="O17" s="267">
        <f t="shared" si="7"/>
        <v>0</v>
      </c>
      <c r="P17" s="267">
        <f t="shared" si="7"/>
        <v>0</v>
      </c>
      <c r="Q17" s="269">
        <f t="shared" si="7"/>
        <v>0</v>
      </c>
    </row>
    <row r="18" spans="1:19" ht="14.1" customHeight="1" x14ac:dyDescent="0.25">
      <c r="A18" s="271"/>
      <c r="B18" s="95" t="s">
        <v>105</v>
      </c>
      <c r="C18" s="274"/>
      <c r="D18" s="274"/>
      <c r="E18" s="274"/>
      <c r="F18" s="274"/>
      <c r="G18" s="274"/>
      <c r="H18" s="296"/>
      <c r="I18" s="296"/>
      <c r="J18" s="278"/>
      <c r="K18" s="267"/>
      <c r="L18" s="267"/>
      <c r="M18" s="267"/>
      <c r="N18" s="267"/>
      <c r="O18" s="267"/>
      <c r="P18" s="267"/>
      <c r="Q18" s="269"/>
    </row>
    <row r="19" spans="1:19" ht="14.1" customHeight="1" x14ac:dyDescent="0.25">
      <c r="A19" s="272">
        <v>3</v>
      </c>
      <c r="B19" s="96" t="s">
        <v>106</v>
      </c>
      <c r="C19" s="274">
        <v>5</v>
      </c>
      <c r="D19" s="274">
        <v>4</v>
      </c>
      <c r="E19" s="274"/>
      <c r="F19" s="274">
        <f t="shared" ref="F19" si="8">G19+H19</f>
        <v>4</v>
      </c>
      <c r="G19" s="274">
        <v>3</v>
      </c>
      <c r="H19" s="296">
        <v>1</v>
      </c>
      <c r="I19" s="296">
        <f t="shared" ref="I19" si="9">C19-F19</f>
        <v>1</v>
      </c>
      <c r="J19" s="278">
        <f t="shared" ref="J19:Q19" si="10">IF($D19=J$5,$C19,IF($D19=J$55,$C19/2,IF($D19=J$56,$C19/2,IF($D19=J$57,$C19/2,3-3))))</f>
        <v>0</v>
      </c>
      <c r="K19" s="267">
        <f t="shared" si="10"/>
        <v>0</v>
      </c>
      <c r="L19" s="267">
        <f t="shared" si="10"/>
        <v>0</v>
      </c>
      <c r="M19" s="267">
        <f t="shared" si="10"/>
        <v>5</v>
      </c>
      <c r="N19" s="267">
        <f t="shared" si="10"/>
        <v>0</v>
      </c>
      <c r="O19" s="267">
        <f t="shared" si="10"/>
        <v>0</v>
      </c>
      <c r="P19" s="267">
        <f t="shared" si="10"/>
        <v>0</v>
      </c>
      <c r="Q19" s="269">
        <f t="shared" si="10"/>
        <v>0</v>
      </c>
    </row>
    <row r="20" spans="1:19" ht="14.1" customHeight="1" x14ac:dyDescent="0.25">
      <c r="A20" s="271"/>
      <c r="B20" s="96" t="s">
        <v>107</v>
      </c>
      <c r="C20" s="274"/>
      <c r="D20" s="274"/>
      <c r="E20" s="274"/>
      <c r="F20" s="274"/>
      <c r="G20" s="274"/>
      <c r="H20" s="296"/>
      <c r="I20" s="296"/>
      <c r="J20" s="278"/>
      <c r="K20" s="267"/>
      <c r="L20" s="267"/>
      <c r="M20" s="267"/>
      <c r="N20" s="267"/>
      <c r="O20" s="267"/>
      <c r="P20" s="267"/>
      <c r="Q20" s="269"/>
      <c r="R20" s="14"/>
      <c r="S20" s="14"/>
    </row>
    <row r="21" spans="1:19" ht="14.1" customHeight="1" x14ac:dyDescent="0.25">
      <c r="A21" s="272">
        <v>4</v>
      </c>
      <c r="B21" s="97" t="s">
        <v>108</v>
      </c>
      <c r="C21" s="274">
        <v>6</v>
      </c>
      <c r="D21" s="274">
        <v>5</v>
      </c>
      <c r="E21" s="274"/>
      <c r="F21" s="274">
        <f>G21+H21</f>
        <v>4</v>
      </c>
      <c r="G21" s="274">
        <v>2</v>
      </c>
      <c r="H21" s="296">
        <v>2</v>
      </c>
      <c r="I21" s="296">
        <f>C21-F21</f>
        <v>2</v>
      </c>
      <c r="J21" s="278">
        <f t="shared" ref="J21:Q21" si="11">IF($D21=J$5,$C21,IF($D21=J$55,$C21/2,IF($D21=J$56,$C21/2,IF($D21=J$57,$C21/2,3-3))))</f>
        <v>0</v>
      </c>
      <c r="K21" s="267">
        <f t="shared" si="11"/>
        <v>0</v>
      </c>
      <c r="L21" s="267">
        <f t="shared" si="11"/>
        <v>0</v>
      </c>
      <c r="M21" s="267">
        <f t="shared" si="11"/>
        <v>0</v>
      </c>
      <c r="N21" s="267">
        <f t="shared" si="11"/>
        <v>6</v>
      </c>
      <c r="O21" s="267">
        <f t="shared" si="11"/>
        <v>0</v>
      </c>
      <c r="P21" s="267">
        <f t="shared" si="11"/>
        <v>0</v>
      </c>
      <c r="Q21" s="269">
        <f t="shared" si="11"/>
        <v>0</v>
      </c>
    </row>
    <row r="22" spans="1:19" ht="14.1" customHeight="1" x14ac:dyDescent="0.35">
      <c r="A22" s="271"/>
      <c r="B22" s="98" t="s">
        <v>109</v>
      </c>
      <c r="C22" s="274"/>
      <c r="D22" s="274"/>
      <c r="E22" s="274"/>
      <c r="F22" s="274"/>
      <c r="G22" s="274"/>
      <c r="H22" s="296"/>
      <c r="I22" s="296"/>
      <c r="J22" s="278"/>
      <c r="K22" s="267"/>
      <c r="L22" s="267"/>
      <c r="M22" s="267"/>
      <c r="N22" s="267"/>
      <c r="O22" s="267"/>
      <c r="P22" s="267"/>
      <c r="Q22" s="269"/>
    </row>
    <row r="23" spans="1:19" ht="14.1" customHeight="1" x14ac:dyDescent="0.25">
      <c r="A23" s="272">
        <v>5</v>
      </c>
      <c r="B23" s="97" t="s">
        <v>110</v>
      </c>
      <c r="C23" s="274">
        <v>2</v>
      </c>
      <c r="D23" s="274">
        <v>5</v>
      </c>
      <c r="E23" s="274"/>
      <c r="F23" s="274">
        <f t="shared" ref="F23" si="12">G23+H23</f>
        <v>2</v>
      </c>
      <c r="G23" s="274">
        <v>1</v>
      </c>
      <c r="H23" s="296">
        <v>1</v>
      </c>
      <c r="I23" s="296">
        <f t="shared" ref="I23" si="13">C23-F23</f>
        <v>0</v>
      </c>
      <c r="J23" s="278">
        <f t="shared" ref="J23:Q23" si="14">IF($D23=J$5,$C23,IF($D23=J$55,$C23/2,IF($D23=J$56,$C23/2,IF($D23=J$57,$C23/2,3-3))))</f>
        <v>0</v>
      </c>
      <c r="K23" s="267">
        <f t="shared" si="14"/>
        <v>0</v>
      </c>
      <c r="L23" s="267">
        <f t="shared" si="14"/>
        <v>0</v>
      </c>
      <c r="M23" s="267">
        <f t="shared" si="14"/>
        <v>0</v>
      </c>
      <c r="N23" s="267">
        <f t="shared" si="14"/>
        <v>2</v>
      </c>
      <c r="O23" s="267">
        <f t="shared" si="14"/>
        <v>0</v>
      </c>
      <c r="P23" s="267">
        <f t="shared" si="14"/>
        <v>0</v>
      </c>
      <c r="Q23" s="269">
        <f t="shared" si="14"/>
        <v>0</v>
      </c>
    </row>
    <row r="24" spans="1:19" ht="14.1" customHeight="1" x14ac:dyDescent="0.35">
      <c r="A24" s="271"/>
      <c r="B24" s="98" t="s">
        <v>111</v>
      </c>
      <c r="C24" s="274"/>
      <c r="D24" s="274"/>
      <c r="E24" s="274"/>
      <c r="F24" s="274"/>
      <c r="G24" s="274"/>
      <c r="H24" s="296"/>
      <c r="I24" s="296"/>
      <c r="J24" s="278"/>
      <c r="K24" s="267"/>
      <c r="L24" s="267"/>
      <c r="M24" s="267"/>
      <c r="N24" s="267"/>
      <c r="O24" s="267"/>
      <c r="P24" s="267"/>
      <c r="Q24" s="269"/>
    </row>
    <row r="25" spans="1:19" customFormat="1" ht="14.1" customHeight="1" x14ac:dyDescent="0.2">
      <c r="A25" s="99" t="s">
        <v>55</v>
      </c>
      <c r="B25" s="88" t="s">
        <v>37</v>
      </c>
      <c r="C25" s="54"/>
      <c r="D25" s="54"/>
      <c r="E25" s="54"/>
      <c r="F25" s="54"/>
      <c r="G25" s="54"/>
      <c r="H25" s="54"/>
      <c r="I25" s="54"/>
      <c r="J25" s="81"/>
      <c r="K25" s="54"/>
      <c r="L25" s="54"/>
      <c r="M25" s="54"/>
      <c r="N25" s="54"/>
      <c r="O25" s="54"/>
      <c r="P25" s="54"/>
      <c r="Q25" s="64"/>
    </row>
    <row r="26" spans="1:19" ht="14.1" customHeight="1" x14ac:dyDescent="0.25">
      <c r="A26" s="272">
        <v>1</v>
      </c>
      <c r="B26" s="100" t="s">
        <v>112</v>
      </c>
      <c r="C26" s="294">
        <v>3</v>
      </c>
      <c r="D26" s="294">
        <v>6</v>
      </c>
      <c r="E26" s="274"/>
      <c r="F26" s="274">
        <f t="shared" ref="F26:F48" si="15">G26+H26</f>
        <v>2</v>
      </c>
      <c r="G26" s="274">
        <v>1</v>
      </c>
      <c r="H26" s="296">
        <v>1</v>
      </c>
      <c r="I26" s="296">
        <f t="shared" ref="I26:I48" si="16">C26-F26</f>
        <v>1</v>
      </c>
      <c r="J26" s="278">
        <f t="shared" ref="J26:Q26" si="17">IF($D26=J$5,$C26,IF($D26=J$55,$C26/2,IF($D26=J$56,$C26/2,IF($D26=J$57,$C26/2,3-3))))</f>
        <v>0</v>
      </c>
      <c r="K26" s="267">
        <f t="shared" si="17"/>
        <v>0</v>
      </c>
      <c r="L26" s="267">
        <f t="shared" si="17"/>
        <v>0</v>
      </c>
      <c r="M26" s="267">
        <f t="shared" si="17"/>
        <v>0</v>
      </c>
      <c r="N26" s="267">
        <f t="shared" si="17"/>
        <v>0</v>
      </c>
      <c r="O26" s="267">
        <f t="shared" si="17"/>
        <v>3</v>
      </c>
      <c r="P26" s="267">
        <f t="shared" si="17"/>
        <v>0</v>
      </c>
      <c r="Q26" s="269">
        <f t="shared" si="17"/>
        <v>0</v>
      </c>
    </row>
    <row r="27" spans="1:19" ht="14.1" customHeight="1" x14ac:dyDescent="0.25">
      <c r="A27" s="271"/>
      <c r="B27" s="100" t="s">
        <v>113</v>
      </c>
      <c r="C27" s="295"/>
      <c r="D27" s="295"/>
      <c r="E27" s="274"/>
      <c r="F27" s="274"/>
      <c r="G27" s="274"/>
      <c r="H27" s="296"/>
      <c r="I27" s="296"/>
      <c r="J27" s="278"/>
      <c r="K27" s="267"/>
      <c r="L27" s="267"/>
      <c r="M27" s="267"/>
      <c r="N27" s="267"/>
      <c r="O27" s="267"/>
      <c r="P27" s="267"/>
      <c r="Q27" s="269"/>
    </row>
    <row r="28" spans="1:19" ht="14.1" customHeight="1" x14ac:dyDescent="0.25">
      <c r="A28" s="272">
        <v>2</v>
      </c>
      <c r="B28" s="100" t="s">
        <v>114</v>
      </c>
      <c r="C28" s="294">
        <v>3</v>
      </c>
      <c r="D28" s="294">
        <v>6</v>
      </c>
      <c r="E28" s="274"/>
      <c r="F28" s="274">
        <f t="shared" si="15"/>
        <v>2</v>
      </c>
      <c r="G28" s="274">
        <v>1</v>
      </c>
      <c r="H28" s="296">
        <v>1</v>
      </c>
      <c r="I28" s="296">
        <f t="shared" si="16"/>
        <v>1</v>
      </c>
      <c r="J28" s="278">
        <f t="shared" ref="J28:Q28" si="18">IF($D28=J$5,$C28,IF($D28=J$55,$C28/2,IF($D28=J$56,$C28/2,IF($D28=J$57,$C28/2,3-3))))</f>
        <v>0</v>
      </c>
      <c r="K28" s="267">
        <f t="shared" si="18"/>
        <v>0</v>
      </c>
      <c r="L28" s="267">
        <f t="shared" si="18"/>
        <v>0</v>
      </c>
      <c r="M28" s="267">
        <f t="shared" si="18"/>
        <v>0</v>
      </c>
      <c r="N28" s="267">
        <f t="shared" si="18"/>
        <v>0</v>
      </c>
      <c r="O28" s="267">
        <f t="shared" si="18"/>
        <v>3</v>
      </c>
      <c r="P28" s="267">
        <f t="shared" si="18"/>
        <v>0</v>
      </c>
      <c r="Q28" s="269">
        <f t="shared" si="18"/>
        <v>0</v>
      </c>
    </row>
    <row r="29" spans="1:19" ht="14.1" customHeight="1" x14ac:dyDescent="0.25">
      <c r="A29" s="271"/>
      <c r="B29" s="100" t="s">
        <v>115</v>
      </c>
      <c r="C29" s="295"/>
      <c r="D29" s="295"/>
      <c r="E29" s="274"/>
      <c r="F29" s="274"/>
      <c r="G29" s="274"/>
      <c r="H29" s="296"/>
      <c r="I29" s="296"/>
      <c r="J29" s="278"/>
      <c r="K29" s="267"/>
      <c r="L29" s="267"/>
      <c r="M29" s="267"/>
      <c r="N29" s="267"/>
      <c r="O29" s="267"/>
      <c r="P29" s="267"/>
      <c r="Q29" s="269"/>
    </row>
    <row r="30" spans="1:19" ht="14.1" customHeight="1" x14ac:dyDescent="0.25">
      <c r="A30" s="272">
        <v>3</v>
      </c>
      <c r="B30" s="101" t="s">
        <v>116</v>
      </c>
      <c r="C30" s="294">
        <v>3</v>
      </c>
      <c r="D30" s="294">
        <v>6</v>
      </c>
      <c r="E30" s="274"/>
      <c r="F30" s="274">
        <f t="shared" si="15"/>
        <v>2</v>
      </c>
      <c r="G30" s="274">
        <v>1</v>
      </c>
      <c r="H30" s="296">
        <v>1</v>
      </c>
      <c r="I30" s="296">
        <f t="shared" si="16"/>
        <v>1</v>
      </c>
      <c r="J30" s="278">
        <f t="shared" ref="J30:Q30" si="19">IF($D30=J$5,$C30,IF($D30=J$55,$C30/2,IF($D30=J$56,$C30/2,IF($D30=J$57,$C30/2,3-3))))</f>
        <v>0</v>
      </c>
      <c r="K30" s="267">
        <f t="shared" si="19"/>
        <v>0</v>
      </c>
      <c r="L30" s="267">
        <f t="shared" si="19"/>
        <v>0</v>
      </c>
      <c r="M30" s="267">
        <f t="shared" si="19"/>
        <v>0</v>
      </c>
      <c r="N30" s="267">
        <f t="shared" si="19"/>
        <v>0</v>
      </c>
      <c r="O30" s="267">
        <f t="shared" si="19"/>
        <v>3</v>
      </c>
      <c r="P30" s="267">
        <f t="shared" si="19"/>
        <v>0</v>
      </c>
      <c r="Q30" s="269">
        <f t="shared" si="19"/>
        <v>0</v>
      </c>
    </row>
    <row r="31" spans="1:19" ht="14.1" customHeight="1" x14ac:dyDescent="0.25">
      <c r="A31" s="271"/>
      <c r="B31" s="100" t="s">
        <v>117</v>
      </c>
      <c r="C31" s="295"/>
      <c r="D31" s="295"/>
      <c r="E31" s="274"/>
      <c r="F31" s="274"/>
      <c r="G31" s="274"/>
      <c r="H31" s="296"/>
      <c r="I31" s="296"/>
      <c r="J31" s="278"/>
      <c r="K31" s="267"/>
      <c r="L31" s="267"/>
      <c r="M31" s="267"/>
      <c r="N31" s="267"/>
      <c r="O31" s="267"/>
      <c r="P31" s="267"/>
      <c r="Q31" s="269"/>
    </row>
    <row r="32" spans="1:19" ht="14.1" customHeight="1" x14ac:dyDescent="0.25">
      <c r="A32" s="272">
        <v>4</v>
      </c>
      <c r="B32" s="100" t="s">
        <v>118</v>
      </c>
      <c r="C32" s="294">
        <v>3</v>
      </c>
      <c r="D32" s="294">
        <v>6</v>
      </c>
      <c r="E32" s="274"/>
      <c r="F32" s="274">
        <f t="shared" si="15"/>
        <v>2</v>
      </c>
      <c r="G32" s="274">
        <v>1</v>
      </c>
      <c r="H32" s="296">
        <v>1</v>
      </c>
      <c r="I32" s="296">
        <f t="shared" si="16"/>
        <v>1</v>
      </c>
      <c r="J32" s="278">
        <f t="shared" ref="J32:Q32" si="20">IF($D32=J$5,$C32,IF($D32=J$55,$C32/2,IF($D32=J$56,$C32/2,IF($D32=J$57,$C32/2,3-3))))</f>
        <v>0</v>
      </c>
      <c r="K32" s="267">
        <f t="shared" si="20"/>
        <v>0</v>
      </c>
      <c r="L32" s="267">
        <f t="shared" si="20"/>
        <v>0</v>
      </c>
      <c r="M32" s="267">
        <f t="shared" si="20"/>
        <v>0</v>
      </c>
      <c r="N32" s="267">
        <f t="shared" si="20"/>
        <v>0</v>
      </c>
      <c r="O32" s="267">
        <f t="shared" si="20"/>
        <v>3</v>
      </c>
      <c r="P32" s="267">
        <f t="shared" si="20"/>
        <v>0</v>
      </c>
      <c r="Q32" s="269">
        <f t="shared" si="20"/>
        <v>0</v>
      </c>
    </row>
    <row r="33" spans="1:21" ht="14.1" customHeight="1" x14ac:dyDescent="0.25">
      <c r="A33" s="271"/>
      <c r="B33" s="100" t="s">
        <v>119</v>
      </c>
      <c r="C33" s="295"/>
      <c r="D33" s="295"/>
      <c r="E33" s="274"/>
      <c r="F33" s="274"/>
      <c r="G33" s="274"/>
      <c r="H33" s="296"/>
      <c r="I33" s="296"/>
      <c r="J33" s="278"/>
      <c r="K33" s="267"/>
      <c r="L33" s="267"/>
      <c r="M33" s="267"/>
      <c r="N33" s="267"/>
      <c r="O33" s="267"/>
      <c r="P33" s="267"/>
      <c r="Q33" s="269"/>
    </row>
    <row r="34" spans="1:21" ht="14.1" customHeight="1" x14ac:dyDescent="0.25">
      <c r="A34" s="272">
        <v>5</v>
      </c>
      <c r="B34" s="102" t="s">
        <v>120</v>
      </c>
      <c r="C34" s="294">
        <v>6</v>
      </c>
      <c r="D34" s="294">
        <v>7</v>
      </c>
      <c r="E34" s="274"/>
      <c r="F34" s="274">
        <f t="shared" si="15"/>
        <v>4</v>
      </c>
      <c r="G34" s="274">
        <v>2</v>
      </c>
      <c r="H34" s="296">
        <v>2</v>
      </c>
      <c r="I34" s="296">
        <f t="shared" si="16"/>
        <v>2</v>
      </c>
      <c r="J34" s="278">
        <f t="shared" ref="J34:Q34" si="21">IF($D34=J$5,$C34,IF($D34=J$55,$C34/2,IF($D34=J$56,$C34/2,IF($D34=J$57,$C34/2,3-3))))</f>
        <v>0</v>
      </c>
      <c r="K34" s="267">
        <f t="shared" si="21"/>
        <v>0</v>
      </c>
      <c r="L34" s="267">
        <f t="shared" si="21"/>
        <v>0</v>
      </c>
      <c r="M34" s="267">
        <f t="shared" si="21"/>
        <v>0</v>
      </c>
      <c r="N34" s="267">
        <f t="shared" si="21"/>
        <v>0</v>
      </c>
      <c r="O34" s="267">
        <f t="shared" si="21"/>
        <v>0</v>
      </c>
      <c r="P34" s="267">
        <f t="shared" si="21"/>
        <v>6</v>
      </c>
      <c r="Q34" s="269">
        <f t="shared" si="21"/>
        <v>0</v>
      </c>
    </row>
    <row r="35" spans="1:21" ht="14.1" customHeight="1" x14ac:dyDescent="0.25">
      <c r="A35" s="271"/>
      <c r="B35" s="100" t="s">
        <v>121</v>
      </c>
      <c r="C35" s="295"/>
      <c r="D35" s="295"/>
      <c r="E35" s="274"/>
      <c r="F35" s="274"/>
      <c r="G35" s="274"/>
      <c r="H35" s="296"/>
      <c r="I35" s="296"/>
      <c r="J35" s="278"/>
      <c r="K35" s="267"/>
      <c r="L35" s="267"/>
      <c r="M35" s="267"/>
      <c r="N35" s="267"/>
      <c r="O35" s="267"/>
      <c r="P35" s="267"/>
      <c r="Q35" s="269"/>
    </row>
    <row r="36" spans="1:21" ht="14.1" customHeight="1" x14ac:dyDescent="0.25">
      <c r="A36" s="272">
        <v>6</v>
      </c>
      <c r="B36" s="100" t="s">
        <v>122</v>
      </c>
      <c r="C36" s="294">
        <v>3</v>
      </c>
      <c r="D36" s="294">
        <v>6</v>
      </c>
      <c r="E36" s="274"/>
      <c r="F36" s="274">
        <f t="shared" si="15"/>
        <v>2</v>
      </c>
      <c r="G36" s="274">
        <v>1</v>
      </c>
      <c r="H36" s="296">
        <v>1</v>
      </c>
      <c r="I36" s="296">
        <f t="shared" si="16"/>
        <v>1</v>
      </c>
      <c r="J36" s="278">
        <f t="shared" ref="J36:Q36" si="22">IF($D36=J$5,$C36,IF($D36=J$55,$C36/2,IF($D36=J$56,$C36/2,IF($D36=J$57,$C36/2,3-3))))</f>
        <v>0</v>
      </c>
      <c r="K36" s="267">
        <f t="shared" si="22"/>
        <v>0</v>
      </c>
      <c r="L36" s="267">
        <f t="shared" si="22"/>
        <v>0</v>
      </c>
      <c r="M36" s="267">
        <f t="shared" si="22"/>
        <v>0</v>
      </c>
      <c r="N36" s="267">
        <f t="shared" si="22"/>
        <v>0</v>
      </c>
      <c r="O36" s="267">
        <f t="shared" si="22"/>
        <v>3</v>
      </c>
      <c r="P36" s="267">
        <f t="shared" si="22"/>
        <v>0</v>
      </c>
      <c r="Q36" s="269">
        <f t="shared" si="22"/>
        <v>0</v>
      </c>
    </row>
    <row r="37" spans="1:21" ht="14.1" customHeight="1" x14ac:dyDescent="0.25">
      <c r="A37" s="271"/>
      <c r="B37" s="100" t="s">
        <v>123</v>
      </c>
      <c r="C37" s="295"/>
      <c r="D37" s="295"/>
      <c r="E37" s="274"/>
      <c r="F37" s="274"/>
      <c r="G37" s="274"/>
      <c r="H37" s="296"/>
      <c r="I37" s="296"/>
      <c r="J37" s="278"/>
      <c r="K37" s="267"/>
      <c r="L37" s="267"/>
      <c r="M37" s="267"/>
      <c r="N37" s="267"/>
      <c r="O37" s="267"/>
      <c r="P37" s="267"/>
      <c r="Q37" s="269"/>
    </row>
    <row r="38" spans="1:21" ht="14.1" customHeight="1" x14ac:dyDescent="0.25">
      <c r="A38" s="272">
        <v>7</v>
      </c>
      <c r="B38" s="102" t="s">
        <v>124</v>
      </c>
      <c r="C38" s="294">
        <v>6</v>
      </c>
      <c r="D38" s="294">
        <v>8</v>
      </c>
      <c r="E38" s="274"/>
      <c r="F38" s="274">
        <f t="shared" si="15"/>
        <v>4</v>
      </c>
      <c r="G38" s="274">
        <v>2</v>
      </c>
      <c r="H38" s="296">
        <v>2</v>
      </c>
      <c r="I38" s="296">
        <f t="shared" si="16"/>
        <v>2</v>
      </c>
      <c r="J38" s="278">
        <f t="shared" ref="J38:Q38" si="23">IF($D38=J$5,$C38,IF($D38=J$55,$C38/2,IF($D38=J$56,$C38/2,IF($D38=J$57,$C38/2,3-3))))</f>
        <v>0</v>
      </c>
      <c r="K38" s="267">
        <f t="shared" si="23"/>
        <v>0</v>
      </c>
      <c r="L38" s="267">
        <f t="shared" si="23"/>
        <v>0</v>
      </c>
      <c r="M38" s="267">
        <f t="shared" si="23"/>
        <v>0</v>
      </c>
      <c r="N38" s="267">
        <f t="shared" si="23"/>
        <v>0</v>
      </c>
      <c r="O38" s="267">
        <f t="shared" si="23"/>
        <v>0</v>
      </c>
      <c r="P38" s="267">
        <f t="shared" si="23"/>
        <v>0</v>
      </c>
      <c r="Q38" s="269">
        <f t="shared" si="23"/>
        <v>6</v>
      </c>
      <c r="R38" s="58"/>
      <c r="S38" s="14"/>
      <c r="T38" s="58"/>
      <c r="U38" s="14"/>
    </row>
    <row r="39" spans="1:21" ht="14.1" customHeight="1" x14ac:dyDescent="0.25">
      <c r="A39" s="271"/>
      <c r="B39" s="102" t="s">
        <v>125</v>
      </c>
      <c r="C39" s="295"/>
      <c r="D39" s="295"/>
      <c r="E39" s="274"/>
      <c r="F39" s="274"/>
      <c r="G39" s="274"/>
      <c r="H39" s="296"/>
      <c r="I39" s="296"/>
      <c r="J39" s="278"/>
      <c r="K39" s="267"/>
      <c r="L39" s="267"/>
      <c r="M39" s="267"/>
      <c r="N39" s="267"/>
      <c r="O39" s="267"/>
      <c r="P39" s="267"/>
      <c r="Q39" s="269"/>
      <c r="R39" s="58"/>
      <c r="S39" s="14"/>
      <c r="T39" s="58"/>
      <c r="U39" s="14"/>
    </row>
    <row r="40" spans="1:21" ht="14.1" customHeight="1" x14ac:dyDescent="0.25">
      <c r="A40" s="272">
        <v>8</v>
      </c>
      <c r="B40" s="100" t="s">
        <v>126</v>
      </c>
      <c r="C40" s="294">
        <v>6</v>
      </c>
      <c r="D40" s="294">
        <v>7</v>
      </c>
      <c r="E40" s="274"/>
      <c r="F40" s="274">
        <f t="shared" si="15"/>
        <v>4</v>
      </c>
      <c r="G40" s="274">
        <v>2</v>
      </c>
      <c r="H40" s="296">
        <v>2</v>
      </c>
      <c r="I40" s="296">
        <f t="shared" si="16"/>
        <v>2</v>
      </c>
      <c r="J40" s="278">
        <f t="shared" ref="J40:Q40" si="24">IF($D40=J$5,$C40,IF($D40=J$55,$C40/2,IF($D40=J$56,$C40/2,IF($D40=J$57,$C40/2,3-3))))</f>
        <v>0</v>
      </c>
      <c r="K40" s="267">
        <f t="shared" si="24"/>
        <v>0</v>
      </c>
      <c r="L40" s="267">
        <f t="shared" si="24"/>
        <v>0</v>
      </c>
      <c r="M40" s="267">
        <f t="shared" si="24"/>
        <v>0</v>
      </c>
      <c r="N40" s="267">
        <f t="shared" si="24"/>
        <v>0</v>
      </c>
      <c r="O40" s="267">
        <f t="shared" si="24"/>
        <v>0</v>
      </c>
      <c r="P40" s="267">
        <f t="shared" si="24"/>
        <v>6</v>
      </c>
      <c r="Q40" s="269">
        <f t="shared" si="24"/>
        <v>0</v>
      </c>
    </row>
    <row r="41" spans="1:21" ht="14.1" customHeight="1" x14ac:dyDescent="0.25">
      <c r="A41" s="271"/>
      <c r="B41" s="100" t="s">
        <v>127</v>
      </c>
      <c r="C41" s="295"/>
      <c r="D41" s="295"/>
      <c r="E41" s="274"/>
      <c r="F41" s="274"/>
      <c r="G41" s="274"/>
      <c r="H41" s="296"/>
      <c r="I41" s="296"/>
      <c r="J41" s="278"/>
      <c r="K41" s="267"/>
      <c r="L41" s="267"/>
      <c r="M41" s="267"/>
      <c r="N41" s="267"/>
      <c r="O41" s="267"/>
      <c r="P41" s="267"/>
      <c r="Q41" s="269"/>
    </row>
    <row r="42" spans="1:21" ht="13.7" customHeight="1" x14ac:dyDescent="0.25">
      <c r="A42" s="272">
        <v>9</v>
      </c>
      <c r="B42" s="102" t="s">
        <v>128</v>
      </c>
      <c r="C42" s="294">
        <v>3</v>
      </c>
      <c r="D42" s="294">
        <v>7</v>
      </c>
      <c r="E42" s="274"/>
      <c r="F42" s="274">
        <f t="shared" si="15"/>
        <v>2</v>
      </c>
      <c r="G42" s="274">
        <v>1</v>
      </c>
      <c r="H42" s="296">
        <v>1</v>
      </c>
      <c r="I42" s="296">
        <f t="shared" si="16"/>
        <v>1</v>
      </c>
      <c r="J42" s="278">
        <f t="shared" ref="J42:Q42" si="25">IF($D42=J$5,$C42,IF($D42=J$55,$C42/2,IF($D42=J$56,$C42/2,IF($D42=J$57,$C42/2,3-3))))</f>
        <v>0</v>
      </c>
      <c r="K42" s="267">
        <f t="shared" si="25"/>
        <v>0</v>
      </c>
      <c r="L42" s="267">
        <f t="shared" si="25"/>
        <v>0</v>
      </c>
      <c r="M42" s="267">
        <f t="shared" si="25"/>
        <v>0</v>
      </c>
      <c r="N42" s="267">
        <f t="shared" si="25"/>
        <v>0</v>
      </c>
      <c r="O42" s="267">
        <f t="shared" si="25"/>
        <v>0</v>
      </c>
      <c r="P42" s="267">
        <f t="shared" si="25"/>
        <v>3</v>
      </c>
      <c r="Q42" s="269">
        <f t="shared" si="25"/>
        <v>0</v>
      </c>
    </row>
    <row r="43" spans="1:21" ht="13.7" customHeight="1" x14ac:dyDescent="0.25">
      <c r="A43" s="271"/>
      <c r="B43" s="103" t="s">
        <v>108</v>
      </c>
      <c r="C43" s="295"/>
      <c r="D43" s="295"/>
      <c r="E43" s="274"/>
      <c r="F43" s="274"/>
      <c r="G43" s="274"/>
      <c r="H43" s="296"/>
      <c r="I43" s="296"/>
      <c r="J43" s="278"/>
      <c r="K43" s="267"/>
      <c r="L43" s="267"/>
      <c r="M43" s="267"/>
      <c r="N43" s="267"/>
      <c r="O43" s="267"/>
      <c r="P43" s="267"/>
      <c r="Q43" s="269"/>
    </row>
    <row r="44" spans="1:21" ht="13.7" customHeight="1" x14ac:dyDescent="0.25">
      <c r="A44" s="272">
        <v>10</v>
      </c>
      <c r="B44" s="101" t="s">
        <v>47</v>
      </c>
      <c r="C44" s="294">
        <v>3</v>
      </c>
      <c r="D44" s="294">
        <v>8</v>
      </c>
      <c r="E44" s="274"/>
      <c r="F44" s="274">
        <f t="shared" si="15"/>
        <v>2</v>
      </c>
      <c r="G44" s="274">
        <v>1</v>
      </c>
      <c r="H44" s="296">
        <v>1</v>
      </c>
      <c r="I44" s="296">
        <f t="shared" si="16"/>
        <v>1</v>
      </c>
      <c r="J44" s="278">
        <f t="shared" ref="J44:Q44" si="26">IF($D44=J$5,$C44,IF($D44=J$55,$C44/2,IF($D44=J$56,$C44/2,IF($D44=J$57,$C44/2,3-3))))</f>
        <v>0</v>
      </c>
      <c r="K44" s="267">
        <f t="shared" si="26"/>
        <v>0</v>
      </c>
      <c r="L44" s="267">
        <f t="shared" si="26"/>
        <v>0</v>
      </c>
      <c r="M44" s="267">
        <f t="shared" si="26"/>
        <v>0</v>
      </c>
      <c r="N44" s="267">
        <f t="shared" si="26"/>
        <v>0</v>
      </c>
      <c r="O44" s="267">
        <f t="shared" si="26"/>
        <v>0</v>
      </c>
      <c r="P44" s="267">
        <f t="shared" si="26"/>
        <v>0</v>
      </c>
      <c r="Q44" s="269">
        <f t="shared" si="26"/>
        <v>3</v>
      </c>
    </row>
    <row r="45" spans="1:21" ht="13.7" customHeight="1" x14ac:dyDescent="0.25">
      <c r="A45" s="271"/>
      <c r="B45" s="104" t="s">
        <v>129</v>
      </c>
      <c r="C45" s="295"/>
      <c r="D45" s="295"/>
      <c r="E45" s="274"/>
      <c r="F45" s="274"/>
      <c r="G45" s="274"/>
      <c r="H45" s="296"/>
      <c r="I45" s="296"/>
      <c r="J45" s="278"/>
      <c r="K45" s="267"/>
      <c r="L45" s="267"/>
      <c r="M45" s="267"/>
      <c r="N45" s="267"/>
      <c r="O45" s="267"/>
      <c r="P45" s="267"/>
      <c r="Q45" s="269"/>
    </row>
    <row r="46" spans="1:21" ht="13.7" customHeight="1" x14ac:dyDescent="0.25">
      <c r="A46" s="272">
        <v>11</v>
      </c>
      <c r="B46" s="104" t="s">
        <v>130</v>
      </c>
      <c r="C46" s="301">
        <v>3</v>
      </c>
      <c r="D46" s="301">
        <v>2</v>
      </c>
      <c r="E46" s="274"/>
      <c r="F46" s="274">
        <f t="shared" si="15"/>
        <v>2</v>
      </c>
      <c r="G46" s="274">
        <v>1</v>
      </c>
      <c r="H46" s="296">
        <v>1</v>
      </c>
      <c r="I46" s="296">
        <f t="shared" si="16"/>
        <v>1</v>
      </c>
      <c r="J46" s="278">
        <f t="shared" ref="J46:Q46" si="27">IF($D46=J$5,$C46,IF($D46=J$55,$C46/2,IF($D46=J$56,$C46/2,IF($D46=J$57,$C46/2,3-3))))</f>
        <v>0</v>
      </c>
      <c r="K46" s="267">
        <f t="shared" si="27"/>
        <v>3</v>
      </c>
      <c r="L46" s="267">
        <f t="shared" si="27"/>
        <v>0</v>
      </c>
      <c r="M46" s="267">
        <f t="shared" si="27"/>
        <v>0</v>
      </c>
      <c r="N46" s="267">
        <f t="shared" si="27"/>
        <v>0</v>
      </c>
      <c r="O46" s="267">
        <f t="shared" si="27"/>
        <v>0</v>
      </c>
      <c r="P46" s="267">
        <f t="shared" si="27"/>
        <v>0</v>
      </c>
      <c r="Q46" s="269">
        <f t="shared" si="27"/>
        <v>0</v>
      </c>
    </row>
    <row r="47" spans="1:21" ht="13.7" customHeight="1" x14ac:dyDescent="0.25">
      <c r="A47" s="271"/>
      <c r="B47" s="104" t="s">
        <v>131</v>
      </c>
      <c r="C47" s="302"/>
      <c r="D47" s="302"/>
      <c r="E47" s="274"/>
      <c r="F47" s="274"/>
      <c r="G47" s="274"/>
      <c r="H47" s="296"/>
      <c r="I47" s="296"/>
      <c r="J47" s="278"/>
      <c r="K47" s="267"/>
      <c r="L47" s="267"/>
      <c r="M47" s="267"/>
      <c r="N47" s="267"/>
      <c r="O47" s="267"/>
      <c r="P47" s="267"/>
      <c r="Q47" s="269"/>
    </row>
    <row r="48" spans="1:21" ht="13.7" customHeight="1" x14ac:dyDescent="0.25">
      <c r="A48" s="272">
        <v>12</v>
      </c>
      <c r="B48" s="101" t="s">
        <v>132</v>
      </c>
      <c r="C48" s="294">
        <v>6</v>
      </c>
      <c r="D48" s="294">
        <v>8</v>
      </c>
      <c r="E48" s="274"/>
      <c r="F48" s="274">
        <f t="shared" si="15"/>
        <v>4</v>
      </c>
      <c r="G48" s="274">
        <v>2</v>
      </c>
      <c r="H48" s="296">
        <v>2</v>
      </c>
      <c r="I48" s="296">
        <f t="shared" si="16"/>
        <v>2</v>
      </c>
      <c r="J48" s="278">
        <f t="shared" ref="J48:Q48" si="28">IF($D48=J$5,$C48,IF($D48=J$55,$C48/2,IF($D48=J$56,$C48/2,IF($D48=J$57,$C48/2,3-3))))</f>
        <v>0</v>
      </c>
      <c r="K48" s="267">
        <f t="shared" si="28"/>
        <v>0</v>
      </c>
      <c r="L48" s="267">
        <f t="shared" si="28"/>
        <v>0</v>
      </c>
      <c r="M48" s="267">
        <f t="shared" si="28"/>
        <v>0</v>
      </c>
      <c r="N48" s="267">
        <f t="shared" si="28"/>
        <v>0</v>
      </c>
      <c r="O48" s="267">
        <f t="shared" si="28"/>
        <v>0</v>
      </c>
      <c r="P48" s="267">
        <f t="shared" si="28"/>
        <v>0</v>
      </c>
      <c r="Q48" s="269">
        <f t="shared" si="28"/>
        <v>6</v>
      </c>
    </row>
    <row r="49" spans="1:24" ht="13.7" customHeight="1" thickBot="1" x14ac:dyDescent="0.3">
      <c r="A49" s="298"/>
      <c r="B49" s="100" t="s">
        <v>133</v>
      </c>
      <c r="C49" s="295"/>
      <c r="D49" s="295"/>
      <c r="E49" s="299"/>
      <c r="F49" s="299"/>
      <c r="G49" s="299"/>
      <c r="H49" s="300"/>
      <c r="I49" s="300"/>
      <c r="J49" s="293"/>
      <c r="K49" s="289"/>
      <c r="L49" s="289"/>
      <c r="M49" s="289"/>
      <c r="N49" s="289"/>
      <c r="O49" s="289"/>
      <c r="P49" s="289"/>
      <c r="Q49" s="290"/>
    </row>
    <row r="50" spans="1:24" x14ac:dyDescent="0.25">
      <c r="C50" s="60">
        <f>SUM(C26:C49)</f>
        <v>48</v>
      </c>
      <c r="F50" s="60">
        <f t="shared" ref="F50:I50" si="29">SUM(F26:F49)</f>
        <v>32</v>
      </c>
      <c r="G50" s="60">
        <f t="shared" si="29"/>
        <v>16</v>
      </c>
      <c r="H50" s="60">
        <f t="shared" si="29"/>
        <v>16</v>
      </c>
      <c r="I50" s="60">
        <f t="shared" si="29"/>
        <v>16</v>
      </c>
      <c r="R50" s="297"/>
      <c r="S50" s="297"/>
      <c r="T50" s="297"/>
      <c r="U50" s="297"/>
      <c r="V50" s="297"/>
      <c r="W50" s="297"/>
      <c r="X50" s="14"/>
    </row>
    <row r="51" spans="1:24" x14ac:dyDescent="0.25">
      <c r="R51" s="61"/>
      <c r="S51" s="61"/>
      <c r="T51" s="61"/>
      <c r="U51" s="61"/>
      <c r="V51" s="61"/>
      <c r="W51" s="61"/>
      <c r="X51" s="14"/>
    </row>
    <row r="52" spans="1:24" x14ac:dyDescent="0.25">
      <c r="R52" s="61"/>
      <c r="S52" s="61"/>
      <c r="T52" s="61"/>
      <c r="U52" s="61"/>
      <c r="V52" s="61"/>
      <c r="W52" s="61"/>
      <c r="X52" s="14"/>
    </row>
    <row r="53" spans="1:24" x14ac:dyDescent="0.25">
      <c r="R53" s="61"/>
      <c r="S53" s="61"/>
      <c r="T53" s="61"/>
      <c r="U53" s="61"/>
      <c r="V53" s="61"/>
      <c r="W53" s="61"/>
      <c r="X53" s="14"/>
    </row>
    <row r="54" spans="1:24" x14ac:dyDescent="0.25">
      <c r="F54" s="62"/>
      <c r="G54" s="62"/>
      <c r="H54" s="297"/>
      <c r="I54" s="297"/>
      <c r="J54" s="297"/>
      <c r="K54" s="297"/>
      <c r="L54" s="297"/>
      <c r="M54" s="297"/>
      <c r="N54" s="297"/>
      <c r="O54" s="297"/>
      <c r="P54" s="297"/>
      <c r="Q54" s="297"/>
      <c r="R54" s="297"/>
      <c r="S54" s="297"/>
      <c r="T54" s="297"/>
      <c r="U54" s="297"/>
      <c r="V54" s="297"/>
      <c r="W54" s="297"/>
      <c r="X54" s="14"/>
    </row>
    <row r="55" spans="1:24" x14ac:dyDescent="0.25">
      <c r="F55" s="62"/>
      <c r="G55" s="62"/>
      <c r="H55" s="297"/>
      <c r="I55" s="297"/>
      <c r="J55" s="63">
        <v>1.2</v>
      </c>
      <c r="K55" s="63">
        <v>1.2</v>
      </c>
      <c r="L55" s="63">
        <v>3.4</v>
      </c>
      <c r="M55" s="63">
        <v>3.4</v>
      </c>
      <c r="N55" s="63">
        <v>5.6</v>
      </c>
      <c r="O55" s="63">
        <v>5.6</v>
      </c>
      <c r="P55" s="63">
        <v>7.8</v>
      </c>
      <c r="Q55" s="63">
        <v>7.8</v>
      </c>
      <c r="R55" s="58"/>
      <c r="S55" s="14"/>
      <c r="T55" s="14"/>
      <c r="U55" s="14"/>
      <c r="V55" s="14"/>
      <c r="W55" s="14"/>
      <c r="X55" s="14"/>
    </row>
    <row r="56" spans="1:24" x14ac:dyDescent="0.25">
      <c r="F56" s="62"/>
      <c r="G56" s="62"/>
      <c r="H56" s="297"/>
      <c r="I56" s="297"/>
      <c r="J56" s="63"/>
      <c r="K56" s="63">
        <v>2.2999999999999998</v>
      </c>
      <c r="L56" s="63">
        <v>2.2999999999999998</v>
      </c>
      <c r="M56" s="63">
        <v>4.5</v>
      </c>
      <c r="N56" s="63">
        <v>4.5</v>
      </c>
      <c r="O56" s="63">
        <v>6.7</v>
      </c>
      <c r="P56" s="63">
        <v>6.7</v>
      </c>
      <c r="Q56" s="63"/>
      <c r="R56" s="14"/>
      <c r="S56" s="14"/>
      <c r="T56" s="14"/>
      <c r="U56" s="14"/>
      <c r="V56" s="14"/>
      <c r="W56" s="14"/>
      <c r="X56" s="14"/>
    </row>
    <row r="57" spans="1:24" x14ac:dyDescent="0.25">
      <c r="F57" s="62"/>
      <c r="G57" s="62"/>
      <c r="H57" s="62"/>
      <c r="I57" s="62"/>
      <c r="J57" s="63"/>
      <c r="K57" s="63"/>
      <c r="L57" s="63"/>
      <c r="M57" s="63">
        <v>4.5999999999999996</v>
      </c>
      <c r="N57" s="63"/>
      <c r="O57" s="63">
        <v>4.5999999999999996</v>
      </c>
      <c r="P57" s="63">
        <v>6.7</v>
      </c>
      <c r="Q57" s="63"/>
      <c r="T57" s="14"/>
      <c r="U57" s="14"/>
      <c r="V57" s="14"/>
      <c r="W57" s="14"/>
      <c r="X57" s="14"/>
    </row>
    <row r="58" spans="1:24" x14ac:dyDescent="0.25">
      <c r="F58" s="62"/>
      <c r="G58" s="62"/>
      <c r="H58" s="62"/>
      <c r="I58" s="62"/>
      <c r="R58" s="297"/>
      <c r="S58" s="297"/>
      <c r="T58" s="14"/>
      <c r="U58" s="14"/>
      <c r="V58" s="14"/>
      <c r="W58" s="14"/>
      <c r="X58" s="14"/>
    </row>
    <row r="59" spans="1:24" x14ac:dyDescent="0.25"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</row>
    <row r="60" spans="1:24" x14ac:dyDescent="0.25"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</row>
    <row r="61" spans="1:24" s="9" customFormat="1" x14ac:dyDescent="0.25">
      <c r="A61" s="57"/>
      <c r="B61" s="59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</row>
    <row r="62" spans="1:24" s="9" customFormat="1" x14ac:dyDescent="0.25">
      <c r="A62" s="57"/>
      <c r="B62" s="59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</row>
    <row r="63" spans="1:24" s="9" customFormat="1" ht="12.75" x14ac:dyDescent="0.2">
      <c r="B63" s="55"/>
      <c r="I63" s="17"/>
      <c r="J63" s="17"/>
      <c r="K63" s="17"/>
      <c r="L63" s="17"/>
      <c r="M63" s="17"/>
      <c r="N63" s="17"/>
      <c r="O63" s="17"/>
      <c r="P63" s="17"/>
      <c r="Q63" s="17"/>
    </row>
    <row r="64" spans="1:24" s="9" customFormat="1" ht="12.75" x14ac:dyDescent="0.2">
      <c r="B64" s="55"/>
      <c r="I64" s="17"/>
      <c r="J64" s="17"/>
      <c r="K64" s="17"/>
      <c r="L64" s="17"/>
      <c r="M64" s="17"/>
      <c r="N64" s="17"/>
      <c r="O64" s="17"/>
      <c r="P64" s="17"/>
      <c r="Q64" s="17"/>
    </row>
    <row r="65" spans="1:17" s="9" customFormat="1" ht="12.75" x14ac:dyDescent="0.2">
      <c r="B65" s="55"/>
      <c r="I65" s="17"/>
      <c r="J65" s="17"/>
      <c r="K65" s="17"/>
      <c r="L65" s="17"/>
      <c r="M65" s="17"/>
      <c r="N65" s="17"/>
      <c r="O65" s="17"/>
      <c r="P65" s="17"/>
      <c r="Q65" s="17"/>
    </row>
    <row r="66" spans="1:17" s="7" customFormat="1" ht="12.75" x14ac:dyDescent="0.2">
      <c r="A66" s="9"/>
      <c r="B66" s="55"/>
      <c r="C66" s="9"/>
      <c r="D66" s="9"/>
      <c r="E66" s="9"/>
      <c r="F66" s="9"/>
      <c r="G66" s="9"/>
      <c r="H66" s="9"/>
      <c r="I66" s="17"/>
      <c r="J66" s="17"/>
      <c r="K66" s="17"/>
      <c r="L66" s="17"/>
      <c r="M66" s="17"/>
      <c r="N66" s="17"/>
      <c r="O66" s="17"/>
      <c r="P66" s="17"/>
      <c r="Q66" s="17"/>
    </row>
    <row r="67" spans="1:17" x14ac:dyDescent="0.25">
      <c r="A67" s="9"/>
      <c r="B67" s="55"/>
      <c r="C67" s="9"/>
      <c r="D67" s="9"/>
      <c r="E67" s="9"/>
      <c r="F67" s="9"/>
      <c r="G67" s="9"/>
      <c r="H67" s="9"/>
      <c r="I67" s="17"/>
      <c r="J67" s="17"/>
      <c r="K67" s="17"/>
      <c r="L67" s="17"/>
      <c r="M67" s="17"/>
      <c r="N67" s="17"/>
      <c r="O67" s="17"/>
      <c r="P67" s="17"/>
      <c r="Q67" s="17"/>
    </row>
    <row r="68" spans="1:17" x14ac:dyDescent="0.25">
      <c r="A68" s="7"/>
      <c r="B68" s="56"/>
      <c r="C68" s="7"/>
      <c r="D68" s="7"/>
      <c r="E68" s="7"/>
      <c r="F68" s="7"/>
      <c r="G68" s="7"/>
      <c r="H68" s="7"/>
      <c r="I68" s="36"/>
      <c r="J68" s="36"/>
      <c r="K68" s="36"/>
      <c r="L68" s="36"/>
      <c r="M68" s="36"/>
      <c r="N68" s="36"/>
      <c r="O68" s="36"/>
      <c r="P68" s="36"/>
      <c r="Q68" s="36"/>
    </row>
  </sheetData>
  <mergeCells count="332">
    <mergeCell ref="L46:L47"/>
    <mergeCell ref="M46:M47"/>
    <mergeCell ref="N46:N47"/>
    <mergeCell ref="O38:O39"/>
    <mergeCell ref="P38:P39"/>
    <mergeCell ref="A48:A49"/>
    <mergeCell ref="C48:C49"/>
    <mergeCell ref="D48:D49"/>
    <mergeCell ref="E48:E49"/>
    <mergeCell ref="F48:F49"/>
    <mergeCell ref="G48:G49"/>
    <mergeCell ref="H48:H49"/>
    <mergeCell ref="I48:I49"/>
    <mergeCell ref="A46:A47"/>
    <mergeCell ref="C46:C47"/>
    <mergeCell ref="D46:D47"/>
    <mergeCell ref="E46:E47"/>
    <mergeCell ref="F46:F47"/>
    <mergeCell ref="G46:G47"/>
    <mergeCell ref="J44:J45"/>
    <mergeCell ref="D42:D43"/>
    <mergeCell ref="E42:E43"/>
    <mergeCell ref="F42:F43"/>
    <mergeCell ref="G42:G43"/>
    <mergeCell ref="T54:U54"/>
    <mergeCell ref="V54:W54"/>
    <mergeCell ref="R54:S54"/>
    <mergeCell ref="R50:S50"/>
    <mergeCell ref="T50:U50"/>
    <mergeCell ref="V50:W50"/>
    <mergeCell ref="L54:M54"/>
    <mergeCell ref="N54:O54"/>
    <mergeCell ref="P54:Q54"/>
    <mergeCell ref="K17:K18"/>
    <mergeCell ref="L17:L18"/>
    <mergeCell ref="M17:M18"/>
    <mergeCell ref="N17:N18"/>
    <mergeCell ref="P36:P37"/>
    <mergeCell ref="Q36:Q37"/>
    <mergeCell ref="Q19:Q20"/>
    <mergeCell ref="P26:P27"/>
    <mergeCell ref="K26:K27"/>
    <mergeCell ref="N28:N29"/>
    <mergeCell ref="O28:O29"/>
    <mergeCell ref="P28:P29"/>
    <mergeCell ref="K19:K20"/>
    <mergeCell ref="L19:L20"/>
    <mergeCell ref="M19:M20"/>
    <mergeCell ref="N19:N20"/>
    <mergeCell ref="O19:O20"/>
    <mergeCell ref="P19:P20"/>
    <mergeCell ref="O17:O18"/>
    <mergeCell ref="P17:P18"/>
    <mergeCell ref="Q17:Q18"/>
    <mergeCell ref="L38:L39"/>
    <mergeCell ref="M38:M39"/>
    <mergeCell ref="N38:N39"/>
    <mergeCell ref="O36:O37"/>
    <mergeCell ref="L36:L37"/>
    <mergeCell ref="M36:M37"/>
    <mergeCell ref="N36:N37"/>
    <mergeCell ref="R58:S58"/>
    <mergeCell ref="N30:N31"/>
    <mergeCell ref="O30:O31"/>
    <mergeCell ref="P30:P31"/>
    <mergeCell ref="H30:H31"/>
    <mergeCell ref="I30:I31"/>
    <mergeCell ref="J30:J31"/>
    <mergeCell ref="K30:K31"/>
    <mergeCell ref="L30:L31"/>
    <mergeCell ref="M30:M31"/>
    <mergeCell ref="H46:H47"/>
    <mergeCell ref="I46:I47"/>
    <mergeCell ref="J46:J47"/>
    <mergeCell ref="K46:K47"/>
    <mergeCell ref="O46:O47"/>
    <mergeCell ref="P46:P47"/>
    <mergeCell ref="Q46:Q47"/>
    <mergeCell ref="H56:I56"/>
    <mergeCell ref="H55:I55"/>
    <mergeCell ref="H54:I54"/>
    <mergeCell ref="J54:K54"/>
    <mergeCell ref="I36:I37"/>
    <mergeCell ref="H44:H45"/>
    <mergeCell ref="I44:I45"/>
    <mergeCell ref="O44:O45"/>
    <mergeCell ref="P44:P45"/>
    <mergeCell ref="Q28:Q29"/>
    <mergeCell ref="A30:A31"/>
    <mergeCell ref="C30:C31"/>
    <mergeCell ref="D30:D31"/>
    <mergeCell ref="E30:E31"/>
    <mergeCell ref="F30:F31"/>
    <mergeCell ref="G30:G31"/>
    <mergeCell ref="H28:H29"/>
    <mergeCell ref="I28:I29"/>
    <mergeCell ref="J28:J29"/>
    <mergeCell ref="K28:K29"/>
    <mergeCell ref="L28:L29"/>
    <mergeCell ref="M28:M29"/>
    <mergeCell ref="Q30:Q31"/>
    <mergeCell ref="A28:A29"/>
    <mergeCell ref="C28:C29"/>
    <mergeCell ref="D28:D29"/>
    <mergeCell ref="E28:E29"/>
    <mergeCell ref="J36:J37"/>
    <mergeCell ref="K36:K37"/>
    <mergeCell ref="I40:I41"/>
    <mergeCell ref="A40:A41"/>
    <mergeCell ref="H26:H27"/>
    <mergeCell ref="I26:I27"/>
    <mergeCell ref="G38:G39"/>
    <mergeCell ref="H38:H39"/>
    <mergeCell ref="I38:I39"/>
    <mergeCell ref="Q44:Q45"/>
    <mergeCell ref="K44:K45"/>
    <mergeCell ref="J38:J39"/>
    <mergeCell ref="J40:J41"/>
    <mergeCell ref="P42:P43"/>
    <mergeCell ref="Q42:Q43"/>
    <mergeCell ref="K42:K43"/>
    <mergeCell ref="L42:L43"/>
    <mergeCell ref="M42:M43"/>
    <mergeCell ref="Q38:Q39"/>
    <mergeCell ref="A44:A45"/>
    <mergeCell ref="C44:C45"/>
    <mergeCell ref="D44:D45"/>
    <mergeCell ref="E44:E45"/>
    <mergeCell ref="F44:F45"/>
    <mergeCell ref="G44:G45"/>
    <mergeCell ref="N44:N45"/>
    <mergeCell ref="A38:A39"/>
    <mergeCell ref="C36:C37"/>
    <mergeCell ref="D36:D37"/>
    <mergeCell ref="E36:E37"/>
    <mergeCell ref="C38:C39"/>
    <mergeCell ref="D38:D39"/>
    <mergeCell ref="E38:E39"/>
    <mergeCell ref="F38:F39"/>
    <mergeCell ref="H40:H41"/>
    <mergeCell ref="A42:A43"/>
    <mergeCell ref="C42:C43"/>
    <mergeCell ref="H34:H35"/>
    <mergeCell ref="I34:I35"/>
    <mergeCell ref="G26:G27"/>
    <mergeCell ref="F36:F37"/>
    <mergeCell ref="G36:G37"/>
    <mergeCell ref="H36:H37"/>
    <mergeCell ref="J34:J35"/>
    <mergeCell ref="D32:D33"/>
    <mergeCell ref="E32:E33"/>
    <mergeCell ref="F32:F33"/>
    <mergeCell ref="G32:G33"/>
    <mergeCell ref="A34:A35"/>
    <mergeCell ref="C34:C35"/>
    <mergeCell ref="A32:A33"/>
    <mergeCell ref="A26:A27"/>
    <mergeCell ref="C26:C27"/>
    <mergeCell ref="H42:H43"/>
    <mergeCell ref="I42:I43"/>
    <mergeCell ref="J42:J43"/>
    <mergeCell ref="F28:F29"/>
    <mergeCell ref="G28:G29"/>
    <mergeCell ref="A36:A37"/>
    <mergeCell ref="I15:I16"/>
    <mergeCell ref="H32:H33"/>
    <mergeCell ref="I32:I33"/>
    <mergeCell ref="J32:J33"/>
    <mergeCell ref="F17:F18"/>
    <mergeCell ref="G17:G18"/>
    <mergeCell ref="H17:H18"/>
    <mergeCell ref="I17:I18"/>
    <mergeCell ref="J17:J18"/>
    <mergeCell ref="H23:H24"/>
    <mergeCell ref="I23:I24"/>
    <mergeCell ref="J23:J24"/>
    <mergeCell ref="F26:F27"/>
    <mergeCell ref="H19:H20"/>
    <mergeCell ref="I19:I20"/>
    <mergeCell ref="J19:J20"/>
    <mergeCell ref="M32:M33"/>
    <mergeCell ref="A15:A16"/>
    <mergeCell ref="A23:A24"/>
    <mergeCell ref="C23:C24"/>
    <mergeCell ref="D23:D24"/>
    <mergeCell ref="E23:E24"/>
    <mergeCell ref="F23:F24"/>
    <mergeCell ref="G23:G24"/>
    <mergeCell ref="A17:A18"/>
    <mergeCell ref="A19:A20"/>
    <mergeCell ref="C17:C18"/>
    <mergeCell ref="D17:D18"/>
    <mergeCell ref="E17:E18"/>
    <mergeCell ref="C15:C16"/>
    <mergeCell ref="D15:D16"/>
    <mergeCell ref="E15:E16"/>
    <mergeCell ref="F15:F16"/>
    <mergeCell ref="G15:G16"/>
    <mergeCell ref="H21:H22"/>
    <mergeCell ref="I21:I22"/>
    <mergeCell ref="J21:J22"/>
    <mergeCell ref="C19:C20"/>
    <mergeCell ref="J26:J27"/>
    <mergeCell ref="H15:H16"/>
    <mergeCell ref="P21:P22"/>
    <mergeCell ref="Q21:Q22"/>
    <mergeCell ref="K21:K22"/>
    <mergeCell ref="L21:L22"/>
    <mergeCell ref="M21:M22"/>
    <mergeCell ref="N40:N41"/>
    <mergeCell ref="O40:O41"/>
    <mergeCell ref="P40:P41"/>
    <mergeCell ref="Q40:Q41"/>
    <mergeCell ref="O32:O33"/>
    <mergeCell ref="P32:P33"/>
    <mergeCell ref="Q32:Q33"/>
    <mergeCell ref="O34:O35"/>
    <mergeCell ref="P34:P35"/>
    <mergeCell ref="Q34:Q35"/>
    <mergeCell ref="Q23:Q24"/>
    <mergeCell ref="Q26:Q27"/>
    <mergeCell ref="K38:K39"/>
    <mergeCell ref="K34:K35"/>
    <mergeCell ref="L34:L35"/>
    <mergeCell ref="M34:M35"/>
    <mergeCell ref="N23:N24"/>
    <mergeCell ref="O23:O24"/>
    <mergeCell ref="P23:P24"/>
    <mergeCell ref="L48:L49"/>
    <mergeCell ref="M48:M49"/>
    <mergeCell ref="N48:N49"/>
    <mergeCell ref="O48:O49"/>
    <mergeCell ref="K40:K41"/>
    <mergeCell ref="L40:L41"/>
    <mergeCell ref="M40:M41"/>
    <mergeCell ref="N21:N22"/>
    <mergeCell ref="O21:O22"/>
    <mergeCell ref="K23:K24"/>
    <mergeCell ref="L23:L24"/>
    <mergeCell ref="M23:M24"/>
    <mergeCell ref="N34:N35"/>
    <mergeCell ref="N26:N27"/>
    <mergeCell ref="O26:O27"/>
    <mergeCell ref="N42:N43"/>
    <mergeCell ref="O42:O43"/>
    <mergeCell ref="L44:L45"/>
    <mergeCell ref="M44:M45"/>
    <mergeCell ref="L26:L27"/>
    <mergeCell ref="M26:M27"/>
    <mergeCell ref="N32:N33"/>
    <mergeCell ref="K32:K33"/>
    <mergeCell ref="L32:L33"/>
    <mergeCell ref="C8:C9"/>
    <mergeCell ref="D8:D9"/>
    <mergeCell ref="E8:E9"/>
    <mergeCell ref="F8:F9"/>
    <mergeCell ref="C40:C41"/>
    <mergeCell ref="D40:D41"/>
    <mergeCell ref="E40:E41"/>
    <mergeCell ref="F40:F41"/>
    <mergeCell ref="G40:G41"/>
    <mergeCell ref="C32:C33"/>
    <mergeCell ref="D34:D35"/>
    <mergeCell ref="E34:E35"/>
    <mergeCell ref="F34:F35"/>
    <mergeCell ref="G34:G35"/>
    <mergeCell ref="D26:D27"/>
    <mergeCell ref="E26:E27"/>
    <mergeCell ref="D19:D20"/>
    <mergeCell ref="E19:E20"/>
    <mergeCell ref="F19:F20"/>
    <mergeCell ref="G19:G20"/>
    <mergeCell ref="N8:N9"/>
    <mergeCell ref="O8:O9"/>
    <mergeCell ref="P8:P9"/>
    <mergeCell ref="Q8:Q9"/>
    <mergeCell ref="P48:P49"/>
    <mergeCell ref="Q48:Q49"/>
    <mergeCell ref="A1:Q1"/>
    <mergeCell ref="A2:Q2"/>
    <mergeCell ref="A21:A22"/>
    <mergeCell ref="J15:J16"/>
    <mergeCell ref="J48:J49"/>
    <mergeCell ref="Q15:Q16"/>
    <mergeCell ref="K15:K16"/>
    <mergeCell ref="L15:L16"/>
    <mergeCell ref="M15:M16"/>
    <mergeCell ref="K48:K49"/>
    <mergeCell ref="N15:N16"/>
    <mergeCell ref="O15:O16"/>
    <mergeCell ref="P15:P16"/>
    <mergeCell ref="C21:C22"/>
    <mergeCell ref="D21:D22"/>
    <mergeCell ref="E21:E22"/>
    <mergeCell ref="F21:F22"/>
    <mergeCell ref="G21:G22"/>
    <mergeCell ref="A3:A5"/>
    <mergeCell ref="B3:B5"/>
    <mergeCell ref="C3:C5"/>
    <mergeCell ref="D3:E4"/>
    <mergeCell ref="F3:F5"/>
    <mergeCell ref="G3:H4"/>
    <mergeCell ref="I3:I5"/>
    <mergeCell ref="J3:Q3"/>
    <mergeCell ref="J4:K4"/>
    <mergeCell ref="L4:M4"/>
    <mergeCell ref="N4:O4"/>
    <mergeCell ref="P4:Q4"/>
    <mergeCell ref="K11:K12"/>
    <mergeCell ref="L11:L12"/>
    <mergeCell ref="M11:M12"/>
    <mergeCell ref="N11:N12"/>
    <mergeCell ref="O11:O12"/>
    <mergeCell ref="P11:P12"/>
    <mergeCell ref="Q11:Q12"/>
    <mergeCell ref="A8:A9"/>
    <mergeCell ref="A11:A12"/>
    <mergeCell ref="C11:C12"/>
    <mergeCell ref="D11:D12"/>
    <mergeCell ref="E11:E12"/>
    <mergeCell ref="F11:F12"/>
    <mergeCell ref="G11:G12"/>
    <mergeCell ref="H11:H12"/>
    <mergeCell ref="I11:I12"/>
    <mergeCell ref="J11:J12"/>
    <mergeCell ref="G8:G9"/>
    <mergeCell ref="H8:H9"/>
    <mergeCell ref="I8:I9"/>
    <mergeCell ref="J8:J9"/>
    <mergeCell ref="K8:K9"/>
    <mergeCell ref="L8:L9"/>
    <mergeCell ref="M8:M9"/>
  </mergeCells>
  <pageMargins left="0.39370078740157483" right="0" top="0.19685039370078741" bottom="0" header="0.11811023622047245" footer="0.11811023622047245"/>
  <pageSetup paperSize="9" scale="7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НТ1-26 02 03-23</vt:lpstr>
      <vt:lpstr>ФИ. 1-26 02 03-23</vt:lpstr>
      <vt:lpstr>'ФИ. 1-26 02 03-23'!Заголовки_для_печати</vt:lpstr>
      <vt:lpstr>'НТ1-26 02 03-23'!Область_печати</vt:lpstr>
      <vt:lpstr>'ФИ. 1-26 02 03-23'!Область_печати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XTreme</dc:creator>
  <cp:lastModifiedBy>Пользователь</cp:lastModifiedBy>
  <cp:lastPrinted>2022-11-29T05:13:40Z</cp:lastPrinted>
  <dcterms:created xsi:type="dcterms:W3CDTF">2012-08-03T07:05:40Z</dcterms:created>
  <dcterms:modified xsi:type="dcterms:W3CDTF">2023-10-11T12:29:49Z</dcterms:modified>
</cp:coreProperties>
</file>