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assa\Videos\collateral\transformed\atoll-wise\"/>
    </mc:Choice>
  </mc:AlternateContent>
  <xr:revisionPtr revIDLastSave="0" documentId="13_ncr:1_{13DD2B31-7C3E-4F88-B593-6C9285716ED4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Sheet1" sheetId="1" state="hidden" r:id="rId1"/>
    <sheet name="coll_credit" sheetId="6" r:id="rId2"/>
  </sheets>
  <definedNames>
    <definedName name="_xlnm._FilterDatabase" localSheetId="1" hidden="1">coll_credit!$A$1:$AH$49</definedName>
    <definedName name="_xlnm._FilterDatabase" localSheetId="0" hidden="1">Sheet1!$A$1:$N$162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42" i="6" l="1"/>
  <c r="AH41" i="6"/>
  <c r="AG13" i="6" l="1"/>
  <c r="AE13" i="6"/>
  <c r="AG14" i="6"/>
  <c r="AE14" i="6"/>
  <c r="AE4" i="6"/>
  <c r="AE3" i="6"/>
  <c r="AH40" i="6"/>
  <c r="AH47" i="6"/>
  <c r="AH30" i="6"/>
  <c r="AE6" i="6"/>
  <c r="AG6" i="6"/>
  <c r="AG17" i="6"/>
  <c r="AH13" i="6" l="1"/>
  <c r="AH14" i="6"/>
  <c r="AH6" i="6"/>
  <c r="AC45" i="6"/>
  <c r="AH36" i="6"/>
  <c r="AF36" i="6"/>
  <c r="AB36" i="6"/>
  <c r="AG19" i="6"/>
  <c r="AE19" i="6"/>
  <c r="AG34" i="6"/>
  <c r="AE34" i="6"/>
  <c r="AG35" i="6"/>
  <c r="AG37" i="6"/>
  <c r="AG16" i="6"/>
  <c r="AE37" i="6"/>
  <c r="AE16" i="6"/>
  <c r="AE17" i="6"/>
  <c r="AH17" i="6" s="1"/>
  <c r="AE35" i="6"/>
  <c r="AF39" i="6"/>
  <c r="AE39" i="6"/>
  <c r="AF25" i="6"/>
  <c r="AG25" i="6" s="1"/>
  <c r="AE25" i="6"/>
  <c r="AE24" i="6"/>
  <c r="AH24" i="6" s="1"/>
  <c r="AF23" i="6"/>
  <c r="AG23" i="6" s="1"/>
  <c r="AE23" i="6"/>
  <c r="AF38" i="6"/>
  <c r="AG38" i="6" s="1"/>
  <c r="AE38" i="6"/>
  <c r="AF5" i="6"/>
  <c r="AG5" i="6" s="1"/>
  <c r="AF15" i="6"/>
  <c r="AH15" i="6"/>
  <c r="AG22" i="6"/>
  <c r="AF10" i="6"/>
  <c r="AF9" i="6" s="1"/>
  <c r="AF18" i="6"/>
  <c r="AE20" i="6"/>
  <c r="AG20" i="6"/>
  <c r="AG4" i="6"/>
  <c r="AG3" i="6"/>
  <c r="AG8" i="6"/>
  <c r="AH31" i="6"/>
  <c r="AH49" i="6"/>
  <c r="AH12" i="6"/>
  <c r="AH43" i="6"/>
  <c r="AH11" i="6"/>
  <c r="AE21" i="6"/>
  <c r="AE18" i="6"/>
  <c r="AE9" i="6"/>
  <c r="AE8" i="6"/>
  <c r="AE10" i="6"/>
  <c r="AE22" i="6"/>
  <c r="AE28" i="6"/>
  <c r="AH28" i="6" s="1"/>
  <c r="AE29" i="6"/>
  <c r="AH29" i="6" s="1"/>
  <c r="AE33" i="6"/>
  <c r="AH33" i="6" s="1"/>
  <c r="AE5" i="6"/>
  <c r="AG7" i="6"/>
  <c r="AE7" i="6"/>
  <c r="AF44" i="6"/>
  <c r="AG44" i="6" s="1"/>
  <c r="AE44" i="6"/>
  <c r="AH34" i="6" l="1"/>
  <c r="AH38" i="6"/>
  <c r="AH16" i="6"/>
  <c r="AH37" i="6"/>
  <c r="AH39" i="6"/>
  <c r="AH19" i="6"/>
  <c r="AH35" i="6"/>
  <c r="AH25" i="6"/>
  <c r="AH23" i="6"/>
  <c r="AH3" i="6"/>
  <c r="AH5" i="6"/>
  <c r="AH22" i="6"/>
  <c r="AH45" i="6"/>
  <c r="AH20" i="6"/>
  <c r="AG10" i="6"/>
  <c r="AH10" i="6" s="1"/>
  <c r="AH8" i="6"/>
  <c r="AH7" i="6"/>
  <c r="AH18" i="6"/>
  <c r="AH21" i="6"/>
  <c r="AH44" i="6"/>
  <c r="AF27" i="6"/>
  <c r="AG26" i="6"/>
  <c r="AH9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tc={5B08A74E-2DEA-4453-8BC3-D9EA1EFCCB51}</author>
    <author>tc={98D12E9E-5C1E-40A8-AD1A-8083EBB8BC72}</author>
    <author>tc={51FE9613-4865-428E-B524-0B1D98622D3B}</author>
    <author>tc={0D7AD0D9-7319-4A12-9672-55D4BC4C5176}</author>
  </authors>
  <commentList>
    <comment ref="AH2" authorId="0" shapeId="0" xr:uid="{5B08A74E-2DEA-4453-8BC3-D9EA1EFCCB5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Breakdown not available</t>
        </r>
      </text>
    </comment>
    <comment ref="AH18" authorId="1" shapeId="0" xr:uid="{98D12E9E-5C1E-40A8-AD1A-8083EBB8BC72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Amount overstated in memo </t>
        </r>
      </text>
    </comment>
    <comment ref="AH21" authorId="2" shapeId="0" xr:uid="{51FE9613-4865-428E-B524-0B1D98622D3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Amount overstated in memo</t>
        </r>
      </text>
    </comment>
    <comment ref="AG22" authorId="3" shapeId="0" xr:uid="{0D7AD0D9-7319-4A12-9672-55D4BC4C517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Check. Memo value differ</t>
        </r>
      </text>
    </comment>
  </commentList>
</comments>
</file>

<file path=xl/sharedStrings.xml><?xml version="1.0" encoding="utf-8"?>
<sst xmlns="http://schemas.openxmlformats.org/spreadsheetml/2006/main" count="1961" uniqueCount="729">
  <si>
    <t>Application No</t>
  </si>
  <si>
    <t>Name</t>
  </si>
  <si>
    <t>Loan Product</t>
  </si>
  <si>
    <t>Total Approved Amount</t>
  </si>
  <si>
    <t>Decision Date</t>
  </si>
  <si>
    <t>Final Revised Date</t>
  </si>
  <si>
    <t>Revision Count</t>
  </si>
  <si>
    <t>Project Location</t>
  </si>
  <si>
    <t>Atoll</t>
  </si>
  <si>
    <t>Customer Sector</t>
  </si>
  <si>
    <t>Loan Sector</t>
  </si>
  <si>
    <t>Loan Purpose</t>
  </si>
  <si>
    <t>General Business Activity</t>
  </si>
  <si>
    <t>Specified Business Activities</t>
  </si>
  <si>
    <t>Zainal Ibad</t>
  </si>
  <si>
    <t>Rashufathuru</t>
  </si>
  <si>
    <t>AA. Himandhoo</t>
  </si>
  <si>
    <t>AA</t>
  </si>
  <si>
    <t>Tourism</t>
  </si>
  <si>
    <t>Tourism: Guest House</t>
  </si>
  <si>
    <t>For the construction and finishing of the guest house</t>
  </si>
  <si>
    <t>Guesthouse</t>
  </si>
  <si>
    <t xml:space="preserve">Hassan shathir </t>
  </si>
  <si>
    <t>AA. Maalhos</t>
  </si>
  <si>
    <t>To develop a 4 room guesthouse</t>
  </si>
  <si>
    <t>Richclub Maldives Pvt Ltd</t>
  </si>
  <si>
    <t>AA. Mathiveri</t>
  </si>
  <si>
    <t>Renovation of 42 room guesthouse</t>
  </si>
  <si>
    <t>Guesthouse: Renovation</t>
  </si>
  <si>
    <t>Mohamed Sameer</t>
  </si>
  <si>
    <t>For completion of 14 room guesthouse</t>
  </si>
  <si>
    <t>Abdulla Saeed</t>
  </si>
  <si>
    <t>For completion of 19 room guesthouse in AA. Mathiveri</t>
  </si>
  <si>
    <t>Rilwan  Easa</t>
  </si>
  <si>
    <t>For completion of a 6 room guesthouse</t>
  </si>
  <si>
    <t xml:space="preserve">Ibrahim Adam </t>
  </si>
  <si>
    <t>AA. Rasdhoo /</t>
  </si>
  <si>
    <t>To develop a 15 room guesthouse in AA.Rasdhoo</t>
  </si>
  <si>
    <t>Ready Light Investment Private Limited</t>
  </si>
  <si>
    <t xml:space="preserve">Start up a new 06 rooms guest house </t>
  </si>
  <si>
    <t xml:space="preserve">Oslo Rasdhoo Private Limited </t>
  </si>
  <si>
    <t xml:space="preserve">Development of 14 rooms guest house </t>
  </si>
  <si>
    <t>G seven holdings</t>
  </si>
  <si>
    <t>AA. Thoddoo</t>
  </si>
  <si>
    <t>To develop a 5 room guesthouse at AA. Thoddoo</t>
  </si>
  <si>
    <t xml:space="preserve">Ali Rasheed </t>
  </si>
  <si>
    <t>Development 03 storey guest with 14 rooms house at AA. Thoddoo</t>
  </si>
  <si>
    <t>Moosa Faarooq</t>
  </si>
  <si>
    <t>To develop and operate a 15 room guest house in AA. Thoddoo</t>
  </si>
  <si>
    <t>Muaviath Gasim</t>
  </si>
  <si>
    <t>For development of guesthouse at 'Lodge'.AA.Thoddoo</t>
  </si>
  <si>
    <t>Hassan Sumeel</t>
  </si>
  <si>
    <t>Establishment of new guest house</t>
  </si>
  <si>
    <t xml:space="preserve">Ali Jamsheed </t>
  </si>
  <si>
    <t>For development of 10 rooms guesthouse at AA.Thoddoo</t>
  </si>
  <si>
    <t xml:space="preserve">Ibrahim Jinah </t>
  </si>
  <si>
    <t>Completion of a new guesthouse with 6 bedrooms</t>
  </si>
  <si>
    <t xml:space="preserve">Abdulla Shaif </t>
  </si>
  <si>
    <t>New guesthouse in AA.Thoddoo</t>
  </si>
  <si>
    <t xml:space="preserve">Mohamed Adam </t>
  </si>
  <si>
    <t xml:space="preserve">to finish the rest of the work on guest house </t>
  </si>
  <si>
    <t>Muaz Abdulla</t>
  </si>
  <si>
    <t>To complete 6 room from 12 room guesthouse</t>
  </si>
  <si>
    <t>Ibrahim Saniz</t>
  </si>
  <si>
    <t>Rennovation of existing 4 room guesthouse</t>
  </si>
  <si>
    <t>Azmath Khaleel</t>
  </si>
  <si>
    <t>To develop a 12 room guesthouse</t>
  </si>
  <si>
    <t>Fini Roalhi Thoddoo</t>
  </si>
  <si>
    <t>To develop a 6 room guesthouse</t>
  </si>
  <si>
    <t>Serene Sky Maldives Pvt Ltd</t>
  </si>
  <si>
    <t>For development of 12 room guesthouse in AA.Thoddoo</t>
  </si>
  <si>
    <t>Abdulla  Nihan</t>
  </si>
  <si>
    <t>Viyafaari Dhirun</t>
  </si>
  <si>
    <t>For working capital - Guesthouse renovation</t>
  </si>
  <si>
    <t>Fantasea Retreat Pvt Ltd</t>
  </si>
  <si>
    <t>For construction of 6 addiitonal rooms and expansion of in-house restaurant at Coco-villa guesthouse</t>
  </si>
  <si>
    <t>Fathimath Ibrahim/Fine Beach Thoddoo</t>
  </si>
  <si>
    <t>For completion of 6 room guesthouse with an inhouse restaurant</t>
  </si>
  <si>
    <t>Abdulla Nihan/Sparkling Maldives</t>
  </si>
  <si>
    <t>Extension of existing 9 rom guesthouse by additional 15 rooms</t>
  </si>
  <si>
    <t>Ali Rishan/Rukuma Inn</t>
  </si>
  <si>
    <t>For construction and development of additional 10 rooms in guesthouse "Thoddoo White Sand and Beach Inn"</t>
  </si>
  <si>
    <t>Ahmed Naseer/Staycay Thodoo</t>
  </si>
  <si>
    <t>For construction of 7 room guesthouse</t>
  </si>
  <si>
    <t>Hassan Simaaz</t>
  </si>
  <si>
    <t>For development of 6 room guesthouse</t>
  </si>
  <si>
    <t>Hussain Shaiban</t>
  </si>
  <si>
    <t>For construction of 8 rooms guesthouse based in AA. Thoddoo</t>
  </si>
  <si>
    <t>Moosa Nasif</t>
  </si>
  <si>
    <t>For completion of 12 room guesthouse</t>
  </si>
  <si>
    <t>Shiham Moosa</t>
  </si>
  <si>
    <t>For development of a 6 room guesthouse</t>
  </si>
  <si>
    <t>Thila Skyview</t>
  </si>
  <si>
    <t>For construction and development of 12 room guesthouse</t>
  </si>
  <si>
    <t>Limra Private Limited</t>
  </si>
  <si>
    <t xml:space="preserve">Development of 7 rooms guest house </t>
  </si>
  <si>
    <t xml:space="preserve">Thoddoo Bright Cooperative Society </t>
  </si>
  <si>
    <t>Development of 10 rooms guesthouse</t>
  </si>
  <si>
    <t>Mohamed Naeem</t>
  </si>
  <si>
    <t>AA. Ukulhas</t>
  </si>
  <si>
    <t>To complete the finishing works of the guesthouse</t>
  </si>
  <si>
    <t>Ahmed  Shimau</t>
  </si>
  <si>
    <t>For construction of 6 room guesthouse at AA.Ukulhas</t>
  </si>
  <si>
    <t>Shaukath Ibrahim</t>
  </si>
  <si>
    <t>For completion of a 12 room guesthouse</t>
  </si>
  <si>
    <t xml:space="preserve">Nasreena Ibrahim </t>
  </si>
  <si>
    <t>Adh. Dhagethi</t>
  </si>
  <si>
    <t>ADh</t>
  </si>
  <si>
    <t xml:space="preserve">To complete and operate a new 8 room guesthouse in ADh. Dhangethi </t>
  </si>
  <si>
    <t>Maumoon Abdul Samad/Wave Song</t>
  </si>
  <si>
    <t>Development of 16 room guesthouse</t>
  </si>
  <si>
    <t>Perla Dhangethi</t>
  </si>
  <si>
    <t>Viyafaari Ehee</t>
  </si>
  <si>
    <t>For capital expenditure and working capital requirement of the existing guesthouse</t>
  </si>
  <si>
    <t>Oceanico Maldives Pvt Ltd</t>
  </si>
  <si>
    <t>For completion of 13 room guesthouse in Adh. Dhagethi</t>
  </si>
  <si>
    <t>Mohamed Abdul Gayyoom</t>
  </si>
  <si>
    <t>For completion of 11 room guesthouse</t>
  </si>
  <si>
    <t>Junad Saud</t>
  </si>
  <si>
    <t>To startup a new 12room guesthouse in Adh. Dhnagethi</t>
  </si>
  <si>
    <t>Noesiss Private Limited</t>
  </si>
  <si>
    <t xml:space="preserve">Adh. Dhigurah </t>
  </si>
  <si>
    <t>To develop a 10 room guesthouse in ADh. Dhigurah</t>
  </si>
  <si>
    <t>Aishath Himlaa</t>
  </si>
  <si>
    <t>Development of a 7 bedrooms guest house at 'Dhiguveli', Adh. Dhigurah</t>
  </si>
  <si>
    <t xml:space="preserve">Atollkey Pvt.ltd </t>
  </si>
  <si>
    <t>Construction and completion of new guesthouses</t>
  </si>
  <si>
    <t xml:space="preserve">ELFI Maldives Pvt Ltd </t>
  </si>
  <si>
    <t>Adh</t>
  </si>
  <si>
    <t>working capital To operate a new guest house</t>
  </si>
  <si>
    <t>Mohamed Zahid</t>
  </si>
  <si>
    <t>Fore development of 9 room guesthouse</t>
  </si>
  <si>
    <t>Ali Riswaan</t>
  </si>
  <si>
    <t>For completion of 6 room guesthouse at Adh.Dhigurah</t>
  </si>
  <si>
    <t>Ibrahim Abdul Rahman/Finolhu Dhigurah</t>
  </si>
  <si>
    <t xml:space="preserve">For construction of 5 room guesthouse, equipment purchase and for working capital </t>
  </si>
  <si>
    <t>Anwar Mohamed</t>
  </si>
  <si>
    <t>For construction of 6 room guesthouse</t>
  </si>
  <si>
    <t>Mohamed Mamdhoon</t>
  </si>
  <si>
    <t xml:space="preserve">For development of 6 rooms guesthouse </t>
  </si>
  <si>
    <t>Saamee Mohamed</t>
  </si>
  <si>
    <t>Ahmed Moosa</t>
  </si>
  <si>
    <t>Adh. Fenfushi</t>
  </si>
  <si>
    <t>Completion of a new 8 bedroom guesthouse</t>
  </si>
  <si>
    <t>Mohamed Zahir</t>
  </si>
  <si>
    <t>Adh. Hangnameedhoo</t>
  </si>
  <si>
    <t>For completing construction of 6 room guesthouse</t>
  </si>
  <si>
    <t>Ali Azim/Kalaafaanu Retreat</t>
  </si>
  <si>
    <t>For completion of a 20 room guesthouse</t>
  </si>
  <si>
    <t>Mohamed Rifsan</t>
  </si>
  <si>
    <t>Adh. Maamigili</t>
  </si>
  <si>
    <t>To complete 6 rooms guest house</t>
  </si>
  <si>
    <t>Mohamed Abdul Razzaq</t>
  </si>
  <si>
    <t>For the development of 4 Storey 14 room guest house</t>
  </si>
  <si>
    <t>Rameez  Aboobakuru</t>
  </si>
  <si>
    <t>For construction and development of  12 room guesthouse</t>
  </si>
  <si>
    <t>Ahmed Khaleel</t>
  </si>
  <si>
    <t>Adh. Mahibadhoo /</t>
  </si>
  <si>
    <t>Ahmedh Farushaan</t>
  </si>
  <si>
    <t>Adh. Mandhoo</t>
  </si>
  <si>
    <t>Development of 05 room guest house in Adh.Mandhoo</t>
  </si>
  <si>
    <t>Mineral Maldives Private Limited</t>
  </si>
  <si>
    <t>Adh. Omadhoo</t>
  </si>
  <si>
    <t>Startup of a new 6 room guesthouse</t>
  </si>
  <si>
    <t>Yoosuf Sulaiman</t>
  </si>
  <si>
    <t>For development of 14 rooms guesthouse</t>
  </si>
  <si>
    <t>Penions Maldives Pvt Ltd</t>
  </si>
  <si>
    <t>B. Dharavandhoo</t>
  </si>
  <si>
    <t>B</t>
  </si>
  <si>
    <t>Working Capital - To pay for overdue utility bills, salaries, rents and to purchase stock</t>
  </si>
  <si>
    <t>Ahmed Rasheed</t>
  </si>
  <si>
    <t>For completion of 6 room guesthouse</t>
  </si>
  <si>
    <t>Ismail  Nasheed</t>
  </si>
  <si>
    <t>B. Fehendhoo</t>
  </si>
  <si>
    <t>For development of a 11 room guesthouse</t>
  </si>
  <si>
    <t>Scarlet Maldives Pvt Ltd</t>
  </si>
  <si>
    <t>B. Fulhadhoo</t>
  </si>
  <si>
    <t>For completion of 9 room guesthouse</t>
  </si>
  <si>
    <t>Ahmed Afrah</t>
  </si>
  <si>
    <t>B. Goidhoo</t>
  </si>
  <si>
    <t>Development of a 5 room guesthouse</t>
  </si>
  <si>
    <t>Abdul Majid</t>
  </si>
  <si>
    <t>Mohamed Faisal</t>
  </si>
  <si>
    <t>To develop a new 7 room guesthouse and to meet the working capital requirement</t>
  </si>
  <si>
    <t xml:space="preserve">Yasmeen Rasheed </t>
  </si>
  <si>
    <t>B. Kamadhoo</t>
  </si>
  <si>
    <t>Tourism: Working Capital</t>
  </si>
  <si>
    <t>Construction and completion of an in-house restaurant</t>
  </si>
  <si>
    <t>Guesthouse: Restaurant</t>
  </si>
  <si>
    <t>Fehiali Enterprises Private Limited</t>
  </si>
  <si>
    <t>B. Kendhoo</t>
  </si>
  <si>
    <t>Tourism: Guest house</t>
  </si>
  <si>
    <t>Development of a six room guesthouse and settlement of existing BML housing facility</t>
  </si>
  <si>
    <t>Isc Investment Pvt Ltd</t>
  </si>
  <si>
    <t>B. Kihaadhoo</t>
  </si>
  <si>
    <t>TO purchase furniture and kitchen equipment for the guesthose</t>
  </si>
  <si>
    <t>KGV Investments Pvt Ltd</t>
  </si>
  <si>
    <t>For development of 18 rooms guesthouse</t>
  </si>
  <si>
    <t>Abdulla Rameez</t>
  </si>
  <si>
    <t>Dh. Hulhudheli</t>
  </si>
  <si>
    <t>Dh</t>
  </si>
  <si>
    <t>Ahmed  Rasheed</t>
  </si>
  <si>
    <t>Dh. Kudahuvadhoo /</t>
  </si>
  <si>
    <t xml:space="preserve">To develop a 7 room guesthouse </t>
  </si>
  <si>
    <t xml:space="preserve">Ibrahim Saleem </t>
  </si>
  <si>
    <t>GA. Dhevvadhoo</t>
  </si>
  <si>
    <t>GA</t>
  </si>
  <si>
    <t>To operate a new guest house at GA.Dhevvadhoo</t>
  </si>
  <si>
    <t>Ahmed Hilmee</t>
  </si>
  <si>
    <t>To develop a two storey, 6 room guest house</t>
  </si>
  <si>
    <t>Moonstones Maldives Private Limited</t>
  </si>
  <si>
    <t>For completion of 19 room guesthouse in GA.Dhevvadoo and to meet the working capital requirement</t>
  </si>
  <si>
    <t>Village Life Investment Pvt Ltd</t>
  </si>
  <si>
    <t>GA. Maamendhoo</t>
  </si>
  <si>
    <t>To construct a 12 room guesthouse</t>
  </si>
  <si>
    <t>Shahuleena Waleed</t>
  </si>
  <si>
    <t>GA. Nilandhoo</t>
  </si>
  <si>
    <t>To operate a new guest house at GA.Nilandhoo</t>
  </si>
  <si>
    <t>Tharig Rasheed  (restrucured under 26760)</t>
  </si>
  <si>
    <t>GDh. Fiyoari</t>
  </si>
  <si>
    <t>GDh</t>
  </si>
  <si>
    <t>Development of 7 rooms gueshouse in GDH Fiyoari</t>
  </si>
  <si>
    <t xml:space="preserve">Mohamed Irshad/Iruka Guesthouse </t>
  </si>
  <si>
    <t>To startup a new 6 room guesthouse and to purchase 25ft speed launch</t>
  </si>
  <si>
    <t>Tharig  Rasheed (restructure of 1098)</t>
  </si>
  <si>
    <t>Development of 7 rooms gueshouse in GDh Fiyoari</t>
  </si>
  <si>
    <t>IRA Maldives pvt ltd</t>
  </si>
  <si>
    <t>GDh. Gadhdhoo</t>
  </si>
  <si>
    <t>For development of two storey guest house and to open a dive center</t>
  </si>
  <si>
    <t>Guesthouse: Dive Center</t>
  </si>
  <si>
    <t xml:space="preserve">Ali Shamhad </t>
  </si>
  <si>
    <t>working capital to operate a new guest house</t>
  </si>
  <si>
    <t>Imad Mohamed/ Southern Green Investment</t>
  </si>
  <si>
    <t>GDh. Hoadedhdhoo</t>
  </si>
  <si>
    <t>To startup a new 06 room guesthouse</t>
  </si>
  <si>
    <t>Muaviyath Saeed Mohamed</t>
  </si>
  <si>
    <t>GDh. Vaadhoo</t>
  </si>
  <si>
    <t>Payoff existing loan availed from HDFC, Purchase of speed launch for excursion and for purchase of diving equipment</t>
  </si>
  <si>
    <t>Adam Naseer</t>
  </si>
  <si>
    <t>HA. Dhidhdhoo /</t>
  </si>
  <si>
    <t>HA</t>
  </si>
  <si>
    <t>To attain finance for finishing guesthouse and Purchase of vehicle for guesthouse</t>
  </si>
  <si>
    <t>Guesthouse: Others</t>
  </si>
  <si>
    <t xml:space="preserve">Ilyas Mohamed </t>
  </si>
  <si>
    <t>HA. Kelaa</t>
  </si>
  <si>
    <t>For Development of 19 Room Guest House at HA Kelaa</t>
  </si>
  <si>
    <t>Kokaa Residences Pvt Ltd</t>
  </si>
  <si>
    <t>Project Completion - For construction of 2 additional rooms and an in-house restaurant</t>
  </si>
  <si>
    <t>Hussain Naeem</t>
  </si>
  <si>
    <t>HA. Thakandhoo</t>
  </si>
  <si>
    <t>To develop a two storey, 12 room guest house</t>
  </si>
  <si>
    <t xml:space="preserve">Hamsco Pvt Ltd </t>
  </si>
  <si>
    <t>HA. Vashafaru</t>
  </si>
  <si>
    <t>For development of 18 rooms guesthouse in HA. Vashafaru</t>
  </si>
  <si>
    <t xml:space="preserve">Ameena Ibrahim </t>
  </si>
  <si>
    <t xml:space="preserve">HDh. Hanimaadhoo </t>
  </si>
  <si>
    <t>HDh</t>
  </si>
  <si>
    <t xml:space="preserve">To develop an existing guest house </t>
  </si>
  <si>
    <t xml:space="preserve">Celadon Pvt.ltd </t>
  </si>
  <si>
    <t>To construct a 10 rooms guesthouse with restaurant</t>
  </si>
  <si>
    <t>Ahmed Nabeel Adam ( Re-applied )</t>
  </si>
  <si>
    <t>To complete a 8 room guesthouse</t>
  </si>
  <si>
    <t>Abdul Aleem/Shoeshyka</t>
  </si>
  <si>
    <t>To settle existing facility at BML, completion of 6 room guesthouse, for working capital and for purchase of diving equipment for the guesthouse</t>
  </si>
  <si>
    <t>Ahmed Razy</t>
  </si>
  <si>
    <t>HDh. Makunudhoo</t>
  </si>
  <si>
    <t>Development of 4 room guesthouse</t>
  </si>
  <si>
    <t>Portia Investment Pvt Ltd</t>
  </si>
  <si>
    <t>K. Dhiffushi</t>
  </si>
  <si>
    <t>K</t>
  </si>
  <si>
    <t xml:space="preserve">To complete finishing of the guest house (restaurant, spa and purchase of 1 jet ski) </t>
  </si>
  <si>
    <t xml:space="preserve">Thefushi Private.ltd </t>
  </si>
  <si>
    <t xml:space="preserve">Ali Nishaf Rasheed </t>
  </si>
  <si>
    <t>Tourism: Guest House Development and purchasing of equipment</t>
  </si>
  <si>
    <t>Ahmed Liraru ( Re-applied )</t>
  </si>
  <si>
    <t>Construction and completion of 8 room guesthouses</t>
  </si>
  <si>
    <t xml:space="preserve">Ibrahim Mubassir </t>
  </si>
  <si>
    <t xml:space="preserve">To operate a new guest house and restaurant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</si>
  <si>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Ibrahim Mubassir (restructure of 1141)</t>
  </si>
  <si>
    <t xml:space="preserve">To operate a new guest house and restaurant  (resturcure of Loan No. 1141)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</si>
  <si>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Hassan  Abdul Hameed</t>
  </si>
  <si>
    <t>Viyafaari Tharaggee</t>
  </si>
  <si>
    <t>To extent the existing guesthouse with 14 rooms</t>
  </si>
  <si>
    <t>Bibee Maldives Pvt Ltd</t>
  </si>
  <si>
    <t>To increase the total room to 13 by constructing 4 new rooms</t>
  </si>
  <si>
    <t>Blue Tree Private Limited</t>
  </si>
  <si>
    <t>Start up a 7 room guesthouse</t>
  </si>
  <si>
    <t>Ibrahim Solah/Laisha Mart</t>
  </si>
  <si>
    <t>For construction  and development of guesthouse with restaurant</t>
  </si>
  <si>
    <t>Acuario Pvt Ltd</t>
  </si>
  <si>
    <t>To cover working capital requirements of the business</t>
  </si>
  <si>
    <t>For developemnt of 6 room guesthouse</t>
  </si>
  <si>
    <t>Ahmed Huzam</t>
  </si>
  <si>
    <t>For completion of additional 8 rooms guesthouse in K. Dhiffushi</t>
  </si>
  <si>
    <t>Ibrahim Waheed Ali</t>
  </si>
  <si>
    <t xml:space="preserve">Mohamed Hussain </t>
  </si>
  <si>
    <t>K. Gulhi</t>
  </si>
  <si>
    <t>Renovate existing 6 rooms guesthouse in K.Gulhi</t>
  </si>
  <si>
    <t>Adam Mohamed</t>
  </si>
  <si>
    <t>K. Guraidhoo</t>
  </si>
  <si>
    <t>To operate a 4-storey guest house</t>
  </si>
  <si>
    <t>Igmal Rashad</t>
  </si>
  <si>
    <t>Construction and completion of 20 room guesthouses</t>
  </si>
  <si>
    <t>Nahid Ahmed</t>
  </si>
  <si>
    <t>For development of 11 room guesthouse</t>
  </si>
  <si>
    <t>Hawwa Nazwa</t>
  </si>
  <si>
    <t>K. Himmafushi</t>
  </si>
  <si>
    <t>Renovation of  guest house 'Nature Inn' at K. Himmafushi</t>
  </si>
  <si>
    <t xml:space="preserve">Hassan Wisaam </t>
  </si>
  <si>
    <t>K. Huraa</t>
  </si>
  <si>
    <t>To develop a 14 room guest house in K.Huraa</t>
  </si>
  <si>
    <t>Aishath Moosa</t>
  </si>
  <si>
    <t>For renovation of 6 room guesthouse and purchase of fixed asset</t>
  </si>
  <si>
    <t>The Squaircle Pvt Ltd</t>
  </si>
  <si>
    <t>K. Maafushi</t>
  </si>
  <si>
    <t>To purchase assets and meet operational expenses of the guesthouse</t>
  </si>
  <si>
    <t>Avila Maldives</t>
  </si>
  <si>
    <t>K. Thulusdhoo /</t>
  </si>
  <si>
    <t>To complete 16 room guesthouse in K.Thulusdhoo</t>
  </si>
  <si>
    <t>The Wave House Maldives Pvt Ltd</t>
  </si>
  <si>
    <t>To renovate a 7 room existing guesthouse in K. Thulusdhoo</t>
  </si>
  <si>
    <t>Ayaz Mohamed</t>
  </si>
  <si>
    <t>For completion of 8 room guesthouse in K.Thulusdhoo</t>
  </si>
  <si>
    <t>Ahmedh Saleem</t>
  </si>
  <si>
    <t>For development of guest house at 'Mazaa' K. Thulusdhoo</t>
  </si>
  <si>
    <t>Obittz International Pvt Ltd</t>
  </si>
  <si>
    <t>Blackxino Investment Pvt Ltd</t>
  </si>
  <si>
    <t>For renovation, purchase of furniture and to finance operational expenses of the guesthouse</t>
  </si>
  <si>
    <t xml:space="preserve">Mohamed shafeeq </t>
  </si>
  <si>
    <t>Fashaa Viyafaari</t>
  </si>
  <si>
    <t>L. Fonadhoo /</t>
  </si>
  <si>
    <t>L</t>
  </si>
  <si>
    <t>To develop a 7 room guesthouse in L.Fonadhoo</t>
  </si>
  <si>
    <t>Axis Beach/Ibrahim Ali</t>
  </si>
  <si>
    <t>To develop a 6 room guesthouse at L.Fonadhoo</t>
  </si>
  <si>
    <t>Aminath Nazimaa (156) New Application</t>
  </si>
  <si>
    <t>L. Gan</t>
  </si>
  <si>
    <t>To develop and complete a 4 room guesthouse in L. Gan</t>
  </si>
  <si>
    <t>Quick Step Pvt Ltd</t>
  </si>
  <si>
    <t>Development of 4 rooms at L.Gan</t>
  </si>
  <si>
    <t xml:space="preserve">Masood Abdulla </t>
  </si>
  <si>
    <t>For finishing work of 8 room guesthouse in L.Gan</t>
  </si>
  <si>
    <t>Fathis Brothers Pvt Ltd</t>
  </si>
  <si>
    <t>To start up 6 room guesthouse in L.Gan</t>
  </si>
  <si>
    <t>Bison Travel Maldives Private Limited</t>
  </si>
  <si>
    <t>For working capital requirement of the guesthouse, dive center and restaurant</t>
  </si>
  <si>
    <t>High Point Pvt Ltd</t>
  </si>
  <si>
    <t>L. Kalaidhoo</t>
  </si>
  <si>
    <t>For development of 8 rooms guesthouse with in-house restaurant</t>
  </si>
  <si>
    <t>Ibrahim Siyam</t>
  </si>
  <si>
    <t>M. Raiymandhoo</t>
  </si>
  <si>
    <t>M</t>
  </si>
  <si>
    <t xml:space="preserve">For development of 6 room guesthouse </t>
  </si>
  <si>
    <t>Getset/168</t>
  </si>
  <si>
    <t>Rifath Abdulla &amp; Mamdhooh Waheed</t>
  </si>
  <si>
    <t>Getset</t>
  </si>
  <si>
    <t>M. Veyvah</t>
  </si>
  <si>
    <t>To develop a 4 room guesthouse in M. Veyvah</t>
  </si>
  <si>
    <t>Cornerstay Private Limited</t>
  </si>
  <si>
    <t>N. Fodhdhoo</t>
  </si>
  <si>
    <t>N</t>
  </si>
  <si>
    <t>Ibrahim  Shaneez</t>
  </si>
  <si>
    <t>N. Kedhikolhudhoo</t>
  </si>
  <si>
    <t>Completion of a 8 room guesthouse and a dive center</t>
  </si>
  <si>
    <t>Ibrahim Shaneez/Velifrom Maldives</t>
  </si>
  <si>
    <t>For completion of 8 room guesthouse and in-house dive center</t>
  </si>
  <si>
    <t>Hussain Adam</t>
  </si>
  <si>
    <t>N. Kudafari</t>
  </si>
  <si>
    <t>To develop 06 rooms guest house</t>
  </si>
  <si>
    <t>Abez Investment Private Limited</t>
  </si>
  <si>
    <t>To startup a new 18 room guesthouse in N.Kudafari</t>
  </si>
  <si>
    <t>Husnee Yoosuf/Lhohi Inn</t>
  </si>
  <si>
    <t>N. Lhohi</t>
  </si>
  <si>
    <t xml:space="preserve">To develop a a10 room guesthouse named /Lhohi Inn' </t>
  </si>
  <si>
    <t>Mohamed Faris</t>
  </si>
  <si>
    <t xml:space="preserve">Abdulla Zubair </t>
  </si>
  <si>
    <t>N. Maafaru</t>
  </si>
  <si>
    <t>working capital  To operate a new guest house</t>
  </si>
  <si>
    <t>Guesthouse: Working Capital</t>
  </si>
  <si>
    <t>Ahmed Saddam/Vertical Group</t>
  </si>
  <si>
    <t>N. Manadhoo /</t>
  </si>
  <si>
    <t>For purchase and setup of 4 prefabricated rooms along within an inhouse restaurant in the existing guesthouse</t>
  </si>
  <si>
    <t xml:space="preserve">Abdul Wahhab Mohamed </t>
  </si>
  <si>
    <t>N. Velidhoo</t>
  </si>
  <si>
    <t>To construct a 18 room guesthouse in N.Velidhoo</t>
  </si>
  <si>
    <t>Odisons Pvt Ltd</t>
  </si>
  <si>
    <t>Construction and finishing of the guest house and Purchase of required items</t>
  </si>
  <si>
    <t>Localture Private Limited</t>
  </si>
  <si>
    <t xml:space="preserve">To develop a 6 room guesthouse </t>
  </si>
  <si>
    <t>Azleen Hassan</t>
  </si>
  <si>
    <t>R. Meedhoo</t>
  </si>
  <si>
    <t>R</t>
  </si>
  <si>
    <t xml:space="preserve">To develop a 6 room guest house </t>
  </si>
  <si>
    <t>Mohamed Farish</t>
  </si>
  <si>
    <t>Sh. Feevah</t>
  </si>
  <si>
    <t>Sh</t>
  </si>
  <si>
    <t>To develop a new guest house and a restaurant</t>
  </si>
  <si>
    <t xml:space="preserve">Rageeb Ali </t>
  </si>
  <si>
    <t>Th. Gaadhiffushi</t>
  </si>
  <si>
    <t>Th</t>
  </si>
  <si>
    <t xml:space="preserve">working capital  opening  guest House </t>
  </si>
  <si>
    <t>Mohamed Maniu</t>
  </si>
  <si>
    <t>Th. Omadhoo</t>
  </si>
  <si>
    <t>To complete construction and to purchase furniture and fixtures for new 9 room guesthouse</t>
  </si>
  <si>
    <t>Stay Islands Pvt Ltd</t>
  </si>
  <si>
    <t>Th. Thimarafushi</t>
  </si>
  <si>
    <t>To develop a 12 room guesthouse in Th.Thimarafushi</t>
  </si>
  <si>
    <t xml:space="preserve">Abdul Hamed </t>
  </si>
  <si>
    <t>V. Fulidhoo</t>
  </si>
  <si>
    <t>V</t>
  </si>
  <si>
    <t>Tourism: Guest House Development</t>
  </si>
  <si>
    <t>Abdul Moomin Naseer</t>
  </si>
  <si>
    <t>Completion of 6 room guesthouse</t>
  </si>
  <si>
    <t xml:space="preserve">Fazaal Thaufeeq </t>
  </si>
  <si>
    <t>For completion of 4 storey guesthouse with 6 bedrooms</t>
  </si>
  <si>
    <t>Vilares Property Pvt Ltd</t>
  </si>
  <si>
    <t>To complete a 12 room guesthouse in V.fulidhoo</t>
  </si>
  <si>
    <t>Madi Grand Pvt Ltd</t>
  </si>
  <si>
    <t>For development of new 15 rooms guesthouse</t>
  </si>
  <si>
    <t>Hussain Azmeel</t>
  </si>
  <si>
    <t>V. Thinadhoo</t>
  </si>
  <si>
    <t>For renovation and operational expenses of 4 room guesthouse</t>
  </si>
  <si>
    <t>mortgagor_type</t>
  </si>
  <si>
    <t>mortgagor_id_number</t>
  </si>
  <si>
    <t>Inaan</t>
  </si>
  <si>
    <t xml:space="preserve">Land &amp; Buildings </t>
  </si>
  <si>
    <t>Primary Collateral</t>
  </si>
  <si>
    <t xml:space="preserve">Person </t>
  </si>
  <si>
    <t>NIC</t>
  </si>
  <si>
    <t>Person</t>
  </si>
  <si>
    <t xml:space="preserve">	SDFC/SL/LS/2023/107</t>
  </si>
  <si>
    <t>Limra Pvt Ltd</t>
  </si>
  <si>
    <t>Dhaaruhsalaam</t>
  </si>
  <si>
    <t>(OTHR)339-CAA/339/2020/94</t>
  </si>
  <si>
    <t>Thoddoo</t>
  </si>
  <si>
    <t>A348045</t>
  </si>
  <si>
    <t>Jaufar Sodiq</t>
  </si>
  <si>
    <t>Mohamed Adam</t>
  </si>
  <si>
    <t>SDFC/SL/0401/2021</t>
  </si>
  <si>
    <t>Alanaasige</t>
  </si>
  <si>
    <t>(OTHR)339-CAA/233/2015/1006</t>
  </si>
  <si>
    <t>A002737</t>
  </si>
  <si>
    <t>332/2013/10</t>
  </si>
  <si>
    <t>Inaayath</t>
  </si>
  <si>
    <t>Yafaau</t>
  </si>
  <si>
    <t>Ishrath</t>
  </si>
  <si>
    <t>Ahmed Naseem</t>
  </si>
  <si>
    <t xml:space="preserve">	SDFC/SL/LS/2023/105</t>
  </si>
  <si>
    <t>Oslo Rasdhoo Private Limited</t>
  </si>
  <si>
    <t>Fine Beach</t>
  </si>
  <si>
    <t>U/U2/2007/09</t>
  </si>
  <si>
    <t>Rasdhoo</t>
  </si>
  <si>
    <t>A002353</t>
  </si>
  <si>
    <t>Azmiyya Ibrahim</t>
  </si>
  <si>
    <t>Mizyan</t>
  </si>
  <si>
    <t>Shammu</t>
  </si>
  <si>
    <t>Nasha</t>
  </si>
  <si>
    <t>SDFC/SL/1286/2023</t>
  </si>
  <si>
    <t xml:space="preserve">Shaukath Ibrahim </t>
  </si>
  <si>
    <t>Udhares - Total</t>
  </si>
  <si>
    <t>IG/U-4/2020/07</t>
  </si>
  <si>
    <t>Ukulhas</t>
  </si>
  <si>
    <t>A066162</t>
  </si>
  <si>
    <t>SDFC/SL/1210/2022</t>
  </si>
  <si>
    <t>S.N Beach</t>
  </si>
  <si>
    <t>(B&amp;L)A/342/2020/2</t>
  </si>
  <si>
    <t>Mathiveri</t>
  </si>
  <si>
    <t>A008351</t>
  </si>
  <si>
    <t xml:space="preserve"> Mohamed Sameer</t>
  </si>
  <si>
    <t>SDFC/SL/1318/2023</t>
  </si>
  <si>
    <t>Ali Risan</t>
  </si>
  <si>
    <t>Asurumaage - Total</t>
  </si>
  <si>
    <t>IU/I-1/94/26</t>
  </si>
  <si>
    <t>A002650</t>
  </si>
  <si>
    <t xml:space="preserve">Aminath Hassan </t>
  </si>
  <si>
    <t xml:space="preserve">NIC </t>
  </si>
  <si>
    <t>SDFC/SL/1282/2023</t>
  </si>
  <si>
    <t>Ready Light Investment Pvt Ltd</t>
  </si>
  <si>
    <t xml:space="preserve">Ready Light </t>
  </si>
  <si>
    <t>A/340/2021/15</t>
  </si>
  <si>
    <t>Rasdhoo *</t>
  </si>
  <si>
    <t>A148711</t>
  </si>
  <si>
    <t xml:space="preserve">Zuhudhaa Mahir </t>
  </si>
  <si>
    <t xml:space="preserve">Mahal </t>
  </si>
  <si>
    <t>A/340/2021/14</t>
  </si>
  <si>
    <t>A002266</t>
  </si>
  <si>
    <t xml:space="preserve">Ahmed Rasheed </t>
  </si>
  <si>
    <t xml:space="preserve">Aims </t>
  </si>
  <si>
    <t>A/340/2021/17</t>
  </si>
  <si>
    <t>A148712</t>
  </si>
  <si>
    <t xml:space="preserve">Shuhaidha Mahir </t>
  </si>
  <si>
    <t xml:space="preserve">Bless </t>
  </si>
  <si>
    <t>A/340/2021/16</t>
  </si>
  <si>
    <t>A002270</t>
  </si>
  <si>
    <t xml:space="preserve">Abdul Rasheed Mahir </t>
  </si>
  <si>
    <t>SDFC/SL/0202/2020</t>
  </si>
  <si>
    <t>Iqmal Rashad</t>
  </si>
  <si>
    <t>Park Inn</t>
  </si>
  <si>
    <t>C-338/2014/45</t>
  </si>
  <si>
    <t>Guraidhoo</t>
  </si>
  <si>
    <t>A104305</t>
  </si>
  <si>
    <t>Husnannujoom</t>
  </si>
  <si>
    <t>SDFC/SL/0142(REV)/2021</t>
  </si>
  <si>
    <t>Lodge</t>
  </si>
  <si>
    <t>(OTHR)339-CAA/339/2018/16</t>
  </si>
  <si>
    <t>A025940</t>
  </si>
  <si>
    <t>SDFC/SL/0278/2020</t>
  </si>
  <si>
    <t>Belvedere</t>
  </si>
  <si>
    <t>Ehiyaa</t>
  </si>
  <si>
    <t>(OTHR)339-CAA/339/2019/73</t>
  </si>
  <si>
    <t>A132040</t>
  </si>
  <si>
    <t>SDFC/SL/0244/2020</t>
  </si>
  <si>
    <t>White Sand</t>
  </si>
  <si>
    <t>A-346/2013/13</t>
  </si>
  <si>
    <t>Himandhoo</t>
  </si>
  <si>
    <t>A009243</t>
  </si>
  <si>
    <t>SDFC/SL/00191/2020</t>
  </si>
  <si>
    <t xml:space="preserve">Adam Naseer </t>
  </si>
  <si>
    <t xml:space="preserve">Endless </t>
  </si>
  <si>
    <t>IGR-/337/2016/08</t>
  </si>
  <si>
    <t xml:space="preserve">Maafushi </t>
  </si>
  <si>
    <t xml:space="preserve">K </t>
  </si>
  <si>
    <t>A106547</t>
  </si>
  <si>
    <t xml:space="preserve">Mohamed Moosa </t>
  </si>
  <si>
    <t>SDFC/SL/0173/2020</t>
  </si>
  <si>
    <t>Cadburys</t>
  </si>
  <si>
    <t>A/U-4/2012/11</t>
  </si>
  <si>
    <t>A007643</t>
  </si>
  <si>
    <t>Maeesha</t>
  </si>
  <si>
    <t>SDFC/SL/0599/2021</t>
  </si>
  <si>
    <t>Domus DB Pvt Ltd</t>
  </si>
  <si>
    <t>332-ADHR/CERT/2019/12</t>
  </si>
  <si>
    <t>Dhiffushi</t>
  </si>
  <si>
    <t>A050220</t>
  </si>
  <si>
    <t>SDFC/SL/0348/2020</t>
  </si>
  <si>
    <t>Notilas</t>
  </si>
  <si>
    <t>334/2020/02</t>
  </si>
  <si>
    <t>Huraa</t>
  </si>
  <si>
    <t>A076424</t>
  </si>
  <si>
    <t>SDFC/SL/0452(ENH)/2023</t>
  </si>
  <si>
    <t>Obittz Intenational Pvt Ltd</t>
  </si>
  <si>
    <t xml:space="preserve">Lease Hold Rights </t>
  </si>
  <si>
    <t>CV-C/C-590/2021</t>
  </si>
  <si>
    <t>Thulusdhoo *</t>
  </si>
  <si>
    <t>Company</t>
  </si>
  <si>
    <t>C-0329/2017</t>
  </si>
  <si>
    <t>Company Registration</t>
  </si>
  <si>
    <t>SDFC/SL/0409/2020</t>
  </si>
  <si>
    <t>Ali Jamsheed</t>
  </si>
  <si>
    <t>Rukkuri</t>
  </si>
  <si>
    <t>(OTHR)339-ESMS/339/2022/39</t>
  </si>
  <si>
    <t>A002845,A319342</t>
  </si>
  <si>
    <t>Ali Jamsheed,Fathimath Leena</t>
  </si>
  <si>
    <t>SDFC/SL/0359(REV)/2022</t>
  </si>
  <si>
    <t>Thila Sky View</t>
  </si>
  <si>
    <t>Randhoadhi</t>
  </si>
  <si>
    <t>(OTHR)339-CAA/339/2020/54</t>
  </si>
  <si>
    <t>A002568</t>
  </si>
  <si>
    <t>Fariyaaz Ali</t>
  </si>
  <si>
    <t>Fathimath Ibrahim</t>
  </si>
  <si>
    <t>SDFC/SL/0293/2020</t>
  </si>
  <si>
    <t>Dhonkamana Stay</t>
  </si>
  <si>
    <t>Sosunge</t>
  </si>
  <si>
    <t>U/U1/2007/09</t>
  </si>
  <si>
    <t>A002779</t>
  </si>
  <si>
    <t>Rasheeda Hassan</t>
  </si>
  <si>
    <t>SDFC/SL/LS/2023/56</t>
  </si>
  <si>
    <t>Beach View</t>
  </si>
  <si>
    <t>A142176</t>
  </si>
  <si>
    <t>Ali Shareef</t>
  </si>
  <si>
    <t>SDFC/SL/1069/2022</t>
  </si>
  <si>
    <t xml:space="preserve">Ali Rishan </t>
  </si>
  <si>
    <t>Rukumaa</t>
  </si>
  <si>
    <t>(OTHR)339-CAA/339/2018/120</t>
  </si>
  <si>
    <t>A274608, A127206</t>
  </si>
  <si>
    <t>Ali Rishan, Aminath Zahudha</t>
  </si>
  <si>
    <t>SDFC/SL/0982/2022</t>
  </si>
  <si>
    <t>Abdulla Nihan</t>
  </si>
  <si>
    <t>Vaarey Villa</t>
  </si>
  <si>
    <t>(OTHR)339-ESMS/339/2021/42</t>
  </si>
  <si>
    <t>A002818</t>
  </si>
  <si>
    <t>Vadheefa Moosa</t>
  </si>
  <si>
    <t>Blue Villa</t>
  </si>
  <si>
    <t>(OTHR)339-CAA/339/2019/52</t>
  </si>
  <si>
    <t>SDFC/SL/1256/2022</t>
  </si>
  <si>
    <t xml:space="preserve">Nirili </t>
  </si>
  <si>
    <t>332-ADHR/CERT/2019/171</t>
  </si>
  <si>
    <t>A040823</t>
  </si>
  <si>
    <t xml:space="preserve">Abdul Rafiu </t>
  </si>
  <si>
    <t>SDFC/SL/0979/2022</t>
  </si>
  <si>
    <t>Ibrahim Solah</t>
  </si>
  <si>
    <t>Span Villa</t>
  </si>
  <si>
    <t>332-MS/CERT/2014/61</t>
  </si>
  <si>
    <t>A142209</t>
  </si>
  <si>
    <t>SDFC/SL/0726(REV)/2023</t>
  </si>
  <si>
    <t>Zeyvaru</t>
  </si>
  <si>
    <t>(OTHR)339-CCA-339/2020/19</t>
  </si>
  <si>
    <t>A112693/A149560</t>
  </si>
  <si>
    <t>Mohamed Moosa/ Zulaikha Shifna</t>
  </si>
  <si>
    <t>SDFC/SL/0798/2021</t>
  </si>
  <si>
    <t>Fini Roalhi</t>
  </si>
  <si>
    <t>U/U-1/2007/21</t>
  </si>
  <si>
    <t>A002929</t>
  </si>
  <si>
    <t>Mohamed Ibrahim</t>
  </si>
  <si>
    <t>Ali Rasheed</t>
  </si>
  <si>
    <t xml:space="preserve">Primary Collateral </t>
  </si>
  <si>
    <t>SDFC/SL/0952/2022</t>
  </si>
  <si>
    <t xml:space="preserve">Ahmed Shimau </t>
  </si>
  <si>
    <t>Swastika</t>
  </si>
  <si>
    <t>u/u-4/2001/01</t>
  </si>
  <si>
    <t>A007941</t>
  </si>
  <si>
    <t>Ibrahim Rasheed</t>
  </si>
  <si>
    <t>Shaffan</t>
  </si>
  <si>
    <t>SDFC/SL/0918/2021</t>
  </si>
  <si>
    <t>Hassan Fazeel</t>
  </si>
  <si>
    <t>Handhuvareevilla</t>
  </si>
  <si>
    <t>U/U-I/2008/05</t>
  </si>
  <si>
    <t>A002745</t>
  </si>
  <si>
    <t>SDFC/SL/0532/2021</t>
  </si>
  <si>
    <t>Ibrahim Shaniz</t>
  </si>
  <si>
    <t>Alimas</t>
  </si>
  <si>
    <t>A/339/2011/22</t>
  </si>
  <si>
    <t>A002751</t>
  </si>
  <si>
    <t>Mariyam Khaleela</t>
  </si>
  <si>
    <t>SDFC/SL/0048/2019</t>
  </si>
  <si>
    <t>Brothers Boat Company Pvt Ltd</t>
  </si>
  <si>
    <t>Newlife</t>
  </si>
  <si>
    <t>334/2013/01</t>
  </si>
  <si>
    <t>A099655, A159332</t>
  </si>
  <si>
    <t>Hassan Naseeh, Mariyam Sheenaaz</t>
  </si>
  <si>
    <t>SDFC/SL/0434(REV)/2022</t>
  </si>
  <si>
    <t>Aquarelle, K. Dhiffushi</t>
  </si>
  <si>
    <t>332-MS/CERT/2021/45</t>
  </si>
  <si>
    <t>A027958, A058673</t>
  </si>
  <si>
    <t>Ibrahim Mubassir, Mohamed Munthasir</t>
  </si>
  <si>
    <t>SDFC/SL/0536/2021</t>
  </si>
  <si>
    <t>Hassan Abdul Hameed</t>
  </si>
  <si>
    <t>White sand aage and Finivaage</t>
  </si>
  <si>
    <t>332-ADHR/CERT/2018/80</t>
  </si>
  <si>
    <t>A065002</t>
  </si>
  <si>
    <t>White sand aage</t>
  </si>
  <si>
    <t>Finivaage</t>
  </si>
  <si>
    <t>332-MS/CERT/2017/47</t>
  </si>
  <si>
    <t>SDFC/SL/0357(REV)/2021</t>
  </si>
  <si>
    <t xml:space="preserve">Ahmed Liraru </t>
  </si>
  <si>
    <t>Beach Villa</t>
  </si>
  <si>
    <t>332-ADHR/CERT/2021/2</t>
  </si>
  <si>
    <t>A142082</t>
  </si>
  <si>
    <t>Ahmed Liraru</t>
  </si>
  <si>
    <t>SDFC/SL/0341/2020</t>
  </si>
  <si>
    <t>Salaam</t>
  </si>
  <si>
    <t>(OTHR)339-CAA/339/2020/41</t>
  </si>
  <si>
    <t>A007613, A307042</t>
  </si>
  <si>
    <t>Muaz Abdulla, Shifa Mohamed</t>
  </si>
  <si>
    <t>SDFC/SL/0594/2021</t>
  </si>
  <si>
    <t>Night Rose</t>
  </si>
  <si>
    <t>A/339/2011/14</t>
  </si>
  <si>
    <t>A002819</t>
  </si>
  <si>
    <t>Moosa Khaleel</t>
  </si>
  <si>
    <t>SDFC/SL/0017(REV)/2023</t>
  </si>
  <si>
    <t>Unique</t>
  </si>
  <si>
    <t>C-338/2017/18</t>
  </si>
  <si>
    <t>A145955</t>
  </si>
  <si>
    <t>SDFC/SL/0107/2019</t>
  </si>
  <si>
    <t>Avila Maldives Pvt Ltd</t>
  </si>
  <si>
    <t>CV-C/C-416/2016</t>
  </si>
  <si>
    <t xml:space="preserve">C-0313/2013 </t>
  </si>
  <si>
    <t>SDFC/SL/0035/2019</t>
  </si>
  <si>
    <t>Moosa Faaroog</t>
  </si>
  <si>
    <t>View</t>
  </si>
  <si>
    <t>(OTHR)339-CAA/339/2019/110</t>
  </si>
  <si>
    <t>A007632, A002748</t>
  </si>
  <si>
    <t>Ramiza Ibrahim, Moosa Farooq</t>
  </si>
  <si>
    <t>SDFC/SL/0059(REV)/2021</t>
  </si>
  <si>
    <t xml:space="preserve">Blue Berry </t>
  </si>
  <si>
    <t>(OTHR)339-CAA/339/2019/76</t>
  </si>
  <si>
    <t>A002820</t>
  </si>
  <si>
    <t>Faheema Moosa</t>
  </si>
  <si>
    <t>SDFC/SL/0034/2019</t>
  </si>
  <si>
    <t>G-Seven Holdings Pvt Ltd</t>
  </si>
  <si>
    <t>Arum</t>
  </si>
  <si>
    <t>(OTHR)339-CAA/339/2017/31</t>
  </si>
  <si>
    <t>A007633, A210813</t>
  </si>
  <si>
    <t>Moosa Naseer, Shamsunnadhaa</t>
  </si>
  <si>
    <t>SDFC/SL/0194/2020</t>
  </si>
  <si>
    <t>Ismail Naseer</t>
  </si>
  <si>
    <t>Reyvilla</t>
  </si>
  <si>
    <t>I-U/U-8/2018/01</t>
  </si>
  <si>
    <t>Maalhos</t>
  </si>
  <si>
    <t>A009008</t>
  </si>
  <si>
    <t>Adam Naseer Abdulla</t>
  </si>
  <si>
    <t>SDFC/SL/0435/2020</t>
  </si>
  <si>
    <t>Ganmedhu Investment Pvt Ltd</t>
  </si>
  <si>
    <t>Victory House</t>
  </si>
  <si>
    <t>345/B/8-U/2017/01</t>
  </si>
  <si>
    <t>A008820, A008821</t>
  </si>
  <si>
    <t>Ahmed Saleem Hassan, Rasheeda Adam</t>
  </si>
  <si>
    <t>mortgagor_id_type_</t>
  </si>
  <si>
    <t>mortgage/hypothecation_signed_date</t>
  </si>
  <si>
    <t>mortgage/hypothecation_complete_date</t>
  </si>
  <si>
    <t>mortgage_status_(active/inactive)</t>
  </si>
  <si>
    <t>mortgage_cancelled_date</t>
  </si>
  <si>
    <t>assigned_to</t>
  </si>
  <si>
    <t>app_no</t>
  </si>
  <si>
    <t>loan_amount</t>
  </si>
  <si>
    <t>sanction_no</t>
  </si>
  <si>
    <t>applicant_name</t>
  </si>
  <si>
    <t>collateral_type</t>
  </si>
  <si>
    <t>collateral_item</t>
  </si>
  <si>
    <t>collateral_classification_(primary/_secondary/_tertiary)</t>
  </si>
  <si>
    <t>initial_value</t>
  </si>
  <si>
    <t>initial_valuation_date</t>
  </si>
  <si>
    <t>collateral__name</t>
  </si>
  <si>
    <t>registration_no</t>
  </si>
  <si>
    <t>island_name</t>
  </si>
  <si>
    <t>atoll</t>
  </si>
  <si>
    <t>present_value</t>
  </si>
  <si>
    <t>valuation_date</t>
  </si>
  <si>
    <t>valuation_conducted_by_(independent/internal)</t>
  </si>
  <si>
    <t>insured</t>
  </si>
  <si>
    <t>insurance_active/inactive</t>
  </si>
  <si>
    <t>cr_land_size</t>
  </si>
  <si>
    <t>cr_land_rate</t>
  </si>
  <si>
    <t>cr_land_value</t>
  </si>
  <si>
    <t>cr_built-up_area</t>
  </si>
  <si>
    <t>cr_built_up_area_rate</t>
  </si>
  <si>
    <t>cr_built_up_value</t>
  </si>
  <si>
    <t>cr_total_value</t>
  </si>
  <si>
    <t>Hope,Kalaminjaa,Kalaminjaa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</si>
</sst>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[$-409]dd/mmm/yy;@"/>
    <numFmt numFmtId="166" formatCode="#,##0;[Red]\-#,##0"/>
    <numFmt numFmtId="167" formatCode="#,##0.00;[Red]\-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808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center" vertical="center" wrapText="1"/>
    </xf>
    <xf numFmtId="9" fontId="2" fillId="2" borderId="1" xfId="2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9" fontId="2" fillId="2" borderId="1" xfId="2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164" fontId="3" fillId="0" borderId="2" xfId="1" applyNumberFormat="1" applyFont="1" applyBorder="1"/>
    <xf numFmtId="165" fontId="3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164" fontId="4" fillId="0" borderId="2" xfId="1" applyNumberFormat="1" applyFont="1" applyBorder="1"/>
    <xf numFmtId="165" fontId="4" fillId="0" borderId="2" xfId="0" applyNumberFormat="1" applyFont="1" applyBorder="1" applyAlignment="1">
      <alignment horizontal="center"/>
    </xf>
    <xf numFmtId="0" fontId="5" fillId="0" borderId="0" xfId="0" applyFont="1" applyFill="1" applyBorder="1" applyAlignment="1">
      <alignment wrapText="1"/>
    </xf>
    <xf numFmtId="0" fontId="6" fillId="0" borderId="0" xfId="0" applyFont="1" applyFill="1" applyBorder="1" applyAlignment="1">
      <alignment wrapText="1"/>
    </xf>
    <xf numFmtId="0" fontId="6" fillId="0" borderId="0" xfId="0" applyFont="1" applyFill="1" applyBorder="1"/>
    <xf numFmtId="166" fontId="6" fillId="0" borderId="0" xfId="0" applyNumberFormat="1" applyFont="1" applyFill="1" applyBorder="1" applyAlignment="1">
      <alignment horizontal="right"/>
    </xf>
    <xf numFmtId="4" fontId="6" fillId="0" borderId="0" xfId="0" applyNumberFormat="1" applyFont="1" applyFill="1" applyBorder="1" applyAlignment="1">
      <alignment horizontal="right"/>
    </xf>
    <xf numFmtId="4" fontId="6" fillId="0" borderId="0" xfId="1" applyNumberFormat="1" applyFont="1" applyFill="1" applyBorder="1" applyAlignment="1">
      <alignment horizontal="right"/>
    </xf>
    <xf numFmtId="167" fontId="6" fillId="0" borderId="0" xfId="0" applyNumberFormat="1" applyFont="1" applyFill="1" applyBorder="1" applyAlignment="1">
      <alignment horizontal="right"/>
    </xf>
    <xf numFmtId="4" fontId="6" fillId="0" borderId="0" xfId="0" applyNumberFormat="1" applyFont="1" applyFill="1" applyBorder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7777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13" Type="http://schemas.microsoft.com/office/2017/10/relationships/person" Target="persons/person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aayath Ali" id="{18C4D4B1-AE9E-4327-9F9A-30A0925D9E87}" userId="S::inaayath.ali@sdfc.mv::3ce587df-3456-43ef-b2d0-8c93bf9a3c26" providerId="AD"/>
  <person displayName="Aishath Inaan Hathim" id="{C2838F04-F15F-41E9-8256-38290322C6C0}" userId="S::aishath.inaan@sdfc.mv::206ad312-3365-4125-82bd-aa54efc1d5bb" providerId="AD"/>
  <person displayName="Hassan Shammu" id="{546DA2F9-34FB-467D-ADB7-28852771FC0F}" userId="S::hassan.shammu@sdfc.mv::1a58e720-4079-46df-9c73-4f6953d3e498" providerId="AD"/>
  <person displayName="Mohamed Yafaau Amjad" id="{9D0173A9-8E95-49F9-99D6-ED8EBAE3581D}" userId="S::mohamed.yafaau@sdfc.mv::f6304a2c-344b-4387-b7a0-6a645b5439c4" providerId="AD"/>
  <person displayName="Mariyam Ishrath Ahmed" id="{FECD7CE1-7F2B-4920-9D97-176A605E9340}" userId="S::mariyam.ishrath@sdfc.mv::94f26d2b-fa38-4439-bb34-9177c62634e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I1" dT="2023-07-02T09:20:13.23" personId="{546DA2F9-34FB-467D-ADB7-28852771FC0F}" id="{6FCE5E71-84EA-4066-AD80-074C8DA5FFFC}">
    <text>total security cover of the loan</text>
  </threadedComment>
  <threadedComment ref="AH12" dT="2023-07-03T05:24:31.13" personId="{C2838F04-F15F-41E9-8256-38290322C6C0}" id="{73FEB235-7661-40A2-ADA9-2FC8D12A747A}">
    <text>Value of land and building in security analysis of memo does not align with value of land and building in inspection report</text>
  </threadedComment>
  <threadedComment ref="K26" dT="2023-07-02T06:19:03.27" personId="{18C4D4B1-AE9E-4327-9F9A-30A0925D9E87}" id="{867B8318-ADC9-4662-A962-E36182DA19D9}">
    <text>Name added as per memo</text>
  </threadedComment>
  <threadedComment ref="K38" dT="2023-07-02T18:54:27.55" personId="{18C4D4B1-AE9E-4327-9F9A-30A0925D9E87}" id="{A3A30E69-24EF-4444-A8D8-1144AC3607FA}">
    <text>Name added as per memo</text>
  </threadedComment>
  <threadedComment ref="AG39" dT="2023-07-02T19:07:10.22" personId="{18C4D4B1-AE9E-4327-9F9A-30A0925D9E87}" id="{0D7AD0D9-7319-4A12-9672-55D4BC4C5176}">
    <text>Check. Memo value differ</text>
  </threadedComment>
  <threadedComment ref="AE43" dT="2023-06-22T04:12:58.79" personId="{FECD7CE1-7F2B-4920-9D97-176A605E9340}" id="{D3CE9B9E-33F6-43A0-9182-8595B8A5CE38}">
    <text>Approximate</text>
  </threadedComment>
  <threadedComment ref="AH43" dT="2023-06-22T04:13:15.19" personId="{FECD7CE1-7F2B-4920-9D97-176A605E9340}" id="{4B325242-3804-4790-8FF7-37129AEBF27B}">
    <text>Details not available in memo/ excel file</text>
  </threadedComment>
  <threadedComment ref="AB48" dT="2023-06-22T04:55:44.10" personId="{FECD7CE1-7F2B-4920-9D97-176A605E9340}" id="{43D9D65C-9665-402C-8CC3-3D87329F1BB7}">
    <text>Approx. from house registry</text>
  </threadedComment>
  <threadedComment ref="AH48" dT="2023-06-22T04:55:19.58" personId="{FECD7CE1-7F2B-4920-9D97-176A605E9340}" id="{A03BE46C-B914-4FBA-BDF9-DE848260E729}">
    <text>Details not available</text>
  </threadedComment>
  <threadedComment ref="AB50" dT="2023-06-22T05:02:36.85" personId="{FECD7CE1-7F2B-4920-9D97-176A605E9340}" id="{72459903-A36B-4602-BF1E-E4C72C0BD8FF}">
    <text>Approx. from house registry</text>
  </threadedComment>
  <threadedComment ref="AH53" dT="2023-06-22T06:10:26.47" personId="{FECD7CE1-7F2B-4920-9D97-176A605E9340}" id="{5B08A74E-2DEA-4453-8BC3-D9EA1EFCCB51}">
    <text>Breakdown not available</text>
  </threadedComment>
  <threadedComment ref="AH54" dT="2023-06-22T06:25:47.93" personId="{FECD7CE1-7F2B-4920-9D97-176A605E9340}" id="{B58AFB3D-86CB-491B-8B6F-9703393A8A63}">
    <text>Breakdown not available</text>
  </threadedComment>
  <threadedComment ref="AH58" dT="2023-06-22T06:34:17.71" personId="{FECD7CE1-7F2B-4920-9D97-176A605E9340}" id="{903B88AA-9D86-4DF0-B000-B59891B7B7FE}">
    <text>Total project cost</text>
  </threadedComment>
  <threadedComment ref="AH65" dT="2023-07-03T10:41:05.17" personId="{FECD7CE1-7F2B-4920-9D97-176A605E9340}" id="{004483D3-B3E2-4284-AB27-AA73395A7387}">
    <text>Breakdown not available</text>
  </threadedComment>
  <threadedComment ref="AG161" dT="2023-07-02T08:51:22.70" personId="{546DA2F9-34FB-467D-ADB7-28852771FC0F}" id="{9B69F84A-5837-45EE-89CE-B0FAF2DC0738}">
    <text>in the original memo, it is not sure if the building has 3 floors</text>
  </threadedComment>
  <threadedComment ref="AH188" dT="2023-07-02T06:44:39.11" personId="{9D0173A9-8E95-49F9-99D6-ED8EBAE3581D}" id="{51FE9613-4865-428E-B524-0B1D98622D3B}">
    <text>Amount overstated in memo</text>
  </threadedComment>
  <threadedComment ref="AH189" dT="2023-07-02T06:44:23.05" personId="{9D0173A9-8E95-49F9-99D6-ED8EBAE3581D}" id="{98D12E9E-5C1E-40A8-AD1A-8083EBB8BC72}">
    <text xml:space="preserve">Amount overstated in memo </text>
  </threadedComment>
  <threadedComment ref="AH204" dT="2023-07-03T06:38:27.40" personId="{9D0173A9-8E95-49F9-99D6-ED8EBAE3581D}" id="{8FA83D23-2F2E-4BD3-A5BB-D543684BFED0}">
    <text xml:space="preserve">Overstated valuation 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2" sqref="B22"/>
    </sheetView>
  </sheetViews>
  <sheetFormatPr defaultRowHeight="15" x14ac:dyDescent="0.25"/>
  <cols>
    <col min="2" max="2" width="19.140625" customWidth="1"/>
    <col min="3" max="3" width="17.85546875" customWidth="1"/>
    <col min="4" max="4" width="18.28515625" customWidth="1"/>
    <col min="5" max="5" width="13.85546875" customWidth="1"/>
    <col min="6" max="6" width="12" customWidth="1"/>
    <col min="8" max="8" width="20.85546875" customWidth="1"/>
    <col min="11" max="13" width="15.42578125" customWidth="1"/>
  </cols>
  <sheetData>
    <row r="1" spans="1:14" ht="38.25" x14ac:dyDescent="0.25">
      <c r="A1" s="1" t="s">
        <v>0</v>
      </c>
      <c r="B1" s="1" t="s">
        <v>1</v>
      </c>
      <c r="C1" s="1" t="s">
        <v>2</v>
      </c>
      <c r="D1" s="2" t="s">
        <v>3</v>
      </c>
      <c r="E1" s="4" t="s">
        <v>4</v>
      </c>
      <c r="F1" s="4" t="s">
        <v>5</v>
      </c>
      <c r="G1" s="3" t="s">
        <v>6</v>
      </c>
      <c r="H1" s="5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6">
        <v>625</v>
      </c>
      <c r="B2" s="7" t="s">
        <v>14</v>
      </c>
      <c r="C2" s="6" t="s">
        <v>15</v>
      </c>
      <c r="D2" s="8">
        <v>1915043</v>
      </c>
      <c r="E2" s="9">
        <v>43824</v>
      </c>
      <c r="F2" s="9"/>
      <c r="G2" s="6"/>
      <c r="H2" s="7" t="s">
        <v>16</v>
      </c>
      <c r="I2" s="6" t="s">
        <v>17</v>
      </c>
      <c r="J2" s="6" t="s">
        <v>18</v>
      </c>
      <c r="K2" s="7" t="s">
        <v>19</v>
      </c>
      <c r="L2" s="7" t="s">
        <v>20</v>
      </c>
      <c r="M2" s="6" t="s">
        <v>21</v>
      </c>
      <c r="N2" s="6">
        <v>11</v>
      </c>
    </row>
    <row r="3" spans="1:14" x14ac:dyDescent="0.25">
      <c r="A3" s="6">
        <v>87</v>
      </c>
      <c r="B3" s="7" t="s">
        <v>22</v>
      </c>
      <c r="C3" s="6" t="s">
        <v>15</v>
      </c>
      <c r="D3" s="8">
        <v>800000</v>
      </c>
      <c r="E3" s="9">
        <v>43811</v>
      </c>
      <c r="F3" s="9"/>
      <c r="G3" s="6"/>
      <c r="H3" s="7" t="s">
        <v>23</v>
      </c>
      <c r="I3" s="6" t="s">
        <v>17</v>
      </c>
      <c r="J3" s="6" t="s">
        <v>18</v>
      </c>
      <c r="K3" s="7" t="s">
        <v>19</v>
      </c>
      <c r="L3" s="7" t="s">
        <v>24</v>
      </c>
      <c r="M3" s="6" t="s">
        <v>21</v>
      </c>
      <c r="N3" s="6">
        <v>4</v>
      </c>
    </row>
    <row r="4" spans="1:14" x14ac:dyDescent="0.25">
      <c r="A4" s="6">
        <v>24724</v>
      </c>
      <c r="B4" s="7" t="s">
        <v>25</v>
      </c>
      <c r="C4" s="6" t="s">
        <v>15</v>
      </c>
      <c r="D4" s="8">
        <v>5000000</v>
      </c>
      <c r="E4" s="9">
        <v>44341</v>
      </c>
      <c r="F4" s="9"/>
      <c r="G4" s="6"/>
      <c r="H4" s="7" t="s">
        <v>26</v>
      </c>
      <c r="I4" s="6" t="s">
        <v>17</v>
      </c>
      <c r="J4" s="6" t="s">
        <v>18</v>
      </c>
      <c r="K4" s="7" t="s">
        <v>19</v>
      </c>
      <c r="L4" s="7" t="s">
        <v>27</v>
      </c>
      <c r="M4" s="6" t="s">
        <v>28</v>
      </c>
      <c r="N4" s="6">
        <v>42</v>
      </c>
    </row>
    <row r="5" spans="1:14" x14ac:dyDescent="0.25">
      <c r="A5" s="6">
        <v>26074</v>
      </c>
      <c r="B5" s="7" t="s">
        <v>29</v>
      </c>
      <c r="C5" s="6" t="s">
        <v>15</v>
      </c>
      <c r="D5" s="8">
        <v>3999980</v>
      </c>
      <c r="E5" s="9">
        <v>44878</v>
      </c>
      <c r="F5" s="9"/>
      <c r="G5" s="6"/>
      <c r="H5" s="7" t="s">
        <v>26</v>
      </c>
      <c r="I5" s="6" t="s">
        <v>17</v>
      </c>
      <c r="J5" s="6" t="s">
        <v>18</v>
      </c>
      <c r="K5" s="7" t="s">
        <v>19</v>
      </c>
      <c r="L5" s="7" t="s">
        <v>30</v>
      </c>
      <c r="M5" s="6" t="s">
        <v>21</v>
      </c>
      <c r="N5" s="6">
        <v>14</v>
      </c>
    </row>
    <row r="6" spans="1:14" x14ac:dyDescent="0.25">
      <c r="A6" s="6">
        <v>26055</v>
      </c>
      <c r="B6" s="7" t="s">
        <v>31</v>
      </c>
      <c r="C6" s="6" t="s">
        <v>15</v>
      </c>
      <c r="D6" s="8">
        <v>4992316</v>
      </c>
      <c r="E6" s="9">
        <v>44909</v>
      </c>
      <c r="F6" s="9"/>
      <c r="G6" s="6"/>
      <c r="H6" s="7" t="s">
        <v>26</v>
      </c>
      <c r="I6" s="6" t="s">
        <v>17</v>
      </c>
      <c r="J6" s="6" t="s">
        <v>18</v>
      </c>
      <c r="K6" s="7" t="s">
        <v>19</v>
      </c>
      <c r="L6" s="7" t="s">
        <v>32</v>
      </c>
      <c r="M6" s="6" t="s">
        <v>21</v>
      </c>
      <c r="N6" s="6">
        <v>19</v>
      </c>
    </row>
    <row r="7" spans="1:14" x14ac:dyDescent="0.25">
      <c r="A7" s="6">
        <v>26442</v>
      </c>
      <c r="B7" s="7" t="s">
        <v>33</v>
      </c>
      <c r="C7" s="6" t="s">
        <v>15</v>
      </c>
      <c r="D7" s="8">
        <v>998040</v>
      </c>
      <c r="E7" s="9">
        <v>44942</v>
      </c>
      <c r="F7" s="9"/>
      <c r="G7" s="6"/>
      <c r="H7" s="7" t="s">
        <v>26</v>
      </c>
      <c r="I7" s="6" t="s">
        <v>17</v>
      </c>
      <c r="J7" s="6" t="s">
        <v>18</v>
      </c>
      <c r="K7" s="7" t="s">
        <v>19</v>
      </c>
      <c r="L7" s="7" t="s">
        <v>34</v>
      </c>
      <c r="M7" s="6" t="s">
        <v>21</v>
      </c>
      <c r="N7" s="6">
        <v>6</v>
      </c>
    </row>
    <row r="8" spans="1:14" x14ac:dyDescent="0.25">
      <c r="A8" s="6">
        <v>928</v>
      </c>
      <c r="B8" s="7" t="s">
        <v>35</v>
      </c>
      <c r="C8" s="6" t="s">
        <v>15</v>
      </c>
      <c r="D8" s="8">
        <v>3500000</v>
      </c>
      <c r="E8" s="9">
        <v>43838</v>
      </c>
      <c r="F8" s="9">
        <v>44588</v>
      </c>
      <c r="G8" s="6">
        <v>1</v>
      </c>
      <c r="H8" s="7" t="s">
        <v>36</v>
      </c>
      <c r="I8" s="6" t="s">
        <v>17</v>
      </c>
      <c r="J8" s="6" t="s">
        <v>18</v>
      </c>
      <c r="K8" s="7" t="s">
        <v>19</v>
      </c>
      <c r="L8" s="7" t="s">
        <v>37</v>
      </c>
      <c r="M8" s="6" t="s">
        <v>21</v>
      </c>
      <c r="N8" s="6">
        <v>15</v>
      </c>
    </row>
    <row r="9" spans="1:14" x14ac:dyDescent="0.25">
      <c r="A9" s="6">
        <v>25983</v>
      </c>
      <c r="B9" s="7" t="s">
        <v>38</v>
      </c>
      <c r="C9" s="6" t="s">
        <v>15</v>
      </c>
      <c r="D9" s="8">
        <v>1975495</v>
      </c>
      <c r="E9" s="9">
        <v>44914</v>
      </c>
      <c r="F9" s="9"/>
      <c r="G9" s="6"/>
      <c r="H9" s="7" t="s">
        <v>36</v>
      </c>
      <c r="I9" s="6" t="s">
        <v>17</v>
      </c>
      <c r="J9" s="6" t="s">
        <v>18</v>
      </c>
      <c r="K9" s="7" t="s">
        <v>19</v>
      </c>
      <c r="L9" s="7" t="s">
        <v>39</v>
      </c>
      <c r="M9" s="6" t="s">
        <v>21</v>
      </c>
      <c r="N9" s="6">
        <v>6</v>
      </c>
    </row>
    <row r="10" spans="1:14" x14ac:dyDescent="0.25">
      <c r="A10" s="6">
        <v>26687</v>
      </c>
      <c r="B10" s="7" t="s">
        <v>40</v>
      </c>
      <c r="C10" s="6" t="s">
        <v>15</v>
      </c>
      <c r="D10" s="8">
        <v>4966500</v>
      </c>
      <c r="E10" s="9">
        <v>44994</v>
      </c>
      <c r="F10" s="9"/>
      <c r="G10" s="6"/>
      <c r="H10" s="7" t="s">
        <v>36</v>
      </c>
      <c r="I10" s="6" t="s">
        <v>17</v>
      </c>
      <c r="J10" s="6" t="s">
        <v>18</v>
      </c>
      <c r="K10" s="7" t="s">
        <v>19</v>
      </c>
      <c r="L10" s="7" t="s">
        <v>41</v>
      </c>
      <c r="M10" s="6" t="s">
        <v>21</v>
      </c>
      <c r="N10" s="6">
        <v>14</v>
      </c>
    </row>
    <row r="11" spans="1:14" x14ac:dyDescent="0.25">
      <c r="A11" s="6">
        <v>77</v>
      </c>
      <c r="B11" s="7" t="s">
        <v>42</v>
      </c>
      <c r="C11" s="6" t="s">
        <v>15</v>
      </c>
      <c r="D11" s="8">
        <v>1615000</v>
      </c>
      <c r="E11" s="9">
        <v>43654</v>
      </c>
      <c r="F11" s="9">
        <v>44278</v>
      </c>
      <c r="G11" s="6"/>
      <c r="H11" s="7" t="s">
        <v>43</v>
      </c>
      <c r="I11" s="6" t="s">
        <v>17</v>
      </c>
      <c r="J11" s="6" t="s">
        <v>18</v>
      </c>
      <c r="K11" s="7" t="s">
        <v>19</v>
      </c>
      <c r="L11" s="7" t="s">
        <v>44</v>
      </c>
      <c r="M11" s="6" t="s">
        <v>21</v>
      </c>
      <c r="N11" s="6">
        <v>5</v>
      </c>
    </row>
    <row r="12" spans="1:14" x14ac:dyDescent="0.25">
      <c r="A12" s="6">
        <v>199</v>
      </c>
      <c r="B12" s="7" t="s">
        <v>45</v>
      </c>
      <c r="C12" s="6" t="s">
        <v>15</v>
      </c>
      <c r="D12" s="8">
        <v>3375380.27</v>
      </c>
      <c r="E12" s="9">
        <v>43706</v>
      </c>
      <c r="F12" s="9">
        <v>44314</v>
      </c>
      <c r="G12" s="6">
        <v>1</v>
      </c>
      <c r="H12" s="7" t="s">
        <v>43</v>
      </c>
      <c r="I12" s="6" t="s">
        <v>17</v>
      </c>
      <c r="J12" s="6" t="s">
        <v>18</v>
      </c>
      <c r="K12" s="7" t="s">
        <v>19</v>
      </c>
      <c r="L12" s="7" t="s">
        <v>46</v>
      </c>
      <c r="M12" s="6" t="s">
        <v>21</v>
      </c>
      <c r="N12" s="6">
        <v>14</v>
      </c>
    </row>
    <row r="13" spans="1:14" x14ac:dyDescent="0.25">
      <c r="A13" s="6">
        <v>220</v>
      </c>
      <c r="B13" s="7" t="s">
        <v>47</v>
      </c>
      <c r="C13" s="6" t="s">
        <v>15</v>
      </c>
      <c r="D13" s="8">
        <v>3000000</v>
      </c>
      <c r="E13" s="9">
        <v>43683</v>
      </c>
      <c r="F13" s="9">
        <v>44279</v>
      </c>
      <c r="G13" s="6">
        <v>1</v>
      </c>
      <c r="H13" s="7" t="s">
        <v>43</v>
      </c>
      <c r="I13" s="6" t="s">
        <v>17</v>
      </c>
      <c r="J13" s="6" t="s">
        <v>18</v>
      </c>
      <c r="K13" s="7" t="s">
        <v>19</v>
      </c>
      <c r="L13" s="7" t="s">
        <v>48</v>
      </c>
      <c r="M13" s="6" t="s">
        <v>21</v>
      </c>
      <c r="N13" s="6">
        <v>15</v>
      </c>
    </row>
    <row r="14" spans="1:14" x14ac:dyDescent="0.25">
      <c r="A14" s="6">
        <v>315</v>
      </c>
      <c r="B14" s="7" t="s">
        <v>49</v>
      </c>
      <c r="C14" s="6" t="s">
        <v>15</v>
      </c>
      <c r="D14" s="8">
        <v>2003800</v>
      </c>
      <c r="E14" s="9">
        <v>43769</v>
      </c>
      <c r="F14" s="9">
        <v>44341</v>
      </c>
      <c r="G14" s="6">
        <v>1</v>
      </c>
      <c r="H14" s="7" t="s">
        <v>43</v>
      </c>
      <c r="I14" s="6" t="s">
        <v>17</v>
      </c>
      <c r="J14" s="6" t="s">
        <v>18</v>
      </c>
      <c r="K14" s="7" t="s">
        <v>19</v>
      </c>
      <c r="L14" s="7" t="s">
        <v>50</v>
      </c>
      <c r="M14" s="6" t="s">
        <v>21</v>
      </c>
      <c r="N14" s="6">
        <v>8</v>
      </c>
    </row>
    <row r="15" spans="1:14" x14ac:dyDescent="0.25">
      <c r="A15" s="6">
        <v>661</v>
      </c>
      <c r="B15" s="7" t="s">
        <v>51</v>
      </c>
      <c r="C15" s="6" t="s">
        <v>15</v>
      </c>
      <c r="D15" s="8">
        <v>2000000</v>
      </c>
      <c r="E15" s="9">
        <v>43818</v>
      </c>
      <c r="F15" s="9"/>
      <c r="G15" s="6"/>
      <c r="H15" s="7" t="s">
        <v>43</v>
      </c>
      <c r="I15" s="6" t="s">
        <v>17</v>
      </c>
      <c r="J15" s="6" t="s">
        <v>18</v>
      </c>
      <c r="K15" s="7" t="s">
        <v>19</v>
      </c>
      <c r="L15" s="7" t="s">
        <v>52</v>
      </c>
      <c r="M15" s="6" t="s">
        <v>21</v>
      </c>
      <c r="N15" s="6">
        <v>10</v>
      </c>
    </row>
    <row r="16" spans="1:14" x14ac:dyDescent="0.25">
      <c r="A16" s="6">
        <v>787</v>
      </c>
      <c r="B16" s="7" t="s">
        <v>53</v>
      </c>
      <c r="C16" s="6" t="s">
        <v>15</v>
      </c>
      <c r="D16" s="8">
        <v>2527022.2999999998</v>
      </c>
      <c r="E16" s="9">
        <v>43930</v>
      </c>
      <c r="F16" s="9"/>
      <c r="G16" s="6"/>
      <c r="H16" s="7" t="s">
        <v>43</v>
      </c>
      <c r="I16" s="6" t="s">
        <v>17</v>
      </c>
      <c r="J16" s="6" t="s">
        <v>18</v>
      </c>
      <c r="K16" s="7" t="s">
        <v>19</v>
      </c>
      <c r="L16" s="7" t="s">
        <v>54</v>
      </c>
      <c r="M16" s="6" t="s">
        <v>21</v>
      </c>
      <c r="N16" s="6">
        <v>10</v>
      </c>
    </row>
    <row r="17" spans="1:14" x14ac:dyDescent="0.25">
      <c r="A17" s="6">
        <v>922</v>
      </c>
      <c r="B17" s="7" t="s">
        <v>55</v>
      </c>
      <c r="C17" s="6" t="s">
        <v>15</v>
      </c>
      <c r="D17" s="8">
        <v>1700000</v>
      </c>
      <c r="E17" s="9">
        <v>43846</v>
      </c>
      <c r="F17" s="9"/>
      <c r="G17" s="6"/>
      <c r="H17" s="7" t="s">
        <v>43</v>
      </c>
      <c r="I17" s="6" t="s">
        <v>17</v>
      </c>
      <c r="J17" s="6" t="s">
        <v>18</v>
      </c>
      <c r="K17" s="7" t="s">
        <v>19</v>
      </c>
      <c r="L17" s="7" t="s">
        <v>56</v>
      </c>
      <c r="M17" s="6" t="s">
        <v>21</v>
      </c>
      <c r="N17" s="6">
        <v>6</v>
      </c>
    </row>
    <row r="18" spans="1:14" x14ac:dyDescent="0.25">
      <c r="A18" s="6">
        <v>941</v>
      </c>
      <c r="B18" s="7" t="s">
        <v>57</v>
      </c>
      <c r="C18" s="6" t="s">
        <v>15</v>
      </c>
      <c r="D18" s="8">
        <v>2500000</v>
      </c>
      <c r="E18" s="9">
        <v>43878</v>
      </c>
      <c r="F18" s="9">
        <v>44805</v>
      </c>
      <c r="G18" s="6">
        <v>2</v>
      </c>
      <c r="H18" s="7" t="s">
        <v>43</v>
      </c>
      <c r="I18" s="6" t="s">
        <v>17</v>
      </c>
      <c r="J18" s="6" t="s">
        <v>18</v>
      </c>
      <c r="K18" s="7" t="s">
        <v>19</v>
      </c>
      <c r="L18" s="7" t="s">
        <v>58</v>
      </c>
      <c r="M18" s="6" t="s">
        <v>21</v>
      </c>
      <c r="N18" s="6">
        <v>7</v>
      </c>
    </row>
    <row r="19" spans="1:14" x14ac:dyDescent="0.25">
      <c r="A19" s="6">
        <v>948</v>
      </c>
      <c r="B19" s="7" t="s">
        <v>59</v>
      </c>
      <c r="C19" s="6" t="s">
        <v>15</v>
      </c>
      <c r="D19" s="8">
        <v>980000</v>
      </c>
      <c r="E19" s="9">
        <v>44126</v>
      </c>
      <c r="F19" s="9"/>
      <c r="G19" s="6"/>
      <c r="H19" s="7" t="s">
        <v>43</v>
      </c>
      <c r="I19" s="6" t="s">
        <v>17</v>
      </c>
      <c r="J19" s="6" t="s">
        <v>18</v>
      </c>
      <c r="K19" s="7" t="s">
        <v>19</v>
      </c>
      <c r="L19" s="7" t="s">
        <v>60</v>
      </c>
      <c r="M19" s="6" t="s">
        <v>21</v>
      </c>
      <c r="N19" s="6">
        <v>6</v>
      </c>
    </row>
    <row r="20" spans="1:14" x14ac:dyDescent="0.25">
      <c r="A20" s="6">
        <v>1108</v>
      </c>
      <c r="B20" s="7" t="s">
        <v>61</v>
      </c>
      <c r="C20" s="6" t="s">
        <v>15</v>
      </c>
      <c r="D20" s="8">
        <v>1700000</v>
      </c>
      <c r="E20" s="9">
        <v>43893</v>
      </c>
      <c r="F20" s="9"/>
      <c r="G20" s="6"/>
      <c r="H20" s="7" t="s">
        <v>43</v>
      </c>
      <c r="I20" s="6" t="s">
        <v>17</v>
      </c>
      <c r="J20" s="6" t="s">
        <v>18</v>
      </c>
      <c r="K20" s="7" t="s">
        <v>19</v>
      </c>
      <c r="L20" s="7" t="s">
        <v>62</v>
      </c>
      <c r="M20" s="6" t="s">
        <v>21</v>
      </c>
      <c r="N20" s="6">
        <v>12</v>
      </c>
    </row>
    <row r="21" spans="1:14" x14ac:dyDescent="0.25">
      <c r="A21" s="6">
        <v>1266</v>
      </c>
      <c r="B21" s="7" t="s">
        <v>63</v>
      </c>
      <c r="C21" s="6" t="s">
        <v>15</v>
      </c>
      <c r="D21" s="8">
        <v>782000</v>
      </c>
      <c r="E21" s="9">
        <v>44165</v>
      </c>
      <c r="F21" s="9"/>
      <c r="G21" s="6"/>
      <c r="H21" s="7" t="s">
        <v>43</v>
      </c>
      <c r="I21" s="6" t="s">
        <v>17</v>
      </c>
      <c r="J21" s="6" t="s">
        <v>18</v>
      </c>
      <c r="K21" s="7" t="s">
        <v>19</v>
      </c>
      <c r="L21" s="7" t="s">
        <v>64</v>
      </c>
      <c r="M21" s="6" t="s">
        <v>28</v>
      </c>
      <c r="N21" s="6">
        <v>4</v>
      </c>
    </row>
    <row r="22" spans="1:14" x14ac:dyDescent="0.25">
      <c r="A22" s="6">
        <v>24481</v>
      </c>
      <c r="B22" s="7" t="s">
        <v>65</v>
      </c>
      <c r="C22" s="6" t="s">
        <v>15</v>
      </c>
      <c r="D22" s="8">
        <v>1700000</v>
      </c>
      <c r="E22" s="9">
        <v>44270</v>
      </c>
      <c r="F22" s="9"/>
      <c r="G22" s="6"/>
      <c r="H22" s="7" t="s">
        <v>43</v>
      </c>
      <c r="I22" s="6" t="s">
        <v>17</v>
      </c>
      <c r="J22" s="6" t="s">
        <v>18</v>
      </c>
      <c r="K22" s="7" t="s">
        <v>19</v>
      </c>
      <c r="L22" s="7" t="s">
        <v>66</v>
      </c>
      <c r="M22" s="6" t="s">
        <v>21</v>
      </c>
      <c r="N22" s="6">
        <v>12</v>
      </c>
    </row>
    <row r="23" spans="1:14" x14ac:dyDescent="0.25">
      <c r="A23" s="6">
        <v>24603</v>
      </c>
      <c r="B23" s="7" t="s">
        <v>67</v>
      </c>
      <c r="C23" s="6" t="s">
        <v>15</v>
      </c>
      <c r="D23" s="8">
        <v>1866000</v>
      </c>
      <c r="E23" s="9">
        <v>44349</v>
      </c>
      <c r="F23" s="9"/>
      <c r="G23" s="6"/>
      <c r="H23" s="7" t="s">
        <v>43</v>
      </c>
      <c r="I23" s="6" t="s">
        <v>17</v>
      </c>
      <c r="J23" s="6" t="s">
        <v>18</v>
      </c>
      <c r="K23" s="7" t="s">
        <v>19</v>
      </c>
      <c r="L23" s="7" t="s">
        <v>68</v>
      </c>
      <c r="M23" s="6" t="s">
        <v>21</v>
      </c>
      <c r="N23" s="6">
        <v>6</v>
      </c>
    </row>
    <row r="24" spans="1:14" x14ac:dyDescent="0.25">
      <c r="A24" s="6">
        <v>24633</v>
      </c>
      <c r="B24" s="7" t="s">
        <v>69</v>
      </c>
      <c r="C24" s="6" t="s">
        <v>15</v>
      </c>
      <c r="D24" s="8">
        <v>4427095</v>
      </c>
      <c r="E24" s="9">
        <v>44364</v>
      </c>
      <c r="F24" s="9">
        <v>45029</v>
      </c>
      <c r="G24" s="6">
        <v>1</v>
      </c>
      <c r="H24" s="7" t="s">
        <v>43</v>
      </c>
      <c r="I24" s="6" t="s">
        <v>17</v>
      </c>
      <c r="J24" s="6" t="s">
        <v>18</v>
      </c>
      <c r="K24" s="7" t="s">
        <v>19</v>
      </c>
      <c r="L24" s="7" t="s">
        <v>70</v>
      </c>
      <c r="M24" s="6" t="s">
        <v>21</v>
      </c>
      <c r="N24" s="6">
        <v>12</v>
      </c>
    </row>
    <row r="25" spans="1:14" x14ac:dyDescent="0.25">
      <c r="A25" s="6">
        <v>24938</v>
      </c>
      <c r="B25" s="7" t="s">
        <v>71</v>
      </c>
      <c r="C25" s="6" t="s">
        <v>72</v>
      </c>
      <c r="D25" s="8">
        <v>485400</v>
      </c>
      <c r="E25" s="9">
        <v>44445</v>
      </c>
      <c r="F25" s="9"/>
      <c r="G25" s="6"/>
      <c r="H25" s="7" t="s">
        <v>43</v>
      </c>
      <c r="I25" s="6" t="s">
        <v>17</v>
      </c>
      <c r="J25" s="6" t="s">
        <v>18</v>
      </c>
      <c r="K25" s="7" t="s">
        <v>19</v>
      </c>
      <c r="L25" s="7" t="s">
        <v>73</v>
      </c>
      <c r="M25" s="6" t="s">
        <v>21</v>
      </c>
      <c r="N25" s="6">
        <v>9</v>
      </c>
    </row>
    <row r="26" spans="1:14" x14ac:dyDescent="0.25">
      <c r="A26" s="6">
        <v>25076</v>
      </c>
      <c r="B26" s="7" t="s">
        <v>74</v>
      </c>
      <c r="C26" s="6" t="s">
        <v>72</v>
      </c>
      <c r="D26" s="8">
        <v>950000</v>
      </c>
      <c r="E26" s="9">
        <v>44523</v>
      </c>
      <c r="F26" s="9"/>
      <c r="G26" s="6"/>
      <c r="H26" s="7" t="s">
        <v>43</v>
      </c>
      <c r="I26" s="6" t="s">
        <v>17</v>
      </c>
      <c r="J26" s="6" t="s">
        <v>18</v>
      </c>
      <c r="K26" s="7" t="s">
        <v>19</v>
      </c>
      <c r="L26" s="7" t="s">
        <v>75</v>
      </c>
      <c r="M26" s="6" t="s">
        <v>21</v>
      </c>
      <c r="N26" s="6">
        <v>6</v>
      </c>
    </row>
    <row r="27" spans="1:14" x14ac:dyDescent="0.25">
      <c r="A27" s="6">
        <v>25475</v>
      </c>
      <c r="B27" s="7" t="s">
        <v>76</v>
      </c>
      <c r="C27" s="6" t="s">
        <v>15</v>
      </c>
      <c r="D27" s="8">
        <v>950000</v>
      </c>
      <c r="E27" s="9">
        <v>44523</v>
      </c>
      <c r="F27" s="9"/>
      <c r="G27" s="6"/>
      <c r="H27" s="7" t="s">
        <v>43</v>
      </c>
      <c r="I27" s="6" t="s">
        <v>17</v>
      </c>
      <c r="J27" s="6" t="s">
        <v>18</v>
      </c>
      <c r="K27" s="7" t="s">
        <v>19</v>
      </c>
      <c r="L27" s="7" t="s">
        <v>77</v>
      </c>
      <c r="M27" s="6" t="s">
        <v>21</v>
      </c>
      <c r="N27" s="6">
        <v>6</v>
      </c>
    </row>
    <row r="28" spans="1:14" x14ac:dyDescent="0.25">
      <c r="A28" s="6">
        <v>25540</v>
      </c>
      <c r="B28" s="7" t="s">
        <v>78</v>
      </c>
      <c r="C28" s="6" t="s">
        <v>15</v>
      </c>
      <c r="D28" s="8">
        <v>3000000</v>
      </c>
      <c r="E28" s="9">
        <v>44588</v>
      </c>
      <c r="F28" s="9">
        <v>45057</v>
      </c>
      <c r="G28" s="6">
        <v>1</v>
      </c>
      <c r="H28" s="7" t="s">
        <v>43</v>
      </c>
      <c r="I28" s="6" t="s">
        <v>17</v>
      </c>
      <c r="J28" s="6" t="s">
        <v>18</v>
      </c>
      <c r="K28" s="7" t="s">
        <v>19</v>
      </c>
      <c r="L28" s="7" t="s">
        <v>79</v>
      </c>
      <c r="M28" s="6" t="s">
        <v>21</v>
      </c>
      <c r="N28" s="6">
        <v>15</v>
      </c>
    </row>
    <row r="29" spans="1:14" x14ac:dyDescent="0.25">
      <c r="A29" s="6">
        <v>25763</v>
      </c>
      <c r="B29" s="7" t="s">
        <v>80</v>
      </c>
      <c r="C29" s="6" t="s">
        <v>15</v>
      </c>
      <c r="D29" s="8">
        <v>3107885</v>
      </c>
      <c r="E29" s="9">
        <v>44767</v>
      </c>
      <c r="F29" s="9"/>
      <c r="G29" s="6"/>
      <c r="H29" s="7" t="s">
        <v>43</v>
      </c>
      <c r="I29" s="6" t="s">
        <v>17</v>
      </c>
      <c r="J29" s="6" t="s">
        <v>18</v>
      </c>
      <c r="K29" s="7" t="s">
        <v>19</v>
      </c>
      <c r="L29" s="7" t="s">
        <v>81</v>
      </c>
      <c r="M29" s="6" t="s">
        <v>21</v>
      </c>
      <c r="N29" s="6">
        <v>10</v>
      </c>
    </row>
    <row r="30" spans="1:14" x14ac:dyDescent="0.25">
      <c r="A30" s="6">
        <v>25776</v>
      </c>
      <c r="B30" s="7" t="s">
        <v>82</v>
      </c>
      <c r="C30" s="6" t="s">
        <v>15</v>
      </c>
      <c r="D30" s="8">
        <v>1700000</v>
      </c>
      <c r="E30" s="9">
        <v>44784</v>
      </c>
      <c r="F30" s="9"/>
      <c r="G30" s="6"/>
      <c r="H30" s="7" t="s">
        <v>43</v>
      </c>
      <c r="I30" s="6" t="s">
        <v>17</v>
      </c>
      <c r="J30" s="6" t="s">
        <v>18</v>
      </c>
      <c r="K30" s="7" t="s">
        <v>19</v>
      </c>
      <c r="L30" s="7" t="s">
        <v>83</v>
      </c>
      <c r="M30" s="6" t="s">
        <v>21</v>
      </c>
      <c r="N30" s="6">
        <v>7</v>
      </c>
    </row>
    <row r="31" spans="1:14" x14ac:dyDescent="0.25">
      <c r="A31" s="6">
        <v>25840</v>
      </c>
      <c r="B31" s="7" t="s">
        <v>84</v>
      </c>
      <c r="C31" s="6" t="s">
        <v>15</v>
      </c>
      <c r="D31" s="8">
        <v>1358900</v>
      </c>
      <c r="E31" s="9">
        <v>44965</v>
      </c>
      <c r="F31" s="9">
        <v>45068</v>
      </c>
      <c r="G31" s="6">
        <v>1</v>
      </c>
      <c r="H31" s="7" t="s">
        <v>43</v>
      </c>
      <c r="I31" s="6" t="s">
        <v>17</v>
      </c>
      <c r="J31" s="6" t="s">
        <v>18</v>
      </c>
      <c r="K31" s="7" t="s">
        <v>19</v>
      </c>
      <c r="L31" s="7" t="s">
        <v>85</v>
      </c>
      <c r="M31" s="6" t="s">
        <v>21</v>
      </c>
      <c r="N31" s="6">
        <v>6</v>
      </c>
    </row>
    <row r="32" spans="1:14" x14ac:dyDescent="0.25">
      <c r="A32" s="6">
        <v>25929</v>
      </c>
      <c r="B32" s="7" t="s">
        <v>86</v>
      </c>
      <c r="C32" s="6" t="s">
        <v>15</v>
      </c>
      <c r="D32" s="8">
        <v>2298704</v>
      </c>
      <c r="E32" s="9">
        <v>44909</v>
      </c>
      <c r="F32" s="9"/>
      <c r="G32" s="6"/>
      <c r="H32" s="7" t="s">
        <v>43</v>
      </c>
      <c r="I32" s="6" t="s">
        <v>17</v>
      </c>
      <c r="J32" s="6" t="s">
        <v>18</v>
      </c>
      <c r="K32" s="7" t="s">
        <v>19</v>
      </c>
      <c r="L32" s="7" t="s">
        <v>87</v>
      </c>
      <c r="M32" s="6" t="s">
        <v>21</v>
      </c>
      <c r="N32" s="6">
        <v>8</v>
      </c>
    </row>
    <row r="33" spans="1:14" x14ac:dyDescent="0.25">
      <c r="A33" s="6">
        <v>25962</v>
      </c>
      <c r="B33" s="7" t="s">
        <v>88</v>
      </c>
      <c r="C33" s="6" t="s">
        <v>15</v>
      </c>
      <c r="D33" s="8">
        <v>3000000</v>
      </c>
      <c r="E33" s="9">
        <v>45021</v>
      </c>
      <c r="F33" s="9"/>
      <c r="G33" s="6"/>
      <c r="H33" s="7" t="s">
        <v>43</v>
      </c>
      <c r="I33" s="6" t="s">
        <v>17</v>
      </c>
      <c r="J33" s="6" t="s">
        <v>18</v>
      </c>
      <c r="K33" s="7" t="s">
        <v>19</v>
      </c>
      <c r="L33" s="7" t="s">
        <v>89</v>
      </c>
      <c r="M33" s="6" t="s">
        <v>21</v>
      </c>
      <c r="N33" s="6">
        <v>12</v>
      </c>
    </row>
    <row r="34" spans="1:14" x14ac:dyDescent="0.25">
      <c r="A34" s="6">
        <v>26027</v>
      </c>
      <c r="B34" s="7" t="s">
        <v>90</v>
      </c>
      <c r="C34" s="6" t="s">
        <v>15</v>
      </c>
      <c r="D34" s="8">
        <v>1660000</v>
      </c>
      <c r="E34" s="9">
        <v>45012</v>
      </c>
      <c r="F34" s="9"/>
      <c r="G34" s="6"/>
      <c r="H34" s="7" t="s">
        <v>43</v>
      </c>
      <c r="I34" s="6" t="s">
        <v>17</v>
      </c>
      <c r="J34" s="6" t="s">
        <v>18</v>
      </c>
      <c r="K34" s="7" t="s">
        <v>19</v>
      </c>
      <c r="L34" s="7" t="s">
        <v>91</v>
      </c>
      <c r="M34" s="6" t="s">
        <v>21</v>
      </c>
      <c r="N34" s="6">
        <v>6</v>
      </c>
    </row>
    <row r="35" spans="1:14" x14ac:dyDescent="0.25">
      <c r="A35" s="6">
        <v>25783</v>
      </c>
      <c r="B35" s="7" t="s">
        <v>92</v>
      </c>
      <c r="C35" s="6" t="s">
        <v>15</v>
      </c>
      <c r="D35" s="8">
        <v>2615059</v>
      </c>
      <c r="E35" s="9">
        <v>44853</v>
      </c>
      <c r="F35" s="9"/>
      <c r="G35" s="6"/>
      <c r="H35" s="7" t="s">
        <v>43</v>
      </c>
      <c r="I35" s="6" t="s">
        <v>17</v>
      </c>
      <c r="J35" s="6" t="s">
        <v>18</v>
      </c>
      <c r="K35" s="7" t="s">
        <v>19</v>
      </c>
      <c r="L35" s="7" t="s">
        <v>93</v>
      </c>
      <c r="M35" s="6" t="s">
        <v>21</v>
      </c>
      <c r="N35" s="6">
        <v>12</v>
      </c>
    </row>
    <row r="36" spans="1:14" x14ac:dyDescent="0.25">
      <c r="A36" s="6">
        <v>26513</v>
      </c>
      <c r="B36" s="7" t="s">
        <v>94</v>
      </c>
      <c r="C36" s="6" t="s">
        <v>15</v>
      </c>
      <c r="D36" s="8">
        <v>1500000</v>
      </c>
      <c r="E36" s="9">
        <v>45000</v>
      </c>
      <c r="F36" s="9"/>
      <c r="G36" s="6"/>
      <c r="H36" s="7" t="s">
        <v>43</v>
      </c>
      <c r="I36" s="6" t="s">
        <v>17</v>
      </c>
      <c r="J36" s="6" t="s">
        <v>18</v>
      </c>
      <c r="K36" s="7" t="s">
        <v>19</v>
      </c>
      <c r="L36" s="7" t="s">
        <v>95</v>
      </c>
      <c r="M36" s="6" t="s">
        <v>21</v>
      </c>
      <c r="N36" s="6">
        <v>7</v>
      </c>
    </row>
    <row r="37" spans="1:14" x14ac:dyDescent="0.25">
      <c r="A37" s="6">
        <v>26578</v>
      </c>
      <c r="B37" s="7" t="s">
        <v>96</v>
      </c>
      <c r="C37" s="6" t="s">
        <v>15</v>
      </c>
      <c r="D37" s="8">
        <v>3500000</v>
      </c>
      <c r="E37" s="9">
        <v>45029</v>
      </c>
      <c r="F37" s="9"/>
      <c r="G37" s="6"/>
      <c r="H37" s="7" t="s">
        <v>43</v>
      </c>
      <c r="I37" s="6" t="s">
        <v>17</v>
      </c>
      <c r="J37" s="6" t="s">
        <v>18</v>
      </c>
      <c r="K37" s="7" t="s">
        <v>19</v>
      </c>
      <c r="L37" s="7" t="s">
        <v>97</v>
      </c>
      <c r="M37" s="6" t="s">
        <v>21</v>
      </c>
      <c r="N37" s="6">
        <v>10</v>
      </c>
    </row>
    <row r="38" spans="1:14" x14ac:dyDescent="0.25">
      <c r="A38" s="6">
        <v>275</v>
      </c>
      <c r="B38" s="7" t="s">
        <v>98</v>
      </c>
      <c r="C38" s="6" t="s">
        <v>15</v>
      </c>
      <c r="D38" s="8">
        <v>1000000</v>
      </c>
      <c r="E38" s="9">
        <v>43769</v>
      </c>
      <c r="F38" s="9"/>
      <c r="G38" s="6"/>
      <c r="H38" s="7" t="s">
        <v>99</v>
      </c>
      <c r="I38" s="6" t="s">
        <v>17</v>
      </c>
      <c r="J38" s="6" t="s">
        <v>18</v>
      </c>
      <c r="K38" s="7" t="s">
        <v>19</v>
      </c>
      <c r="L38" s="7" t="s">
        <v>100</v>
      </c>
      <c r="M38" s="6" t="s">
        <v>21</v>
      </c>
      <c r="N38" s="6">
        <v>6</v>
      </c>
    </row>
    <row r="39" spans="1:14" x14ac:dyDescent="0.25">
      <c r="A39" s="6">
        <v>25129</v>
      </c>
      <c r="B39" s="7" t="s">
        <v>101</v>
      </c>
      <c r="C39" s="6" t="s">
        <v>15</v>
      </c>
      <c r="D39" s="8">
        <v>1300000</v>
      </c>
      <c r="E39" s="9">
        <v>44566</v>
      </c>
      <c r="F39" s="9">
        <v>44657</v>
      </c>
      <c r="G39" s="6">
        <v>1</v>
      </c>
      <c r="H39" s="7" t="s">
        <v>99</v>
      </c>
      <c r="I39" s="6" t="s">
        <v>17</v>
      </c>
      <c r="J39" s="6" t="s">
        <v>18</v>
      </c>
      <c r="K39" s="7" t="s">
        <v>19</v>
      </c>
      <c r="L39" s="7" t="s">
        <v>102</v>
      </c>
      <c r="M39" s="6" t="s">
        <v>21</v>
      </c>
      <c r="N39" s="6">
        <v>6</v>
      </c>
    </row>
    <row r="40" spans="1:14" x14ac:dyDescent="0.25">
      <c r="A40" s="6">
        <v>25997</v>
      </c>
      <c r="B40" s="7" t="s">
        <v>103</v>
      </c>
      <c r="C40" s="6" t="s">
        <v>15</v>
      </c>
      <c r="D40" s="8">
        <v>4000000</v>
      </c>
      <c r="E40" s="9">
        <v>44924</v>
      </c>
      <c r="F40" s="9"/>
      <c r="G40" s="6"/>
      <c r="H40" s="7" t="s">
        <v>99</v>
      </c>
      <c r="I40" s="6" t="s">
        <v>17</v>
      </c>
      <c r="J40" s="6" t="s">
        <v>18</v>
      </c>
      <c r="K40" s="7" t="s">
        <v>19</v>
      </c>
      <c r="L40" s="7" t="s">
        <v>104</v>
      </c>
      <c r="M40" s="6" t="s">
        <v>21</v>
      </c>
      <c r="N40" s="6">
        <v>12</v>
      </c>
    </row>
    <row r="41" spans="1:14" x14ac:dyDescent="0.25">
      <c r="A41" s="6">
        <v>44</v>
      </c>
      <c r="B41" s="7" t="s">
        <v>105</v>
      </c>
      <c r="C41" s="6" t="s">
        <v>15</v>
      </c>
      <c r="D41" s="8">
        <v>2297600</v>
      </c>
      <c r="E41" s="9">
        <v>43654</v>
      </c>
      <c r="F41" s="9">
        <v>44278</v>
      </c>
      <c r="G41" s="6"/>
      <c r="H41" s="7" t="s">
        <v>106</v>
      </c>
      <c r="I41" s="6" t="s">
        <v>107</v>
      </c>
      <c r="J41" s="6" t="s">
        <v>18</v>
      </c>
      <c r="K41" s="7" t="s">
        <v>19</v>
      </c>
      <c r="L41" s="7" t="s">
        <v>108</v>
      </c>
      <c r="M41" s="6" t="s">
        <v>21</v>
      </c>
      <c r="N41" s="6">
        <v>8</v>
      </c>
    </row>
    <row r="42" spans="1:14" x14ac:dyDescent="0.25">
      <c r="A42" s="6">
        <v>25263</v>
      </c>
      <c r="B42" s="7" t="s">
        <v>109</v>
      </c>
      <c r="C42" s="6" t="s">
        <v>15</v>
      </c>
      <c r="D42" s="8">
        <v>3084000</v>
      </c>
      <c r="E42" s="9">
        <v>44503</v>
      </c>
      <c r="F42" s="9">
        <v>45029</v>
      </c>
      <c r="G42" s="6">
        <v>1</v>
      </c>
      <c r="H42" s="7" t="s">
        <v>106</v>
      </c>
      <c r="I42" s="6" t="s">
        <v>107</v>
      </c>
      <c r="J42" s="6" t="s">
        <v>18</v>
      </c>
      <c r="K42" s="7" t="s">
        <v>19</v>
      </c>
      <c r="L42" s="7" t="s">
        <v>110</v>
      </c>
      <c r="M42" s="6" t="s">
        <v>21</v>
      </c>
      <c r="N42" s="6">
        <v>16</v>
      </c>
    </row>
    <row r="43" spans="1:14" x14ac:dyDescent="0.25">
      <c r="A43" s="6">
        <v>25717</v>
      </c>
      <c r="B43" s="7" t="s">
        <v>111</v>
      </c>
      <c r="C43" s="6" t="s">
        <v>112</v>
      </c>
      <c r="D43" s="8">
        <v>425980</v>
      </c>
      <c r="E43" s="9">
        <v>44742</v>
      </c>
      <c r="F43" s="9"/>
      <c r="G43" s="6"/>
      <c r="H43" s="7" t="s">
        <v>106</v>
      </c>
      <c r="I43" s="6" t="s">
        <v>107</v>
      </c>
      <c r="J43" s="6" t="s">
        <v>18</v>
      </c>
      <c r="K43" s="7" t="s">
        <v>19</v>
      </c>
      <c r="L43" s="7" t="s">
        <v>113</v>
      </c>
      <c r="M43" s="6" t="s">
        <v>21</v>
      </c>
      <c r="N43" s="6">
        <v>14</v>
      </c>
    </row>
    <row r="44" spans="1:14" x14ac:dyDescent="0.25">
      <c r="A44" s="6">
        <v>25785</v>
      </c>
      <c r="B44" s="7" t="s">
        <v>114</v>
      </c>
      <c r="C44" s="6" t="s">
        <v>15</v>
      </c>
      <c r="D44" s="8">
        <v>4060761</v>
      </c>
      <c r="E44" s="9">
        <v>44776</v>
      </c>
      <c r="F44" s="9"/>
      <c r="G44" s="6"/>
      <c r="H44" s="7" t="s">
        <v>106</v>
      </c>
      <c r="I44" s="6" t="s">
        <v>107</v>
      </c>
      <c r="J44" s="6" t="s">
        <v>18</v>
      </c>
      <c r="K44" s="7" t="s">
        <v>19</v>
      </c>
      <c r="L44" s="7" t="s">
        <v>115</v>
      </c>
      <c r="M44" s="6" t="s">
        <v>21</v>
      </c>
      <c r="N44" s="6">
        <v>13</v>
      </c>
    </row>
    <row r="45" spans="1:14" x14ac:dyDescent="0.25">
      <c r="A45" s="6">
        <v>25808</v>
      </c>
      <c r="B45" s="7" t="s">
        <v>116</v>
      </c>
      <c r="C45" s="6" t="s">
        <v>15</v>
      </c>
      <c r="D45" s="8">
        <v>3339837</v>
      </c>
      <c r="E45" s="9">
        <v>44878</v>
      </c>
      <c r="F45" s="9"/>
      <c r="G45" s="6"/>
      <c r="H45" s="7" t="s">
        <v>106</v>
      </c>
      <c r="I45" s="6" t="s">
        <v>107</v>
      </c>
      <c r="J45" s="6" t="s">
        <v>18</v>
      </c>
      <c r="K45" s="7" t="s">
        <v>19</v>
      </c>
      <c r="L45" s="7" t="s">
        <v>117</v>
      </c>
      <c r="M45" s="6" t="s">
        <v>21</v>
      </c>
      <c r="N45" s="6">
        <v>11</v>
      </c>
    </row>
    <row r="46" spans="1:14" x14ac:dyDescent="0.25">
      <c r="A46" s="6">
        <v>26282</v>
      </c>
      <c r="B46" s="7" t="s">
        <v>118</v>
      </c>
      <c r="C46" s="6" t="s">
        <v>15</v>
      </c>
      <c r="D46" s="8">
        <v>4199790</v>
      </c>
      <c r="E46" s="9">
        <v>44940</v>
      </c>
      <c r="F46" s="9"/>
      <c r="G46" s="6"/>
      <c r="H46" s="7" t="s">
        <v>106</v>
      </c>
      <c r="I46" s="6" t="s">
        <v>107</v>
      </c>
      <c r="J46" s="6" t="s">
        <v>18</v>
      </c>
      <c r="K46" s="7" t="s">
        <v>19</v>
      </c>
      <c r="L46" s="7" t="s">
        <v>119</v>
      </c>
      <c r="M46" s="6" t="s">
        <v>21</v>
      </c>
      <c r="N46" s="6">
        <v>12</v>
      </c>
    </row>
    <row r="47" spans="1:14" x14ac:dyDescent="0.25">
      <c r="A47" s="6">
        <v>101</v>
      </c>
      <c r="B47" s="7" t="s">
        <v>120</v>
      </c>
      <c r="C47" s="6" t="s">
        <v>15</v>
      </c>
      <c r="D47" s="8">
        <v>3590000</v>
      </c>
      <c r="E47" s="9">
        <v>43699</v>
      </c>
      <c r="F47" s="9">
        <v>44423</v>
      </c>
      <c r="G47" s="6">
        <v>2</v>
      </c>
      <c r="H47" s="7" t="s">
        <v>121</v>
      </c>
      <c r="I47" s="6" t="s">
        <v>107</v>
      </c>
      <c r="J47" s="6" t="s">
        <v>18</v>
      </c>
      <c r="K47" s="7" t="s">
        <v>19</v>
      </c>
      <c r="L47" s="7" t="s">
        <v>122</v>
      </c>
      <c r="M47" s="6" t="s">
        <v>21</v>
      </c>
      <c r="N47" s="6">
        <v>10</v>
      </c>
    </row>
    <row r="48" spans="1:14" x14ac:dyDescent="0.25">
      <c r="A48" s="6">
        <v>245</v>
      </c>
      <c r="B48" s="7" t="s">
        <v>123</v>
      </c>
      <c r="C48" s="6" t="s">
        <v>15</v>
      </c>
      <c r="D48" s="8">
        <v>3350000</v>
      </c>
      <c r="E48" s="9">
        <v>43723</v>
      </c>
      <c r="F48" s="9">
        <v>44468</v>
      </c>
      <c r="G48" s="6">
        <v>2</v>
      </c>
      <c r="H48" s="7" t="s">
        <v>121</v>
      </c>
      <c r="I48" s="6" t="s">
        <v>107</v>
      </c>
      <c r="J48" s="6" t="s">
        <v>18</v>
      </c>
      <c r="K48" s="7" t="s">
        <v>19</v>
      </c>
      <c r="L48" s="7" t="s">
        <v>124</v>
      </c>
      <c r="M48" s="6" t="s">
        <v>21</v>
      </c>
      <c r="N48" s="6">
        <v>7</v>
      </c>
    </row>
    <row r="49" spans="1:14" x14ac:dyDescent="0.25">
      <c r="A49" s="6">
        <v>1047</v>
      </c>
      <c r="B49" s="7" t="s">
        <v>125</v>
      </c>
      <c r="C49" s="6" t="s">
        <v>15</v>
      </c>
      <c r="D49" s="8">
        <v>5000000</v>
      </c>
      <c r="E49" s="9">
        <v>44055</v>
      </c>
      <c r="F49" s="9">
        <v>44165</v>
      </c>
      <c r="G49" s="6"/>
      <c r="H49" s="7" t="s">
        <v>121</v>
      </c>
      <c r="I49" s="6" t="s">
        <v>107</v>
      </c>
      <c r="J49" s="6" t="s">
        <v>18</v>
      </c>
      <c r="K49" s="7" t="s">
        <v>19</v>
      </c>
      <c r="L49" s="7" t="s">
        <v>126</v>
      </c>
      <c r="M49" s="6" t="s">
        <v>21</v>
      </c>
      <c r="N49" s="6">
        <v>21</v>
      </c>
    </row>
    <row r="50" spans="1:14" x14ac:dyDescent="0.25">
      <c r="A50" s="6">
        <v>1137</v>
      </c>
      <c r="B50" s="7" t="s">
        <v>127</v>
      </c>
      <c r="C50" s="6" t="s">
        <v>15</v>
      </c>
      <c r="D50" s="8">
        <v>5000000</v>
      </c>
      <c r="E50" s="9">
        <v>44111</v>
      </c>
      <c r="F50" s="9"/>
      <c r="G50" s="6"/>
      <c r="H50" s="7" t="s">
        <v>121</v>
      </c>
      <c r="I50" s="6" t="s">
        <v>128</v>
      </c>
      <c r="J50" s="6" t="s">
        <v>18</v>
      </c>
      <c r="K50" s="7" t="s">
        <v>19</v>
      </c>
      <c r="L50" s="7" t="s">
        <v>129</v>
      </c>
      <c r="M50" s="6" t="s">
        <v>21</v>
      </c>
      <c r="N50" s="6">
        <v>23</v>
      </c>
    </row>
    <row r="51" spans="1:14" x14ac:dyDescent="0.25">
      <c r="A51" s="6">
        <v>25166</v>
      </c>
      <c r="B51" s="7" t="s">
        <v>130</v>
      </c>
      <c r="C51" s="6" t="s">
        <v>15</v>
      </c>
      <c r="D51" s="8">
        <v>3150000</v>
      </c>
      <c r="E51" s="9">
        <v>44503</v>
      </c>
      <c r="F51" s="9"/>
      <c r="G51" s="6"/>
      <c r="H51" s="7" t="s">
        <v>121</v>
      </c>
      <c r="I51" s="6" t="s">
        <v>107</v>
      </c>
      <c r="J51" s="6" t="s">
        <v>18</v>
      </c>
      <c r="K51" s="7" t="s">
        <v>19</v>
      </c>
      <c r="L51" s="7" t="s">
        <v>131</v>
      </c>
      <c r="M51" s="6" t="s">
        <v>21</v>
      </c>
      <c r="N51" s="6">
        <v>9</v>
      </c>
    </row>
    <row r="52" spans="1:14" x14ac:dyDescent="0.25">
      <c r="A52" s="6">
        <v>25200</v>
      </c>
      <c r="B52" s="7" t="s">
        <v>132</v>
      </c>
      <c r="C52" s="6" t="s">
        <v>15</v>
      </c>
      <c r="D52" s="8">
        <v>1492900</v>
      </c>
      <c r="E52" s="9">
        <v>44475</v>
      </c>
      <c r="F52" s="9"/>
      <c r="G52" s="6"/>
      <c r="H52" s="7" t="s">
        <v>121</v>
      </c>
      <c r="I52" s="6" t="s">
        <v>107</v>
      </c>
      <c r="J52" s="6" t="s">
        <v>18</v>
      </c>
      <c r="K52" s="7" t="s">
        <v>19</v>
      </c>
      <c r="L52" s="7" t="s">
        <v>133</v>
      </c>
      <c r="M52" s="6" t="s">
        <v>21</v>
      </c>
      <c r="N52" s="6">
        <v>6</v>
      </c>
    </row>
    <row r="53" spans="1:14" x14ac:dyDescent="0.25">
      <c r="A53" s="6">
        <v>25447</v>
      </c>
      <c r="B53" s="7" t="s">
        <v>134</v>
      </c>
      <c r="C53" s="6" t="s">
        <v>72</v>
      </c>
      <c r="D53" s="8">
        <v>987580</v>
      </c>
      <c r="E53" s="9">
        <v>44524</v>
      </c>
      <c r="F53" s="9"/>
      <c r="G53" s="6"/>
      <c r="H53" s="7" t="s">
        <v>121</v>
      </c>
      <c r="I53" s="6" t="s">
        <v>107</v>
      </c>
      <c r="J53" s="6" t="s">
        <v>18</v>
      </c>
      <c r="K53" s="7" t="s">
        <v>19</v>
      </c>
      <c r="L53" s="7" t="s">
        <v>135</v>
      </c>
      <c r="M53" s="6" t="s">
        <v>21</v>
      </c>
      <c r="N53" s="6">
        <v>5</v>
      </c>
    </row>
    <row r="54" spans="1:14" x14ac:dyDescent="0.25">
      <c r="A54" s="6">
        <v>25906</v>
      </c>
      <c r="B54" s="7" t="s">
        <v>136</v>
      </c>
      <c r="C54" s="6" t="s">
        <v>15</v>
      </c>
      <c r="D54" s="8">
        <v>1678000</v>
      </c>
      <c r="E54" s="9">
        <v>44819</v>
      </c>
      <c r="F54" s="9">
        <v>44992</v>
      </c>
      <c r="G54" s="6">
        <v>1</v>
      </c>
      <c r="H54" s="7" t="s">
        <v>121</v>
      </c>
      <c r="I54" s="6" t="s">
        <v>107</v>
      </c>
      <c r="J54" s="6" t="s">
        <v>18</v>
      </c>
      <c r="K54" s="7" t="s">
        <v>19</v>
      </c>
      <c r="L54" s="7" t="s">
        <v>137</v>
      </c>
      <c r="M54" s="6" t="s">
        <v>21</v>
      </c>
      <c r="N54" s="6">
        <v>7</v>
      </c>
    </row>
    <row r="55" spans="1:14" x14ac:dyDescent="0.25">
      <c r="A55" s="6">
        <v>25970</v>
      </c>
      <c r="B55" s="7" t="s">
        <v>138</v>
      </c>
      <c r="C55" s="6" t="s">
        <v>15</v>
      </c>
      <c r="D55" s="8">
        <v>1933000</v>
      </c>
      <c r="E55" s="9">
        <v>44915</v>
      </c>
      <c r="F55" s="9"/>
      <c r="G55" s="6"/>
      <c r="H55" s="7" t="s">
        <v>121</v>
      </c>
      <c r="I55" s="6" t="s">
        <v>107</v>
      </c>
      <c r="J55" s="6" t="s">
        <v>18</v>
      </c>
      <c r="K55" s="7" t="s">
        <v>19</v>
      </c>
      <c r="L55" s="7" t="s">
        <v>139</v>
      </c>
      <c r="M55" s="6" t="s">
        <v>21</v>
      </c>
      <c r="N55" s="6">
        <v>6</v>
      </c>
    </row>
    <row r="56" spans="1:14" x14ac:dyDescent="0.25">
      <c r="A56" s="6">
        <v>26148</v>
      </c>
      <c r="B56" s="7" t="s">
        <v>140</v>
      </c>
      <c r="C56" s="6" t="s">
        <v>15</v>
      </c>
      <c r="D56" s="8">
        <v>1416030</v>
      </c>
      <c r="E56" s="9">
        <v>44938</v>
      </c>
      <c r="F56" s="9"/>
      <c r="G56" s="6"/>
      <c r="H56" s="7" t="s">
        <v>121</v>
      </c>
      <c r="I56" s="6" t="s">
        <v>107</v>
      </c>
      <c r="J56" s="6" t="s">
        <v>18</v>
      </c>
      <c r="K56" s="7" t="s">
        <v>19</v>
      </c>
      <c r="L56" s="7" t="s">
        <v>139</v>
      </c>
      <c r="M56" s="6" t="s">
        <v>21</v>
      </c>
      <c r="N56" s="6">
        <v>6</v>
      </c>
    </row>
    <row r="57" spans="1:14" x14ac:dyDescent="0.25">
      <c r="A57" s="6">
        <v>569</v>
      </c>
      <c r="B57" s="7" t="s">
        <v>141</v>
      </c>
      <c r="C57" s="6" t="s">
        <v>15</v>
      </c>
      <c r="D57" s="8">
        <v>994900</v>
      </c>
      <c r="E57" s="9">
        <v>43818</v>
      </c>
      <c r="F57" s="9">
        <v>44957</v>
      </c>
      <c r="G57" s="6">
        <v>2</v>
      </c>
      <c r="H57" s="7" t="s">
        <v>142</v>
      </c>
      <c r="I57" s="6" t="s">
        <v>107</v>
      </c>
      <c r="J57" s="6" t="s">
        <v>18</v>
      </c>
      <c r="K57" s="7" t="s">
        <v>19</v>
      </c>
      <c r="L57" s="7" t="s">
        <v>143</v>
      </c>
      <c r="M57" s="6" t="s">
        <v>21</v>
      </c>
      <c r="N57" s="6">
        <v>8</v>
      </c>
    </row>
    <row r="58" spans="1:14" x14ac:dyDescent="0.25">
      <c r="A58" s="6">
        <v>24730</v>
      </c>
      <c r="B58" s="7" t="s">
        <v>144</v>
      </c>
      <c r="C58" s="6" t="s">
        <v>15</v>
      </c>
      <c r="D58" s="8">
        <v>1047000</v>
      </c>
      <c r="E58" s="9">
        <v>44354</v>
      </c>
      <c r="F58" s="9">
        <v>45034</v>
      </c>
      <c r="G58" s="6">
        <v>1</v>
      </c>
      <c r="H58" s="7" t="s">
        <v>145</v>
      </c>
      <c r="I58" s="6" t="s">
        <v>107</v>
      </c>
      <c r="J58" s="6" t="s">
        <v>18</v>
      </c>
      <c r="K58" s="7" t="s">
        <v>19</v>
      </c>
      <c r="L58" s="7" t="s">
        <v>146</v>
      </c>
      <c r="M58" s="6" t="s">
        <v>21</v>
      </c>
      <c r="N58" s="6">
        <v>6</v>
      </c>
    </row>
    <row r="59" spans="1:14" x14ac:dyDescent="0.25">
      <c r="A59" s="6">
        <v>25765</v>
      </c>
      <c r="B59" s="7" t="s">
        <v>147</v>
      </c>
      <c r="C59" s="6" t="s">
        <v>15</v>
      </c>
      <c r="D59" s="8">
        <v>5000000</v>
      </c>
      <c r="E59" s="9">
        <v>44833</v>
      </c>
      <c r="F59" s="9"/>
      <c r="G59" s="6"/>
      <c r="H59" s="7" t="s">
        <v>145</v>
      </c>
      <c r="I59" s="6" t="s">
        <v>107</v>
      </c>
      <c r="J59" s="6" t="s">
        <v>18</v>
      </c>
      <c r="K59" s="7" t="s">
        <v>19</v>
      </c>
      <c r="L59" s="7" t="s">
        <v>148</v>
      </c>
      <c r="M59" s="6" t="s">
        <v>21</v>
      </c>
      <c r="N59" s="6">
        <v>20</v>
      </c>
    </row>
    <row r="60" spans="1:14" x14ac:dyDescent="0.25">
      <c r="A60" s="6">
        <v>470</v>
      </c>
      <c r="B60" s="7" t="s">
        <v>149</v>
      </c>
      <c r="C60" s="6" t="s">
        <v>15</v>
      </c>
      <c r="D60" s="8">
        <v>1900000</v>
      </c>
      <c r="E60" s="9">
        <v>43786</v>
      </c>
      <c r="F60" s="9"/>
      <c r="G60" s="6"/>
      <c r="H60" s="7" t="s">
        <v>150</v>
      </c>
      <c r="I60" s="6" t="s">
        <v>107</v>
      </c>
      <c r="J60" s="6" t="s">
        <v>18</v>
      </c>
      <c r="K60" s="7" t="s">
        <v>19</v>
      </c>
      <c r="L60" s="7" t="s">
        <v>151</v>
      </c>
      <c r="M60" s="6" t="s">
        <v>21</v>
      </c>
      <c r="N60" s="6">
        <v>6</v>
      </c>
    </row>
    <row r="61" spans="1:14" x14ac:dyDescent="0.25">
      <c r="A61" s="6">
        <v>702</v>
      </c>
      <c r="B61" s="7" t="s">
        <v>152</v>
      </c>
      <c r="C61" s="6" t="s">
        <v>15</v>
      </c>
      <c r="D61" s="8">
        <v>3616360</v>
      </c>
      <c r="E61" s="9">
        <v>43846</v>
      </c>
      <c r="F61" s="9">
        <v>44559</v>
      </c>
      <c r="G61" s="6">
        <v>3</v>
      </c>
      <c r="H61" s="7" t="s">
        <v>150</v>
      </c>
      <c r="I61" s="6" t="s">
        <v>107</v>
      </c>
      <c r="J61" s="6" t="s">
        <v>18</v>
      </c>
      <c r="K61" s="7" t="s">
        <v>19</v>
      </c>
      <c r="L61" s="7" t="s">
        <v>153</v>
      </c>
      <c r="M61" s="6" t="s">
        <v>21</v>
      </c>
      <c r="N61" s="6">
        <v>14</v>
      </c>
    </row>
    <row r="62" spans="1:14" x14ac:dyDescent="0.25">
      <c r="A62" s="6">
        <v>26376</v>
      </c>
      <c r="B62" s="7" t="s">
        <v>154</v>
      </c>
      <c r="C62" s="6" t="s">
        <v>15</v>
      </c>
      <c r="D62" s="8">
        <v>4169648</v>
      </c>
      <c r="E62" s="9">
        <v>44924</v>
      </c>
      <c r="F62" s="9"/>
      <c r="G62" s="6"/>
      <c r="H62" s="7" t="s">
        <v>150</v>
      </c>
      <c r="I62" s="6" t="s">
        <v>107</v>
      </c>
      <c r="J62" s="6" t="s">
        <v>18</v>
      </c>
      <c r="K62" s="7" t="s">
        <v>19</v>
      </c>
      <c r="L62" s="7" t="s">
        <v>155</v>
      </c>
      <c r="M62" s="6" t="s">
        <v>21</v>
      </c>
      <c r="N62" s="6">
        <v>12</v>
      </c>
    </row>
    <row r="63" spans="1:14" x14ac:dyDescent="0.25">
      <c r="A63" s="6">
        <v>25993</v>
      </c>
      <c r="B63" s="7" t="s">
        <v>156</v>
      </c>
      <c r="C63" s="6" t="s">
        <v>15</v>
      </c>
      <c r="D63" s="8">
        <v>658750</v>
      </c>
      <c r="E63" s="9">
        <v>44987</v>
      </c>
      <c r="F63" s="9"/>
      <c r="G63" s="6"/>
      <c r="H63" s="7" t="s">
        <v>157</v>
      </c>
      <c r="I63" s="6" t="s">
        <v>107</v>
      </c>
      <c r="J63" s="6" t="s">
        <v>18</v>
      </c>
      <c r="K63" s="7" t="s">
        <v>19</v>
      </c>
      <c r="L63" s="7" t="s">
        <v>85</v>
      </c>
      <c r="M63" s="6" t="s">
        <v>21</v>
      </c>
      <c r="N63" s="6">
        <v>6</v>
      </c>
    </row>
    <row r="64" spans="1:14" x14ac:dyDescent="0.25">
      <c r="A64" s="6">
        <v>339</v>
      </c>
      <c r="B64" s="7" t="s">
        <v>158</v>
      </c>
      <c r="C64" s="6" t="s">
        <v>15</v>
      </c>
      <c r="D64" s="8">
        <v>571130.44999999995</v>
      </c>
      <c r="E64" s="9">
        <v>43769</v>
      </c>
      <c r="F64" s="9">
        <v>44914</v>
      </c>
      <c r="G64" s="6">
        <v>1</v>
      </c>
      <c r="H64" s="7" t="s">
        <v>159</v>
      </c>
      <c r="I64" s="6" t="s">
        <v>107</v>
      </c>
      <c r="J64" s="6" t="s">
        <v>18</v>
      </c>
      <c r="K64" s="7" t="s">
        <v>19</v>
      </c>
      <c r="L64" s="7" t="s">
        <v>160</v>
      </c>
      <c r="M64" s="6" t="s">
        <v>21</v>
      </c>
      <c r="N64" s="6">
        <v>5</v>
      </c>
    </row>
    <row r="65" spans="1:14" x14ac:dyDescent="0.25">
      <c r="A65" s="6">
        <v>25419</v>
      </c>
      <c r="B65" s="7" t="s">
        <v>161</v>
      </c>
      <c r="C65" s="6" t="s">
        <v>15</v>
      </c>
      <c r="D65" s="8">
        <v>2295367</v>
      </c>
      <c r="E65" s="9">
        <v>44580</v>
      </c>
      <c r="F65" s="9">
        <v>44909</v>
      </c>
      <c r="G65" s="6">
        <v>2</v>
      </c>
      <c r="H65" s="7" t="s">
        <v>162</v>
      </c>
      <c r="I65" s="6" t="s">
        <v>107</v>
      </c>
      <c r="J65" s="6" t="s">
        <v>18</v>
      </c>
      <c r="K65" s="7" t="s">
        <v>19</v>
      </c>
      <c r="L65" s="7" t="s">
        <v>163</v>
      </c>
      <c r="M65" s="6" t="s">
        <v>21</v>
      </c>
      <c r="N65" s="6">
        <v>6</v>
      </c>
    </row>
    <row r="66" spans="1:14" x14ac:dyDescent="0.25">
      <c r="A66" s="6">
        <v>25856</v>
      </c>
      <c r="B66" s="7" t="s">
        <v>164</v>
      </c>
      <c r="C66" s="6" t="s">
        <v>15</v>
      </c>
      <c r="D66" s="8">
        <v>5000000</v>
      </c>
      <c r="E66" s="9">
        <v>44910</v>
      </c>
      <c r="F66" s="9"/>
      <c r="G66" s="6"/>
      <c r="H66" s="7" t="s">
        <v>162</v>
      </c>
      <c r="I66" s="6" t="s">
        <v>107</v>
      </c>
      <c r="J66" s="6" t="s">
        <v>18</v>
      </c>
      <c r="K66" s="7" t="s">
        <v>19</v>
      </c>
      <c r="L66" s="7" t="s">
        <v>165</v>
      </c>
      <c r="M66" s="6" t="s">
        <v>21</v>
      </c>
      <c r="N66" s="6">
        <v>14</v>
      </c>
    </row>
    <row r="67" spans="1:14" x14ac:dyDescent="0.25">
      <c r="A67" s="6">
        <v>24987</v>
      </c>
      <c r="B67" s="7" t="s">
        <v>166</v>
      </c>
      <c r="C67" s="6" t="s">
        <v>72</v>
      </c>
      <c r="D67" s="8">
        <v>883700</v>
      </c>
      <c r="E67" s="9">
        <v>44490</v>
      </c>
      <c r="F67" s="9"/>
      <c r="G67" s="6"/>
      <c r="H67" s="7" t="s">
        <v>167</v>
      </c>
      <c r="I67" s="6" t="s">
        <v>168</v>
      </c>
      <c r="J67" s="6" t="s">
        <v>18</v>
      </c>
      <c r="K67" s="7" t="s">
        <v>19</v>
      </c>
      <c r="L67" s="7" t="s">
        <v>169</v>
      </c>
      <c r="M67" s="6" t="s">
        <v>21</v>
      </c>
      <c r="N67" s="6">
        <v>5</v>
      </c>
    </row>
    <row r="68" spans="1:14" x14ac:dyDescent="0.25">
      <c r="A68" s="6">
        <v>26323</v>
      </c>
      <c r="B68" s="7" t="s">
        <v>170</v>
      </c>
      <c r="C68" s="6" t="s">
        <v>15</v>
      </c>
      <c r="D68" s="8">
        <v>650000</v>
      </c>
      <c r="E68" s="9">
        <v>44907</v>
      </c>
      <c r="F68" s="9"/>
      <c r="G68" s="6"/>
      <c r="H68" s="7" t="s">
        <v>167</v>
      </c>
      <c r="I68" s="6" t="s">
        <v>168</v>
      </c>
      <c r="J68" s="6" t="s">
        <v>18</v>
      </c>
      <c r="K68" s="7" t="s">
        <v>19</v>
      </c>
      <c r="L68" s="7" t="s">
        <v>171</v>
      </c>
      <c r="M68" s="6" t="s">
        <v>21</v>
      </c>
      <c r="N68" s="6">
        <v>6</v>
      </c>
    </row>
    <row r="69" spans="1:14" x14ac:dyDescent="0.25">
      <c r="A69" s="6">
        <v>26550</v>
      </c>
      <c r="B69" s="7" t="s">
        <v>172</v>
      </c>
      <c r="C69" s="6" t="s">
        <v>15</v>
      </c>
      <c r="D69" s="8">
        <v>3850000</v>
      </c>
      <c r="E69" s="9">
        <v>44952</v>
      </c>
      <c r="F69" s="9"/>
      <c r="G69" s="6"/>
      <c r="H69" s="7" t="s">
        <v>173</v>
      </c>
      <c r="I69" s="6" t="s">
        <v>168</v>
      </c>
      <c r="J69" s="6" t="s">
        <v>18</v>
      </c>
      <c r="K69" s="7" t="s">
        <v>19</v>
      </c>
      <c r="L69" s="7" t="s">
        <v>174</v>
      </c>
      <c r="M69" s="6" t="s">
        <v>21</v>
      </c>
      <c r="N69" s="6">
        <v>11</v>
      </c>
    </row>
    <row r="70" spans="1:14" x14ac:dyDescent="0.25">
      <c r="A70" s="6">
        <v>24628</v>
      </c>
      <c r="B70" s="7" t="s">
        <v>175</v>
      </c>
      <c r="C70" s="6" t="s">
        <v>15</v>
      </c>
      <c r="D70" s="8">
        <v>3145000</v>
      </c>
      <c r="E70" s="9">
        <v>44326</v>
      </c>
      <c r="F70" s="9">
        <v>45042</v>
      </c>
      <c r="G70" s="6">
        <v>2</v>
      </c>
      <c r="H70" s="7" t="s">
        <v>176</v>
      </c>
      <c r="I70" s="6" t="s">
        <v>168</v>
      </c>
      <c r="J70" s="6" t="s">
        <v>18</v>
      </c>
      <c r="K70" s="7" t="s">
        <v>19</v>
      </c>
      <c r="L70" s="7" t="s">
        <v>177</v>
      </c>
      <c r="M70" s="6" t="s">
        <v>21</v>
      </c>
      <c r="N70" s="6">
        <v>9</v>
      </c>
    </row>
    <row r="71" spans="1:14" x14ac:dyDescent="0.25">
      <c r="A71" s="6">
        <v>376</v>
      </c>
      <c r="B71" s="7" t="s">
        <v>178</v>
      </c>
      <c r="C71" s="6" t="s">
        <v>15</v>
      </c>
      <c r="D71" s="8">
        <v>1000000</v>
      </c>
      <c r="E71" s="9">
        <v>43815</v>
      </c>
      <c r="F71" s="9"/>
      <c r="G71" s="6"/>
      <c r="H71" s="7" t="s">
        <v>179</v>
      </c>
      <c r="I71" s="6" t="s">
        <v>168</v>
      </c>
      <c r="J71" s="6" t="s">
        <v>18</v>
      </c>
      <c r="K71" s="7" t="s">
        <v>19</v>
      </c>
      <c r="L71" s="7" t="s">
        <v>180</v>
      </c>
      <c r="M71" s="6" t="s">
        <v>21</v>
      </c>
      <c r="N71" s="6">
        <v>5</v>
      </c>
    </row>
    <row r="72" spans="1:14" x14ac:dyDescent="0.25">
      <c r="A72" s="6">
        <v>24794</v>
      </c>
      <c r="B72" s="7" t="s">
        <v>181</v>
      </c>
      <c r="C72" s="6" t="s">
        <v>15</v>
      </c>
      <c r="D72" s="8">
        <v>3000000</v>
      </c>
      <c r="E72" s="9">
        <v>44326</v>
      </c>
      <c r="F72" s="9"/>
      <c r="G72" s="6"/>
      <c r="H72" s="7" t="s">
        <v>179</v>
      </c>
      <c r="I72" s="6" t="s">
        <v>168</v>
      </c>
      <c r="J72" s="6" t="s">
        <v>18</v>
      </c>
      <c r="K72" s="7" t="s">
        <v>19</v>
      </c>
      <c r="L72" s="7" t="s">
        <v>91</v>
      </c>
      <c r="M72" s="6" t="s">
        <v>21</v>
      </c>
      <c r="N72" s="6">
        <v>6</v>
      </c>
    </row>
    <row r="73" spans="1:14" x14ac:dyDescent="0.25">
      <c r="A73" s="6">
        <v>25276</v>
      </c>
      <c r="B73" s="7" t="s">
        <v>182</v>
      </c>
      <c r="C73" s="6" t="s">
        <v>15</v>
      </c>
      <c r="D73" s="8">
        <v>729022</v>
      </c>
      <c r="E73" s="9">
        <v>44536</v>
      </c>
      <c r="F73" s="9"/>
      <c r="G73" s="6"/>
      <c r="H73" s="7" t="s">
        <v>179</v>
      </c>
      <c r="I73" s="6" t="s">
        <v>168</v>
      </c>
      <c r="J73" s="6" t="s">
        <v>18</v>
      </c>
      <c r="K73" s="7" t="s">
        <v>19</v>
      </c>
      <c r="L73" s="7" t="s">
        <v>183</v>
      </c>
      <c r="M73" s="6" t="s">
        <v>21</v>
      </c>
      <c r="N73" s="6">
        <v>7</v>
      </c>
    </row>
    <row r="74" spans="1:14" x14ac:dyDescent="0.25">
      <c r="A74" s="6">
        <v>848</v>
      </c>
      <c r="B74" s="7" t="s">
        <v>184</v>
      </c>
      <c r="C74" s="6" t="s">
        <v>15</v>
      </c>
      <c r="D74" s="8">
        <v>471600</v>
      </c>
      <c r="E74" s="9">
        <v>44102</v>
      </c>
      <c r="F74" s="9"/>
      <c r="G74" s="6"/>
      <c r="H74" s="7" t="s">
        <v>185</v>
      </c>
      <c r="I74" s="6" t="s">
        <v>168</v>
      </c>
      <c r="J74" s="6" t="s">
        <v>18</v>
      </c>
      <c r="K74" s="7" t="s">
        <v>186</v>
      </c>
      <c r="L74" s="7" t="s">
        <v>187</v>
      </c>
      <c r="M74" s="6" t="s">
        <v>188</v>
      </c>
      <c r="N74" s="6">
        <v>7</v>
      </c>
    </row>
    <row r="75" spans="1:14" x14ac:dyDescent="0.25">
      <c r="A75" s="6">
        <v>517</v>
      </c>
      <c r="B75" s="7" t="s">
        <v>189</v>
      </c>
      <c r="C75" s="6" t="s">
        <v>15</v>
      </c>
      <c r="D75" s="8">
        <v>1380779</v>
      </c>
      <c r="E75" s="9">
        <v>43856</v>
      </c>
      <c r="F75" s="9">
        <v>44665</v>
      </c>
      <c r="G75" s="6">
        <v>1</v>
      </c>
      <c r="H75" s="7" t="s">
        <v>190</v>
      </c>
      <c r="I75" s="6" t="s">
        <v>168</v>
      </c>
      <c r="J75" s="6" t="s">
        <v>18</v>
      </c>
      <c r="K75" s="7" t="s">
        <v>191</v>
      </c>
      <c r="L75" s="7" t="s">
        <v>192</v>
      </c>
      <c r="M75" s="6" t="s">
        <v>21</v>
      </c>
      <c r="N75" s="6">
        <v>6</v>
      </c>
    </row>
    <row r="76" spans="1:14" x14ac:dyDescent="0.25">
      <c r="A76" s="6">
        <v>25387</v>
      </c>
      <c r="B76" s="7" t="s">
        <v>193</v>
      </c>
      <c r="C76" s="6" t="s">
        <v>72</v>
      </c>
      <c r="D76" s="8">
        <v>871300</v>
      </c>
      <c r="E76" s="9">
        <v>44524</v>
      </c>
      <c r="F76" s="9"/>
      <c r="G76" s="6"/>
      <c r="H76" s="7" t="s">
        <v>194</v>
      </c>
      <c r="I76" s="6" t="s">
        <v>168</v>
      </c>
      <c r="J76" s="6" t="s">
        <v>18</v>
      </c>
      <c r="K76" s="7" t="s">
        <v>19</v>
      </c>
      <c r="L76" s="7" t="s">
        <v>195</v>
      </c>
      <c r="M76" s="6" t="s">
        <v>21</v>
      </c>
      <c r="N76" s="6">
        <v>6</v>
      </c>
    </row>
    <row r="77" spans="1:14" x14ac:dyDescent="0.25">
      <c r="A77" s="6">
        <v>26406</v>
      </c>
      <c r="B77" s="7" t="s">
        <v>196</v>
      </c>
      <c r="C77" s="6" t="s">
        <v>15</v>
      </c>
      <c r="D77" s="8">
        <v>3210100</v>
      </c>
      <c r="E77" s="9">
        <v>44980</v>
      </c>
      <c r="F77" s="9"/>
      <c r="G77" s="6"/>
      <c r="H77" s="7" t="s">
        <v>194</v>
      </c>
      <c r="I77" s="6" t="s">
        <v>168</v>
      </c>
      <c r="J77" s="6" t="s">
        <v>18</v>
      </c>
      <c r="K77" s="7" t="s">
        <v>19</v>
      </c>
      <c r="L77" s="7" t="s">
        <v>197</v>
      </c>
      <c r="M77" s="6" t="s">
        <v>21</v>
      </c>
      <c r="N77" s="6">
        <v>18</v>
      </c>
    </row>
    <row r="78" spans="1:14" x14ac:dyDescent="0.25">
      <c r="A78" s="6">
        <v>26317</v>
      </c>
      <c r="B78" s="7" t="s">
        <v>198</v>
      </c>
      <c r="C78" s="6" t="s">
        <v>15</v>
      </c>
      <c r="D78" s="8">
        <v>2000000</v>
      </c>
      <c r="E78" s="9">
        <v>44930</v>
      </c>
      <c r="F78" s="9"/>
      <c r="G78" s="6"/>
      <c r="H78" s="7" t="s">
        <v>199</v>
      </c>
      <c r="I78" s="6" t="s">
        <v>200</v>
      </c>
      <c r="J78" s="6" t="s">
        <v>18</v>
      </c>
      <c r="K78" s="7" t="s">
        <v>19</v>
      </c>
      <c r="L78" s="7" t="s">
        <v>177</v>
      </c>
      <c r="M78" s="6" t="s">
        <v>21</v>
      </c>
      <c r="N78" s="6">
        <v>9</v>
      </c>
    </row>
    <row r="79" spans="1:14" x14ac:dyDescent="0.25">
      <c r="A79" s="6">
        <v>26342</v>
      </c>
      <c r="B79" s="7" t="s">
        <v>201</v>
      </c>
      <c r="C79" s="6" t="s">
        <v>15</v>
      </c>
      <c r="D79" s="8">
        <v>1619000</v>
      </c>
      <c r="E79" s="9">
        <v>45068</v>
      </c>
      <c r="F79" s="9"/>
      <c r="G79" s="6"/>
      <c r="H79" s="7" t="s">
        <v>202</v>
      </c>
      <c r="I79" s="6" t="s">
        <v>200</v>
      </c>
      <c r="J79" s="6" t="s">
        <v>18</v>
      </c>
      <c r="K79" s="7" t="s">
        <v>19</v>
      </c>
      <c r="L79" s="7" t="s">
        <v>203</v>
      </c>
      <c r="M79" s="6" t="s">
        <v>21</v>
      </c>
      <c r="N79" s="6">
        <v>7</v>
      </c>
    </row>
    <row r="80" spans="1:14" x14ac:dyDescent="0.25">
      <c r="A80" s="6">
        <v>21</v>
      </c>
      <c r="B80" s="7" t="s">
        <v>204</v>
      </c>
      <c r="C80" s="6" t="s">
        <v>15</v>
      </c>
      <c r="D80" s="8">
        <v>1615000</v>
      </c>
      <c r="E80" s="9">
        <v>43635</v>
      </c>
      <c r="F80" s="9"/>
      <c r="G80" s="6"/>
      <c r="H80" s="7" t="s">
        <v>205</v>
      </c>
      <c r="I80" s="6" t="s">
        <v>206</v>
      </c>
      <c r="J80" s="6" t="s">
        <v>18</v>
      </c>
      <c r="K80" s="7" t="s">
        <v>19</v>
      </c>
      <c r="L80" s="7" t="s">
        <v>207</v>
      </c>
      <c r="M80" s="6" t="s">
        <v>21</v>
      </c>
      <c r="N80" s="6">
        <v>8</v>
      </c>
    </row>
    <row r="81" spans="1:14" x14ac:dyDescent="0.25">
      <c r="A81" s="6">
        <v>191</v>
      </c>
      <c r="B81" s="7" t="s">
        <v>208</v>
      </c>
      <c r="C81" s="6" t="s">
        <v>15</v>
      </c>
      <c r="D81" s="8">
        <v>1275000</v>
      </c>
      <c r="E81" s="9">
        <v>43790</v>
      </c>
      <c r="F81" s="9"/>
      <c r="G81" s="6"/>
      <c r="H81" s="7" t="s">
        <v>205</v>
      </c>
      <c r="I81" s="6" t="s">
        <v>206</v>
      </c>
      <c r="J81" s="6" t="s">
        <v>18</v>
      </c>
      <c r="K81" s="7" t="s">
        <v>19</v>
      </c>
      <c r="L81" s="7" t="s">
        <v>209</v>
      </c>
      <c r="M81" s="6" t="s">
        <v>21</v>
      </c>
      <c r="N81" s="6">
        <v>6</v>
      </c>
    </row>
    <row r="82" spans="1:14" x14ac:dyDescent="0.25">
      <c r="A82" s="6">
        <v>25703</v>
      </c>
      <c r="B82" s="7" t="s">
        <v>210</v>
      </c>
      <c r="C82" s="6" t="s">
        <v>15</v>
      </c>
      <c r="D82" s="8">
        <v>4730881</v>
      </c>
      <c r="E82" s="9">
        <v>44776</v>
      </c>
      <c r="F82" s="9"/>
      <c r="G82" s="6"/>
      <c r="H82" s="7" t="s">
        <v>205</v>
      </c>
      <c r="I82" s="6" t="s">
        <v>206</v>
      </c>
      <c r="J82" s="6" t="s">
        <v>18</v>
      </c>
      <c r="K82" s="7" t="s">
        <v>19</v>
      </c>
      <c r="L82" s="7" t="s">
        <v>211</v>
      </c>
      <c r="M82" s="6" t="s">
        <v>21</v>
      </c>
      <c r="N82" s="6">
        <v>19</v>
      </c>
    </row>
    <row r="83" spans="1:14" x14ac:dyDescent="0.25">
      <c r="A83" s="6">
        <v>404</v>
      </c>
      <c r="B83" s="7" t="s">
        <v>212</v>
      </c>
      <c r="C83" s="6" t="s">
        <v>15</v>
      </c>
      <c r="D83" s="8">
        <v>950000</v>
      </c>
      <c r="E83" s="9">
        <v>43839</v>
      </c>
      <c r="F83" s="9">
        <v>44376</v>
      </c>
      <c r="G83" s="6">
        <v>1</v>
      </c>
      <c r="H83" s="7" t="s">
        <v>213</v>
      </c>
      <c r="I83" s="6" t="s">
        <v>206</v>
      </c>
      <c r="J83" s="6" t="s">
        <v>18</v>
      </c>
      <c r="K83" s="7" t="s">
        <v>19</v>
      </c>
      <c r="L83" s="7" t="s">
        <v>214</v>
      </c>
      <c r="M83" s="6" t="s">
        <v>21</v>
      </c>
      <c r="N83" s="6">
        <v>12</v>
      </c>
    </row>
    <row r="84" spans="1:14" x14ac:dyDescent="0.25">
      <c r="A84" s="6">
        <v>30</v>
      </c>
      <c r="B84" s="7" t="s">
        <v>215</v>
      </c>
      <c r="C84" s="6" t="s">
        <v>15</v>
      </c>
      <c r="D84" s="8">
        <v>800000</v>
      </c>
      <c r="E84" s="9">
        <v>43606</v>
      </c>
      <c r="F84" s="9"/>
      <c r="G84" s="6"/>
      <c r="H84" s="7" t="s">
        <v>216</v>
      </c>
      <c r="I84" s="6" t="s">
        <v>206</v>
      </c>
      <c r="J84" s="6" t="s">
        <v>18</v>
      </c>
      <c r="K84" s="7" t="s">
        <v>19</v>
      </c>
      <c r="L84" s="7" t="s">
        <v>217</v>
      </c>
      <c r="M84" s="6" t="s">
        <v>21</v>
      </c>
      <c r="N84" s="6">
        <v>4</v>
      </c>
    </row>
    <row r="85" spans="1:14" x14ac:dyDescent="0.25">
      <c r="A85" s="10">
        <v>1098</v>
      </c>
      <c r="B85" s="11" t="s">
        <v>218</v>
      </c>
      <c r="C85" s="10" t="s">
        <v>15</v>
      </c>
      <c r="D85" s="12">
        <v>2420477.06</v>
      </c>
      <c r="E85" s="13">
        <v>43893</v>
      </c>
      <c r="F85" s="13"/>
      <c r="G85" s="10"/>
      <c r="H85" s="11" t="s">
        <v>219</v>
      </c>
      <c r="I85" s="10" t="s">
        <v>220</v>
      </c>
      <c r="J85" s="10" t="s">
        <v>18</v>
      </c>
      <c r="K85" s="11" t="s">
        <v>19</v>
      </c>
      <c r="L85" s="11" t="s">
        <v>221</v>
      </c>
      <c r="M85" s="10" t="s">
        <v>21</v>
      </c>
      <c r="N85" s="10">
        <v>7</v>
      </c>
    </row>
    <row r="86" spans="1:14" x14ac:dyDescent="0.25">
      <c r="A86" s="6">
        <v>25294</v>
      </c>
      <c r="B86" s="7" t="s">
        <v>222</v>
      </c>
      <c r="C86" s="6" t="s">
        <v>15</v>
      </c>
      <c r="D86" s="8">
        <v>2835000</v>
      </c>
      <c r="E86" s="9">
        <v>44490</v>
      </c>
      <c r="F86" s="9"/>
      <c r="G86" s="6"/>
      <c r="H86" s="7" t="s">
        <v>219</v>
      </c>
      <c r="I86" s="6" t="s">
        <v>220</v>
      </c>
      <c r="J86" s="6" t="s">
        <v>18</v>
      </c>
      <c r="K86" s="7" t="s">
        <v>19</v>
      </c>
      <c r="L86" s="7" t="s">
        <v>223</v>
      </c>
      <c r="M86" s="6" t="s">
        <v>21</v>
      </c>
      <c r="N86" s="6">
        <v>6</v>
      </c>
    </row>
    <row r="87" spans="1:14" x14ac:dyDescent="0.25">
      <c r="A87" s="10">
        <v>26760</v>
      </c>
      <c r="B87" s="11" t="s">
        <v>224</v>
      </c>
      <c r="C87" s="10" t="s">
        <v>15</v>
      </c>
      <c r="D87" s="12">
        <v>2544890.13</v>
      </c>
      <c r="E87" s="13">
        <v>45029</v>
      </c>
      <c r="F87" s="13"/>
      <c r="G87" s="10"/>
      <c r="H87" s="11" t="s">
        <v>219</v>
      </c>
      <c r="I87" s="10" t="s">
        <v>220</v>
      </c>
      <c r="J87" s="10" t="s">
        <v>18</v>
      </c>
      <c r="K87" s="11" t="s">
        <v>19</v>
      </c>
      <c r="L87" s="11" t="s">
        <v>225</v>
      </c>
      <c r="M87" s="10" t="s">
        <v>21</v>
      </c>
      <c r="N87" s="10">
        <v>7</v>
      </c>
    </row>
    <row r="88" spans="1:14" x14ac:dyDescent="0.25">
      <c r="A88" s="6">
        <v>260</v>
      </c>
      <c r="B88" s="7" t="s">
        <v>226</v>
      </c>
      <c r="C88" s="6" t="s">
        <v>15</v>
      </c>
      <c r="D88" s="8">
        <v>767033</v>
      </c>
      <c r="E88" s="9">
        <v>43713</v>
      </c>
      <c r="F88" s="9"/>
      <c r="G88" s="6"/>
      <c r="H88" s="7" t="s">
        <v>227</v>
      </c>
      <c r="I88" s="6" t="s">
        <v>220</v>
      </c>
      <c r="J88" s="6" t="s">
        <v>18</v>
      </c>
      <c r="K88" s="7" t="s">
        <v>19</v>
      </c>
      <c r="L88" s="7" t="s">
        <v>228</v>
      </c>
      <c r="M88" s="6" t="s">
        <v>229</v>
      </c>
      <c r="N88" s="6">
        <v>7</v>
      </c>
    </row>
    <row r="89" spans="1:14" x14ac:dyDescent="0.25">
      <c r="A89" s="6">
        <v>1129</v>
      </c>
      <c r="B89" s="7" t="s">
        <v>230</v>
      </c>
      <c r="C89" s="6" t="s">
        <v>15</v>
      </c>
      <c r="D89" s="8">
        <v>1686120</v>
      </c>
      <c r="E89" s="9">
        <v>43928</v>
      </c>
      <c r="F89" s="9"/>
      <c r="G89" s="6"/>
      <c r="H89" s="7" t="s">
        <v>227</v>
      </c>
      <c r="I89" s="6" t="s">
        <v>220</v>
      </c>
      <c r="J89" s="6" t="s">
        <v>18</v>
      </c>
      <c r="K89" s="7" t="s">
        <v>19</v>
      </c>
      <c r="L89" s="7" t="s">
        <v>231</v>
      </c>
      <c r="M89" s="6" t="s">
        <v>21</v>
      </c>
      <c r="N89" s="6">
        <v>7</v>
      </c>
    </row>
    <row r="90" spans="1:14" x14ac:dyDescent="0.25">
      <c r="A90" s="6">
        <v>25592</v>
      </c>
      <c r="B90" s="7" t="s">
        <v>232</v>
      </c>
      <c r="C90" s="6" t="s">
        <v>15</v>
      </c>
      <c r="D90" s="8">
        <v>1300000</v>
      </c>
      <c r="E90" s="9">
        <v>44628</v>
      </c>
      <c r="F90" s="9"/>
      <c r="G90" s="6"/>
      <c r="H90" s="7" t="s">
        <v>233</v>
      </c>
      <c r="I90" s="6" t="s">
        <v>220</v>
      </c>
      <c r="J90" s="6" t="s">
        <v>18</v>
      </c>
      <c r="K90" s="7" t="s">
        <v>19</v>
      </c>
      <c r="L90" s="7" t="s">
        <v>234</v>
      </c>
      <c r="M90" s="6" t="s">
        <v>21</v>
      </c>
      <c r="N90" s="6">
        <v>6</v>
      </c>
    </row>
    <row r="91" spans="1:14" x14ac:dyDescent="0.25">
      <c r="A91" s="6">
        <v>24349</v>
      </c>
      <c r="B91" s="7" t="s">
        <v>235</v>
      </c>
      <c r="C91" s="6" t="s">
        <v>15</v>
      </c>
      <c r="D91" s="8">
        <v>1469966</v>
      </c>
      <c r="E91" s="9">
        <v>44245</v>
      </c>
      <c r="F91" s="9"/>
      <c r="G91" s="6"/>
      <c r="H91" s="7" t="s">
        <v>236</v>
      </c>
      <c r="I91" s="6" t="s">
        <v>220</v>
      </c>
      <c r="J91" s="6" t="s">
        <v>18</v>
      </c>
      <c r="K91" s="7" t="s">
        <v>19</v>
      </c>
      <c r="L91" s="7" t="s">
        <v>237</v>
      </c>
      <c r="M91" s="6" t="s">
        <v>21</v>
      </c>
      <c r="N91" s="6">
        <v>8</v>
      </c>
    </row>
    <row r="92" spans="1:14" x14ac:dyDescent="0.25">
      <c r="A92" s="6">
        <v>377</v>
      </c>
      <c r="B92" s="7" t="s">
        <v>238</v>
      </c>
      <c r="C92" s="6" t="s">
        <v>15</v>
      </c>
      <c r="D92" s="8">
        <v>857946.13</v>
      </c>
      <c r="E92" s="9">
        <v>43768</v>
      </c>
      <c r="F92" s="9"/>
      <c r="G92" s="6"/>
      <c r="H92" s="7" t="s">
        <v>239</v>
      </c>
      <c r="I92" s="6" t="s">
        <v>240</v>
      </c>
      <c r="J92" s="6" t="s">
        <v>18</v>
      </c>
      <c r="K92" s="7" t="s">
        <v>19</v>
      </c>
      <c r="L92" s="7" t="s">
        <v>241</v>
      </c>
      <c r="M92" s="6" t="s">
        <v>242</v>
      </c>
      <c r="N92" s="6">
        <v>7</v>
      </c>
    </row>
    <row r="93" spans="1:14" x14ac:dyDescent="0.25">
      <c r="A93" s="6">
        <v>1027</v>
      </c>
      <c r="B93" s="7" t="s">
        <v>243</v>
      </c>
      <c r="C93" s="6" t="s">
        <v>15</v>
      </c>
      <c r="D93" s="8">
        <v>4323941</v>
      </c>
      <c r="E93" s="9">
        <v>43859</v>
      </c>
      <c r="F93" s="9">
        <v>45029</v>
      </c>
      <c r="G93" s="6">
        <v>2</v>
      </c>
      <c r="H93" s="7" t="s">
        <v>244</v>
      </c>
      <c r="I93" s="6" t="s">
        <v>240</v>
      </c>
      <c r="J93" s="6" t="s">
        <v>18</v>
      </c>
      <c r="K93" s="7" t="s">
        <v>19</v>
      </c>
      <c r="L93" s="7" t="s">
        <v>245</v>
      </c>
      <c r="M93" s="6" t="s">
        <v>21</v>
      </c>
      <c r="N93" s="6">
        <v>19</v>
      </c>
    </row>
    <row r="94" spans="1:14" x14ac:dyDescent="0.25">
      <c r="A94" s="6">
        <v>25181</v>
      </c>
      <c r="B94" s="7" t="s">
        <v>246</v>
      </c>
      <c r="C94" s="6" t="s">
        <v>72</v>
      </c>
      <c r="D94" s="8">
        <v>600000</v>
      </c>
      <c r="E94" s="9">
        <v>44501</v>
      </c>
      <c r="F94" s="9"/>
      <c r="G94" s="6"/>
      <c r="H94" s="7" t="s">
        <v>244</v>
      </c>
      <c r="I94" s="6" t="s">
        <v>240</v>
      </c>
      <c r="J94" s="6" t="s">
        <v>18</v>
      </c>
      <c r="K94" s="7" t="s">
        <v>19</v>
      </c>
      <c r="L94" s="7" t="s">
        <v>247</v>
      </c>
      <c r="M94" s="6" t="s">
        <v>21</v>
      </c>
      <c r="N94" s="6">
        <v>6</v>
      </c>
    </row>
    <row r="95" spans="1:14" x14ac:dyDescent="0.25">
      <c r="A95" s="6">
        <v>515</v>
      </c>
      <c r="B95" s="7" t="s">
        <v>248</v>
      </c>
      <c r="C95" s="6" t="s">
        <v>15</v>
      </c>
      <c r="D95" s="8">
        <v>3200000</v>
      </c>
      <c r="E95" s="9">
        <v>43790</v>
      </c>
      <c r="F95" s="9">
        <v>44628</v>
      </c>
      <c r="G95" s="6">
        <v>2</v>
      </c>
      <c r="H95" s="7" t="s">
        <v>249</v>
      </c>
      <c r="I95" s="6" t="s">
        <v>240</v>
      </c>
      <c r="J95" s="6" t="s">
        <v>18</v>
      </c>
      <c r="K95" s="7" t="s">
        <v>191</v>
      </c>
      <c r="L95" s="7" t="s">
        <v>250</v>
      </c>
      <c r="M95" s="6" t="s">
        <v>21</v>
      </c>
      <c r="N95" s="6">
        <v>12</v>
      </c>
    </row>
    <row r="96" spans="1:14" x14ac:dyDescent="0.25">
      <c r="A96" s="6">
        <v>26734</v>
      </c>
      <c r="B96" s="7" t="s">
        <v>251</v>
      </c>
      <c r="C96" s="6" t="s">
        <v>15</v>
      </c>
      <c r="D96" s="8">
        <v>4600000</v>
      </c>
      <c r="E96" s="9">
        <v>45014</v>
      </c>
      <c r="F96" s="9"/>
      <c r="G96" s="6"/>
      <c r="H96" s="7" t="s">
        <v>252</v>
      </c>
      <c r="I96" s="6" t="s">
        <v>240</v>
      </c>
      <c r="J96" s="6" t="s">
        <v>18</v>
      </c>
      <c r="K96" s="7" t="s">
        <v>19</v>
      </c>
      <c r="L96" s="7" t="s">
        <v>253</v>
      </c>
      <c r="M96" s="6" t="s">
        <v>21</v>
      </c>
      <c r="N96" s="6">
        <v>18</v>
      </c>
    </row>
    <row r="97" spans="1:14" x14ac:dyDescent="0.25">
      <c r="A97" s="6">
        <v>110</v>
      </c>
      <c r="B97" s="7" t="s">
        <v>254</v>
      </c>
      <c r="C97" s="6" t="s">
        <v>15</v>
      </c>
      <c r="D97" s="8">
        <v>999108</v>
      </c>
      <c r="E97" s="9">
        <v>43732</v>
      </c>
      <c r="F97" s="9">
        <v>43908</v>
      </c>
      <c r="G97" s="6"/>
      <c r="H97" s="7" t="s">
        <v>255</v>
      </c>
      <c r="I97" s="6" t="s">
        <v>256</v>
      </c>
      <c r="J97" s="6" t="s">
        <v>18</v>
      </c>
      <c r="K97" s="7" t="s">
        <v>19</v>
      </c>
      <c r="L97" s="7" t="s">
        <v>257</v>
      </c>
      <c r="M97" s="6" t="s">
        <v>21</v>
      </c>
      <c r="N97" s="6">
        <v>8</v>
      </c>
    </row>
    <row r="98" spans="1:14" x14ac:dyDescent="0.25">
      <c r="A98" s="6">
        <v>794</v>
      </c>
      <c r="B98" s="7" t="s">
        <v>258</v>
      </c>
      <c r="C98" s="6" t="s">
        <v>15</v>
      </c>
      <c r="D98" s="8">
        <v>987700</v>
      </c>
      <c r="E98" s="9">
        <v>43893</v>
      </c>
      <c r="F98" s="9">
        <v>44832</v>
      </c>
      <c r="G98" s="6">
        <v>1</v>
      </c>
      <c r="H98" s="7" t="s">
        <v>255</v>
      </c>
      <c r="I98" s="6" t="s">
        <v>256</v>
      </c>
      <c r="J98" s="6" t="s">
        <v>18</v>
      </c>
      <c r="K98" s="7" t="s">
        <v>19</v>
      </c>
      <c r="L98" s="7" t="s">
        <v>259</v>
      </c>
      <c r="M98" s="6" t="s">
        <v>21</v>
      </c>
      <c r="N98" s="6">
        <v>10</v>
      </c>
    </row>
    <row r="99" spans="1:14" x14ac:dyDescent="0.25">
      <c r="A99" s="6">
        <v>1066</v>
      </c>
      <c r="B99" s="7" t="s">
        <v>260</v>
      </c>
      <c r="C99" s="6" t="s">
        <v>15</v>
      </c>
      <c r="D99" s="8">
        <v>990000</v>
      </c>
      <c r="E99" s="9">
        <v>44139</v>
      </c>
      <c r="F99" s="9"/>
      <c r="G99" s="6"/>
      <c r="H99" s="7" t="s">
        <v>255</v>
      </c>
      <c r="I99" s="6" t="s">
        <v>256</v>
      </c>
      <c r="J99" s="6" t="s">
        <v>18</v>
      </c>
      <c r="K99" s="7" t="s">
        <v>19</v>
      </c>
      <c r="L99" s="7" t="s">
        <v>261</v>
      </c>
      <c r="M99" s="6" t="s">
        <v>21</v>
      </c>
      <c r="N99" s="6">
        <v>8</v>
      </c>
    </row>
    <row r="100" spans="1:14" x14ac:dyDescent="0.25">
      <c r="A100" s="6">
        <v>25302</v>
      </c>
      <c r="B100" s="7" t="s">
        <v>262</v>
      </c>
      <c r="C100" s="6" t="s">
        <v>15</v>
      </c>
      <c r="D100" s="8">
        <v>2578710.31</v>
      </c>
      <c r="E100" s="9">
        <v>44555</v>
      </c>
      <c r="F100" s="9"/>
      <c r="G100" s="6"/>
      <c r="H100" s="7" t="s">
        <v>255</v>
      </c>
      <c r="I100" s="6" t="s">
        <v>256</v>
      </c>
      <c r="J100" s="6" t="s">
        <v>18</v>
      </c>
      <c r="K100" s="7" t="s">
        <v>19</v>
      </c>
      <c r="L100" s="7" t="s">
        <v>263</v>
      </c>
      <c r="M100" s="6" t="s">
        <v>21</v>
      </c>
      <c r="N100" s="6">
        <v>6</v>
      </c>
    </row>
    <row r="101" spans="1:14" x14ac:dyDescent="0.25">
      <c r="A101" s="6">
        <v>481</v>
      </c>
      <c r="B101" s="7" t="s">
        <v>264</v>
      </c>
      <c r="C101" s="6" t="s">
        <v>15</v>
      </c>
      <c r="D101" s="8">
        <v>987400</v>
      </c>
      <c r="E101" s="9">
        <v>43843</v>
      </c>
      <c r="F101" s="9">
        <v>44574</v>
      </c>
      <c r="G101" s="6">
        <v>1</v>
      </c>
      <c r="H101" s="7" t="s">
        <v>265</v>
      </c>
      <c r="I101" s="6" t="s">
        <v>256</v>
      </c>
      <c r="J101" s="6" t="s">
        <v>18</v>
      </c>
      <c r="K101" s="7" t="s">
        <v>19</v>
      </c>
      <c r="L101" s="7" t="s">
        <v>266</v>
      </c>
      <c r="M101" s="6" t="s">
        <v>21</v>
      </c>
      <c r="N101" s="6">
        <v>4</v>
      </c>
    </row>
    <row r="102" spans="1:14" x14ac:dyDescent="0.25">
      <c r="A102" s="6">
        <v>138</v>
      </c>
      <c r="B102" s="7" t="s">
        <v>267</v>
      </c>
      <c r="C102" s="6" t="s">
        <v>15</v>
      </c>
      <c r="D102" s="8">
        <v>974562.55</v>
      </c>
      <c r="E102" s="9">
        <v>43685</v>
      </c>
      <c r="F102" s="9">
        <v>44245</v>
      </c>
      <c r="G102" s="6"/>
      <c r="H102" s="7" t="s">
        <v>268</v>
      </c>
      <c r="I102" s="6" t="s">
        <v>269</v>
      </c>
      <c r="J102" s="6" t="s">
        <v>18</v>
      </c>
      <c r="K102" s="7" t="s">
        <v>19</v>
      </c>
      <c r="L102" s="7" t="s">
        <v>270</v>
      </c>
      <c r="M102" s="6" t="s">
        <v>21</v>
      </c>
      <c r="N102" s="6">
        <v>10</v>
      </c>
    </row>
    <row r="103" spans="1:14" x14ac:dyDescent="0.25">
      <c r="A103" s="6">
        <v>780</v>
      </c>
      <c r="B103" s="7" t="s">
        <v>271</v>
      </c>
      <c r="C103" s="6" t="s">
        <v>15</v>
      </c>
      <c r="D103" s="8">
        <v>2000000</v>
      </c>
      <c r="E103" s="9">
        <v>43807</v>
      </c>
      <c r="F103" s="9"/>
      <c r="G103" s="6"/>
      <c r="H103" s="7" t="s">
        <v>268</v>
      </c>
      <c r="I103" s="6" t="s">
        <v>269</v>
      </c>
      <c r="J103" s="6" t="s">
        <v>18</v>
      </c>
      <c r="K103" s="7" t="s">
        <v>19</v>
      </c>
      <c r="L103" s="7" t="s">
        <v>52</v>
      </c>
      <c r="M103" s="6" t="s">
        <v>21</v>
      </c>
      <c r="N103" s="6">
        <v>5</v>
      </c>
    </row>
    <row r="104" spans="1:14" x14ac:dyDescent="0.25">
      <c r="A104" s="6">
        <v>802</v>
      </c>
      <c r="B104" s="7" t="s">
        <v>272</v>
      </c>
      <c r="C104" s="6" t="s">
        <v>15</v>
      </c>
      <c r="D104" s="8">
        <v>5000000</v>
      </c>
      <c r="E104" s="9">
        <v>43901</v>
      </c>
      <c r="F104" s="9">
        <v>44462</v>
      </c>
      <c r="G104" s="6">
        <v>1</v>
      </c>
      <c r="H104" s="7" t="s">
        <v>268</v>
      </c>
      <c r="I104" s="6" t="s">
        <v>269</v>
      </c>
      <c r="J104" s="6" t="s">
        <v>18</v>
      </c>
      <c r="K104" s="7" t="s">
        <v>19</v>
      </c>
      <c r="L104" s="7" t="s">
        <v>273</v>
      </c>
      <c r="M104" s="6" t="s">
        <v>21</v>
      </c>
      <c r="N104" s="6">
        <v>20</v>
      </c>
    </row>
    <row r="105" spans="1:14" x14ac:dyDescent="0.25">
      <c r="A105" s="6">
        <v>1045</v>
      </c>
      <c r="B105" s="7" t="s">
        <v>274</v>
      </c>
      <c r="C105" s="6" t="s">
        <v>15</v>
      </c>
      <c r="D105" s="8">
        <v>1900000</v>
      </c>
      <c r="E105" s="9">
        <v>43870</v>
      </c>
      <c r="F105" s="9">
        <v>44819</v>
      </c>
      <c r="G105" s="6">
        <v>2</v>
      </c>
      <c r="H105" s="7" t="s">
        <v>268</v>
      </c>
      <c r="I105" s="6" t="s">
        <v>269</v>
      </c>
      <c r="J105" s="6" t="s">
        <v>18</v>
      </c>
      <c r="K105" s="7" t="s">
        <v>19</v>
      </c>
      <c r="L105" s="7" t="s">
        <v>275</v>
      </c>
      <c r="M105" s="6" t="s">
        <v>21</v>
      </c>
      <c r="N105" s="6">
        <v>8</v>
      </c>
    </row>
    <row r="106" spans="1:14" x14ac:dyDescent="0.25">
      <c r="A106" s="6">
        <v>1141</v>
      </c>
      <c r="B106" s="7" t="s">
        <v>276</v>
      </c>
      <c r="C106" s="6" t="s">
        <v>15</v>
      </c>
      <c r="D106" s="8">
        <v>4199377</v>
      </c>
      <c r="E106" s="9">
        <v>44061</v>
      </c>
      <c r="F106" s="9">
        <v>45057</v>
      </c>
      <c r="G106" s="6">
        <v>2</v>
      </c>
      <c r="H106" s="7" t="s">
        <v>268</v>
      </c>
      <c r="I106" s="6" t="s">
        <v>269</v>
      </c>
      <c r="J106" s="6" t="s">
        <v>18</v>
      </c>
      <c r="K106" s="7" t="s">
        <v>19</v>
      </c>
      <c r="L106" s="7" t="s">
        <v>277</v>
      </c>
      <c r="M106" s="6" t="s">
        <v>21</v>
      </c>
      <c r="N106" s="6">
        <v>12</v>
      </c>
    </row>
    <row r="107" spans="1:14" x14ac:dyDescent="0.25">
      <c r="A107" s="10">
        <v>26854</v>
      </c>
      <c r="B107" s="11" t="s">
        <v>278</v>
      </c>
      <c r="C107" s="10" t="s">
        <v>15</v>
      </c>
      <c r="D107" s="12">
        <v>3911657</v>
      </c>
      <c r="E107" s="13">
        <v>45057</v>
      </c>
      <c r="F107" s="13">
        <v>45075</v>
      </c>
      <c r="G107" s="10">
        <v>1</v>
      </c>
      <c r="H107" s="11" t="s">
        <v>268</v>
      </c>
      <c r="I107" s="10" t="s">
        <v>269</v>
      </c>
      <c r="J107" s="10" t="s">
        <v>18</v>
      </c>
      <c r="K107" s="11" t="s">
        <v>19</v>
      </c>
      <c r="L107" s="11" t="s">
        <v>279</v>
      </c>
      <c r="M107" s="10" t="s">
        <v>21</v>
      </c>
      <c r="N107" s="10">
        <v>12</v>
      </c>
    </row>
    <row r="108" spans="1:14" x14ac:dyDescent="0.25">
      <c r="A108" s="6">
        <v>24237</v>
      </c>
      <c r="B108" s="7" t="s">
        <v>280</v>
      </c>
      <c r="C108" s="6" t="s">
        <v>281</v>
      </c>
      <c r="D108" s="8">
        <v>4000000</v>
      </c>
      <c r="E108" s="9">
        <v>44217</v>
      </c>
      <c r="F108" s="9"/>
      <c r="G108" s="6"/>
      <c r="H108" s="7" t="s">
        <v>268</v>
      </c>
      <c r="I108" s="6" t="s">
        <v>269</v>
      </c>
      <c r="J108" s="6" t="s">
        <v>18</v>
      </c>
      <c r="K108" s="7" t="s">
        <v>19</v>
      </c>
      <c r="L108" s="7" t="s">
        <v>282</v>
      </c>
      <c r="M108" s="6" t="s">
        <v>21</v>
      </c>
      <c r="N108" s="6">
        <v>14</v>
      </c>
    </row>
    <row r="109" spans="1:14" x14ac:dyDescent="0.25">
      <c r="A109" s="6">
        <v>24647</v>
      </c>
      <c r="B109" s="7" t="s">
        <v>283</v>
      </c>
      <c r="C109" s="6" t="s">
        <v>15</v>
      </c>
      <c r="D109" s="8">
        <v>991443</v>
      </c>
      <c r="E109" s="9">
        <v>44320</v>
      </c>
      <c r="F109" s="9"/>
      <c r="G109" s="6"/>
      <c r="H109" s="7" t="s">
        <v>268</v>
      </c>
      <c r="I109" s="6" t="s">
        <v>269</v>
      </c>
      <c r="J109" s="6" t="s">
        <v>18</v>
      </c>
      <c r="K109" s="7" t="s">
        <v>19</v>
      </c>
      <c r="L109" s="7" t="s">
        <v>284</v>
      </c>
      <c r="M109" s="6" t="s">
        <v>21</v>
      </c>
      <c r="N109" s="6">
        <v>13</v>
      </c>
    </row>
    <row r="110" spans="1:14" x14ac:dyDescent="0.25">
      <c r="A110" s="6">
        <v>25559</v>
      </c>
      <c r="B110" s="7" t="s">
        <v>285</v>
      </c>
      <c r="C110" s="6" t="s">
        <v>15</v>
      </c>
      <c r="D110" s="8">
        <v>862940</v>
      </c>
      <c r="E110" s="9">
        <v>44584</v>
      </c>
      <c r="F110" s="9">
        <v>44909</v>
      </c>
      <c r="G110" s="6">
        <v>1</v>
      </c>
      <c r="H110" s="7" t="s">
        <v>268</v>
      </c>
      <c r="I110" s="6" t="s">
        <v>269</v>
      </c>
      <c r="J110" s="6" t="s">
        <v>18</v>
      </c>
      <c r="K110" s="7" t="s">
        <v>19</v>
      </c>
      <c r="L110" s="7" t="s">
        <v>286</v>
      </c>
      <c r="M110" s="6" t="s">
        <v>21</v>
      </c>
      <c r="N110" s="6">
        <v>7</v>
      </c>
    </row>
    <row r="111" spans="1:14" x14ac:dyDescent="0.25">
      <c r="A111" s="6">
        <v>25621</v>
      </c>
      <c r="B111" s="7" t="s">
        <v>287</v>
      </c>
      <c r="C111" s="6" t="s">
        <v>15</v>
      </c>
      <c r="D111" s="8">
        <v>1436076</v>
      </c>
      <c r="E111" s="9">
        <v>44584</v>
      </c>
      <c r="F111" s="9"/>
      <c r="G111" s="6"/>
      <c r="H111" s="7" t="s">
        <v>268</v>
      </c>
      <c r="I111" s="6" t="s">
        <v>269</v>
      </c>
      <c r="J111" s="6" t="s">
        <v>18</v>
      </c>
      <c r="K111" s="7" t="s">
        <v>19</v>
      </c>
      <c r="L111" s="7" t="s">
        <v>288</v>
      </c>
      <c r="M111" s="6" t="s">
        <v>21</v>
      </c>
      <c r="N111" s="6">
        <v>6</v>
      </c>
    </row>
    <row r="112" spans="1:14" x14ac:dyDescent="0.25">
      <c r="A112" s="6">
        <v>25870</v>
      </c>
      <c r="B112" s="7" t="s">
        <v>289</v>
      </c>
      <c r="C112" s="6" t="s">
        <v>112</v>
      </c>
      <c r="D112" s="8">
        <v>300000</v>
      </c>
      <c r="E112" s="9">
        <v>44767</v>
      </c>
      <c r="F112" s="9"/>
      <c r="G112" s="6"/>
      <c r="H112" s="7" t="s">
        <v>268</v>
      </c>
      <c r="I112" s="6" t="s">
        <v>269</v>
      </c>
      <c r="J112" s="6" t="s">
        <v>18</v>
      </c>
      <c r="K112" s="7" t="s">
        <v>19</v>
      </c>
      <c r="L112" s="7" t="s">
        <v>290</v>
      </c>
      <c r="M112" s="6" t="s">
        <v>21</v>
      </c>
      <c r="N112" s="6">
        <v>6</v>
      </c>
    </row>
    <row r="113" spans="1:14" x14ac:dyDescent="0.25">
      <c r="A113" s="6">
        <v>25871</v>
      </c>
      <c r="B113" s="7" t="s">
        <v>289</v>
      </c>
      <c r="C113" s="6" t="s">
        <v>15</v>
      </c>
      <c r="D113" s="8">
        <v>3713132</v>
      </c>
      <c r="E113" s="9">
        <v>44952</v>
      </c>
      <c r="F113" s="9"/>
      <c r="G113" s="6"/>
      <c r="H113" s="7" t="s">
        <v>268</v>
      </c>
      <c r="I113" s="6" t="s">
        <v>269</v>
      </c>
      <c r="J113" s="6" t="s">
        <v>18</v>
      </c>
      <c r="K113" s="7" t="s">
        <v>19</v>
      </c>
      <c r="L113" s="7" t="s">
        <v>291</v>
      </c>
      <c r="M113" s="6" t="s">
        <v>21</v>
      </c>
      <c r="N113" s="6">
        <v>6</v>
      </c>
    </row>
    <row r="114" spans="1:14" x14ac:dyDescent="0.25">
      <c r="A114" s="6">
        <v>25895</v>
      </c>
      <c r="B114" s="7" t="s">
        <v>292</v>
      </c>
      <c r="C114" s="6" t="s">
        <v>15</v>
      </c>
      <c r="D114" s="8">
        <v>1820591</v>
      </c>
      <c r="E114" s="9">
        <v>44907</v>
      </c>
      <c r="F114" s="9"/>
      <c r="G114" s="6"/>
      <c r="H114" s="7" t="s">
        <v>268</v>
      </c>
      <c r="I114" s="6" t="s">
        <v>269</v>
      </c>
      <c r="J114" s="6" t="s">
        <v>18</v>
      </c>
      <c r="K114" s="7" t="s">
        <v>19</v>
      </c>
      <c r="L114" s="7" t="s">
        <v>293</v>
      </c>
      <c r="M114" s="6" t="s">
        <v>21</v>
      </c>
      <c r="N114" s="6">
        <v>8</v>
      </c>
    </row>
    <row r="115" spans="1:14" x14ac:dyDescent="0.25">
      <c r="A115" s="6">
        <v>25942</v>
      </c>
      <c r="B115" s="7" t="s">
        <v>294</v>
      </c>
      <c r="C115" s="6" t="s">
        <v>15</v>
      </c>
      <c r="D115" s="8">
        <v>5000000</v>
      </c>
      <c r="E115" s="9">
        <v>44840</v>
      </c>
      <c r="F115" s="9"/>
      <c r="G115" s="6"/>
      <c r="H115" s="7" t="s">
        <v>268</v>
      </c>
      <c r="I115" s="6" t="s">
        <v>269</v>
      </c>
      <c r="J115" s="6" t="s">
        <v>18</v>
      </c>
      <c r="K115" s="7" t="s">
        <v>19</v>
      </c>
      <c r="L115" s="7" t="s">
        <v>89</v>
      </c>
      <c r="M115" s="6" t="s">
        <v>21</v>
      </c>
      <c r="N115" s="6">
        <v>12</v>
      </c>
    </row>
    <row r="116" spans="1:14" x14ac:dyDescent="0.25">
      <c r="A116" s="6">
        <v>914</v>
      </c>
      <c r="B116" s="7" t="s">
        <v>295</v>
      </c>
      <c r="C116" s="6" t="s">
        <v>15</v>
      </c>
      <c r="D116" s="8">
        <v>999900</v>
      </c>
      <c r="E116" s="9">
        <v>44089</v>
      </c>
      <c r="F116" s="9"/>
      <c r="G116" s="6"/>
      <c r="H116" s="7" t="s">
        <v>296</v>
      </c>
      <c r="I116" s="6" t="s">
        <v>269</v>
      </c>
      <c r="J116" s="6" t="s">
        <v>18</v>
      </c>
      <c r="K116" s="7" t="s">
        <v>19</v>
      </c>
      <c r="L116" s="7" t="s">
        <v>297</v>
      </c>
      <c r="M116" s="6" t="s">
        <v>28</v>
      </c>
      <c r="N116" s="6">
        <v>6</v>
      </c>
    </row>
    <row r="117" spans="1:14" x14ac:dyDescent="0.25">
      <c r="A117" s="6">
        <v>18</v>
      </c>
      <c r="B117" s="7" t="s">
        <v>298</v>
      </c>
      <c r="C117" s="6" t="s">
        <v>15</v>
      </c>
      <c r="D117" s="8">
        <v>4967475</v>
      </c>
      <c r="E117" s="9">
        <v>43600</v>
      </c>
      <c r="F117" s="9">
        <v>44980</v>
      </c>
      <c r="G117" s="6">
        <v>1</v>
      </c>
      <c r="H117" s="7" t="s">
        <v>299</v>
      </c>
      <c r="I117" s="6" t="s">
        <v>269</v>
      </c>
      <c r="J117" s="6" t="s">
        <v>18</v>
      </c>
      <c r="K117" s="7" t="s">
        <v>19</v>
      </c>
      <c r="L117" s="7" t="s">
        <v>300</v>
      </c>
      <c r="M117" s="6" t="s">
        <v>21</v>
      </c>
      <c r="N117" s="6">
        <v>14</v>
      </c>
    </row>
    <row r="118" spans="1:14" x14ac:dyDescent="0.25">
      <c r="A118" s="6">
        <v>276</v>
      </c>
      <c r="B118" s="7" t="s">
        <v>301</v>
      </c>
      <c r="C118" s="6" t="s">
        <v>15</v>
      </c>
      <c r="D118" s="8">
        <v>1601261.4</v>
      </c>
      <c r="E118" s="9">
        <v>43807</v>
      </c>
      <c r="F118" s="9">
        <v>44847</v>
      </c>
      <c r="G118" s="6">
        <v>1</v>
      </c>
      <c r="H118" s="7" t="s">
        <v>299</v>
      </c>
      <c r="I118" s="6" t="s">
        <v>269</v>
      </c>
      <c r="J118" s="6" t="s">
        <v>18</v>
      </c>
      <c r="K118" s="7" t="s">
        <v>19</v>
      </c>
      <c r="L118" s="7" t="s">
        <v>302</v>
      </c>
      <c r="M118" s="6" t="s">
        <v>21</v>
      </c>
      <c r="N118" s="6">
        <v>20</v>
      </c>
    </row>
    <row r="119" spans="1:14" x14ac:dyDescent="0.25">
      <c r="A119" s="6">
        <v>26600</v>
      </c>
      <c r="B119" s="7" t="s">
        <v>303</v>
      </c>
      <c r="C119" s="6" t="s">
        <v>15</v>
      </c>
      <c r="D119" s="8">
        <v>923105.16</v>
      </c>
      <c r="E119" s="9">
        <v>45026</v>
      </c>
      <c r="F119" s="9"/>
      <c r="G119" s="6">
        <v>1</v>
      </c>
      <c r="H119" s="7" t="s">
        <v>299</v>
      </c>
      <c r="I119" s="6" t="s">
        <v>269</v>
      </c>
      <c r="J119" s="6" t="s">
        <v>18</v>
      </c>
      <c r="K119" s="7" t="s">
        <v>19</v>
      </c>
      <c r="L119" s="7" t="s">
        <v>304</v>
      </c>
      <c r="M119" s="6" t="s">
        <v>21</v>
      </c>
      <c r="N119" s="6">
        <v>11</v>
      </c>
    </row>
    <row r="120" spans="1:14" x14ac:dyDescent="0.25">
      <c r="A120" s="6">
        <v>693</v>
      </c>
      <c r="B120" s="7" t="s">
        <v>305</v>
      </c>
      <c r="C120" s="6" t="s">
        <v>15</v>
      </c>
      <c r="D120" s="8">
        <v>944357</v>
      </c>
      <c r="E120" s="9">
        <v>43720</v>
      </c>
      <c r="F120" s="9">
        <v>43824</v>
      </c>
      <c r="G120" s="6"/>
      <c r="H120" s="7" t="s">
        <v>306</v>
      </c>
      <c r="I120" s="6" t="s">
        <v>269</v>
      </c>
      <c r="J120" s="6" t="s">
        <v>18</v>
      </c>
      <c r="K120" s="7" t="s">
        <v>19</v>
      </c>
      <c r="L120" s="7" t="s">
        <v>307</v>
      </c>
      <c r="M120" s="6" t="s">
        <v>28</v>
      </c>
      <c r="N120" s="6">
        <v>5</v>
      </c>
    </row>
    <row r="121" spans="1:14" x14ac:dyDescent="0.25">
      <c r="A121" s="6">
        <v>985</v>
      </c>
      <c r="B121" s="7" t="s">
        <v>308</v>
      </c>
      <c r="C121" s="6" t="s">
        <v>15</v>
      </c>
      <c r="D121" s="8">
        <v>4070007</v>
      </c>
      <c r="E121" s="9">
        <v>43859</v>
      </c>
      <c r="F121" s="9"/>
      <c r="G121" s="6"/>
      <c r="H121" s="7" t="s">
        <v>309</v>
      </c>
      <c r="I121" s="6" t="s">
        <v>269</v>
      </c>
      <c r="J121" s="6" t="s">
        <v>18</v>
      </c>
      <c r="K121" s="7" t="s">
        <v>19</v>
      </c>
      <c r="L121" s="7" t="s">
        <v>310</v>
      </c>
      <c r="M121" s="6" t="s">
        <v>21</v>
      </c>
      <c r="N121" s="6">
        <v>14</v>
      </c>
    </row>
    <row r="122" spans="1:14" x14ac:dyDescent="0.25">
      <c r="A122" s="6">
        <v>24505</v>
      </c>
      <c r="B122" s="7" t="s">
        <v>311</v>
      </c>
      <c r="C122" s="6" t="s">
        <v>15</v>
      </c>
      <c r="D122" s="8">
        <v>327635</v>
      </c>
      <c r="E122" s="9">
        <v>44308</v>
      </c>
      <c r="F122" s="9"/>
      <c r="G122" s="6"/>
      <c r="H122" s="7" t="s">
        <v>309</v>
      </c>
      <c r="I122" s="6" t="s">
        <v>269</v>
      </c>
      <c r="J122" s="6" t="s">
        <v>18</v>
      </c>
      <c r="K122" s="7" t="s">
        <v>19</v>
      </c>
      <c r="L122" s="7" t="s">
        <v>312</v>
      </c>
      <c r="M122" s="6" t="s">
        <v>21</v>
      </c>
      <c r="N122" s="6">
        <v>6</v>
      </c>
    </row>
    <row r="123" spans="1:14" x14ac:dyDescent="0.25">
      <c r="A123" s="6">
        <v>25035</v>
      </c>
      <c r="B123" s="7" t="s">
        <v>313</v>
      </c>
      <c r="C123" s="6" t="s">
        <v>72</v>
      </c>
      <c r="D123" s="8">
        <v>500000</v>
      </c>
      <c r="E123" s="9">
        <v>44490</v>
      </c>
      <c r="F123" s="9"/>
      <c r="G123" s="6"/>
      <c r="H123" s="7" t="s">
        <v>314</v>
      </c>
      <c r="I123" s="6" t="s">
        <v>269</v>
      </c>
      <c r="J123" s="6" t="s">
        <v>18</v>
      </c>
      <c r="K123" s="7" t="s">
        <v>186</v>
      </c>
      <c r="L123" s="7" t="s">
        <v>315</v>
      </c>
      <c r="M123" s="6" t="s">
        <v>21</v>
      </c>
      <c r="N123" s="6">
        <v>10</v>
      </c>
    </row>
    <row r="124" spans="1:14" x14ac:dyDescent="0.25">
      <c r="A124" s="6">
        <v>62</v>
      </c>
      <c r="B124" s="7" t="s">
        <v>316</v>
      </c>
      <c r="C124" s="6" t="s">
        <v>15</v>
      </c>
      <c r="D124" s="8">
        <v>4868830.49</v>
      </c>
      <c r="E124" s="9">
        <v>43731</v>
      </c>
      <c r="F124" s="9">
        <v>43853</v>
      </c>
      <c r="G124" s="6"/>
      <c r="H124" s="7" t="s">
        <v>317</v>
      </c>
      <c r="I124" s="6" t="s">
        <v>269</v>
      </c>
      <c r="J124" s="6" t="s">
        <v>18</v>
      </c>
      <c r="K124" s="7" t="s">
        <v>19</v>
      </c>
      <c r="L124" s="7" t="s">
        <v>318</v>
      </c>
      <c r="M124" s="6" t="s">
        <v>21</v>
      </c>
      <c r="N124" s="6">
        <v>16</v>
      </c>
    </row>
    <row r="125" spans="1:14" x14ac:dyDescent="0.25">
      <c r="A125" s="6">
        <v>154</v>
      </c>
      <c r="B125" s="7" t="s">
        <v>319</v>
      </c>
      <c r="C125" s="6" t="s">
        <v>15</v>
      </c>
      <c r="D125" s="8">
        <v>800000</v>
      </c>
      <c r="E125" s="9">
        <v>43654</v>
      </c>
      <c r="F125" s="9"/>
      <c r="G125" s="6"/>
      <c r="H125" s="7" t="s">
        <v>317</v>
      </c>
      <c r="I125" s="6" t="s">
        <v>269</v>
      </c>
      <c r="J125" s="6" t="s">
        <v>18</v>
      </c>
      <c r="K125" s="7" t="s">
        <v>19</v>
      </c>
      <c r="L125" s="7" t="s">
        <v>320</v>
      </c>
      <c r="M125" s="6" t="s">
        <v>21</v>
      </c>
      <c r="N125" s="6">
        <v>7</v>
      </c>
    </row>
    <row r="126" spans="1:14" x14ac:dyDescent="0.25">
      <c r="A126" s="6">
        <v>290</v>
      </c>
      <c r="B126" s="7" t="s">
        <v>321</v>
      </c>
      <c r="C126" s="6" t="s">
        <v>15</v>
      </c>
      <c r="D126" s="8">
        <v>938699</v>
      </c>
      <c r="E126" s="9">
        <v>43783</v>
      </c>
      <c r="F126" s="9">
        <v>44441</v>
      </c>
      <c r="G126" s="6">
        <v>1</v>
      </c>
      <c r="H126" s="7" t="s">
        <v>317</v>
      </c>
      <c r="I126" s="6" t="s">
        <v>269</v>
      </c>
      <c r="J126" s="6" t="s">
        <v>18</v>
      </c>
      <c r="K126" s="7" t="s">
        <v>19</v>
      </c>
      <c r="L126" s="7" t="s">
        <v>322</v>
      </c>
      <c r="M126" s="6" t="s">
        <v>21</v>
      </c>
      <c r="N126" s="6">
        <v>8</v>
      </c>
    </row>
    <row r="127" spans="1:14" x14ac:dyDescent="0.25">
      <c r="A127" s="6">
        <v>314</v>
      </c>
      <c r="B127" s="7" t="s">
        <v>323</v>
      </c>
      <c r="C127" s="6" t="s">
        <v>15</v>
      </c>
      <c r="D127" s="8">
        <v>5000000</v>
      </c>
      <c r="E127" s="9">
        <v>43732</v>
      </c>
      <c r="F127" s="9">
        <v>44423</v>
      </c>
      <c r="G127" s="6">
        <v>1</v>
      </c>
      <c r="H127" s="7" t="s">
        <v>317</v>
      </c>
      <c r="I127" s="6" t="s">
        <v>269</v>
      </c>
      <c r="J127" s="6" t="s">
        <v>18</v>
      </c>
      <c r="K127" s="7" t="s">
        <v>19</v>
      </c>
      <c r="L127" s="7" t="s">
        <v>324</v>
      </c>
      <c r="M127" s="6" t="s">
        <v>21</v>
      </c>
      <c r="N127" s="6">
        <v>20</v>
      </c>
    </row>
    <row r="128" spans="1:14" x14ac:dyDescent="0.25">
      <c r="A128" s="6">
        <v>808</v>
      </c>
      <c r="B128" s="7" t="s">
        <v>325</v>
      </c>
      <c r="C128" s="6" t="s">
        <v>15</v>
      </c>
      <c r="D128" s="8">
        <v>3546980</v>
      </c>
      <c r="E128" s="9">
        <v>43856</v>
      </c>
      <c r="F128" s="9">
        <v>44959</v>
      </c>
      <c r="G128" s="6">
        <v>1</v>
      </c>
      <c r="H128" s="7" t="s">
        <v>317</v>
      </c>
      <c r="I128" s="6" t="s">
        <v>269</v>
      </c>
      <c r="J128" s="6" t="s">
        <v>18</v>
      </c>
      <c r="K128" s="7" t="s">
        <v>19</v>
      </c>
      <c r="L128" s="7" t="s">
        <v>273</v>
      </c>
      <c r="M128" s="6" t="s">
        <v>21</v>
      </c>
      <c r="N128" s="6">
        <v>11</v>
      </c>
    </row>
    <row r="129" spans="1:14" x14ac:dyDescent="0.25">
      <c r="A129" s="6">
        <v>25217</v>
      </c>
      <c r="B129" s="7" t="s">
        <v>326</v>
      </c>
      <c r="C129" s="6" t="s">
        <v>15</v>
      </c>
      <c r="D129" s="8">
        <v>556900</v>
      </c>
      <c r="E129" s="9">
        <v>44490</v>
      </c>
      <c r="F129" s="9">
        <v>44833</v>
      </c>
      <c r="G129" s="6">
        <v>1</v>
      </c>
      <c r="H129" s="7" t="s">
        <v>317</v>
      </c>
      <c r="I129" s="6" t="s">
        <v>269</v>
      </c>
      <c r="J129" s="6" t="s">
        <v>18</v>
      </c>
      <c r="K129" s="7" t="s">
        <v>19</v>
      </c>
      <c r="L129" s="7" t="s">
        <v>327</v>
      </c>
      <c r="M129" s="6" t="s">
        <v>21</v>
      </c>
      <c r="N129" s="6">
        <v>7</v>
      </c>
    </row>
    <row r="130" spans="1:14" x14ac:dyDescent="0.25">
      <c r="A130" s="6">
        <v>247</v>
      </c>
      <c r="B130" s="7" t="s">
        <v>328</v>
      </c>
      <c r="C130" s="6" t="s">
        <v>329</v>
      </c>
      <c r="D130" s="8">
        <v>750000</v>
      </c>
      <c r="E130" s="9">
        <v>43825</v>
      </c>
      <c r="F130" s="9">
        <v>44707</v>
      </c>
      <c r="G130" s="6">
        <v>1</v>
      </c>
      <c r="H130" s="7" t="s">
        <v>330</v>
      </c>
      <c r="I130" s="6" t="s">
        <v>331</v>
      </c>
      <c r="J130" s="6" t="s">
        <v>18</v>
      </c>
      <c r="K130" s="7" t="s">
        <v>19</v>
      </c>
      <c r="L130" s="7" t="s">
        <v>332</v>
      </c>
      <c r="M130" s="6" t="s">
        <v>21</v>
      </c>
      <c r="N130" s="6">
        <v>7</v>
      </c>
    </row>
    <row r="131" spans="1:14" x14ac:dyDescent="0.25">
      <c r="A131" s="6">
        <v>24596</v>
      </c>
      <c r="B131" s="7" t="s">
        <v>333</v>
      </c>
      <c r="C131" s="6" t="s">
        <v>15</v>
      </c>
      <c r="D131" s="8">
        <v>1500000</v>
      </c>
      <c r="E131" s="9">
        <v>44320</v>
      </c>
      <c r="F131" s="9"/>
      <c r="G131" s="6"/>
      <c r="H131" s="7" t="s">
        <v>330</v>
      </c>
      <c r="I131" s="6" t="s">
        <v>331</v>
      </c>
      <c r="J131" s="6" t="s">
        <v>18</v>
      </c>
      <c r="K131" s="7" t="s">
        <v>19</v>
      </c>
      <c r="L131" s="7" t="s">
        <v>334</v>
      </c>
      <c r="M131" s="6" t="s">
        <v>21</v>
      </c>
      <c r="N131" s="6">
        <v>6</v>
      </c>
    </row>
    <row r="132" spans="1:14" x14ac:dyDescent="0.25">
      <c r="A132" s="6">
        <v>464</v>
      </c>
      <c r="B132" s="7" t="s">
        <v>335</v>
      </c>
      <c r="C132" s="6" t="s">
        <v>15</v>
      </c>
      <c r="D132" s="8">
        <v>450000</v>
      </c>
      <c r="E132" s="9">
        <v>43671</v>
      </c>
      <c r="F132" s="9"/>
      <c r="G132" s="6"/>
      <c r="H132" s="7" t="s">
        <v>336</v>
      </c>
      <c r="I132" s="6" t="s">
        <v>331</v>
      </c>
      <c r="J132" s="6" t="s">
        <v>18</v>
      </c>
      <c r="K132" s="7" t="s">
        <v>19</v>
      </c>
      <c r="L132" s="7" t="s">
        <v>337</v>
      </c>
      <c r="M132" s="6" t="s">
        <v>21</v>
      </c>
      <c r="N132" s="6">
        <v>4</v>
      </c>
    </row>
    <row r="133" spans="1:14" x14ac:dyDescent="0.25">
      <c r="A133" s="6">
        <v>738</v>
      </c>
      <c r="B133" s="7" t="s">
        <v>338</v>
      </c>
      <c r="C133" s="6" t="s">
        <v>15</v>
      </c>
      <c r="D133" s="8">
        <v>821300</v>
      </c>
      <c r="E133" s="9">
        <v>43886</v>
      </c>
      <c r="F133" s="9"/>
      <c r="G133" s="6"/>
      <c r="H133" s="7" t="s">
        <v>336</v>
      </c>
      <c r="I133" s="6" t="s">
        <v>331</v>
      </c>
      <c r="J133" s="6" t="s">
        <v>18</v>
      </c>
      <c r="K133" s="7" t="s">
        <v>19</v>
      </c>
      <c r="L133" s="7" t="s">
        <v>339</v>
      </c>
      <c r="M133" s="6" t="s">
        <v>21</v>
      </c>
      <c r="N133" s="6">
        <v>4</v>
      </c>
    </row>
    <row r="134" spans="1:14" x14ac:dyDescent="0.25">
      <c r="A134" s="6">
        <v>976</v>
      </c>
      <c r="B134" s="7" t="s">
        <v>340</v>
      </c>
      <c r="C134" s="6" t="s">
        <v>15</v>
      </c>
      <c r="D134" s="8">
        <v>700000</v>
      </c>
      <c r="E134" s="9">
        <v>43870</v>
      </c>
      <c r="F134" s="9"/>
      <c r="G134" s="6"/>
      <c r="H134" s="7" t="s">
        <v>336</v>
      </c>
      <c r="I134" s="6" t="s">
        <v>331</v>
      </c>
      <c r="J134" s="6" t="s">
        <v>18</v>
      </c>
      <c r="K134" s="7" t="s">
        <v>19</v>
      </c>
      <c r="L134" s="7" t="s">
        <v>341</v>
      </c>
      <c r="M134" s="6" t="s">
        <v>21</v>
      </c>
      <c r="N134" s="6">
        <v>8</v>
      </c>
    </row>
    <row r="135" spans="1:14" x14ac:dyDescent="0.25">
      <c r="A135" s="6">
        <v>24700</v>
      </c>
      <c r="B135" s="7" t="s">
        <v>342</v>
      </c>
      <c r="C135" s="6" t="s">
        <v>15</v>
      </c>
      <c r="D135" s="8">
        <v>995000</v>
      </c>
      <c r="E135" s="9">
        <v>44342</v>
      </c>
      <c r="F135" s="9">
        <v>45040</v>
      </c>
      <c r="G135" s="6">
        <v>2</v>
      </c>
      <c r="H135" s="7" t="s">
        <v>336</v>
      </c>
      <c r="I135" s="6" t="s">
        <v>331</v>
      </c>
      <c r="J135" s="6" t="s">
        <v>18</v>
      </c>
      <c r="K135" s="7" t="s">
        <v>19</v>
      </c>
      <c r="L135" s="7" t="s">
        <v>343</v>
      </c>
      <c r="M135" s="6" t="s">
        <v>21</v>
      </c>
      <c r="N135" s="6">
        <v>6</v>
      </c>
    </row>
    <row r="136" spans="1:14" x14ac:dyDescent="0.25">
      <c r="A136" s="6">
        <v>24980</v>
      </c>
      <c r="B136" s="7" t="s">
        <v>344</v>
      </c>
      <c r="C136" s="6" t="s">
        <v>72</v>
      </c>
      <c r="D136" s="8">
        <v>1000000</v>
      </c>
      <c r="E136" s="9">
        <v>44555</v>
      </c>
      <c r="F136" s="9">
        <v>44555</v>
      </c>
      <c r="G136" s="6">
        <v>1</v>
      </c>
      <c r="H136" s="7" t="s">
        <v>336</v>
      </c>
      <c r="I136" s="6" t="s">
        <v>331</v>
      </c>
      <c r="J136" s="6" t="s">
        <v>18</v>
      </c>
      <c r="K136" s="7" t="s">
        <v>19</v>
      </c>
      <c r="L136" s="7" t="s">
        <v>345</v>
      </c>
      <c r="M136" s="6" t="s">
        <v>21</v>
      </c>
      <c r="N136" s="6">
        <v>20</v>
      </c>
    </row>
    <row r="137" spans="1:14" x14ac:dyDescent="0.25">
      <c r="A137" s="6">
        <v>26676</v>
      </c>
      <c r="B137" s="7" t="s">
        <v>346</v>
      </c>
      <c r="C137" s="6" t="s">
        <v>15</v>
      </c>
      <c r="D137" s="8">
        <v>2059450</v>
      </c>
      <c r="E137" s="9">
        <v>45021</v>
      </c>
      <c r="F137" s="9"/>
      <c r="G137" s="6"/>
      <c r="H137" s="7" t="s">
        <v>347</v>
      </c>
      <c r="I137" s="6" t="s">
        <v>331</v>
      </c>
      <c r="J137" s="6" t="s">
        <v>18</v>
      </c>
      <c r="K137" s="7" t="s">
        <v>19</v>
      </c>
      <c r="L137" s="7" t="s">
        <v>348</v>
      </c>
      <c r="M137" s="6" t="s">
        <v>21</v>
      </c>
      <c r="N137" s="6">
        <v>8</v>
      </c>
    </row>
    <row r="138" spans="1:14" x14ac:dyDescent="0.25">
      <c r="A138" s="6">
        <v>26045</v>
      </c>
      <c r="B138" s="7" t="s">
        <v>349</v>
      </c>
      <c r="C138" s="6" t="s">
        <v>15</v>
      </c>
      <c r="D138" s="8">
        <v>1035774</v>
      </c>
      <c r="E138" s="9">
        <v>44873</v>
      </c>
      <c r="F138" s="9"/>
      <c r="G138" s="6"/>
      <c r="H138" s="7" t="s">
        <v>350</v>
      </c>
      <c r="I138" s="6" t="s">
        <v>351</v>
      </c>
      <c r="J138" s="6" t="s">
        <v>18</v>
      </c>
      <c r="K138" s="7" t="s">
        <v>19</v>
      </c>
      <c r="L138" s="7" t="s">
        <v>352</v>
      </c>
      <c r="M138" s="6" t="s">
        <v>21</v>
      </c>
      <c r="N138" s="6">
        <v>6</v>
      </c>
    </row>
    <row r="139" spans="1:14" x14ac:dyDescent="0.25">
      <c r="A139" s="6" t="s">
        <v>353</v>
      </c>
      <c r="B139" s="7" t="s">
        <v>354</v>
      </c>
      <c r="C139" s="6" t="s">
        <v>355</v>
      </c>
      <c r="D139" s="8">
        <v>800000</v>
      </c>
      <c r="E139" s="9">
        <v>43685</v>
      </c>
      <c r="F139" s="9"/>
      <c r="G139" s="6"/>
      <c r="H139" s="7" t="s">
        <v>356</v>
      </c>
      <c r="I139" s="6" t="s">
        <v>351</v>
      </c>
      <c r="J139" s="6" t="s">
        <v>18</v>
      </c>
      <c r="K139" s="7" t="s">
        <v>19</v>
      </c>
      <c r="L139" s="7" t="s">
        <v>357</v>
      </c>
      <c r="M139" s="6" t="s">
        <v>21</v>
      </c>
      <c r="N139" s="6">
        <v>4</v>
      </c>
    </row>
    <row r="140" spans="1:14" x14ac:dyDescent="0.25">
      <c r="A140" s="6">
        <v>25335</v>
      </c>
      <c r="B140" s="7" t="s">
        <v>358</v>
      </c>
      <c r="C140" s="6" t="s">
        <v>72</v>
      </c>
      <c r="D140" s="8">
        <v>419400</v>
      </c>
      <c r="E140" s="9">
        <v>44584</v>
      </c>
      <c r="F140" s="9"/>
      <c r="G140" s="6"/>
      <c r="H140" s="7" t="s">
        <v>359</v>
      </c>
      <c r="I140" s="6" t="s">
        <v>360</v>
      </c>
      <c r="J140" s="6" t="s">
        <v>18</v>
      </c>
      <c r="K140" s="7" t="s">
        <v>19</v>
      </c>
      <c r="L140" s="7" t="s">
        <v>171</v>
      </c>
      <c r="M140" s="6" t="s">
        <v>21</v>
      </c>
      <c r="N140" s="6">
        <v>6</v>
      </c>
    </row>
    <row r="141" spans="1:14" x14ac:dyDescent="0.25">
      <c r="A141" s="6">
        <v>24324</v>
      </c>
      <c r="B141" s="7" t="s">
        <v>361</v>
      </c>
      <c r="C141" s="6" t="s">
        <v>15</v>
      </c>
      <c r="D141" s="8">
        <v>1226953</v>
      </c>
      <c r="E141" s="9">
        <v>44237</v>
      </c>
      <c r="F141" s="9"/>
      <c r="G141" s="6"/>
      <c r="H141" s="7" t="s">
        <v>362</v>
      </c>
      <c r="I141" s="6" t="s">
        <v>360</v>
      </c>
      <c r="J141" s="6" t="s">
        <v>18</v>
      </c>
      <c r="K141" s="7" t="s">
        <v>19</v>
      </c>
      <c r="L141" s="7" t="s">
        <v>363</v>
      </c>
      <c r="M141" s="6" t="s">
        <v>229</v>
      </c>
      <c r="N141" s="6">
        <v>8</v>
      </c>
    </row>
    <row r="142" spans="1:14" x14ac:dyDescent="0.25">
      <c r="A142" s="6">
        <v>24605</v>
      </c>
      <c r="B142" s="7" t="s">
        <v>364</v>
      </c>
      <c r="C142" s="6" t="s">
        <v>15</v>
      </c>
      <c r="D142" s="8">
        <v>3908920</v>
      </c>
      <c r="E142" s="9">
        <v>44292</v>
      </c>
      <c r="F142" s="9">
        <v>44878</v>
      </c>
      <c r="G142" s="6">
        <v>2</v>
      </c>
      <c r="H142" s="7" t="s">
        <v>362</v>
      </c>
      <c r="I142" s="6" t="s">
        <v>360</v>
      </c>
      <c r="J142" s="6" t="s">
        <v>18</v>
      </c>
      <c r="K142" s="7" t="s">
        <v>19</v>
      </c>
      <c r="L142" s="7" t="s">
        <v>365</v>
      </c>
      <c r="M142" s="6" t="s">
        <v>229</v>
      </c>
      <c r="N142" s="6">
        <v>8</v>
      </c>
    </row>
    <row r="143" spans="1:14" x14ac:dyDescent="0.25">
      <c r="A143" s="6">
        <v>471</v>
      </c>
      <c r="B143" s="7" t="s">
        <v>366</v>
      </c>
      <c r="C143" s="6" t="s">
        <v>15</v>
      </c>
      <c r="D143" s="8">
        <v>2400000</v>
      </c>
      <c r="E143" s="9">
        <v>43739</v>
      </c>
      <c r="F143" s="9">
        <v>44866</v>
      </c>
      <c r="G143" s="6">
        <v>4</v>
      </c>
      <c r="H143" s="7" t="s">
        <v>367</v>
      </c>
      <c r="I143" s="6" t="s">
        <v>360</v>
      </c>
      <c r="J143" s="6" t="s">
        <v>18</v>
      </c>
      <c r="K143" s="7" t="s">
        <v>19</v>
      </c>
      <c r="L143" s="7" t="s">
        <v>368</v>
      </c>
      <c r="M143" s="6" t="s">
        <v>21</v>
      </c>
      <c r="N143" s="6">
        <v>6</v>
      </c>
    </row>
    <row r="144" spans="1:14" x14ac:dyDescent="0.25">
      <c r="A144" s="6">
        <v>25288</v>
      </c>
      <c r="B144" s="7" t="s">
        <v>369</v>
      </c>
      <c r="C144" s="6" t="s">
        <v>15</v>
      </c>
      <c r="D144" s="8">
        <v>5000000</v>
      </c>
      <c r="E144" s="9">
        <v>44529</v>
      </c>
      <c r="F144" s="9">
        <v>44938</v>
      </c>
      <c r="G144" s="6">
        <v>1</v>
      </c>
      <c r="H144" s="7" t="s">
        <v>367</v>
      </c>
      <c r="I144" s="6" t="s">
        <v>360</v>
      </c>
      <c r="J144" s="6" t="s">
        <v>18</v>
      </c>
      <c r="K144" s="7" t="s">
        <v>19</v>
      </c>
      <c r="L144" s="7" t="s">
        <v>370</v>
      </c>
      <c r="M144" s="6" t="s">
        <v>21</v>
      </c>
      <c r="N144" s="6">
        <v>18</v>
      </c>
    </row>
    <row r="145" spans="1:14" x14ac:dyDescent="0.25">
      <c r="A145" s="6">
        <v>25153</v>
      </c>
      <c r="B145" s="7" t="s">
        <v>371</v>
      </c>
      <c r="C145" s="6" t="s">
        <v>15</v>
      </c>
      <c r="D145" s="8">
        <v>709256</v>
      </c>
      <c r="E145" s="9">
        <v>44455</v>
      </c>
      <c r="F145" s="9"/>
      <c r="G145" s="6"/>
      <c r="H145" s="7" t="s">
        <v>372</v>
      </c>
      <c r="I145" s="6" t="s">
        <v>360</v>
      </c>
      <c r="J145" s="6" t="s">
        <v>18</v>
      </c>
      <c r="K145" s="7" t="s">
        <v>19</v>
      </c>
      <c r="L145" s="7" t="s">
        <v>373</v>
      </c>
      <c r="M145" s="6" t="s">
        <v>21</v>
      </c>
      <c r="N145" s="6">
        <v>10</v>
      </c>
    </row>
    <row r="146" spans="1:14" x14ac:dyDescent="0.25">
      <c r="A146" s="6">
        <v>25794</v>
      </c>
      <c r="B146" s="7" t="s">
        <v>374</v>
      </c>
      <c r="C146" s="6" t="s">
        <v>15</v>
      </c>
      <c r="D146" s="8">
        <v>714062</v>
      </c>
      <c r="E146" s="9">
        <v>44826</v>
      </c>
      <c r="F146" s="9"/>
      <c r="G146" s="6"/>
      <c r="H146" s="7" t="s">
        <v>372</v>
      </c>
      <c r="I146" s="6" t="s">
        <v>360</v>
      </c>
      <c r="J146" s="6" t="s">
        <v>18</v>
      </c>
      <c r="K146" s="7" t="s">
        <v>19</v>
      </c>
      <c r="L146" s="7" t="s">
        <v>171</v>
      </c>
      <c r="M146" s="6" t="s">
        <v>21</v>
      </c>
      <c r="N146" s="6">
        <v>6</v>
      </c>
    </row>
    <row r="147" spans="1:14" x14ac:dyDescent="0.25">
      <c r="A147" s="6">
        <v>1007</v>
      </c>
      <c r="B147" s="7" t="s">
        <v>375</v>
      </c>
      <c r="C147" s="6" t="s">
        <v>15</v>
      </c>
      <c r="D147" s="8">
        <v>688500</v>
      </c>
      <c r="E147" s="9">
        <v>44082</v>
      </c>
      <c r="F147" s="9"/>
      <c r="G147" s="6"/>
      <c r="H147" s="7" t="s">
        <v>376</v>
      </c>
      <c r="I147" s="6" t="s">
        <v>360</v>
      </c>
      <c r="J147" s="6" t="s">
        <v>18</v>
      </c>
      <c r="K147" s="7" t="s">
        <v>19</v>
      </c>
      <c r="L147" s="7" t="s">
        <v>377</v>
      </c>
      <c r="M147" s="6" t="s">
        <v>378</v>
      </c>
      <c r="N147" s="6">
        <v>6</v>
      </c>
    </row>
    <row r="148" spans="1:14" x14ac:dyDescent="0.25">
      <c r="A148" s="6">
        <v>25805</v>
      </c>
      <c r="B148" s="7" t="s">
        <v>379</v>
      </c>
      <c r="C148" s="6" t="s">
        <v>15</v>
      </c>
      <c r="D148" s="8">
        <v>994528.7</v>
      </c>
      <c r="E148" s="9">
        <v>44826</v>
      </c>
      <c r="F148" s="9"/>
      <c r="G148" s="6"/>
      <c r="H148" s="7" t="s">
        <v>380</v>
      </c>
      <c r="I148" s="6" t="s">
        <v>360</v>
      </c>
      <c r="J148" s="6" t="s">
        <v>18</v>
      </c>
      <c r="K148" s="7" t="s">
        <v>19</v>
      </c>
      <c r="L148" s="7" t="s">
        <v>381</v>
      </c>
      <c r="M148" s="6" t="s">
        <v>21</v>
      </c>
      <c r="N148" s="6">
        <v>4</v>
      </c>
    </row>
    <row r="149" spans="1:14" x14ac:dyDescent="0.25">
      <c r="A149" s="6">
        <v>226</v>
      </c>
      <c r="B149" s="7" t="s">
        <v>382</v>
      </c>
      <c r="C149" s="6" t="s">
        <v>15</v>
      </c>
      <c r="D149" s="8">
        <v>3948000</v>
      </c>
      <c r="E149" s="9">
        <v>43755</v>
      </c>
      <c r="F149" s="9"/>
      <c r="G149" s="6"/>
      <c r="H149" s="7" t="s">
        <v>383</v>
      </c>
      <c r="I149" s="6" t="s">
        <v>360</v>
      </c>
      <c r="J149" s="6" t="s">
        <v>18</v>
      </c>
      <c r="K149" s="7" t="s">
        <v>19</v>
      </c>
      <c r="L149" s="7" t="s">
        <v>384</v>
      </c>
      <c r="M149" s="6" t="s">
        <v>21</v>
      </c>
      <c r="N149" s="6">
        <v>18</v>
      </c>
    </row>
    <row r="150" spans="1:14" x14ac:dyDescent="0.25">
      <c r="A150" s="6">
        <v>583</v>
      </c>
      <c r="B150" s="7" t="s">
        <v>385</v>
      </c>
      <c r="C150" s="6" t="s">
        <v>15</v>
      </c>
      <c r="D150" s="8">
        <v>1537445</v>
      </c>
      <c r="E150" s="9">
        <v>43829</v>
      </c>
      <c r="F150" s="9"/>
      <c r="G150" s="6"/>
      <c r="H150" s="7" t="s">
        <v>383</v>
      </c>
      <c r="I150" s="6" t="s">
        <v>360</v>
      </c>
      <c r="J150" s="6" t="s">
        <v>18</v>
      </c>
      <c r="K150" s="7" t="s">
        <v>19</v>
      </c>
      <c r="L150" s="7" t="s">
        <v>386</v>
      </c>
      <c r="M150" s="6" t="s">
        <v>21</v>
      </c>
      <c r="N150" s="6">
        <v>6</v>
      </c>
    </row>
    <row r="151" spans="1:14" x14ac:dyDescent="0.25">
      <c r="A151" s="6">
        <v>24638</v>
      </c>
      <c r="B151" s="7" t="s">
        <v>387</v>
      </c>
      <c r="C151" s="6" t="s">
        <v>15</v>
      </c>
      <c r="D151" s="8">
        <v>2716040</v>
      </c>
      <c r="E151" s="9">
        <v>44334</v>
      </c>
      <c r="F151" s="9">
        <v>44994</v>
      </c>
      <c r="G151" s="6">
        <v>1</v>
      </c>
      <c r="H151" s="7" t="s">
        <v>383</v>
      </c>
      <c r="I151" s="6" t="s">
        <v>360</v>
      </c>
      <c r="J151" s="6" t="s">
        <v>18</v>
      </c>
      <c r="K151" s="7" t="s">
        <v>19</v>
      </c>
      <c r="L151" s="7" t="s">
        <v>388</v>
      </c>
      <c r="M151" s="6" t="s">
        <v>21</v>
      </c>
      <c r="N151" s="6">
        <v>6</v>
      </c>
    </row>
    <row r="152" spans="1:14" x14ac:dyDescent="0.25">
      <c r="A152" s="6">
        <v>475</v>
      </c>
      <c r="B152" s="7" t="s">
        <v>389</v>
      </c>
      <c r="C152" s="6" t="s">
        <v>15</v>
      </c>
      <c r="D152" s="8">
        <v>1275000</v>
      </c>
      <c r="E152" s="9">
        <v>43818</v>
      </c>
      <c r="F152" s="9">
        <v>44522</v>
      </c>
      <c r="G152" s="6">
        <v>1</v>
      </c>
      <c r="H152" s="7" t="s">
        <v>390</v>
      </c>
      <c r="I152" s="6" t="s">
        <v>391</v>
      </c>
      <c r="J152" s="6" t="s">
        <v>18</v>
      </c>
      <c r="K152" s="7" t="s">
        <v>19</v>
      </c>
      <c r="L152" s="7" t="s">
        <v>392</v>
      </c>
      <c r="M152" s="6" t="s">
        <v>21</v>
      </c>
      <c r="N152" s="6">
        <v>6</v>
      </c>
    </row>
    <row r="153" spans="1:14" x14ac:dyDescent="0.25">
      <c r="A153" s="6">
        <v>155</v>
      </c>
      <c r="B153" s="7" t="s">
        <v>393</v>
      </c>
      <c r="C153" s="6" t="s">
        <v>15</v>
      </c>
      <c r="D153" s="8">
        <v>1857858</v>
      </c>
      <c r="E153" s="9">
        <v>43739</v>
      </c>
      <c r="F153" s="9"/>
      <c r="G153" s="6"/>
      <c r="H153" s="7" t="s">
        <v>394</v>
      </c>
      <c r="I153" s="6" t="s">
        <v>395</v>
      </c>
      <c r="J153" s="6" t="s">
        <v>18</v>
      </c>
      <c r="K153" s="7" t="s">
        <v>19</v>
      </c>
      <c r="L153" s="7" t="s">
        <v>396</v>
      </c>
      <c r="M153" s="6" t="s">
        <v>21</v>
      </c>
      <c r="N153" s="6">
        <v>5</v>
      </c>
    </row>
    <row r="154" spans="1:14" x14ac:dyDescent="0.25">
      <c r="A154" s="6">
        <v>973</v>
      </c>
      <c r="B154" s="7" t="s">
        <v>397</v>
      </c>
      <c r="C154" s="6" t="s">
        <v>15</v>
      </c>
      <c r="D154" s="8">
        <v>429097.5</v>
      </c>
      <c r="E154" s="9">
        <v>44123</v>
      </c>
      <c r="F154" s="9">
        <v>44984</v>
      </c>
      <c r="G154" s="6">
        <v>2</v>
      </c>
      <c r="H154" s="7" t="s">
        <v>398</v>
      </c>
      <c r="I154" s="6" t="s">
        <v>399</v>
      </c>
      <c r="J154" s="6" t="s">
        <v>18</v>
      </c>
      <c r="K154" s="7" t="s">
        <v>19</v>
      </c>
      <c r="L154" s="7" t="s">
        <v>400</v>
      </c>
      <c r="M154" s="6" t="s">
        <v>21</v>
      </c>
      <c r="N154" s="6">
        <v>6</v>
      </c>
    </row>
    <row r="155" spans="1:14" x14ac:dyDescent="0.25">
      <c r="A155" s="6">
        <v>24863</v>
      </c>
      <c r="B155" s="7" t="s">
        <v>401</v>
      </c>
      <c r="C155" s="6" t="s">
        <v>15</v>
      </c>
      <c r="D155" s="8">
        <v>970000</v>
      </c>
      <c r="E155" s="9">
        <v>44412</v>
      </c>
      <c r="F155" s="9"/>
      <c r="G155" s="6"/>
      <c r="H155" s="7" t="s">
        <v>402</v>
      </c>
      <c r="I155" s="6" t="s">
        <v>399</v>
      </c>
      <c r="J155" s="6" t="s">
        <v>18</v>
      </c>
      <c r="K155" s="7" t="s">
        <v>19</v>
      </c>
      <c r="L155" s="7" t="s">
        <v>403</v>
      </c>
      <c r="M155" s="6" t="s">
        <v>21</v>
      </c>
      <c r="N155" s="6">
        <v>9</v>
      </c>
    </row>
    <row r="156" spans="1:14" x14ac:dyDescent="0.25">
      <c r="A156" s="6">
        <v>167</v>
      </c>
      <c r="B156" s="7" t="s">
        <v>404</v>
      </c>
      <c r="C156" s="6" t="s">
        <v>15</v>
      </c>
      <c r="D156" s="8">
        <v>5000000</v>
      </c>
      <c r="E156" s="9">
        <v>43706</v>
      </c>
      <c r="F156" s="9">
        <v>44376</v>
      </c>
      <c r="G156" s="6">
        <v>2</v>
      </c>
      <c r="H156" s="7" t="s">
        <v>405</v>
      </c>
      <c r="I156" s="6" t="s">
        <v>399</v>
      </c>
      <c r="J156" s="6" t="s">
        <v>18</v>
      </c>
      <c r="K156" s="7" t="s">
        <v>19</v>
      </c>
      <c r="L156" s="7" t="s">
        <v>406</v>
      </c>
      <c r="M156" s="6" t="s">
        <v>21</v>
      </c>
      <c r="N156" s="6">
        <v>10</v>
      </c>
    </row>
    <row r="157" spans="1:14" x14ac:dyDescent="0.25">
      <c r="A157" s="6">
        <v>806</v>
      </c>
      <c r="B157" s="7" t="s">
        <v>407</v>
      </c>
      <c r="C157" s="6" t="s">
        <v>15</v>
      </c>
      <c r="D157" s="8">
        <v>995082</v>
      </c>
      <c r="E157" s="9">
        <v>44062</v>
      </c>
      <c r="F157" s="9"/>
      <c r="G157" s="6"/>
      <c r="H157" s="7" t="s">
        <v>408</v>
      </c>
      <c r="I157" s="6" t="s">
        <v>409</v>
      </c>
      <c r="J157" s="6" t="s">
        <v>18</v>
      </c>
      <c r="K157" s="7" t="s">
        <v>19</v>
      </c>
      <c r="L157" s="7" t="s">
        <v>410</v>
      </c>
      <c r="M157" s="6" t="s">
        <v>21</v>
      </c>
      <c r="N157" s="6">
        <v>7</v>
      </c>
    </row>
    <row r="158" spans="1:14" x14ac:dyDescent="0.25">
      <c r="A158" s="6">
        <v>866</v>
      </c>
      <c r="B158" s="7" t="s">
        <v>411</v>
      </c>
      <c r="C158" s="6" t="s">
        <v>15</v>
      </c>
      <c r="D158" s="8">
        <v>1674990</v>
      </c>
      <c r="E158" s="9">
        <v>43895</v>
      </c>
      <c r="F158" s="9">
        <v>45063</v>
      </c>
      <c r="G158" s="6">
        <v>2</v>
      </c>
      <c r="H158" s="7" t="s">
        <v>408</v>
      </c>
      <c r="I158" s="6" t="s">
        <v>409</v>
      </c>
      <c r="J158" s="6" t="s">
        <v>18</v>
      </c>
      <c r="K158" s="7" t="s">
        <v>19</v>
      </c>
      <c r="L158" s="7" t="s">
        <v>412</v>
      </c>
      <c r="M158" s="6" t="s">
        <v>21</v>
      </c>
      <c r="N158" s="6">
        <v>6</v>
      </c>
    </row>
    <row r="159" spans="1:14" x14ac:dyDescent="0.25">
      <c r="A159" s="6">
        <v>1012</v>
      </c>
      <c r="B159" s="7" t="s">
        <v>413</v>
      </c>
      <c r="C159" s="6" t="s">
        <v>15</v>
      </c>
      <c r="D159" s="8">
        <v>2140000</v>
      </c>
      <c r="E159" s="9">
        <v>43859</v>
      </c>
      <c r="F159" s="9">
        <v>44728</v>
      </c>
      <c r="G159" s="6">
        <v>3</v>
      </c>
      <c r="H159" s="7" t="s">
        <v>408</v>
      </c>
      <c r="I159" s="6" t="s">
        <v>409</v>
      </c>
      <c r="J159" s="6" t="s">
        <v>18</v>
      </c>
      <c r="K159" s="7" t="s">
        <v>19</v>
      </c>
      <c r="L159" s="7" t="s">
        <v>414</v>
      </c>
      <c r="M159" s="6" t="s">
        <v>21</v>
      </c>
      <c r="N159" s="6">
        <v>6</v>
      </c>
    </row>
    <row r="160" spans="1:14" x14ac:dyDescent="0.25">
      <c r="A160" s="6">
        <v>25651</v>
      </c>
      <c r="B160" s="7" t="s">
        <v>415</v>
      </c>
      <c r="C160" s="6" t="s">
        <v>15</v>
      </c>
      <c r="D160" s="8">
        <v>3873453</v>
      </c>
      <c r="E160" s="9">
        <v>44601</v>
      </c>
      <c r="F160" s="9"/>
      <c r="G160" s="6"/>
      <c r="H160" s="7" t="s">
        <v>408</v>
      </c>
      <c r="I160" s="6" t="s">
        <v>409</v>
      </c>
      <c r="J160" s="6" t="s">
        <v>18</v>
      </c>
      <c r="K160" s="7" t="s">
        <v>19</v>
      </c>
      <c r="L160" s="7" t="s">
        <v>416</v>
      </c>
      <c r="M160" s="6" t="s">
        <v>21</v>
      </c>
      <c r="N160" s="6">
        <v>12</v>
      </c>
    </row>
    <row r="161" spans="1:14" x14ac:dyDescent="0.25">
      <c r="A161" s="6">
        <v>25869</v>
      </c>
      <c r="B161" s="7" t="s">
        <v>417</v>
      </c>
      <c r="C161" s="6" t="s">
        <v>15</v>
      </c>
      <c r="D161" s="8">
        <v>1641570</v>
      </c>
      <c r="E161" s="9">
        <v>44840</v>
      </c>
      <c r="F161" s="9"/>
      <c r="G161" s="6"/>
      <c r="H161" s="7" t="s">
        <v>408</v>
      </c>
      <c r="I161" s="6" t="s">
        <v>409</v>
      </c>
      <c r="J161" s="6" t="s">
        <v>18</v>
      </c>
      <c r="K161" s="7" t="s">
        <v>19</v>
      </c>
      <c r="L161" s="7" t="s">
        <v>418</v>
      </c>
      <c r="M161" s="6" t="s">
        <v>21</v>
      </c>
      <c r="N161" s="6">
        <v>15</v>
      </c>
    </row>
    <row r="162" spans="1:14" x14ac:dyDescent="0.25">
      <c r="A162" s="6">
        <v>26138</v>
      </c>
      <c r="B162" s="7" t="s">
        <v>419</v>
      </c>
      <c r="C162" s="6" t="s">
        <v>15</v>
      </c>
      <c r="D162" s="8">
        <v>710900</v>
      </c>
      <c r="E162" s="9">
        <v>44914</v>
      </c>
      <c r="F162" s="9"/>
      <c r="G162" s="6"/>
      <c r="H162" s="7" t="s">
        <v>420</v>
      </c>
      <c r="I162" s="6" t="s">
        <v>409</v>
      </c>
      <c r="J162" s="6" t="s">
        <v>18</v>
      </c>
      <c r="K162" s="7" t="s">
        <v>19</v>
      </c>
      <c r="L162" s="7" t="s">
        <v>421</v>
      </c>
      <c r="M162" s="6" t="s">
        <v>21</v>
      </c>
      <c r="N162" s="6">
        <v>4</v>
      </c>
    </row>
  </sheetData>
  <autoFilter ref="A1:N162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B097A-4632-4851-BEDC-D4E7A5655FC4}">
  <sheetPr>
    <tabColor rgb="FF0070C0"/>
  </sheetPr>
  <dimension ref="A1:AH49"/>
  <sheetViews>
    <sheetView tabSelected="1" zoomScale="90" zoomScaleNormal="90" workbookViewId="0">
      <pane xSplit="2" ySplit="1" topLeftCell="C37" activePane="bottomRight" state="frozen"/>
      <selection pane="topRight" activeCell="C1" sqref="C1"/>
      <selection pane="bottomLeft" activeCell="A2" sqref="A2"/>
      <selection pane="bottomRight" activeCell="E56" sqref="E56"/>
    </sheetView>
  </sheetViews>
  <sheetFormatPr defaultRowHeight="12.75" x14ac:dyDescent="0.2"/>
  <cols>
    <col min="1" max="1" width="11.28515625" style="16" bestFit="1" customWidth="1"/>
    <col min="2" max="2" width="13.85546875" style="16" customWidth="1"/>
    <col min="3" max="3" width="18.7109375" style="16" customWidth="1"/>
    <col min="4" max="4" width="21.7109375" style="16" hidden="1" customWidth="1"/>
    <col min="5" max="5" width="35.28515625" style="16" customWidth="1"/>
    <col min="6" max="6" width="16.7109375" style="16" hidden="1" customWidth="1"/>
    <col min="7" max="7" width="16.5703125" style="16" hidden="1" customWidth="1"/>
    <col min="8" max="8" width="51.140625" style="16" hidden="1" customWidth="1"/>
    <col min="9" max="9" width="13.5703125" style="17" hidden="1" customWidth="1"/>
    <col min="10" max="10" width="21.85546875" style="16" hidden="1" customWidth="1"/>
    <col min="11" max="11" width="29.140625" style="16" bestFit="1" customWidth="1"/>
    <col min="12" max="12" width="27.7109375" style="16" bestFit="1" customWidth="1"/>
    <col min="13" max="13" width="16.140625" style="16" bestFit="1" customWidth="1"/>
    <col min="14" max="14" width="7.140625" style="16" bestFit="1" customWidth="1"/>
    <col min="15" max="15" width="16.28515625" style="16" hidden="1" customWidth="1"/>
    <col min="16" max="16" width="47.7109375" style="16" hidden="1" customWidth="1"/>
    <col min="17" max="17" width="95.42578125" style="16" hidden="1" customWidth="1"/>
    <col min="18" max="18" width="20.28515625" style="16" hidden="1" customWidth="1"/>
    <col min="19" max="19" width="14.7109375" style="16" hidden="1" customWidth="1"/>
    <col min="20" max="20" width="15.42578125" style="16" hidden="1" customWidth="1"/>
    <col min="21" max="21" width="42.42578125" style="16" hidden="1" customWidth="1"/>
    <col min="22" max="22" width="34.28515625" style="16" hidden="1" customWidth="1"/>
    <col min="23" max="23" width="36.7109375" style="16" hidden="1" customWidth="1"/>
    <col min="24" max="24" width="31.5703125" style="16" hidden="1" customWidth="1"/>
    <col min="25" max="25" width="24.28515625" style="16" hidden="1" customWidth="1"/>
    <col min="26" max="26" width="9.28515625" style="16" hidden="1" customWidth="1"/>
    <col min="27" max="27" width="9" style="16" hidden="1" customWidth="1"/>
    <col min="28" max="28" width="13.28515625" style="20" bestFit="1" customWidth="1"/>
    <col min="29" max="30" width="12.42578125" style="20" customWidth="1"/>
    <col min="31" max="31" width="13.28515625" style="20" bestFit="1" customWidth="1"/>
    <col min="32" max="32" width="12.42578125" style="20" customWidth="1"/>
    <col min="33" max="33" width="16.140625" style="20" bestFit="1" customWidth="1"/>
    <col min="34" max="34" width="28" style="20" customWidth="1"/>
    <col min="35" max="16384" width="9.140625" style="16"/>
  </cols>
  <sheetData>
    <row r="1" spans="1:34" s="15" customFormat="1" ht="54" customHeight="1" x14ac:dyDescent="0.2">
      <c r="A1" s="14" t="s">
        <v>702</v>
      </c>
      <c r="B1" s="14" t="s">
        <v>703</v>
      </c>
      <c r="C1" s="14" t="s">
        <v>704</v>
      </c>
      <c r="D1" s="14" t="s">
        <v>705</v>
      </c>
      <c r="E1" s="14" t="s">
        <v>706</v>
      </c>
      <c r="F1" s="14" t="s">
        <v>707</v>
      </c>
      <c r="G1" s="14" t="s">
        <v>708</v>
      </c>
      <c r="H1" s="14" t="s">
        <v>709</v>
      </c>
      <c r="I1" s="14" t="s">
        <v>710</v>
      </c>
      <c r="J1" s="14" t="s">
        <v>711</v>
      </c>
      <c r="K1" s="14" t="s">
        <v>712</v>
      </c>
      <c r="L1" s="14" t="s">
        <v>713</v>
      </c>
      <c r="M1" s="14" t="s">
        <v>714</v>
      </c>
      <c r="N1" s="14" t="s">
        <v>715</v>
      </c>
      <c r="O1" s="14" t="s">
        <v>422</v>
      </c>
      <c r="P1" s="14" t="s">
        <v>423</v>
      </c>
      <c r="Q1" s="14" t="s">
        <v>706</v>
      </c>
      <c r="R1" s="14" t="s">
        <v>697</v>
      </c>
      <c r="S1" s="14" t="s">
        <v>716</v>
      </c>
      <c r="T1" s="14" t="s">
        <v>717</v>
      </c>
      <c r="U1" s="14" t="s">
        <v>718</v>
      </c>
      <c r="V1" s="14" t="s">
        <v>698</v>
      </c>
      <c r="W1" s="14" t="s">
        <v>699</v>
      </c>
      <c r="X1" s="14" t="s">
        <v>700</v>
      </c>
      <c r="Y1" s="14" t="s">
        <v>701</v>
      </c>
      <c r="Z1" s="14" t="s">
        <v>719</v>
      </c>
      <c r="AA1" s="14" t="s">
        <v>720</v>
      </c>
      <c r="AB1" s="14" t="s">
        <v>721</v>
      </c>
      <c r="AC1" s="14" t="s">
        <v>722</v>
      </c>
      <c r="AD1" s="14" t="s">
        <v>725</v>
      </c>
      <c r="AE1" s="14" t="s">
        <v>723</v>
      </c>
      <c r="AF1" s="14" t="s">
        <v>724</v>
      </c>
      <c r="AG1" s="14" t="s">
        <v>726</v>
      </c>
      <c r="AH1" s="14" t="s">
        <v>727</v>
      </c>
    </row>
    <row r="2" spans="1:34" ht="18" customHeight="1" x14ac:dyDescent="0.2">
      <c r="A2" s="16" t="s">
        <v>445</v>
      </c>
      <c r="B2" s="16">
        <v>625</v>
      </c>
      <c r="C2" s="17">
        <v>1915043</v>
      </c>
      <c r="D2" s="16" t="s">
        <v>511</v>
      </c>
      <c r="E2" s="16" t="s">
        <v>14</v>
      </c>
      <c r="F2" s="16" t="s">
        <v>425</v>
      </c>
      <c r="H2" s="16" t="s">
        <v>426</v>
      </c>
      <c r="I2" s="17">
        <v>3385785</v>
      </c>
      <c r="K2" s="16" t="s">
        <v>512</v>
      </c>
      <c r="L2" s="16" t="s">
        <v>513</v>
      </c>
      <c r="M2" s="16" t="s">
        <v>514</v>
      </c>
      <c r="N2" s="16" t="s">
        <v>17</v>
      </c>
      <c r="O2" s="16" t="s">
        <v>429</v>
      </c>
      <c r="P2" s="16" t="s">
        <v>515</v>
      </c>
      <c r="Q2" s="16" t="s">
        <v>14</v>
      </c>
      <c r="R2" s="16" t="s">
        <v>428</v>
      </c>
      <c r="V2" s="16">
        <v>44117</v>
      </c>
      <c r="W2" s="16">
        <v>44153</v>
      </c>
      <c r="AB2" s="19">
        <v>2322</v>
      </c>
      <c r="AC2" s="19">
        <v>0</v>
      </c>
      <c r="AD2" s="19">
        <v>0</v>
      </c>
      <c r="AE2" s="19">
        <v>0</v>
      </c>
      <c r="AF2" s="19">
        <v>2257</v>
      </c>
      <c r="AG2" s="19">
        <v>0</v>
      </c>
      <c r="AH2" s="18">
        <v>3385785</v>
      </c>
    </row>
    <row r="3" spans="1:34" ht="18" customHeight="1" x14ac:dyDescent="0.2">
      <c r="A3" s="16" t="s">
        <v>444</v>
      </c>
      <c r="B3" s="16">
        <v>87</v>
      </c>
      <c r="C3" s="17">
        <v>800000</v>
      </c>
      <c r="D3" s="16" t="s">
        <v>691</v>
      </c>
      <c r="E3" s="16" t="s">
        <v>692</v>
      </c>
      <c r="F3" s="16" t="s">
        <v>425</v>
      </c>
      <c r="H3" s="16" t="s">
        <v>426</v>
      </c>
      <c r="I3" s="17">
        <v>1140000</v>
      </c>
      <c r="K3" s="16" t="s">
        <v>693</v>
      </c>
      <c r="L3" s="16" t="s">
        <v>694</v>
      </c>
      <c r="M3" s="16" t="s">
        <v>688</v>
      </c>
      <c r="N3" s="16" t="s">
        <v>17</v>
      </c>
      <c r="O3" s="16" t="s">
        <v>429</v>
      </c>
      <c r="P3" s="16" t="s">
        <v>695</v>
      </c>
      <c r="Q3" s="16" t="s">
        <v>696</v>
      </c>
      <c r="R3" s="16" t="s">
        <v>428</v>
      </c>
      <c r="V3" s="16">
        <v>44195</v>
      </c>
      <c r="W3" s="16">
        <v>44298</v>
      </c>
      <c r="AB3" s="18">
        <v>2704.86</v>
      </c>
      <c r="AC3" s="18">
        <v>0</v>
      </c>
      <c r="AD3" s="18">
        <v>800</v>
      </c>
      <c r="AE3" s="18">
        <f>AB3*AC3</f>
        <v>0</v>
      </c>
      <c r="AF3" s="18">
        <v>1425</v>
      </c>
      <c r="AG3" s="18">
        <f>AF3*AD3</f>
        <v>1140000</v>
      </c>
      <c r="AH3" s="18">
        <f>AE3+AG3</f>
        <v>1140000</v>
      </c>
    </row>
    <row r="4" spans="1:34" ht="18" customHeight="1" x14ac:dyDescent="0.2">
      <c r="A4" s="16" t="s">
        <v>444</v>
      </c>
      <c r="B4" s="16">
        <v>210</v>
      </c>
      <c r="C4" s="17">
        <v>975000</v>
      </c>
      <c r="D4" s="16" t="s">
        <v>684</v>
      </c>
      <c r="E4" s="16" t="s">
        <v>685</v>
      </c>
      <c r="F4" s="16" t="s">
        <v>425</v>
      </c>
      <c r="H4" s="16" t="s">
        <v>426</v>
      </c>
      <c r="I4" s="17">
        <v>1550000</v>
      </c>
      <c r="K4" s="16" t="s">
        <v>686</v>
      </c>
      <c r="L4" s="16" t="s">
        <v>687</v>
      </c>
      <c r="M4" s="16" t="s">
        <v>688</v>
      </c>
      <c r="N4" s="16" t="s">
        <v>17</v>
      </c>
      <c r="O4" s="16" t="s">
        <v>429</v>
      </c>
      <c r="P4" s="16" t="s">
        <v>689</v>
      </c>
      <c r="Q4" s="16" t="s">
        <v>690</v>
      </c>
      <c r="R4" s="16" t="s">
        <v>428</v>
      </c>
      <c r="V4" s="16">
        <v>44091</v>
      </c>
      <c r="W4" s="16">
        <v>44108</v>
      </c>
      <c r="AB4" s="18">
        <v>0</v>
      </c>
      <c r="AC4" s="18">
        <v>0</v>
      </c>
      <c r="AD4" s="18">
        <v>0</v>
      </c>
      <c r="AE4" s="18">
        <f>AB4*AC4</f>
        <v>0</v>
      </c>
      <c r="AF4" s="18">
        <v>0</v>
      </c>
      <c r="AG4" s="18">
        <f>AF4*AD4</f>
        <v>0</v>
      </c>
      <c r="AH4" s="18">
        <v>1550000</v>
      </c>
    </row>
    <row r="5" spans="1:34" ht="18" customHeight="1" x14ac:dyDescent="0.2">
      <c r="A5" s="16" t="s">
        <v>424</v>
      </c>
      <c r="B5" s="16">
        <v>26513</v>
      </c>
      <c r="C5" s="17">
        <v>1500000</v>
      </c>
      <c r="D5" s="16" t="s">
        <v>430</v>
      </c>
      <c r="E5" s="16" t="s">
        <v>431</v>
      </c>
      <c r="F5" s="16" t="s">
        <v>425</v>
      </c>
      <c r="H5" s="16" t="s">
        <v>426</v>
      </c>
      <c r="I5" s="17">
        <v>2352000</v>
      </c>
      <c r="K5" s="16" t="s">
        <v>464</v>
      </c>
      <c r="L5" s="16" t="s">
        <v>465</v>
      </c>
      <c r="M5" s="16" t="s">
        <v>466</v>
      </c>
      <c r="N5" s="16" t="s">
        <v>17</v>
      </c>
      <c r="O5" s="16" t="s">
        <v>429</v>
      </c>
      <c r="P5" s="16" t="s">
        <v>467</v>
      </c>
      <c r="Q5" s="16" t="s">
        <v>468</v>
      </c>
      <c r="R5" s="16" t="s">
        <v>428</v>
      </c>
      <c r="V5" s="16">
        <v>45057</v>
      </c>
      <c r="W5" s="16">
        <v>45067</v>
      </c>
      <c r="AB5" s="18">
        <v>3000</v>
      </c>
      <c r="AC5" s="18">
        <v>0</v>
      </c>
      <c r="AD5" s="18">
        <v>800</v>
      </c>
      <c r="AE5" s="18">
        <f>AB5*AC5</f>
        <v>0</v>
      </c>
      <c r="AF5" s="18">
        <f>1470*2</f>
        <v>2940</v>
      </c>
      <c r="AG5" s="18">
        <f>AF5*AD5</f>
        <v>2352000</v>
      </c>
      <c r="AH5" s="18">
        <f>AE5+AG5</f>
        <v>2352000</v>
      </c>
    </row>
    <row r="6" spans="1:34" ht="18" customHeight="1" x14ac:dyDescent="0.2">
      <c r="A6" s="16" t="s">
        <v>424</v>
      </c>
      <c r="B6" s="16">
        <v>948</v>
      </c>
      <c r="C6" s="17">
        <v>980000</v>
      </c>
      <c r="D6" s="16" t="s">
        <v>438</v>
      </c>
      <c r="E6" s="16" t="s">
        <v>437</v>
      </c>
      <c r="F6" s="16" t="s">
        <v>425</v>
      </c>
      <c r="H6" s="16" t="s">
        <v>426</v>
      </c>
      <c r="I6" s="17">
        <v>5866750</v>
      </c>
      <c r="K6" s="16" t="s">
        <v>449</v>
      </c>
      <c r="L6" s="16" t="s">
        <v>450</v>
      </c>
      <c r="M6" s="16" t="s">
        <v>451</v>
      </c>
      <c r="N6" s="16" t="s">
        <v>17</v>
      </c>
      <c r="O6" s="16" t="s">
        <v>429</v>
      </c>
      <c r="P6" s="16" t="s">
        <v>452</v>
      </c>
      <c r="Q6" s="16" t="s">
        <v>453</v>
      </c>
      <c r="R6" s="16" t="s">
        <v>428</v>
      </c>
      <c r="V6" s="16">
        <v>44269</v>
      </c>
      <c r="W6" s="16">
        <v>44292</v>
      </c>
      <c r="AB6" s="18">
        <v>8737.5</v>
      </c>
      <c r="AC6" s="18">
        <v>500</v>
      </c>
      <c r="AD6" s="18">
        <v>800</v>
      </c>
      <c r="AE6" s="18">
        <f>AB6*AC6</f>
        <v>4368750</v>
      </c>
      <c r="AF6" s="18">
        <v>1612</v>
      </c>
      <c r="AG6" s="18">
        <f>AF6*AD6</f>
        <v>1289600</v>
      </c>
      <c r="AH6" s="18">
        <f>AE6+AG6</f>
        <v>5658350</v>
      </c>
    </row>
    <row r="7" spans="1:34" ht="18" customHeight="1" x14ac:dyDescent="0.2">
      <c r="A7" s="16" t="s">
        <v>443</v>
      </c>
      <c r="B7" s="16">
        <v>26687</v>
      </c>
      <c r="C7" s="17">
        <v>4966500</v>
      </c>
      <c r="D7" s="16" t="s">
        <v>447</v>
      </c>
      <c r="E7" s="16" t="s">
        <v>448</v>
      </c>
      <c r="F7" s="16" t="s">
        <v>425</v>
      </c>
      <c r="H7" s="16" t="s">
        <v>426</v>
      </c>
      <c r="I7" s="17">
        <v>6720000</v>
      </c>
      <c r="K7" s="16" t="s">
        <v>478</v>
      </c>
      <c r="L7" s="16" t="s">
        <v>479</v>
      </c>
      <c r="M7" s="16" t="s">
        <v>480</v>
      </c>
      <c r="N7" s="16" t="s">
        <v>17</v>
      </c>
      <c r="O7" s="16" t="s">
        <v>429</v>
      </c>
      <c r="P7" s="16" t="s">
        <v>481</v>
      </c>
      <c r="Q7" s="16" t="s">
        <v>482</v>
      </c>
      <c r="R7" s="16" t="s">
        <v>428</v>
      </c>
      <c r="V7" s="16">
        <v>45050</v>
      </c>
      <c r="W7" s="16">
        <v>45056</v>
      </c>
      <c r="AB7" s="18">
        <v>3200</v>
      </c>
      <c r="AC7" s="18">
        <v>0</v>
      </c>
      <c r="AD7" s="18">
        <v>800</v>
      </c>
      <c r="AE7" s="18">
        <f>AB7*AC7</f>
        <v>0</v>
      </c>
      <c r="AF7" s="18">
        <v>2800</v>
      </c>
      <c r="AG7" s="18">
        <f>AF7*AD7*3</f>
        <v>6720000</v>
      </c>
      <c r="AH7" s="18">
        <f>AE7+AG7</f>
        <v>6720000</v>
      </c>
    </row>
    <row r="8" spans="1:34" ht="18" customHeight="1" x14ac:dyDescent="0.2">
      <c r="A8" s="16" t="s">
        <v>443</v>
      </c>
      <c r="B8" s="16">
        <v>26074</v>
      </c>
      <c r="C8" s="17">
        <v>3999980</v>
      </c>
      <c r="D8" s="16" t="s">
        <v>463</v>
      </c>
      <c r="E8" s="16" t="s">
        <v>29</v>
      </c>
      <c r="F8" s="16" t="s">
        <v>425</v>
      </c>
      <c r="H8" s="16" t="s">
        <v>426</v>
      </c>
      <c r="I8" s="17">
        <v>6176000</v>
      </c>
      <c r="K8" s="16" t="s">
        <v>487</v>
      </c>
      <c r="L8" s="16" t="s">
        <v>488</v>
      </c>
      <c r="M8" s="16" t="s">
        <v>480</v>
      </c>
      <c r="N8" s="16" t="s">
        <v>17</v>
      </c>
      <c r="O8" s="16" t="s">
        <v>429</v>
      </c>
      <c r="P8" s="16" t="s">
        <v>489</v>
      </c>
      <c r="Q8" s="16" t="s">
        <v>490</v>
      </c>
      <c r="R8" s="16" t="s">
        <v>428</v>
      </c>
      <c r="V8" s="16">
        <v>44903</v>
      </c>
      <c r="W8" s="16">
        <v>44920</v>
      </c>
      <c r="AB8" s="18">
        <v>1987.5</v>
      </c>
      <c r="AC8" s="18">
        <v>0</v>
      </c>
      <c r="AD8" s="18">
        <v>800</v>
      </c>
      <c r="AE8" s="18">
        <f>AB8*AC8</f>
        <v>0</v>
      </c>
      <c r="AF8" s="18">
        <v>1930</v>
      </c>
      <c r="AG8" s="18">
        <f>AF8*AD8*4</f>
        <v>6176000</v>
      </c>
      <c r="AH8" s="18">
        <f>AE8+AG8</f>
        <v>6176000</v>
      </c>
    </row>
    <row r="9" spans="1:34" ht="18" customHeight="1" x14ac:dyDescent="0.2">
      <c r="A9" s="16" t="s">
        <v>443</v>
      </c>
      <c r="B9" s="16">
        <v>25997</v>
      </c>
      <c r="C9" s="17">
        <v>4000000</v>
      </c>
      <c r="D9" s="16" t="s">
        <v>457</v>
      </c>
      <c r="E9" s="16" t="s">
        <v>458</v>
      </c>
      <c r="F9" s="16" t="s">
        <v>425</v>
      </c>
      <c r="H9" s="16" t="s">
        <v>426</v>
      </c>
      <c r="I9" s="17">
        <v>5882000</v>
      </c>
      <c r="K9" s="16" t="s">
        <v>483</v>
      </c>
      <c r="L9" s="16" t="s">
        <v>484</v>
      </c>
      <c r="M9" s="16" t="s">
        <v>480</v>
      </c>
      <c r="N9" s="16" t="s">
        <v>17</v>
      </c>
      <c r="O9" s="16" t="s">
        <v>429</v>
      </c>
      <c r="P9" s="16" t="s">
        <v>485</v>
      </c>
      <c r="Q9" s="16" t="s">
        <v>486</v>
      </c>
      <c r="R9" s="16" t="s">
        <v>428</v>
      </c>
      <c r="V9" s="16">
        <v>44956</v>
      </c>
      <c r="W9" s="16">
        <v>44978</v>
      </c>
      <c r="AB9" s="18">
        <v>3421</v>
      </c>
      <c r="AC9" s="18">
        <v>0</v>
      </c>
      <c r="AD9" s="18">
        <v>0</v>
      </c>
      <c r="AE9" s="18">
        <f>AB9*AC9</f>
        <v>0</v>
      </c>
      <c r="AF9" s="18">
        <f>SUBTOTAL(9,AF10:AF12)</f>
        <v>3895</v>
      </c>
      <c r="AG9" s="18">
        <v>0</v>
      </c>
      <c r="AH9" s="18">
        <f>SUBTOTAL(9,AH10:AH12)</f>
        <v>14930500</v>
      </c>
    </row>
    <row r="10" spans="1:34" ht="18" customHeight="1" x14ac:dyDescent="0.2">
      <c r="A10" s="16" t="s">
        <v>443</v>
      </c>
      <c r="B10" s="16">
        <v>26433</v>
      </c>
      <c r="C10" s="17">
        <v>3940041</v>
      </c>
      <c r="D10" s="16" t="s">
        <v>469</v>
      </c>
      <c r="E10" s="16" t="s">
        <v>470</v>
      </c>
      <c r="F10" s="16" t="s">
        <v>425</v>
      </c>
      <c r="H10" s="16" t="s">
        <v>426</v>
      </c>
      <c r="I10" s="17">
        <v>4790400</v>
      </c>
      <c r="K10" s="16" t="s">
        <v>491</v>
      </c>
      <c r="L10" s="16" t="s">
        <v>492</v>
      </c>
      <c r="M10" s="16" t="s">
        <v>480</v>
      </c>
      <c r="N10" s="16" t="s">
        <v>17</v>
      </c>
      <c r="O10" s="16" t="s">
        <v>429</v>
      </c>
      <c r="P10" s="16" t="s">
        <v>493</v>
      </c>
      <c r="Q10" s="16" t="s">
        <v>494</v>
      </c>
      <c r="R10" s="16" t="s">
        <v>428</v>
      </c>
      <c r="V10" s="16">
        <v>44985</v>
      </c>
      <c r="W10" s="16">
        <v>44987</v>
      </c>
      <c r="AB10" s="18">
        <v>9960</v>
      </c>
      <c r="AC10" s="18">
        <v>0</v>
      </c>
      <c r="AD10" s="18">
        <v>0</v>
      </c>
      <c r="AE10" s="18">
        <f>AB10*AC10</f>
        <v>0</v>
      </c>
      <c r="AF10" s="18">
        <f>SUBTOTAL(9,AF11:AF13)</f>
        <v>5895</v>
      </c>
      <c r="AG10" s="18">
        <f>SUBTOTAL(9,AG11:AG13)</f>
        <v>7276000</v>
      </c>
      <c r="AH10" s="18">
        <f>AE10+AG10</f>
        <v>7276000</v>
      </c>
    </row>
    <row r="11" spans="1:34" ht="18" customHeight="1" x14ac:dyDescent="0.2">
      <c r="A11" s="16" t="s">
        <v>445</v>
      </c>
      <c r="B11" s="16">
        <v>315</v>
      </c>
      <c r="C11" s="17">
        <v>2003800</v>
      </c>
      <c r="D11" s="16" t="s">
        <v>502</v>
      </c>
      <c r="E11" s="16" t="s">
        <v>49</v>
      </c>
      <c r="F11" s="16" t="s">
        <v>425</v>
      </c>
      <c r="H11" s="16" t="s">
        <v>426</v>
      </c>
      <c r="I11" s="17">
        <v>2520000</v>
      </c>
      <c r="K11" s="16" t="s">
        <v>503</v>
      </c>
      <c r="L11" s="16" t="s">
        <v>504</v>
      </c>
      <c r="M11" s="16" t="s">
        <v>434</v>
      </c>
      <c r="N11" s="16" t="s">
        <v>17</v>
      </c>
      <c r="O11" s="16" t="s">
        <v>429</v>
      </c>
      <c r="P11" s="16" t="s">
        <v>505</v>
      </c>
      <c r="Q11" s="16" t="s">
        <v>49</v>
      </c>
      <c r="R11" s="16" t="s">
        <v>428</v>
      </c>
      <c r="V11" s="16">
        <v>44056</v>
      </c>
      <c r="W11" s="16">
        <v>44069</v>
      </c>
      <c r="AB11" s="19">
        <v>1200</v>
      </c>
      <c r="AC11" s="19">
        <v>500</v>
      </c>
      <c r="AD11" s="19">
        <v>800</v>
      </c>
      <c r="AE11" s="19">
        <v>600000</v>
      </c>
      <c r="AF11" s="19">
        <v>1200</v>
      </c>
      <c r="AG11" s="19">
        <v>1920000</v>
      </c>
      <c r="AH11" s="18">
        <f>AE11+AG11</f>
        <v>2520000</v>
      </c>
    </row>
    <row r="12" spans="1:34" ht="18" customHeight="1" x14ac:dyDescent="0.2">
      <c r="A12" s="16" t="s">
        <v>445</v>
      </c>
      <c r="B12" s="16">
        <v>661</v>
      </c>
      <c r="C12" s="17">
        <v>2000000</v>
      </c>
      <c r="D12" s="16" t="s">
        <v>506</v>
      </c>
      <c r="E12" s="16" t="s">
        <v>507</v>
      </c>
      <c r="F12" s="16" t="s">
        <v>425</v>
      </c>
      <c r="H12" s="16" t="s">
        <v>426</v>
      </c>
      <c r="I12" s="17">
        <v>5134500</v>
      </c>
      <c r="K12" s="16" t="s">
        <v>508</v>
      </c>
      <c r="L12" s="16" t="s">
        <v>509</v>
      </c>
      <c r="M12" s="16" t="s">
        <v>434</v>
      </c>
      <c r="N12" s="16" t="s">
        <v>17</v>
      </c>
      <c r="O12" s="16" t="s">
        <v>429</v>
      </c>
      <c r="P12" s="16" t="s">
        <v>510</v>
      </c>
      <c r="Q12" s="16" t="s">
        <v>51</v>
      </c>
      <c r="R12" s="16" t="s">
        <v>428</v>
      </c>
      <c r="V12" s="16">
        <v>44094</v>
      </c>
      <c r="W12" s="16">
        <v>44101</v>
      </c>
      <c r="AB12" s="19">
        <v>5957</v>
      </c>
      <c r="AC12" s="19">
        <v>500</v>
      </c>
      <c r="AD12" s="19">
        <v>800</v>
      </c>
      <c r="AE12" s="19">
        <v>2978500</v>
      </c>
      <c r="AF12" s="19">
        <v>2695</v>
      </c>
      <c r="AG12" s="19">
        <v>2156000</v>
      </c>
      <c r="AH12" s="18">
        <f>AE12+AG12</f>
        <v>5134500</v>
      </c>
    </row>
    <row r="13" spans="1:34" ht="18" customHeight="1" x14ac:dyDescent="0.2">
      <c r="A13" s="16" t="s">
        <v>528</v>
      </c>
      <c r="B13" s="16">
        <v>787</v>
      </c>
      <c r="C13" s="17">
        <v>2527022.2999999998</v>
      </c>
      <c r="D13" s="16" t="s">
        <v>547</v>
      </c>
      <c r="E13" s="16" t="s">
        <v>548</v>
      </c>
      <c r="F13" s="16" t="s">
        <v>425</v>
      </c>
      <c r="H13" s="16" t="s">
        <v>426</v>
      </c>
      <c r="I13" s="17">
        <v>4700000</v>
      </c>
      <c r="K13" s="16" t="s">
        <v>549</v>
      </c>
      <c r="L13" s="16" t="s">
        <v>550</v>
      </c>
      <c r="M13" s="16" t="s">
        <v>434</v>
      </c>
      <c r="N13" s="16" t="s">
        <v>17</v>
      </c>
      <c r="O13" s="16" t="s">
        <v>429</v>
      </c>
      <c r="P13" s="16" t="s">
        <v>551</v>
      </c>
      <c r="Q13" s="16" t="s">
        <v>552</v>
      </c>
      <c r="R13" s="16" t="s">
        <v>428</v>
      </c>
      <c r="V13" s="16">
        <v>44668</v>
      </c>
      <c r="W13" s="16">
        <v>44689</v>
      </c>
      <c r="AB13" s="18">
        <v>3000</v>
      </c>
      <c r="AC13" s="18">
        <v>500</v>
      </c>
      <c r="AD13" s="18">
        <v>800</v>
      </c>
      <c r="AE13" s="18">
        <f>AB13*AC13</f>
        <v>1500000</v>
      </c>
      <c r="AF13" s="18">
        <v>2000</v>
      </c>
      <c r="AG13" s="18">
        <f>(AF13*AD13)*2</f>
        <v>3200000</v>
      </c>
      <c r="AH13" s="18">
        <f>AE13+AG13</f>
        <v>4700000</v>
      </c>
    </row>
    <row r="14" spans="1:34" ht="18" customHeight="1" x14ac:dyDescent="0.2">
      <c r="A14" s="16" t="s">
        <v>528</v>
      </c>
      <c r="B14" s="16">
        <v>922</v>
      </c>
      <c r="C14" s="17">
        <v>1700000</v>
      </c>
      <c r="D14" s="16" t="s">
        <v>560</v>
      </c>
      <c r="E14" s="16" t="s">
        <v>561</v>
      </c>
      <c r="F14" s="16" t="s">
        <v>425</v>
      </c>
      <c r="H14" s="16" t="s">
        <v>426</v>
      </c>
      <c r="I14" s="17">
        <v>2426872</v>
      </c>
      <c r="K14" s="16" t="s">
        <v>562</v>
      </c>
      <c r="L14" s="16" t="s">
        <v>563</v>
      </c>
      <c r="M14" s="16" t="s">
        <v>434</v>
      </c>
      <c r="N14" s="16" t="s">
        <v>17</v>
      </c>
      <c r="O14" s="16" t="s">
        <v>429</v>
      </c>
      <c r="P14" s="16" t="s">
        <v>564</v>
      </c>
      <c r="Q14" s="16" t="s">
        <v>565</v>
      </c>
      <c r="R14" s="16" t="s">
        <v>428</v>
      </c>
      <c r="V14" s="16">
        <v>44061</v>
      </c>
      <c r="W14" s="16">
        <v>44069</v>
      </c>
      <c r="AB14" s="18">
        <v>2460</v>
      </c>
      <c r="AC14" s="18">
        <v>500</v>
      </c>
      <c r="AD14" s="18">
        <v>800</v>
      </c>
      <c r="AE14" s="18">
        <f>AB14*AC14</f>
        <v>1230000</v>
      </c>
      <c r="AF14" s="18">
        <v>3033.59</v>
      </c>
      <c r="AG14" s="18">
        <f>AF14*AD14</f>
        <v>2426872</v>
      </c>
      <c r="AH14" s="18">
        <f>AE14+AG14</f>
        <v>3656872</v>
      </c>
    </row>
    <row r="15" spans="1:34" ht="18" customHeight="1" x14ac:dyDescent="0.2">
      <c r="A15" s="16" t="s">
        <v>612</v>
      </c>
      <c r="B15" s="16">
        <v>25475</v>
      </c>
      <c r="C15" s="17">
        <v>950000</v>
      </c>
      <c r="D15" s="16" t="s">
        <v>613</v>
      </c>
      <c r="E15" s="16" t="s">
        <v>614</v>
      </c>
      <c r="F15" s="16" t="s">
        <v>425</v>
      </c>
      <c r="H15" s="16" t="s">
        <v>426</v>
      </c>
      <c r="I15" s="17">
        <v>1765602</v>
      </c>
      <c r="K15" s="16" t="s">
        <v>615</v>
      </c>
      <c r="L15" s="16" t="s">
        <v>616</v>
      </c>
      <c r="M15" s="16" t="s">
        <v>434</v>
      </c>
      <c r="N15" s="16" t="s">
        <v>17</v>
      </c>
      <c r="O15" s="16" t="s">
        <v>427</v>
      </c>
      <c r="P15" s="16" t="s">
        <v>617</v>
      </c>
      <c r="Q15" s="16" t="s">
        <v>559</v>
      </c>
      <c r="R15" s="16" t="s">
        <v>475</v>
      </c>
      <c r="V15" s="16">
        <v>44677</v>
      </c>
      <c r="W15" s="16">
        <v>44704</v>
      </c>
      <c r="AB15" s="18">
        <v>4123</v>
      </c>
      <c r="AC15" s="18">
        <v>500</v>
      </c>
      <c r="AD15" s="18">
        <v>800</v>
      </c>
      <c r="AE15" s="18">
        <v>0</v>
      </c>
      <c r="AF15" s="18">
        <f>621+621+658+141+167</f>
        <v>2208</v>
      </c>
      <c r="AG15" s="18">
        <v>1765602</v>
      </c>
      <c r="AH15" s="18">
        <f>AE15+AG15</f>
        <v>1765602</v>
      </c>
    </row>
    <row r="16" spans="1:34" ht="18" customHeight="1" x14ac:dyDescent="0.2">
      <c r="A16" s="16" t="s">
        <v>455</v>
      </c>
      <c r="B16" s="16">
        <v>1108</v>
      </c>
      <c r="C16" s="17">
        <v>1700000</v>
      </c>
      <c r="D16" s="16" t="s">
        <v>649</v>
      </c>
      <c r="E16" s="16" t="s">
        <v>61</v>
      </c>
      <c r="F16" s="16" t="s">
        <v>425</v>
      </c>
      <c r="H16" s="16" t="s">
        <v>426</v>
      </c>
      <c r="I16" s="17">
        <v>2700000</v>
      </c>
      <c r="K16" s="16" t="s">
        <v>650</v>
      </c>
      <c r="L16" s="16" t="s">
        <v>651</v>
      </c>
      <c r="M16" s="16" t="s">
        <v>434</v>
      </c>
      <c r="N16" s="16" t="s">
        <v>17</v>
      </c>
      <c r="O16" s="16" t="s">
        <v>429</v>
      </c>
      <c r="P16" s="16" t="s">
        <v>652</v>
      </c>
      <c r="Q16" s="16" t="s">
        <v>653</v>
      </c>
      <c r="R16" s="16" t="s">
        <v>428</v>
      </c>
      <c r="V16" s="16">
        <v>44091</v>
      </c>
      <c r="W16" s="16">
        <v>44098</v>
      </c>
      <c r="AB16" s="18">
        <v>3000</v>
      </c>
      <c r="AC16" s="18">
        <v>500</v>
      </c>
      <c r="AD16" s="18">
        <v>800</v>
      </c>
      <c r="AE16" s="18">
        <f>AC16*AB16</f>
        <v>1500000</v>
      </c>
      <c r="AF16" s="18">
        <v>1500</v>
      </c>
      <c r="AG16" s="18">
        <f>AF16*AD16</f>
        <v>1200000</v>
      </c>
      <c r="AH16" s="18">
        <f>AE16+AG16</f>
        <v>2700000</v>
      </c>
    </row>
    <row r="17" spans="1:34" ht="18" customHeight="1" x14ac:dyDescent="0.2">
      <c r="A17" s="16" t="s">
        <v>455</v>
      </c>
      <c r="B17" s="16">
        <v>24481</v>
      </c>
      <c r="C17" s="17">
        <v>1700000</v>
      </c>
      <c r="D17" s="16" t="s">
        <v>654</v>
      </c>
      <c r="E17" s="16" t="s">
        <v>65</v>
      </c>
      <c r="F17" s="16" t="s">
        <v>425</v>
      </c>
      <c r="H17" s="16" t="s">
        <v>605</v>
      </c>
      <c r="I17" s="17">
        <v>6903600</v>
      </c>
      <c r="K17" s="16" t="s">
        <v>655</v>
      </c>
      <c r="L17" s="16" t="s">
        <v>656</v>
      </c>
      <c r="M17" s="16" t="s">
        <v>434</v>
      </c>
      <c r="N17" s="16" t="s">
        <v>17</v>
      </c>
      <c r="O17" s="16" t="s">
        <v>429</v>
      </c>
      <c r="P17" s="16" t="s">
        <v>657</v>
      </c>
      <c r="Q17" s="16" t="s">
        <v>658</v>
      </c>
      <c r="R17" s="16" t="s">
        <v>428</v>
      </c>
      <c r="V17" s="16">
        <v>44294</v>
      </c>
      <c r="W17" s="16">
        <v>44304</v>
      </c>
      <c r="AB17" s="18">
        <v>4236</v>
      </c>
      <c r="AC17" s="18">
        <v>500</v>
      </c>
      <c r="AD17" s="18">
        <v>800</v>
      </c>
      <c r="AE17" s="18">
        <f>AC17*AB17</f>
        <v>2118000</v>
      </c>
      <c r="AF17" s="18">
        <v>1994</v>
      </c>
      <c r="AG17" s="18">
        <f>AF17*AD17*3</f>
        <v>4785600</v>
      </c>
      <c r="AH17" s="18">
        <f>AE17+AG17</f>
        <v>6903600</v>
      </c>
    </row>
    <row r="18" spans="1:34" ht="18" customHeight="1" x14ac:dyDescent="0.2">
      <c r="A18" s="16" t="s">
        <v>444</v>
      </c>
      <c r="B18" s="16">
        <v>199</v>
      </c>
      <c r="C18" s="17">
        <v>2815984</v>
      </c>
      <c r="D18" s="16" t="s">
        <v>673</v>
      </c>
      <c r="E18" s="16" t="s">
        <v>604</v>
      </c>
      <c r="F18" s="16" t="s">
        <v>425</v>
      </c>
      <c r="H18" s="16" t="s">
        <v>426</v>
      </c>
      <c r="I18" s="17">
        <v>5945692</v>
      </c>
      <c r="K18" s="16" t="s">
        <v>674</v>
      </c>
      <c r="L18" s="16" t="s">
        <v>675</v>
      </c>
      <c r="M18" s="16" t="s">
        <v>434</v>
      </c>
      <c r="N18" s="16" t="s">
        <v>17</v>
      </c>
      <c r="O18" s="16" t="s">
        <v>429</v>
      </c>
      <c r="P18" s="16" t="s">
        <v>676</v>
      </c>
      <c r="Q18" s="16" t="s">
        <v>677</v>
      </c>
      <c r="R18" s="16" t="s">
        <v>428</v>
      </c>
      <c r="V18" s="16">
        <v>43755</v>
      </c>
      <c r="W18" s="16">
        <v>43762</v>
      </c>
      <c r="AB18" s="18">
        <v>2999</v>
      </c>
      <c r="AC18" s="18">
        <v>500</v>
      </c>
      <c r="AD18" s="18">
        <v>800</v>
      </c>
      <c r="AE18" s="18">
        <f>AB18*AC18</f>
        <v>1499500</v>
      </c>
      <c r="AF18" s="18">
        <f>1853*3</f>
        <v>5559</v>
      </c>
      <c r="AG18" s="18">
        <v>4446192</v>
      </c>
      <c r="AH18" s="18">
        <f>AE18+AG18</f>
        <v>5945692</v>
      </c>
    </row>
    <row r="19" spans="1:34" ht="18" customHeight="1" x14ac:dyDescent="0.2">
      <c r="A19" s="16" t="s">
        <v>612</v>
      </c>
      <c r="B19" s="16">
        <v>1266</v>
      </c>
      <c r="C19" s="17">
        <v>782000</v>
      </c>
      <c r="D19" s="16" t="s">
        <v>618</v>
      </c>
      <c r="E19" s="16" t="s">
        <v>619</v>
      </c>
      <c r="F19" s="16" t="s">
        <v>425</v>
      </c>
      <c r="H19" s="16" t="s">
        <v>426</v>
      </c>
      <c r="I19" s="17">
        <v>3456764</v>
      </c>
      <c r="K19" s="16" t="s">
        <v>620</v>
      </c>
      <c r="L19" s="16" t="s">
        <v>621</v>
      </c>
      <c r="M19" s="16" t="s">
        <v>434</v>
      </c>
      <c r="N19" s="16" t="s">
        <v>17</v>
      </c>
      <c r="O19" s="16" t="s">
        <v>429</v>
      </c>
      <c r="P19" s="16" t="s">
        <v>622</v>
      </c>
      <c r="Q19" s="16" t="s">
        <v>623</v>
      </c>
      <c r="R19" s="16" t="s">
        <v>428</v>
      </c>
      <c r="V19" s="16">
        <v>44280</v>
      </c>
      <c r="W19" s="16">
        <v>44308</v>
      </c>
      <c r="AB19" s="18">
        <v>4513.5280000000002</v>
      </c>
      <c r="AC19" s="18">
        <v>500</v>
      </c>
      <c r="AD19" s="18">
        <v>400</v>
      </c>
      <c r="AE19" s="18">
        <f>AB19*AC19</f>
        <v>2256764</v>
      </c>
      <c r="AF19" s="18">
        <v>3000</v>
      </c>
      <c r="AG19" s="18">
        <f>AF19*AD19</f>
        <v>1200000</v>
      </c>
      <c r="AH19" s="18">
        <f>AE19+AG19</f>
        <v>3456764</v>
      </c>
    </row>
    <row r="20" spans="1:34" ht="18" customHeight="1" x14ac:dyDescent="0.2">
      <c r="A20" s="16" t="s">
        <v>444</v>
      </c>
      <c r="B20" s="16">
        <v>77</v>
      </c>
      <c r="C20" s="17">
        <v>1615000</v>
      </c>
      <c r="D20" s="16" t="s">
        <v>678</v>
      </c>
      <c r="E20" s="16" t="s">
        <v>679</v>
      </c>
      <c r="F20" s="16" t="s">
        <v>425</v>
      </c>
      <c r="H20" s="16" t="s">
        <v>426</v>
      </c>
      <c r="I20" s="17">
        <v>2800000</v>
      </c>
      <c r="K20" s="16" t="s">
        <v>680</v>
      </c>
      <c r="L20" s="16" t="s">
        <v>681</v>
      </c>
      <c r="M20" s="16" t="s">
        <v>434</v>
      </c>
      <c r="N20" s="16" t="s">
        <v>17</v>
      </c>
      <c r="O20" s="16" t="s">
        <v>429</v>
      </c>
      <c r="P20" s="16" t="s">
        <v>682</v>
      </c>
      <c r="Q20" s="16" t="s">
        <v>683</v>
      </c>
      <c r="R20" s="16" t="s">
        <v>428</v>
      </c>
      <c r="V20" s="16">
        <v>43732</v>
      </c>
      <c r="W20" s="16">
        <v>43747</v>
      </c>
      <c r="AB20" s="18">
        <v>3000</v>
      </c>
      <c r="AC20" s="18">
        <v>300</v>
      </c>
      <c r="AD20" s="18">
        <v>760</v>
      </c>
      <c r="AE20" s="18">
        <f>AB20*AC20</f>
        <v>900000</v>
      </c>
      <c r="AF20" s="18">
        <v>2500</v>
      </c>
      <c r="AG20" s="18">
        <f>AF20*AD20</f>
        <v>1900000</v>
      </c>
      <c r="AH20" s="18">
        <f>AE20+AG20</f>
        <v>2800000</v>
      </c>
    </row>
    <row r="21" spans="1:34" ht="18" customHeight="1" x14ac:dyDescent="0.2">
      <c r="A21" s="16" t="s">
        <v>444</v>
      </c>
      <c r="B21" s="16">
        <v>220</v>
      </c>
      <c r="C21" s="17">
        <v>3000000</v>
      </c>
      <c r="D21" s="16" t="s">
        <v>667</v>
      </c>
      <c r="E21" s="16" t="s">
        <v>668</v>
      </c>
      <c r="F21" s="16" t="s">
        <v>425</v>
      </c>
      <c r="H21" s="16" t="s">
        <v>426</v>
      </c>
      <c r="I21" s="17">
        <v>4650000</v>
      </c>
      <c r="K21" s="16" t="s">
        <v>669</v>
      </c>
      <c r="L21" s="16" t="s">
        <v>670</v>
      </c>
      <c r="M21" s="16" t="s">
        <v>434</v>
      </c>
      <c r="N21" s="16" t="s">
        <v>17</v>
      </c>
      <c r="O21" s="16" t="s">
        <v>429</v>
      </c>
      <c r="P21" s="16" t="s">
        <v>671</v>
      </c>
      <c r="Q21" s="16" t="s">
        <v>672</v>
      </c>
      <c r="R21" s="16" t="s">
        <v>428</v>
      </c>
      <c r="V21" s="16">
        <v>43810</v>
      </c>
      <c r="W21" s="16">
        <v>43821</v>
      </c>
      <c r="AB21" s="18">
        <v>3000</v>
      </c>
      <c r="AC21" s="18">
        <v>300</v>
      </c>
      <c r="AD21" s="18">
        <v>614</v>
      </c>
      <c r="AE21" s="18">
        <f>AB21*AC21</f>
        <v>900000</v>
      </c>
      <c r="AF21" s="18">
        <v>6105</v>
      </c>
      <c r="AG21" s="18">
        <v>3750000</v>
      </c>
      <c r="AH21" s="18">
        <f>AE21+AG21</f>
        <v>4650000</v>
      </c>
    </row>
    <row r="22" spans="1:34" ht="18" customHeight="1" x14ac:dyDescent="0.2">
      <c r="A22" s="16" t="s">
        <v>443</v>
      </c>
      <c r="B22" s="16">
        <v>25983</v>
      </c>
      <c r="C22" s="17">
        <v>1975495</v>
      </c>
      <c r="D22" s="16" t="s">
        <v>476</v>
      </c>
      <c r="E22" s="16" t="s">
        <v>477</v>
      </c>
      <c r="F22" s="16" t="s">
        <v>425</v>
      </c>
      <c r="H22" s="16" t="s">
        <v>426</v>
      </c>
      <c r="I22" s="17">
        <v>3537904</v>
      </c>
      <c r="K22" s="16" t="s">
        <v>432</v>
      </c>
      <c r="L22" s="16" t="s">
        <v>433</v>
      </c>
      <c r="M22" s="16" t="s">
        <v>434</v>
      </c>
      <c r="N22" s="16" t="s">
        <v>17</v>
      </c>
      <c r="O22" s="16" t="s">
        <v>429</v>
      </c>
      <c r="P22" s="16" t="s">
        <v>435</v>
      </c>
      <c r="Q22" s="16" t="s">
        <v>436</v>
      </c>
      <c r="R22" s="16" t="s">
        <v>428</v>
      </c>
      <c r="V22" s="16">
        <v>44966</v>
      </c>
      <c r="W22" s="16">
        <v>44972</v>
      </c>
      <c r="AB22" s="18">
        <v>1238.55</v>
      </c>
      <c r="AC22" s="18">
        <v>0</v>
      </c>
      <c r="AD22" s="18">
        <v>800</v>
      </c>
      <c r="AE22" s="18">
        <f>AB22*AC22</f>
        <v>0</v>
      </c>
      <c r="AF22" s="18">
        <v>4422.38</v>
      </c>
      <c r="AG22" s="18">
        <f>AF22*AD22*2</f>
        <v>7075808</v>
      </c>
      <c r="AH22" s="18">
        <f>AE22+AG22</f>
        <v>7075808</v>
      </c>
    </row>
    <row r="23" spans="1:34" ht="18" customHeight="1" x14ac:dyDescent="0.2">
      <c r="A23" s="16" t="s">
        <v>454</v>
      </c>
      <c r="B23" s="16">
        <v>25763</v>
      </c>
      <c r="C23" s="17">
        <v>3107885</v>
      </c>
      <c r="D23" s="16" t="s">
        <v>570</v>
      </c>
      <c r="E23" s="16" t="s">
        <v>571</v>
      </c>
      <c r="F23" s="16" t="s">
        <v>425</v>
      </c>
      <c r="H23" s="16" t="s">
        <v>426</v>
      </c>
      <c r="I23" s="17">
        <v>4800000</v>
      </c>
      <c r="K23" s="16" t="s">
        <v>572</v>
      </c>
      <c r="L23" s="16" t="s">
        <v>573</v>
      </c>
      <c r="M23" s="16" t="s">
        <v>434</v>
      </c>
      <c r="N23" s="16" t="s">
        <v>17</v>
      </c>
      <c r="O23" s="16" t="s">
        <v>429</v>
      </c>
      <c r="P23" s="16" t="s">
        <v>574</v>
      </c>
      <c r="Q23" s="16" t="s">
        <v>575</v>
      </c>
      <c r="R23" s="16" t="s">
        <v>428</v>
      </c>
      <c r="V23" s="16">
        <v>44796</v>
      </c>
      <c r="W23" s="16">
        <v>44815</v>
      </c>
      <c r="AB23" s="18">
        <v>3000</v>
      </c>
      <c r="AC23" s="18">
        <v>0</v>
      </c>
      <c r="AD23" s="18">
        <v>800</v>
      </c>
      <c r="AE23" s="18">
        <f>AB23*AC23</f>
        <v>0</v>
      </c>
      <c r="AF23" s="18">
        <f>3000*2</f>
        <v>6000</v>
      </c>
      <c r="AG23" s="18">
        <f>AF23*AD23</f>
        <v>4800000</v>
      </c>
      <c r="AH23" s="18">
        <f>AG23+AE23</f>
        <v>4800000</v>
      </c>
    </row>
    <row r="24" spans="1:34" ht="18" customHeight="1" x14ac:dyDescent="0.2">
      <c r="A24" s="16" t="s">
        <v>454</v>
      </c>
      <c r="B24" s="16">
        <v>25540</v>
      </c>
      <c r="C24" s="17">
        <v>3000000</v>
      </c>
      <c r="D24" s="16" t="s">
        <v>576</v>
      </c>
      <c r="E24" s="16" t="s">
        <v>577</v>
      </c>
      <c r="F24" s="16" t="s">
        <v>425</v>
      </c>
      <c r="H24" s="16" t="s">
        <v>426</v>
      </c>
      <c r="I24" s="17">
        <v>3000000</v>
      </c>
      <c r="K24" s="16" t="s">
        <v>578</v>
      </c>
      <c r="L24" s="16" t="s">
        <v>579</v>
      </c>
      <c r="M24" s="16" t="s">
        <v>434</v>
      </c>
      <c r="N24" s="16" t="s">
        <v>17</v>
      </c>
      <c r="O24" s="16" t="s">
        <v>429</v>
      </c>
      <c r="P24" s="16" t="s">
        <v>580</v>
      </c>
      <c r="Q24" s="16" t="s">
        <v>581</v>
      </c>
      <c r="R24" s="16" t="s">
        <v>428</v>
      </c>
      <c r="V24" s="16">
        <v>44637</v>
      </c>
      <c r="W24" s="16">
        <v>44647</v>
      </c>
      <c r="AB24" s="18">
        <v>4940</v>
      </c>
      <c r="AC24" s="18">
        <v>0</v>
      </c>
      <c r="AD24" s="18">
        <v>800</v>
      </c>
      <c r="AE24" s="18">
        <f>AB24*AC24</f>
        <v>0</v>
      </c>
      <c r="AF24" s="18">
        <v>4620</v>
      </c>
      <c r="AG24" s="18">
        <v>3000000</v>
      </c>
      <c r="AH24" s="18">
        <f>AG24+AE24</f>
        <v>3000000</v>
      </c>
    </row>
    <row r="25" spans="1:34" ht="18" customHeight="1" x14ac:dyDescent="0.2">
      <c r="A25" s="16" t="s">
        <v>454</v>
      </c>
      <c r="B25" s="16">
        <v>25540</v>
      </c>
      <c r="C25" s="17">
        <v>3000000</v>
      </c>
      <c r="D25" s="16" t="s">
        <v>576</v>
      </c>
      <c r="E25" s="16" t="s">
        <v>577</v>
      </c>
      <c r="F25" s="16" t="s">
        <v>425</v>
      </c>
      <c r="H25" s="16" t="s">
        <v>426</v>
      </c>
      <c r="I25" s="17">
        <v>2796000</v>
      </c>
      <c r="K25" s="16" t="s">
        <v>582</v>
      </c>
      <c r="L25" s="16" t="s">
        <v>583</v>
      </c>
      <c r="M25" s="16" t="s">
        <v>434</v>
      </c>
      <c r="N25" s="16" t="s">
        <v>17</v>
      </c>
      <c r="O25" s="16" t="s">
        <v>429</v>
      </c>
      <c r="P25" s="16" t="s">
        <v>580</v>
      </c>
      <c r="Q25" s="16" t="s">
        <v>581</v>
      </c>
      <c r="R25" s="16" t="s">
        <v>428</v>
      </c>
      <c r="V25" s="16">
        <v>44637</v>
      </c>
      <c r="W25" s="16">
        <v>44647</v>
      </c>
      <c r="AB25" s="18">
        <v>3338</v>
      </c>
      <c r="AC25" s="18">
        <v>0</v>
      </c>
      <c r="AD25" s="18">
        <v>800</v>
      </c>
      <c r="AE25" s="18">
        <f>AB25*AC25</f>
        <v>0</v>
      </c>
      <c r="AF25" s="18">
        <f>3075+420</f>
        <v>3495</v>
      </c>
      <c r="AG25" s="18">
        <f>AF25*AD25</f>
        <v>2796000</v>
      </c>
      <c r="AH25" s="18">
        <f>AG25+AE25</f>
        <v>2796000</v>
      </c>
    </row>
    <row r="26" spans="1:34" ht="18" customHeight="1" x14ac:dyDescent="0.2">
      <c r="A26" s="16" t="s">
        <v>456</v>
      </c>
      <c r="B26" s="16">
        <v>24633</v>
      </c>
      <c r="C26" s="17">
        <v>4389070</v>
      </c>
      <c r="D26" s="16" t="s">
        <v>594</v>
      </c>
      <c r="E26" s="16" t="s">
        <v>69</v>
      </c>
      <c r="F26" s="16" t="s">
        <v>425</v>
      </c>
      <c r="H26" s="16" t="s">
        <v>426</v>
      </c>
      <c r="I26" s="17">
        <v>5240000</v>
      </c>
      <c r="K26" s="16" t="s">
        <v>595</v>
      </c>
      <c r="L26" s="16" t="s">
        <v>596</v>
      </c>
      <c r="M26" s="16" t="s">
        <v>434</v>
      </c>
      <c r="N26" s="16" t="s">
        <v>17</v>
      </c>
      <c r="O26" s="16" t="s">
        <v>429</v>
      </c>
      <c r="P26" s="16" t="s">
        <v>597</v>
      </c>
      <c r="Q26" s="16" t="s">
        <v>598</v>
      </c>
      <c r="R26" s="16" t="s">
        <v>428</v>
      </c>
      <c r="V26" s="16">
        <v>44474</v>
      </c>
      <c r="W26" s="16">
        <v>44493</v>
      </c>
      <c r="AB26" s="19">
        <v>3000</v>
      </c>
      <c r="AC26" s="19">
        <v>0</v>
      </c>
      <c r="AD26" s="19">
        <v>800</v>
      </c>
      <c r="AE26" s="19">
        <v>0</v>
      </c>
      <c r="AF26" s="19">
        <v>6550</v>
      </c>
      <c r="AG26" s="19" t="e">
        <f>coll_credit!#REF!*coll_credit!#REF!</f>
        <v>#REF!</v>
      </c>
      <c r="AH26" s="19">
        <v>5240000</v>
      </c>
    </row>
    <row r="27" spans="1:34" ht="18" customHeight="1" x14ac:dyDescent="0.2">
      <c r="A27" s="16" t="s">
        <v>456</v>
      </c>
      <c r="B27" s="16">
        <v>24603</v>
      </c>
      <c r="C27" s="17">
        <v>1866000</v>
      </c>
      <c r="D27" s="16" t="s">
        <v>599</v>
      </c>
      <c r="E27" s="16" t="s">
        <v>67</v>
      </c>
      <c r="F27" s="16" t="s">
        <v>425</v>
      </c>
      <c r="H27" s="16" t="s">
        <v>426</v>
      </c>
      <c r="I27" s="17">
        <v>4200000</v>
      </c>
      <c r="K27" s="16" t="s">
        <v>600</v>
      </c>
      <c r="L27" s="16" t="s">
        <v>601</v>
      </c>
      <c r="M27" s="16" t="s">
        <v>434</v>
      </c>
      <c r="N27" s="16" t="s">
        <v>17</v>
      </c>
      <c r="O27" s="16" t="s">
        <v>427</v>
      </c>
      <c r="P27" s="16" t="s">
        <v>602</v>
      </c>
      <c r="Q27" s="16" t="s">
        <v>603</v>
      </c>
      <c r="R27" s="16" t="s">
        <v>475</v>
      </c>
      <c r="V27" s="16">
        <v>44587</v>
      </c>
      <c r="W27" s="16">
        <v>44587</v>
      </c>
      <c r="AB27" s="19">
        <v>4240</v>
      </c>
      <c r="AC27" s="19">
        <v>0</v>
      </c>
      <c r="AD27" s="19">
        <v>800</v>
      </c>
      <c r="AE27" s="19">
        <v>0</v>
      </c>
      <c r="AF27" s="19">
        <f>1750*3</f>
        <v>5250</v>
      </c>
      <c r="AG27" s="19">
        <v>4200000</v>
      </c>
      <c r="AH27" s="19">
        <v>4200000</v>
      </c>
    </row>
    <row r="28" spans="1:34" ht="18" customHeight="1" x14ac:dyDescent="0.2">
      <c r="A28" s="16" t="s">
        <v>443</v>
      </c>
      <c r="B28" s="16">
        <v>25983</v>
      </c>
      <c r="C28" s="17">
        <v>1975495</v>
      </c>
      <c r="D28" s="16" t="s">
        <v>476</v>
      </c>
      <c r="E28" s="16" t="s">
        <v>477</v>
      </c>
      <c r="F28" s="16" t="s">
        <v>425</v>
      </c>
      <c r="H28" s="16" t="s">
        <v>426</v>
      </c>
      <c r="K28" s="16" t="s">
        <v>439</v>
      </c>
      <c r="L28" s="16" t="s">
        <v>440</v>
      </c>
      <c r="M28" s="16" t="s">
        <v>434</v>
      </c>
      <c r="N28" s="16" t="s">
        <v>17</v>
      </c>
      <c r="O28" s="16" t="s">
        <v>429</v>
      </c>
      <c r="P28" s="16" t="s">
        <v>441</v>
      </c>
      <c r="Q28" s="16" t="s">
        <v>437</v>
      </c>
      <c r="R28" s="16" t="s">
        <v>428</v>
      </c>
      <c r="V28" s="16">
        <v>44966</v>
      </c>
      <c r="W28" s="16">
        <v>44972</v>
      </c>
      <c r="AB28" s="18">
        <v>1239.5999999999999</v>
      </c>
      <c r="AC28" s="18">
        <v>0</v>
      </c>
      <c r="AD28" s="18">
        <v>0</v>
      </c>
      <c r="AE28" s="18">
        <f>AB28*AC28</f>
        <v>0</v>
      </c>
      <c r="AF28" s="18">
        <v>0</v>
      </c>
      <c r="AG28" s="18">
        <v>0</v>
      </c>
      <c r="AH28" s="18">
        <f>AE28+AG28</f>
        <v>0</v>
      </c>
    </row>
    <row r="29" spans="1:34" ht="18" customHeight="1" x14ac:dyDescent="0.2">
      <c r="A29" s="16" t="s">
        <v>443</v>
      </c>
      <c r="B29" s="16">
        <v>25983</v>
      </c>
      <c r="C29" s="17">
        <v>1975495</v>
      </c>
      <c r="D29" s="16" t="s">
        <v>476</v>
      </c>
      <c r="E29" s="16" t="s">
        <v>477</v>
      </c>
      <c r="F29" s="16" t="s">
        <v>425</v>
      </c>
      <c r="H29" s="16" t="s">
        <v>426</v>
      </c>
      <c r="K29" s="16" t="s">
        <v>471</v>
      </c>
      <c r="L29" s="16" t="s">
        <v>472</v>
      </c>
      <c r="M29" s="16" t="s">
        <v>434</v>
      </c>
      <c r="N29" s="16" t="s">
        <v>17</v>
      </c>
      <c r="O29" s="16" t="s">
        <v>429</v>
      </c>
      <c r="P29" s="16" t="s">
        <v>473</v>
      </c>
      <c r="Q29" s="16" t="s">
        <v>474</v>
      </c>
      <c r="R29" s="16" t="s">
        <v>428</v>
      </c>
      <c r="V29" s="16">
        <v>44966</v>
      </c>
      <c r="W29" s="16">
        <v>44972</v>
      </c>
      <c r="AB29" s="18">
        <v>1237.5</v>
      </c>
      <c r="AC29" s="18">
        <v>0</v>
      </c>
      <c r="AD29" s="18">
        <v>0</v>
      </c>
      <c r="AE29" s="18">
        <f>AB29*AC29</f>
        <v>0</v>
      </c>
      <c r="AF29" s="18">
        <v>0</v>
      </c>
      <c r="AG29" s="18">
        <v>0</v>
      </c>
      <c r="AH29" s="18">
        <f>AE29+AG29</f>
        <v>0</v>
      </c>
    </row>
    <row r="30" spans="1:34" ht="18" customHeight="1" x14ac:dyDescent="0.2">
      <c r="A30" s="16" t="s">
        <v>528</v>
      </c>
      <c r="B30" s="16">
        <v>941</v>
      </c>
      <c r="C30" s="17">
        <v>2500000</v>
      </c>
      <c r="D30" s="16" t="s">
        <v>553</v>
      </c>
      <c r="E30" s="16" t="s">
        <v>554</v>
      </c>
      <c r="F30" s="16" t="s">
        <v>425</v>
      </c>
      <c r="H30" s="16" t="s">
        <v>426</v>
      </c>
      <c r="I30" s="17">
        <v>3165000</v>
      </c>
      <c r="K30" s="16" t="s">
        <v>555</v>
      </c>
      <c r="L30" s="16" t="s">
        <v>556</v>
      </c>
      <c r="M30" s="16" t="s">
        <v>434</v>
      </c>
      <c r="N30" s="16" t="s">
        <v>17</v>
      </c>
      <c r="O30" s="16" t="s">
        <v>429</v>
      </c>
      <c r="P30" s="16" t="s">
        <v>557</v>
      </c>
      <c r="Q30" s="16" t="s">
        <v>558</v>
      </c>
      <c r="R30" s="16" t="s">
        <v>428</v>
      </c>
      <c r="V30" s="16">
        <v>44279</v>
      </c>
      <c r="W30" s="16">
        <v>44284</v>
      </c>
      <c r="AB30" s="18">
        <v>1476</v>
      </c>
      <c r="AC30" s="18">
        <v>0</v>
      </c>
      <c r="AD30" s="18">
        <v>0</v>
      </c>
      <c r="AE30" s="18">
        <v>845000</v>
      </c>
      <c r="AF30" s="18">
        <v>1476</v>
      </c>
      <c r="AG30" s="18">
        <v>2320000</v>
      </c>
      <c r="AH30" s="18">
        <f>AE30+AG30</f>
        <v>3165000</v>
      </c>
    </row>
    <row r="31" spans="1:34" ht="18" customHeight="1" x14ac:dyDescent="0.2">
      <c r="A31" s="16" t="s">
        <v>445</v>
      </c>
      <c r="B31" s="16">
        <v>275</v>
      </c>
      <c r="C31" s="17">
        <v>1000000</v>
      </c>
      <c r="D31" s="16" t="s">
        <v>524</v>
      </c>
      <c r="E31" s="16" t="s">
        <v>98</v>
      </c>
      <c r="F31" s="16" t="s">
        <v>425</v>
      </c>
      <c r="H31" s="16" t="s">
        <v>426</v>
      </c>
      <c r="I31" s="17">
        <v>2915200</v>
      </c>
      <c r="K31" s="16" t="s">
        <v>525</v>
      </c>
      <c r="L31" s="16" t="s">
        <v>526</v>
      </c>
      <c r="M31" s="16" t="s">
        <v>461</v>
      </c>
      <c r="N31" s="16" t="s">
        <v>17</v>
      </c>
      <c r="O31" s="16" t="s">
        <v>429</v>
      </c>
      <c r="P31" s="16" t="s">
        <v>527</v>
      </c>
      <c r="Q31" s="16" t="s">
        <v>98</v>
      </c>
      <c r="R31" s="16" t="s">
        <v>428</v>
      </c>
      <c r="V31" s="16">
        <v>43892</v>
      </c>
      <c r="W31" s="16">
        <v>43902</v>
      </c>
      <c r="AB31" s="19">
        <v>0</v>
      </c>
      <c r="AC31" s="19">
        <v>0</v>
      </c>
      <c r="AD31" s="19">
        <v>800</v>
      </c>
      <c r="AE31" s="19">
        <v>0</v>
      </c>
      <c r="AF31" s="19">
        <v>3644</v>
      </c>
      <c r="AG31" s="19">
        <v>2915200</v>
      </c>
      <c r="AH31" s="18">
        <f>AE31+AG31</f>
        <v>2915200</v>
      </c>
    </row>
    <row r="32" spans="1:34" ht="18" customHeight="1" x14ac:dyDescent="0.2">
      <c r="A32" s="16" t="s">
        <v>456</v>
      </c>
      <c r="B32" s="16">
        <v>25129</v>
      </c>
      <c r="C32" s="17">
        <v>950000</v>
      </c>
      <c r="D32" s="16" t="s">
        <v>606</v>
      </c>
      <c r="E32" s="16" t="s">
        <v>607</v>
      </c>
      <c r="F32" s="16" t="s">
        <v>425</v>
      </c>
      <c r="H32" s="16" t="s">
        <v>426</v>
      </c>
      <c r="I32" s="17">
        <v>3200000</v>
      </c>
      <c r="K32" s="16" t="s">
        <v>608</v>
      </c>
      <c r="L32" s="16" t="s">
        <v>609</v>
      </c>
      <c r="M32" s="16" t="s">
        <v>461</v>
      </c>
      <c r="N32" s="16" t="s">
        <v>17</v>
      </c>
      <c r="O32" s="16" t="s">
        <v>429</v>
      </c>
      <c r="P32" s="16" t="s">
        <v>610</v>
      </c>
      <c r="Q32" s="16" t="s">
        <v>611</v>
      </c>
      <c r="R32" s="16" t="s">
        <v>428</v>
      </c>
      <c r="V32" s="16">
        <v>44718</v>
      </c>
      <c r="W32" s="16">
        <v>44724</v>
      </c>
      <c r="AB32" s="19">
        <v>6719</v>
      </c>
      <c r="AC32" s="19">
        <v>0</v>
      </c>
      <c r="AD32" s="19">
        <v>800</v>
      </c>
      <c r="AE32" s="19">
        <v>0</v>
      </c>
      <c r="AF32" s="19">
        <v>4000</v>
      </c>
      <c r="AG32" s="19">
        <v>3200000</v>
      </c>
      <c r="AH32" s="19">
        <v>3200000</v>
      </c>
    </row>
    <row r="33" spans="1:34" ht="18" customHeight="1" x14ac:dyDescent="0.2">
      <c r="A33" s="16" t="s">
        <v>443</v>
      </c>
      <c r="B33" s="16">
        <v>25983</v>
      </c>
      <c r="C33" s="17">
        <v>1975495</v>
      </c>
      <c r="D33" s="16" t="s">
        <v>476</v>
      </c>
      <c r="E33" s="16" t="s">
        <v>477</v>
      </c>
      <c r="F33" s="16" t="s">
        <v>425</v>
      </c>
      <c r="H33" s="16" t="s">
        <v>426</v>
      </c>
      <c r="K33" s="16" t="s">
        <v>459</v>
      </c>
      <c r="L33" s="16" t="s">
        <v>460</v>
      </c>
      <c r="M33" s="16" t="s">
        <v>461</v>
      </c>
      <c r="N33" s="16" t="s">
        <v>17</v>
      </c>
      <c r="O33" s="16" t="s">
        <v>429</v>
      </c>
      <c r="P33" s="16" t="s">
        <v>462</v>
      </c>
      <c r="Q33" s="16" t="s">
        <v>458</v>
      </c>
      <c r="R33" s="16" t="s">
        <v>428</v>
      </c>
      <c r="V33" s="16">
        <v>44966</v>
      </c>
      <c r="W33" s="16">
        <v>44972</v>
      </c>
      <c r="AB33" s="18">
        <v>1237.51</v>
      </c>
      <c r="AC33" s="18">
        <v>0</v>
      </c>
      <c r="AD33" s="18">
        <v>0</v>
      </c>
      <c r="AE33" s="18">
        <f>AB33*AC33</f>
        <v>0</v>
      </c>
      <c r="AF33" s="18">
        <v>0</v>
      </c>
      <c r="AG33" s="18">
        <v>0</v>
      </c>
      <c r="AH33" s="18">
        <f>AE33+AG33</f>
        <v>0</v>
      </c>
    </row>
    <row r="34" spans="1:34" ht="18" customHeight="1" x14ac:dyDescent="0.2">
      <c r="A34" s="16" t="s">
        <v>454</v>
      </c>
      <c r="B34" s="16">
        <v>25621</v>
      </c>
      <c r="C34" s="17">
        <v>1436076</v>
      </c>
      <c r="D34" s="16" t="s">
        <v>589</v>
      </c>
      <c r="E34" s="16" t="s">
        <v>590</v>
      </c>
      <c r="F34" s="16" t="s">
        <v>425</v>
      </c>
      <c r="H34" s="16" t="s">
        <v>426</v>
      </c>
      <c r="I34" s="17">
        <v>3055000</v>
      </c>
      <c r="K34" s="16" t="s">
        <v>591</v>
      </c>
      <c r="L34" s="16" t="s">
        <v>592</v>
      </c>
      <c r="M34" s="16" t="s">
        <v>532</v>
      </c>
      <c r="N34" s="16" t="s">
        <v>269</v>
      </c>
      <c r="O34" s="16" t="s">
        <v>429</v>
      </c>
      <c r="P34" s="16" t="s">
        <v>593</v>
      </c>
      <c r="Q34" s="16" t="s">
        <v>590</v>
      </c>
      <c r="R34" s="16" t="s">
        <v>428</v>
      </c>
      <c r="V34" s="16">
        <v>44644</v>
      </c>
      <c r="W34" s="16">
        <v>44649</v>
      </c>
      <c r="AB34" s="18">
        <v>2350</v>
      </c>
      <c r="AC34" s="18">
        <v>500</v>
      </c>
      <c r="AD34" s="18">
        <v>800</v>
      </c>
      <c r="AE34" s="18">
        <f>AB34*AC34</f>
        <v>1175000</v>
      </c>
      <c r="AF34" s="18">
        <v>2350</v>
      </c>
      <c r="AG34" s="18">
        <f>AF34*AD34</f>
        <v>1880000</v>
      </c>
      <c r="AH34" s="18">
        <f>AG34+AE34</f>
        <v>3055000</v>
      </c>
    </row>
    <row r="35" spans="1:34" ht="18" customHeight="1" x14ac:dyDescent="0.2">
      <c r="A35" s="16" t="s">
        <v>455</v>
      </c>
      <c r="B35" s="16">
        <v>1141</v>
      </c>
      <c r="C35" s="17">
        <v>4199377</v>
      </c>
      <c r="D35" s="16" t="s">
        <v>630</v>
      </c>
      <c r="E35" s="16" t="s">
        <v>276</v>
      </c>
      <c r="F35" s="16" t="s">
        <v>425</v>
      </c>
      <c r="H35" s="16" t="s">
        <v>426</v>
      </c>
      <c r="I35" s="17">
        <v>8318400</v>
      </c>
      <c r="K35" s="16" t="s">
        <v>631</v>
      </c>
      <c r="L35" s="16" t="s">
        <v>632</v>
      </c>
      <c r="M35" s="16" t="s">
        <v>532</v>
      </c>
      <c r="N35" s="16" t="s">
        <v>269</v>
      </c>
      <c r="O35" s="16" t="s">
        <v>429</v>
      </c>
      <c r="P35" s="16" t="s">
        <v>633</v>
      </c>
      <c r="Q35" s="16" t="s">
        <v>634</v>
      </c>
      <c r="R35" s="16" t="s">
        <v>428</v>
      </c>
      <c r="V35" s="16">
        <v>44419</v>
      </c>
      <c r="W35" s="16">
        <v>44424</v>
      </c>
      <c r="AB35" s="18">
        <v>3778</v>
      </c>
      <c r="AC35" s="18">
        <v>500</v>
      </c>
      <c r="AD35" s="18">
        <v>800</v>
      </c>
      <c r="AE35" s="18">
        <f>AC35*AB35</f>
        <v>1889000</v>
      </c>
      <c r="AF35" s="18">
        <v>3721</v>
      </c>
      <c r="AG35" s="18">
        <f>AF35*AD35*2</f>
        <v>5953600</v>
      </c>
      <c r="AH35" s="18">
        <f>AG35+AE35</f>
        <v>7842600</v>
      </c>
    </row>
    <row r="36" spans="1:34" ht="18" customHeight="1" x14ac:dyDescent="0.2">
      <c r="A36" s="16" t="s">
        <v>455</v>
      </c>
      <c r="B36" s="16">
        <v>24237</v>
      </c>
      <c r="C36" s="17">
        <v>4000000</v>
      </c>
      <c r="D36" s="16" t="s">
        <v>635</v>
      </c>
      <c r="E36" s="16" t="s">
        <v>636</v>
      </c>
      <c r="F36" s="16" t="s">
        <v>425</v>
      </c>
      <c r="H36" s="16" t="s">
        <v>426</v>
      </c>
      <c r="I36" s="17">
        <v>5915000</v>
      </c>
      <c r="K36" s="16" t="s">
        <v>637</v>
      </c>
      <c r="L36" s="16" t="s">
        <v>638</v>
      </c>
      <c r="M36" s="16" t="s">
        <v>532</v>
      </c>
      <c r="N36" s="16" t="s">
        <v>269</v>
      </c>
      <c r="O36" s="16" t="s">
        <v>429</v>
      </c>
      <c r="P36" s="16" t="s">
        <v>639</v>
      </c>
      <c r="Q36" s="16" t="s">
        <v>636</v>
      </c>
      <c r="R36" s="16" t="s">
        <v>428</v>
      </c>
      <c r="V36" s="16">
        <v>44250</v>
      </c>
      <c r="W36" s="16">
        <v>44258</v>
      </c>
      <c r="AB36" s="18">
        <f>AE36/AC36</f>
        <v>4550</v>
      </c>
      <c r="AC36" s="18">
        <v>500</v>
      </c>
      <c r="AD36" s="18">
        <v>800</v>
      </c>
      <c r="AE36" s="18">
        <v>2275000</v>
      </c>
      <c r="AF36" s="18">
        <f>AG36/AD36</f>
        <v>4550</v>
      </c>
      <c r="AG36" s="18">
        <v>3640000</v>
      </c>
      <c r="AH36" s="18">
        <f>AG36+AE36</f>
        <v>5915000</v>
      </c>
    </row>
    <row r="37" spans="1:34" ht="18" customHeight="1" x14ac:dyDescent="0.2">
      <c r="A37" s="16" t="s">
        <v>455</v>
      </c>
      <c r="B37" s="16">
        <v>1045</v>
      </c>
      <c r="C37" s="17">
        <v>1900000</v>
      </c>
      <c r="D37" s="16" t="s">
        <v>643</v>
      </c>
      <c r="E37" s="16" t="s">
        <v>644</v>
      </c>
      <c r="F37" s="16" t="s">
        <v>425</v>
      </c>
      <c r="H37" s="16" t="s">
        <v>426</v>
      </c>
      <c r="I37" s="17">
        <v>4298200</v>
      </c>
      <c r="K37" s="16" t="s">
        <v>645</v>
      </c>
      <c r="L37" s="16" t="s">
        <v>646</v>
      </c>
      <c r="M37" s="16" t="s">
        <v>532</v>
      </c>
      <c r="N37" s="16" t="s">
        <v>269</v>
      </c>
      <c r="O37" s="16" t="s">
        <v>429</v>
      </c>
      <c r="P37" s="16" t="s">
        <v>647</v>
      </c>
      <c r="Q37" s="16" t="s">
        <v>648</v>
      </c>
      <c r="R37" s="16" t="s">
        <v>428</v>
      </c>
      <c r="V37" s="16">
        <v>44279</v>
      </c>
      <c r="W37" s="16">
        <v>44318</v>
      </c>
      <c r="AB37" s="18">
        <v>2078</v>
      </c>
      <c r="AC37" s="18">
        <v>500</v>
      </c>
      <c r="AD37" s="18">
        <v>800</v>
      </c>
      <c r="AE37" s="18">
        <f>AC37*AB37</f>
        <v>1039000</v>
      </c>
      <c r="AF37" s="18">
        <v>4074</v>
      </c>
      <c r="AG37" s="18">
        <f>AF37*AD37</f>
        <v>3259200</v>
      </c>
      <c r="AH37" s="18">
        <f>AE37+AG37</f>
        <v>4298200</v>
      </c>
    </row>
    <row r="38" spans="1:34" ht="18" customHeight="1" x14ac:dyDescent="0.2">
      <c r="A38" s="16" t="s">
        <v>454</v>
      </c>
      <c r="B38" s="16">
        <v>25871</v>
      </c>
      <c r="C38" s="17">
        <v>3713132</v>
      </c>
      <c r="D38" s="16" t="s">
        <v>566</v>
      </c>
      <c r="E38" s="16" t="s">
        <v>289</v>
      </c>
      <c r="F38" s="16" t="s">
        <v>425</v>
      </c>
      <c r="H38" s="16" t="s">
        <v>426</v>
      </c>
      <c r="I38" s="17">
        <v>4032000</v>
      </c>
      <c r="K38" s="16" t="s">
        <v>567</v>
      </c>
      <c r="L38" s="16" t="s">
        <v>442</v>
      </c>
      <c r="M38" s="16" t="s">
        <v>532</v>
      </c>
      <c r="N38" s="16" t="s">
        <v>269</v>
      </c>
      <c r="O38" s="16" t="s">
        <v>429</v>
      </c>
      <c r="P38" s="16" t="s">
        <v>568</v>
      </c>
      <c r="Q38" s="16" t="s">
        <v>569</v>
      </c>
      <c r="R38" s="16" t="s">
        <v>428</v>
      </c>
      <c r="V38" s="16">
        <v>45006</v>
      </c>
      <c r="W38" s="16">
        <v>45018</v>
      </c>
      <c r="AB38" s="18">
        <v>1763</v>
      </c>
      <c r="AC38" s="18">
        <v>0</v>
      </c>
      <c r="AD38" s="18">
        <v>800</v>
      </c>
      <c r="AE38" s="18">
        <f>AB38*AC38</f>
        <v>0</v>
      </c>
      <c r="AF38" s="18">
        <f>1260*4</f>
        <v>5040</v>
      </c>
      <c r="AG38" s="18">
        <f>AF38*AD38</f>
        <v>4032000</v>
      </c>
      <c r="AH38" s="18">
        <f>AG38+AE38</f>
        <v>4032000</v>
      </c>
    </row>
    <row r="39" spans="1:34" ht="18" customHeight="1" x14ac:dyDescent="0.2">
      <c r="A39" s="16" t="s">
        <v>454</v>
      </c>
      <c r="B39" s="16">
        <v>25895</v>
      </c>
      <c r="C39" s="17">
        <v>1820591</v>
      </c>
      <c r="D39" s="16" t="s">
        <v>584</v>
      </c>
      <c r="E39" s="16" t="s">
        <v>292</v>
      </c>
      <c r="F39" s="16" t="s">
        <v>425</v>
      </c>
      <c r="H39" s="16" t="s">
        <v>426</v>
      </c>
      <c r="I39" s="17">
        <v>2947072</v>
      </c>
      <c r="K39" s="16" t="s">
        <v>585</v>
      </c>
      <c r="L39" s="16" t="s">
        <v>586</v>
      </c>
      <c r="M39" s="16" t="s">
        <v>532</v>
      </c>
      <c r="N39" s="16" t="s">
        <v>269</v>
      </c>
      <c r="O39" s="16" t="s">
        <v>429</v>
      </c>
      <c r="P39" s="16" t="s">
        <v>587</v>
      </c>
      <c r="Q39" s="16" t="s">
        <v>588</v>
      </c>
      <c r="R39" s="16" t="s">
        <v>428</v>
      </c>
      <c r="V39" s="16">
        <v>44955</v>
      </c>
      <c r="W39" s="16">
        <v>44962</v>
      </c>
      <c r="AB39" s="18">
        <v>3437</v>
      </c>
      <c r="AC39" s="18">
        <v>0</v>
      </c>
      <c r="AD39" s="18">
        <v>800</v>
      </c>
      <c r="AE39" s="18">
        <f>AB39*AC39</f>
        <v>0</v>
      </c>
      <c r="AF39" s="18">
        <f>1684+(1000*2)</f>
        <v>3684</v>
      </c>
      <c r="AG39" s="18">
        <v>2947072</v>
      </c>
      <c r="AH39" s="18">
        <f>AG39+AE39</f>
        <v>2947072</v>
      </c>
    </row>
    <row r="40" spans="1:34" ht="18" customHeight="1" x14ac:dyDescent="0.2">
      <c r="A40" s="16" t="s">
        <v>528</v>
      </c>
      <c r="B40" s="16">
        <v>802</v>
      </c>
      <c r="C40" s="17">
        <v>4314500</v>
      </c>
      <c r="D40" s="16" t="s">
        <v>529</v>
      </c>
      <c r="E40" s="16" t="s">
        <v>530</v>
      </c>
      <c r="F40" s="16" t="s">
        <v>425</v>
      </c>
      <c r="H40" s="16" t="s">
        <v>426</v>
      </c>
      <c r="I40" s="17">
        <v>1680000</v>
      </c>
      <c r="K40" s="16" t="s">
        <v>728</v>
      </c>
      <c r="L40" s="16" t="s">
        <v>531</v>
      </c>
      <c r="M40" s="16" t="s">
        <v>532</v>
      </c>
      <c r="N40" s="16" t="s">
        <v>269</v>
      </c>
      <c r="O40" s="16" t="s">
        <v>429</v>
      </c>
      <c r="P40" s="16" t="s">
        <v>533</v>
      </c>
      <c r="Q40" s="16" t="s">
        <v>446</v>
      </c>
      <c r="R40" s="16" t="s">
        <v>428</v>
      </c>
      <c r="V40" s="16">
        <v>44529</v>
      </c>
      <c r="W40" s="16">
        <v>44539</v>
      </c>
      <c r="AB40" s="18">
        <v>0</v>
      </c>
      <c r="AC40" s="18">
        <v>0</v>
      </c>
      <c r="AD40" s="21">
        <v>0</v>
      </c>
      <c r="AE40" s="18">
        <v>0</v>
      </c>
      <c r="AF40" s="21">
        <v>2400</v>
      </c>
      <c r="AG40" s="21">
        <v>8375000</v>
      </c>
      <c r="AH40" s="21">
        <f>AE40+AG40</f>
        <v>8375000</v>
      </c>
    </row>
    <row r="41" spans="1:34" ht="18" customHeight="1" x14ac:dyDescent="0.2">
      <c r="A41" s="16" t="s">
        <v>455</v>
      </c>
      <c r="B41" s="16">
        <v>24237</v>
      </c>
      <c r="C41" s="17">
        <v>4000000</v>
      </c>
      <c r="D41" s="16" t="s">
        <v>635</v>
      </c>
      <c r="E41" s="16" t="s">
        <v>636</v>
      </c>
      <c r="F41" s="16" t="s">
        <v>425</v>
      </c>
      <c r="H41" s="16" t="s">
        <v>426</v>
      </c>
      <c r="I41" s="17">
        <v>5915000</v>
      </c>
      <c r="K41" s="16" t="s">
        <v>640</v>
      </c>
      <c r="L41" s="16" t="s">
        <v>638</v>
      </c>
      <c r="M41" s="16" t="s">
        <v>532</v>
      </c>
      <c r="N41" s="16" t="s">
        <v>269</v>
      </c>
      <c r="O41" s="16" t="s">
        <v>429</v>
      </c>
      <c r="P41" s="16" t="s">
        <v>639</v>
      </c>
      <c r="Q41" s="16" t="s">
        <v>636</v>
      </c>
      <c r="R41" s="16" t="s">
        <v>428</v>
      </c>
      <c r="V41" s="16">
        <v>44250</v>
      </c>
      <c r="W41" s="16">
        <v>44258</v>
      </c>
      <c r="AB41" s="18">
        <v>0</v>
      </c>
      <c r="AC41" s="18">
        <v>0</v>
      </c>
      <c r="AD41" s="18">
        <v>0</v>
      </c>
      <c r="AE41" s="18">
        <v>0</v>
      </c>
      <c r="AF41" s="18">
        <v>0</v>
      </c>
      <c r="AG41" s="18">
        <v>0</v>
      </c>
      <c r="AH41" s="18">
        <f>AG41+AE41</f>
        <v>0</v>
      </c>
    </row>
    <row r="42" spans="1:34" ht="18" customHeight="1" x14ac:dyDescent="0.2">
      <c r="A42" s="16" t="s">
        <v>455</v>
      </c>
      <c r="B42" s="16">
        <v>24237</v>
      </c>
      <c r="C42" s="17">
        <v>4000000</v>
      </c>
      <c r="D42" s="16" t="s">
        <v>635</v>
      </c>
      <c r="E42" s="16" t="s">
        <v>636</v>
      </c>
      <c r="F42" s="16" t="s">
        <v>425</v>
      </c>
      <c r="H42" s="16" t="s">
        <v>426</v>
      </c>
      <c r="K42" s="16" t="s">
        <v>641</v>
      </c>
      <c r="L42" s="16" t="s">
        <v>642</v>
      </c>
      <c r="M42" s="16" t="s">
        <v>532</v>
      </c>
      <c r="N42" s="16" t="s">
        <v>269</v>
      </c>
      <c r="O42" s="16" t="s">
        <v>429</v>
      </c>
      <c r="P42" s="16" t="s">
        <v>639</v>
      </c>
      <c r="Q42" s="16" t="s">
        <v>636</v>
      </c>
      <c r="R42" s="16" t="s">
        <v>428</v>
      </c>
      <c r="V42" s="16">
        <v>44250</v>
      </c>
      <c r="W42" s="16">
        <v>44258</v>
      </c>
      <c r="AB42" s="18">
        <v>0</v>
      </c>
      <c r="AC42" s="18">
        <v>0</v>
      </c>
      <c r="AD42" s="18">
        <v>0</v>
      </c>
      <c r="AE42" s="18">
        <v>0</v>
      </c>
      <c r="AF42" s="18">
        <v>0</v>
      </c>
      <c r="AG42" s="18">
        <v>0</v>
      </c>
      <c r="AH42" s="18">
        <f>AG42+AE42</f>
        <v>0</v>
      </c>
    </row>
    <row r="43" spans="1:34" ht="18" customHeight="1" x14ac:dyDescent="0.2">
      <c r="A43" s="16" t="s">
        <v>445</v>
      </c>
      <c r="B43" s="16">
        <v>276</v>
      </c>
      <c r="C43" s="17">
        <v>2600000</v>
      </c>
      <c r="D43" s="16" t="s">
        <v>495</v>
      </c>
      <c r="E43" s="16" t="s">
        <v>496</v>
      </c>
      <c r="F43" s="16" t="s">
        <v>425</v>
      </c>
      <c r="H43" s="16" t="s">
        <v>426</v>
      </c>
      <c r="I43" s="17">
        <v>5499520</v>
      </c>
      <c r="K43" s="16" t="s">
        <v>497</v>
      </c>
      <c r="L43" s="16" t="s">
        <v>498</v>
      </c>
      <c r="M43" s="16" t="s">
        <v>499</v>
      </c>
      <c r="N43" s="16" t="s">
        <v>269</v>
      </c>
      <c r="O43" s="16" t="s">
        <v>429</v>
      </c>
      <c r="P43" s="16" t="s">
        <v>500</v>
      </c>
      <c r="Q43" s="16" t="s">
        <v>501</v>
      </c>
      <c r="R43" s="16" t="s">
        <v>428</v>
      </c>
      <c r="V43" s="16">
        <v>44062</v>
      </c>
      <c r="W43" s="16">
        <v>44074</v>
      </c>
      <c r="AB43" s="19">
        <v>1904</v>
      </c>
      <c r="AC43" s="19">
        <v>500</v>
      </c>
      <c r="AD43" s="19">
        <v>800</v>
      </c>
      <c r="AE43" s="19">
        <v>952000</v>
      </c>
      <c r="AF43" s="19">
        <v>1137</v>
      </c>
      <c r="AG43" s="19">
        <v>4547520</v>
      </c>
      <c r="AH43" s="18">
        <f>AE43+AG43</f>
        <v>5499520</v>
      </c>
    </row>
    <row r="44" spans="1:34" ht="18" customHeight="1" x14ac:dyDescent="0.2">
      <c r="A44" s="16" t="s">
        <v>444</v>
      </c>
      <c r="B44" s="16">
        <v>18</v>
      </c>
      <c r="C44" s="17">
        <v>4967475</v>
      </c>
      <c r="D44" s="16" t="s">
        <v>659</v>
      </c>
      <c r="E44" s="16" t="s">
        <v>298</v>
      </c>
      <c r="F44" s="16" t="s">
        <v>425</v>
      </c>
      <c r="H44" s="16" t="s">
        <v>426</v>
      </c>
      <c r="I44" s="17">
        <v>6612242.25</v>
      </c>
      <c r="K44" s="16" t="s">
        <v>660</v>
      </c>
      <c r="L44" s="16" t="s">
        <v>661</v>
      </c>
      <c r="M44" s="16" t="s">
        <v>499</v>
      </c>
      <c r="N44" s="16" t="s">
        <v>269</v>
      </c>
      <c r="O44" s="16" t="s">
        <v>429</v>
      </c>
      <c r="P44" s="16" t="s">
        <v>662</v>
      </c>
      <c r="Q44" s="16" t="s">
        <v>548</v>
      </c>
      <c r="R44" s="16" t="s">
        <v>428</v>
      </c>
      <c r="V44" s="16">
        <v>43662</v>
      </c>
      <c r="W44" s="16">
        <v>43666</v>
      </c>
      <c r="AB44" s="18">
        <v>2500</v>
      </c>
      <c r="AC44" s="18">
        <v>0</v>
      </c>
      <c r="AD44" s="18">
        <v>800</v>
      </c>
      <c r="AE44" s="18">
        <f>AB44*AC44</f>
        <v>0</v>
      </c>
      <c r="AF44" s="18">
        <f>(1800*6)+100</f>
        <v>10900</v>
      </c>
      <c r="AG44" s="18">
        <f>AF44*AD44</f>
        <v>8720000</v>
      </c>
      <c r="AH44" s="18">
        <f>AE44+AG44</f>
        <v>8720000</v>
      </c>
    </row>
    <row r="45" spans="1:34" ht="18" customHeight="1" x14ac:dyDescent="0.2">
      <c r="A45" s="16" t="s">
        <v>612</v>
      </c>
      <c r="B45" s="16">
        <v>64</v>
      </c>
      <c r="C45" s="17">
        <v>510000</v>
      </c>
      <c r="D45" s="16" t="s">
        <v>624</v>
      </c>
      <c r="E45" s="16" t="s">
        <v>625</v>
      </c>
      <c r="F45" s="16" t="s">
        <v>425</v>
      </c>
      <c r="H45" s="16" t="s">
        <v>426</v>
      </c>
      <c r="I45" s="17">
        <v>1045500</v>
      </c>
      <c r="K45" s="16" t="s">
        <v>626</v>
      </c>
      <c r="L45" s="16" t="s">
        <v>627</v>
      </c>
      <c r="M45" s="16" t="s">
        <v>537</v>
      </c>
      <c r="N45" s="16" t="s">
        <v>269</v>
      </c>
      <c r="O45" s="16" t="s">
        <v>429</v>
      </c>
      <c r="P45" s="16" t="s">
        <v>628</v>
      </c>
      <c r="Q45" s="16" t="s">
        <v>629</v>
      </c>
      <c r="R45" s="16" t="s">
        <v>428</v>
      </c>
      <c r="V45" s="16">
        <v>43782</v>
      </c>
      <c r="W45" s="16">
        <v>43793</v>
      </c>
      <c r="AB45" s="18">
        <v>1485</v>
      </c>
      <c r="AC45" s="18">
        <f>AE45/AB45</f>
        <v>300</v>
      </c>
      <c r="AD45" s="18">
        <v>0</v>
      </c>
      <c r="AE45" s="18">
        <v>445500</v>
      </c>
      <c r="AF45" s="18">
        <v>1485</v>
      </c>
      <c r="AG45" s="18">
        <v>600000</v>
      </c>
      <c r="AH45" s="18">
        <f>AE45+AG45</f>
        <v>1045500</v>
      </c>
    </row>
    <row r="46" spans="1:34" ht="18" customHeight="1" x14ac:dyDescent="0.2">
      <c r="A46" s="16" t="s">
        <v>528</v>
      </c>
      <c r="B46" s="16">
        <v>985</v>
      </c>
      <c r="C46" s="17">
        <v>4070007</v>
      </c>
      <c r="D46" s="16" t="s">
        <v>534</v>
      </c>
      <c r="E46" s="16" t="s">
        <v>308</v>
      </c>
      <c r="F46" s="16" t="s">
        <v>425</v>
      </c>
      <c r="H46" s="16" t="s">
        <v>426</v>
      </c>
      <c r="I46" s="17">
        <v>6932500</v>
      </c>
      <c r="K46" s="16" t="s">
        <v>535</v>
      </c>
      <c r="L46" s="16" t="s">
        <v>536</v>
      </c>
      <c r="M46" s="16" t="s">
        <v>537</v>
      </c>
      <c r="N46" s="16" t="s">
        <v>269</v>
      </c>
      <c r="O46" s="16" t="s">
        <v>429</v>
      </c>
      <c r="P46" s="16" t="s">
        <v>538</v>
      </c>
      <c r="Q46" s="16" t="s">
        <v>308</v>
      </c>
      <c r="R46" s="16" t="s">
        <v>428</v>
      </c>
      <c r="V46" s="16">
        <v>44094</v>
      </c>
      <c r="W46" s="16">
        <v>44105</v>
      </c>
      <c r="AB46" s="18">
        <v>2200</v>
      </c>
      <c r="AC46" s="18">
        <v>0</v>
      </c>
      <c r="AD46" s="18">
        <v>0</v>
      </c>
      <c r="AE46" s="18">
        <v>0</v>
      </c>
      <c r="AF46" s="18">
        <v>2180</v>
      </c>
      <c r="AG46" s="18">
        <v>0</v>
      </c>
      <c r="AH46" s="18">
        <v>6932500</v>
      </c>
    </row>
    <row r="47" spans="1:34" ht="18" customHeight="1" x14ac:dyDescent="0.2">
      <c r="A47" s="16" t="s">
        <v>528</v>
      </c>
      <c r="B47" s="16">
        <v>808</v>
      </c>
      <c r="C47" s="17">
        <v>3043000</v>
      </c>
      <c r="D47" s="16" t="s">
        <v>539</v>
      </c>
      <c r="E47" s="16" t="s">
        <v>540</v>
      </c>
      <c r="F47" s="16" t="s">
        <v>425</v>
      </c>
      <c r="H47" s="16" t="s">
        <v>426</v>
      </c>
      <c r="I47" s="17">
        <v>4564912.72</v>
      </c>
      <c r="K47" s="16" t="s">
        <v>541</v>
      </c>
      <c r="L47" s="16" t="s">
        <v>542</v>
      </c>
      <c r="M47" s="16" t="s">
        <v>543</v>
      </c>
      <c r="N47" s="16" t="s">
        <v>269</v>
      </c>
      <c r="O47" s="16" t="s">
        <v>544</v>
      </c>
      <c r="P47" s="16" t="s">
        <v>545</v>
      </c>
      <c r="Q47" s="16" t="s">
        <v>325</v>
      </c>
      <c r="R47" s="16" t="s">
        <v>546</v>
      </c>
      <c r="V47" s="16">
        <v>45172</v>
      </c>
      <c r="W47" s="16">
        <v>45172</v>
      </c>
      <c r="AB47" s="18">
        <v>0</v>
      </c>
      <c r="AC47" s="18">
        <v>0</v>
      </c>
      <c r="AD47" s="18">
        <v>0</v>
      </c>
      <c r="AE47" s="18">
        <v>0</v>
      </c>
      <c r="AF47" s="18">
        <v>0</v>
      </c>
      <c r="AG47" s="18">
        <v>0</v>
      </c>
      <c r="AH47" s="18">
        <f>AE47+AG47</f>
        <v>0</v>
      </c>
    </row>
    <row r="48" spans="1:34" ht="18" customHeight="1" x14ac:dyDescent="0.2">
      <c r="A48" s="16" t="s">
        <v>444</v>
      </c>
      <c r="B48" s="16">
        <v>62</v>
      </c>
      <c r="C48" s="17">
        <v>4868830.49</v>
      </c>
      <c r="D48" s="16" t="s">
        <v>663</v>
      </c>
      <c r="E48" s="16" t="s">
        <v>664</v>
      </c>
      <c r="F48" s="16" t="s">
        <v>425</v>
      </c>
      <c r="H48" s="16" t="s">
        <v>426</v>
      </c>
      <c r="I48" s="17">
        <v>4868830.49</v>
      </c>
      <c r="K48" s="16" t="s">
        <v>541</v>
      </c>
      <c r="L48" s="16" t="s">
        <v>665</v>
      </c>
      <c r="M48" s="16" t="s">
        <v>543</v>
      </c>
      <c r="N48" s="16" t="s">
        <v>269</v>
      </c>
      <c r="O48" s="16" t="s">
        <v>544</v>
      </c>
      <c r="P48" s="16" t="s">
        <v>666</v>
      </c>
      <c r="Q48" s="16" t="s">
        <v>316</v>
      </c>
      <c r="R48" s="16" t="s">
        <v>546</v>
      </c>
      <c r="V48" s="16">
        <v>44301</v>
      </c>
      <c r="W48" s="16">
        <v>44301</v>
      </c>
      <c r="AB48" s="18">
        <v>0</v>
      </c>
      <c r="AC48" s="18">
        <v>0</v>
      </c>
      <c r="AD48" s="18">
        <v>0</v>
      </c>
      <c r="AE48" s="18">
        <v>0</v>
      </c>
      <c r="AF48" s="18">
        <v>0</v>
      </c>
      <c r="AG48" s="18">
        <v>0</v>
      </c>
      <c r="AH48" s="18">
        <v>0</v>
      </c>
    </row>
    <row r="49" spans="1:34" ht="18" customHeight="1" x14ac:dyDescent="0.2">
      <c r="A49" s="16" t="s">
        <v>445</v>
      </c>
      <c r="B49" s="16">
        <v>536</v>
      </c>
      <c r="C49" s="17">
        <v>1661620</v>
      </c>
      <c r="D49" s="16" t="s">
        <v>516</v>
      </c>
      <c r="E49" s="16" t="s">
        <v>517</v>
      </c>
      <c r="F49" s="16" t="s">
        <v>425</v>
      </c>
      <c r="H49" s="16" t="s">
        <v>426</v>
      </c>
      <c r="I49" s="17">
        <v>1672125</v>
      </c>
      <c r="K49" s="16" t="s">
        <v>518</v>
      </c>
      <c r="L49" s="16" t="s">
        <v>519</v>
      </c>
      <c r="M49" s="16" t="s">
        <v>520</v>
      </c>
      <c r="N49" s="16" t="s">
        <v>521</v>
      </c>
      <c r="O49" s="16" t="s">
        <v>427</v>
      </c>
      <c r="P49" s="16" t="s">
        <v>522</v>
      </c>
      <c r="Q49" s="16" t="s">
        <v>523</v>
      </c>
      <c r="R49" s="16" t="s">
        <v>475</v>
      </c>
      <c r="V49" s="16">
        <v>44106</v>
      </c>
      <c r="W49" s="16">
        <v>44106</v>
      </c>
      <c r="AB49" s="19">
        <v>1286.25</v>
      </c>
      <c r="AC49" s="19">
        <v>500</v>
      </c>
      <c r="AD49" s="19">
        <v>800</v>
      </c>
      <c r="AE49" s="19">
        <v>643125</v>
      </c>
      <c r="AF49" s="19">
        <v>1286.25</v>
      </c>
      <c r="AG49" s="19">
        <v>1029000</v>
      </c>
      <c r="AH49" s="18">
        <f>AE49+AG49</f>
        <v>1672125</v>
      </c>
    </row>
  </sheetData>
  <autoFilter ref="A1:AH49" xr:uid="{1F6B097A-4632-4851-BEDC-D4E7A5655FC4}">
    <sortState xmlns:xlrd2="http://schemas.microsoft.com/office/spreadsheetml/2017/richdata2" ref="A2:AH49">
      <sortCondition ref="N2:N49"/>
      <sortCondition ref="M2:M49"/>
      <sortCondition descending="1" ref="AC2:AC49"/>
    </sortState>
  </autoFilter>
  <sortState xmlns:xlrd2="http://schemas.microsoft.com/office/spreadsheetml/2017/richdata2" ref="K5:R33">
    <sortCondition ref="N2:N33"/>
    <sortCondition ref="M2:M33"/>
  </sortState>
  <conditionalFormatting sqref="B2:B49">
    <cfRule type="duplicateValues" dxfId="0" priority="4"/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5D0F1E6C387C49B7B63257B04CB069" ma:contentTypeVersion="17" ma:contentTypeDescription="Create a new document." ma:contentTypeScope="" ma:versionID="44a15f3da3b4602081f051d32d2dddab">
  <xsd:schema xmlns:xsd="http://www.w3.org/2001/XMLSchema" xmlns:xs="http://www.w3.org/2001/XMLSchema" xmlns:p="http://schemas.microsoft.com/office/2006/metadata/properties" xmlns:ns2="2ca91460-e25a-4e16-ae7b-82dd8090e3ae" xmlns:ns3="ac3fb3e3-a907-43f0-bfd3-de3bdbdd4cdc" targetNamespace="http://schemas.microsoft.com/office/2006/metadata/properties" ma:root="true" ma:fieldsID="21a629b29954ebf62c30c61eba7f76c8" ns2:_="" ns3:_="">
    <xsd:import namespace="2ca91460-e25a-4e16-ae7b-82dd8090e3ae"/>
    <xsd:import namespace="ac3fb3e3-a907-43f0-bfd3-de3bdbdd4cd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2:_dlc_DocId" minOccurs="0"/>
                <xsd:element ref="ns2:_dlc_DocIdUrl" minOccurs="0"/>
                <xsd:element ref="ns2:_dlc_DocIdPersistId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a91460-e25a-4e16-ae7b-82dd8090e3a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20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1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2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26" nillable="true" ma:displayName="Taxonomy Catch All Column" ma:hidden="true" ma:list="{baa70111-8d0f-446e-a2f4-9e47c3170518}" ma:internalName="TaxCatchAll" ma:showField="CatchAllData" ma:web="2ca91460-e25a-4e16-ae7b-82dd8090e3a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3fb3e3-a907-43f0-bfd3-de3bdbdd4c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927b0f66-4110-4188-acba-59fa3212cd5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2ca91460-e25a-4e16-ae7b-82dd8090e3ae">NXNY7HK67DDQ-557697648-539393</_dlc_DocId>
    <_dlc_DocIdUrl xmlns="2ca91460-e25a-4e16-ae7b-82dd8090e3ae">
      <Url>https://sdfcmv.sharepoint.com/sites/FileServer/_layouts/15/DocIdRedir.aspx?ID=NXNY7HK67DDQ-557697648-539393</Url>
      <Description>NXNY7HK67DDQ-557697648-539393</Description>
    </_dlc_DocIdUrl>
    <TaxCatchAll xmlns="2ca91460-e25a-4e16-ae7b-82dd8090e3ae" xsi:nil="true"/>
    <lcf76f155ced4ddcb4097134ff3c332f xmlns="ac3fb3e3-a907-43f0-bfd3-de3bdbdd4cd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3954D35-C8DC-4BE5-BD68-DF958D89B1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a91460-e25a-4e16-ae7b-82dd8090e3ae"/>
    <ds:schemaRef ds:uri="ac3fb3e3-a907-43f0-bfd3-de3bdbdd4c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8ADFEE0-744E-4C2D-860F-ED9AEBEAF28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79226F-2734-4BBB-8E2B-17C5C3645F29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53FA25CF-8869-4310-8267-62278DDC60FD}">
  <ds:schemaRefs>
    <ds:schemaRef ds:uri="http://schemas.microsoft.com/office/2006/metadata/properties"/>
    <ds:schemaRef ds:uri="http://schemas.microsoft.com/office/infopath/2007/PartnerControls"/>
    <ds:schemaRef ds:uri="2ca91460-e25a-4e16-ae7b-82dd8090e3ae"/>
    <ds:schemaRef ds:uri="ac3fb3e3-a907-43f0-bfd3-de3bdbdd4cd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coll_credit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Aminath Muha</dc:creator>
  <cp:keywords/>
  <dc:description/>
  <cp:lastModifiedBy>hassan shammu</cp:lastModifiedBy>
  <cp:revision/>
  <dcterms:created xsi:type="dcterms:W3CDTF">2015-06-05T18:17:20Z</dcterms:created>
  <dcterms:modified xsi:type="dcterms:W3CDTF">2023-11-01T16:59:23Z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0x010100075D0F1E6C387C49B7B63257B04CB069</vt:lpwstr>
  </property>
  <property fmtid="{D5CDD505-2E9C-101B-9397-08002B2CF9AE}" pid="3" name="_dlc_DocIdItemGuid">
    <vt:lpwstr>fa348ef6-fdbc-4f83-b6c9-682f87777e82</vt:lpwstr>
  </property>
  <property fmtid="{D5CDD505-2E9C-101B-9397-08002B2CF9AE}" pid="4" name="MediaServiceImageTags">
    <vt:lpwstr/>
  </property>
</Properties>
</file>