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ssa\Videos\collateral\transformed\"/>
    </mc:Choice>
  </mc:AlternateContent>
  <xr:revisionPtr revIDLastSave="0" documentId="13_ncr:1_{FFF6F078-37E0-4811-AD12-60E2C3703C4F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Sheet1" sheetId="1" state="hidden" r:id="rId1"/>
    <sheet name="coll_la" sheetId="6" r:id="rId2"/>
  </sheets>
  <definedNames>
    <definedName name="_xlnm._FilterDatabase" localSheetId="1" hidden="1">coll_la!$A$1:$AR$222</definedName>
    <definedName name="_xlnm._FilterDatabase" localSheetId="0" hidden="1">Sheet1!$A$1:$N$162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14" i="6" l="1"/>
  <c r="AI114" i="6"/>
  <c r="AE114" i="6"/>
  <c r="AQ70" i="6"/>
  <c r="AR70" i="6" s="1"/>
  <c r="AI70" i="6"/>
  <c r="AJ70" i="6" s="1"/>
  <c r="AQ49" i="6"/>
  <c r="AR49" i="6" s="1"/>
  <c r="AI49" i="6"/>
  <c r="AJ49" i="6" s="1"/>
  <c r="AJ114" i="6" l="1"/>
  <c r="AF160" i="6"/>
  <c r="AI160" i="6" s="1"/>
  <c r="AI152" i="6"/>
  <c r="AI151" i="6"/>
  <c r="AI148" i="6"/>
  <c r="AI147" i="6"/>
  <c r="AI145" i="6"/>
  <c r="AI143" i="6"/>
  <c r="AI142" i="6"/>
  <c r="AI141" i="6"/>
  <c r="AI137" i="6"/>
  <c r="AI136" i="6"/>
  <c r="AI133" i="6"/>
  <c r="AI132" i="6"/>
  <c r="AI131" i="6"/>
  <c r="AE130" i="6"/>
  <c r="AE133" i="6"/>
  <c r="AE132" i="6"/>
  <c r="AE131" i="6"/>
  <c r="AI108" i="6" l="1"/>
  <c r="AI109" i="6"/>
  <c r="AI110" i="6"/>
  <c r="AI104" i="6"/>
  <c r="AI103" i="6"/>
  <c r="AI102" i="6"/>
  <c r="AI101" i="6"/>
  <c r="AI100" i="6"/>
  <c r="AQ98" i="6"/>
  <c r="AI98" i="6"/>
  <c r="AI83" i="6"/>
  <c r="AI84" i="6"/>
  <c r="AQ62" i="6" l="1"/>
  <c r="AR62" i="6" s="1"/>
  <c r="AI62" i="6"/>
  <c r="AJ62" i="6" s="1"/>
  <c r="AI158" i="6"/>
  <c r="AI157" i="6"/>
  <c r="AI156" i="6"/>
  <c r="AI155" i="6"/>
  <c r="AI154" i="6"/>
  <c r="AI153" i="6"/>
  <c r="AI150" i="6"/>
  <c r="AI149" i="6"/>
  <c r="AI146" i="6"/>
  <c r="AI144" i="6"/>
  <c r="AI140" i="6"/>
  <c r="AI139" i="6"/>
  <c r="AI138" i="6"/>
  <c r="AI135" i="6"/>
  <c r="AI134" i="6"/>
  <c r="AI130" i="6"/>
  <c r="AJ130" i="6" s="1"/>
  <c r="AI129" i="6"/>
  <c r="AI128" i="6"/>
  <c r="AI127" i="6"/>
  <c r="AI126" i="6"/>
  <c r="AI125" i="6"/>
  <c r="AI124" i="6"/>
  <c r="AI123" i="6"/>
  <c r="AI122" i="6"/>
  <c r="AI121" i="6"/>
  <c r="AI120" i="6"/>
  <c r="AI119" i="6"/>
  <c r="AI118" i="6"/>
  <c r="AI117" i="6"/>
  <c r="AI116" i="6"/>
  <c r="AI115" i="6"/>
  <c r="AI113" i="6"/>
  <c r="AI112" i="6"/>
  <c r="AI111" i="6"/>
  <c r="AI107" i="6"/>
  <c r="AI106" i="6"/>
  <c r="AI105" i="6"/>
  <c r="AI99" i="6"/>
  <c r="AI97" i="6"/>
  <c r="AI96" i="6"/>
  <c r="AI95" i="6"/>
  <c r="AI94" i="6"/>
  <c r="AI93" i="6"/>
  <c r="AI92" i="6"/>
  <c r="AI91" i="6"/>
  <c r="AI90" i="6"/>
  <c r="AI89" i="6"/>
  <c r="AI88" i="6"/>
  <c r="AI87" i="6"/>
  <c r="AI86" i="6"/>
  <c r="AI85" i="6"/>
  <c r="AI82" i="6"/>
  <c r="AI81" i="6"/>
  <c r="AI80" i="6"/>
  <c r="AI79" i="6"/>
  <c r="AI78" i="6"/>
  <c r="AI77" i="6"/>
  <c r="AI76" i="6"/>
  <c r="AI75" i="6"/>
  <c r="AI74" i="6"/>
  <c r="AI73" i="6"/>
  <c r="AI72" i="6"/>
  <c r="AI71" i="6"/>
  <c r="AE158" i="6"/>
  <c r="AE157" i="6"/>
  <c r="AE156" i="6"/>
  <c r="AE155" i="6"/>
  <c r="AE154" i="6"/>
  <c r="AE153" i="6"/>
  <c r="AE150" i="6"/>
  <c r="AE149" i="6"/>
  <c r="AE146" i="6"/>
  <c r="AE144" i="6"/>
  <c r="AE140" i="6"/>
  <c r="AE139" i="6"/>
  <c r="AE138" i="6"/>
  <c r="AE135" i="6"/>
  <c r="AE134" i="6"/>
  <c r="AE129" i="6"/>
  <c r="AE128" i="6"/>
  <c r="AE127" i="6"/>
  <c r="AE126" i="6"/>
  <c r="AE125" i="6"/>
  <c r="AE124" i="6"/>
  <c r="AE123" i="6"/>
  <c r="AE122" i="6"/>
  <c r="AE121" i="6"/>
  <c r="AE120" i="6"/>
  <c r="AE119" i="6"/>
  <c r="AE118" i="6"/>
  <c r="AE117" i="6"/>
  <c r="AE116" i="6"/>
  <c r="AE115" i="6"/>
  <c r="AE113" i="6"/>
  <c r="AE112" i="6"/>
  <c r="AE111" i="6"/>
  <c r="AE107" i="6"/>
  <c r="AE106" i="6"/>
  <c r="AE105" i="6"/>
  <c r="AE100" i="6"/>
  <c r="AJ100" i="6" s="1"/>
  <c r="AE99" i="6"/>
  <c r="AE97" i="6"/>
  <c r="AE96" i="6"/>
  <c r="AE95" i="6"/>
  <c r="AE94" i="6"/>
  <c r="AE93" i="6"/>
  <c r="AE92" i="6"/>
  <c r="AE91" i="6"/>
  <c r="AE90" i="6"/>
  <c r="AE89" i="6"/>
  <c r="AE88" i="6"/>
  <c r="AE87" i="6"/>
  <c r="AE86" i="6"/>
  <c r="AE85" i="6"/>
  <c r="AE82" i="6"/>
  <c r="AE81" i="6"/>
  <c r="AE80" i="6"/>
  <c r="AE79" i="6"/>
  <c r="AE78" i="6"/>
  <c r="AE77" i="6"/>
  <c r="AE76" i="6"/>
  <c r="AE75" i="6"/>
  <c r="AE74" i="6"/>
  <c r="AE73" i="6"/>
  <c r="AE72" i="6"/>
  <c r="AE71" i="6"/>
  <c r="AQ190" i="6"/>
  <c r="AQ189" i="6"/>
  <c r="AJ146" i="6" l="1"/>
  <c r="AJ150" i="6"/>
  <c r="AJ140" i="6"/>
  <c r="AJ97" i="6"/>
  <c r="AJ72" i="6"/>
  <c r="AJ135" i="6"/>
  <c r="AJ116" i="6"/>
  <c r="AJ79" i="6"/>
  <c r="AJ124" i="6"/>
  <c r="AJ89" i="6"/>
  <c r="AJ153" i="6"/>
  <c r="AJ75" i="6"/>
  <c r="AJ78" i="6"/>
  <c r="AJ96" i="6"/>
  <c r="AJ122" i="6"/>
  <c r="AJ81" i="6"/>
  <c r="AJ73" i="6"/>
  <c r="AJ134" i="6"/>
  <c r="AJ156" i="6"/>
  <c r="AJ119" i="6"/>
  <c r="AJ95" i="6"/>
  <c r="AJ149" i="6"/>
  <c r="AJ107" i="6"/>
  <c r="AJ127" i="6"/>
  <c r="AJ123" i="6"/>
  <c r="AJ115" i="6"/>
  <c r="AJ113" i="6"/>
  <c r="AJ112" i="6"/>
  <c r="AJ121" i="6"/>
  <c r="AJ129" i="6"/>
  <c r="AJ158" i="6"/>
  <c r="AJ106" i="6"/>
  <c r="AJ118" i="6"/>
  <c r="AJ126" i="6"/>
  <c r="AJ139" i="6"/>
  <c r="AJ111" i="6"/>
  <c r="AJ120" i="6"/>
  <c r="AJ128" i="6"/>
  <c r="AJ144" i="6"/>
  <c r="AJ157" i="6"/>
  <c r="AJ125" i="6"/>
  <c r="AJ117" i="6"/>
  <c r="AJ105" i="6"/>
  <c r="AJ99" i="6"/>
  <c r="AJ82" i="6"/>
  <c r="AJ94" i="6"/>
  <c r="AJ93" i="6"/>
  <c r="AJ92" i="6"/>
  <c r="AJ154" i="6"/>
  <c r="AJ138" i="6"/>
  <c r="AJ90" i="6"/>
  <c r="AJ88" i="6"/>
  <c r="AJ87" i="6"/>
  <c r="AJ86" i="6"/>
  <c r="AJ85" i="6"/>
  <c r="AJ80" i="6"/>
  <c r="AJ91" i="6"/>
  <c r="AJ155" i="6"/>
  <c r="AJ77" i="6"/>
  <c r="AJ76" i="6"/>
  <c r="AJ74" i="6"/>
  <c r="AJ71" i="6"/>
  <c r="AE159" i="6" l="1"/>
  <c r="AI159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Q202" i="6"/>
  <c r="AQ203" i="6"/>
  <c r="AQ204" i="6"/>
  <c r="AQ205" i="6"/>
  <c r="AQ206" i="6"/>
  <c r="AQ207" i="6"/>
  <c r="AQ208" i="6"/>
  <c r="AQ209" i="6"/>
  <c r="AQ210" i="6"/>
  <c r="AQ211" i="6"/>
  <c r="AQ212" i="6"/>
  <c r="AQ213" i="6"/>
  <c r="AQ214" i="6"/>
  <c r="AQ215" i="6"/>
  <c r="AQ216" i="6"/>
  <c r="AQ218" i="6"/>
  <c r="AQ219" i="6"/>
  <c r="AQ220" i="6"/>
  <c r="AQ221" i="6"/>
  <c r="AQ222" i="6"/>
  <c r="AM202" i="6"/>
  <c r="AM203" i="6"/>
  <c r="AM204" i="6"/>
  <c r="AM205" i="6"/>
  <c r="AM206" i="6"/>
  <c r="AM207" i="6"/>
  <c r="AM208" i="6"/>
  <c r="AM209" i="6"/>
  <c r="AM210" i="6"/>
  <c r="AM211" i="6"/>
  <c r="AM212" i="6"/>
  <c r="AM213" i="6"/>
  <c r="AM214" i="6"/>
  <c r="AM215" i="6"/>
  <c r="AM216" i="6"/>
  <c r="AM218" i="6"/>
  <c r="AM219" i="6"/>
  <c r="AM220" i="6"/>
  <c r="AM221" i="6"/>
  <c r="AM222" i="6"/>
  <c r="AQ161" i="6"/>
  <c r="AQ162" i="6"/>
  <c r="AQ163" i="6"/>
  <c r="AQ173" i="6"/>
  <c r="AQ174" i="6"/>
  <c r="AQ175" i="6"/>
  <c r="AQ176" i="6"/>
  <c r="AQ177" i="6"/>
  <c r="AQ178" i="6"/>
  <c r="AQ179" i="6"/>
  <c r="AQ180" i="6"/>
  <c r="AQ181" i="6"/>
  <c r="AQ182" i="6"/>
  <c r="AQ183" i="6"/>
  <c r="AQ184" i="6"/>
  <c r="AQ185" i="6"/>
  <c r="AQ186" i="6"/>
  <c r="AQ187" i="6"/>
  <c r="AQ188" i="6"/>
  <c r="AQ191" i="6"/>
  <c r="AQ192" i="6"/>
  <c r="AQ193" i="6"/>
  <c r="AQ194" i="6"/>
  <c r="AQ195" i="6"/>
  <c r="AQ196" i="6"/>
  <c r="AQ197" i="6"/>
  <c r="AQ198" i="6"/>
  <c r="AQ199" i="6"/>
  <c r="AQ200" i="6"/>
  <c r="AQ201" i="6"/>
  <c r="AM161" i="6"/>
  <c r="AM162" i="6"/>
  <c r="AM163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159" i="6"/>
  <c r="AQ3" i="6"/>
  <c r="AR3" i="6" s="1"/>
  <c r="AQ4" i="6"/>
  <c r="AR4" i="6" s="1"/>
  <c r="AQ5" i="6"/>
  <c r="AR5" i="6" s="1"/>
  <c r="AQ6" i="6"/>
  <c r="AR6" i="6" s="1"/>
  <c r="AQ7" i="6"/>
  <c r="AR7" i="6" s="1"/>
  <c r="AQ8" i="6"/>
  <c r="AR8" i="6" s="1"/>
  <c r="AQ9" i="6"/>
  <c r="AR9" i="6" s="1"/>
  <c r="AQ10" i="6"/>
  <c r="AR10" i="6" s="1"/>
  <c r="AQ11" i="6"/>
  <c r="AR11" i="6" s="1"/>
  <c r="AQ12" i="6"/>
  <c r="AR12" i="6" s="1"/>
  <c r="AQ13" i="6"/>
  <c r="AR13" i="6" s="1"/>
  <c r="AQ14" i="6"/>
  <c r="AR14" i="6" s="1"/>
  <c r="AQ15" i="6"/>
  <c r="AR15" i="6" s="1"/>
  <c r="AQ16" i="6"/>
  <c r="AR16" i="6" s="1"/>
  <c r="AQ17" i="6"/>
  <c r="AR17" i="6" s="1"/>
  <c r="AQ18" i="6"/>
  <c r="AR18" i="6" s="1"/>
  <c r="AQ19" i="6"/>
  <c r="AR19" i="6" s="1"/>
  <c r="AQ20" i="6"/>
  <c r="AR20" i="6" s="1"/>
  <c r="AQ21" i="6"/>
  <c r="AR21" i="6" s="1"/>
  <c r="AQ22" i="6"/>
  <c r="AR22" i="6" s="1"/>
  <c r="AQ23" i="6"/>
  <c r="AR23" i="6" s="1"/>
  <c r="AQ24" i="6"/>
  <c r="AR24" i="6" s="1"/>
  <c r="AQ25" i="6"/>
  <c r="AR25" i="6" s="1"/>
  <c r="AQ26" i="6"/>
  <c r="AR26" i="6" s="1"/>
  <c r="AQ27" i="6"/>
  <c r="AR27" i="6" s="1"/>
  <c r="AQ28" i="6"/>
  <c r="AR28" i="6" s="1"/>
  <c r="AQ29" i="6"/>
  <c r="AR29" i="6" s="1"/>
  <c r="AQ30" i="6"/>
  <c r="AR30" i="6" s="1"/>
  <c r="AQ31" i="6"/>
  <c r="AR31" i="6" s="1"/>
  <c r="AQ32" i="6"/>
  <c r="AR32" i="6" s="1"/>
  <c r="AQ33" i="6"/>
  <c r="AR33" i="6" s="1"/>
  <c r="AQ34" i="6"/>
  <c r="AR34" i="6" s="1"/>
  <c r="AQ35" i="6"/>
  <c r="AR35" i="6" s="1"/>
  <c r="AQ36" i="6"/>
  <c r="AR36" i="6" s="1"/>
  <c r="AQ37" i="6"/>
  <c r="AR37" i="6" s="1"/>
  <c r="AQ38" i="6"/>
  <c r="AR38" i="6" s="1"/>
  <c r="AQ39" i="6"/>
  <c r="AR39" i="6" s="1"/>
  <c r="AQ40" i="6"/>
  <c r="AR40" i="6" s="1"/>
  <c r="AQ41" i="6"/>
  <c r="AR41" i="6" s="1"/>
  <c r="AR42" i="6"/>
  <c r="AQ43" i="6"/>
  <c r="AR43" i="6" s="1"/>
  <c r="AQ44" i="6"/>
  <c r="AR44" i="6" s="1"/>
  <c r="AQ45" i="6"/>
  <c r="AR45" i="6" s="1"/>
  <c r="AQ46" i="6"/>
  <c r="AR46" i="6" s="1"/>
  <c r="AQ47" i="6"/>
  <c r="AR47" i="6" s="1"/>
  <c r="AQ48" i="6"/>
  <c r="AR48" i="6" s="1"/>
  <c r="AQ50" i="6"/>
  <c r="AR50" i="6" s="1"/>
  <c r="AQ51" i="6"/>
  <c r="AR51" i="6" s="1"/>
  <c r="AQ52" i="6"/>
  <c r="AR52" i="6" s="1"/>
  <c r="AQ53" i="6"/>
  <c r="AR53" i="6" s="1"/>
  <c r="AQ54" i="6"/>
  <c r="AR54" i="6" s="1"/>
  <c r="AQ55" i="6"/>
  <c r="AR55" i="6" s="1"/>
  <c r="AQ56" i="6"/>
  <c r="AR56" i="6" s="1"/>
  <c r="AQ57" i="6"/>
  <c r="AR57" i="6" s="1"/>
  <c r="AQ58" i="6"/>
  <c r="AR58" i="6" s="1"/>
  <c r="AQ59" i="6"/>
  <c r="AR59" i="6" s="1"/>
  <c r="AQ60" i="6"/>
  <c r="AR60" i="6" s="1"/>
  <c r="AQ61" i="6"/>
  <c r="AR61" i="6" s="1"/>
  <c r="AQ63" i="6"/>
  <c r="AR63" i="6" s="1"/>
  <c r="AQ64" i="6"/>
  <c r="AR64" i="6" s="1"/>
  <c r="AQ65" i="6"/>
  <c r="AR65" i="6" s="1"/>
  <c r="AQ66" i="6"/>
  <c r="AR66" i="6" s="1"/>
  <c r="AQ67" i="6"/>
  <c r="AR67" i="6" s="1"/>
  <c r="AQ68" i="6"/>
  <c r="AR68" i="6" s="1"/>
  <c r="AQ69" i="6"/>
  <c r="AR69" i="6" s="1"/>
  <c r="AQ2" i="6"/>
  <c r="AR2" i="6" s="1"/>
  <c r="AI4" i="6"/>
  <c r="AJ4" i="6" s="1"/>
  <c r="AI5" i="6"/>
  <c r="AJ5" i="6" s="1"/>
  <c r="AI6" i="6"/>
  <c r="AJ6" i="6" s="1"/>
  <c r="AI7" i="6"/>
  <c r="AJ7" i="6" s="1"/>
  <c r="AI8" i="6"/>
  <c r="AJ8" i="6" s="1"/>
  <c r="AI9" i="6"/>
  <c r="AJ9" i="6" s="1"/>
  <c r="AI10" i="6"/>
  <c r="AJ10" i="6" s="1"/>
  <c r="AI11" i="6"/>
  <c r="AJ11" i="6" s="1"/>
  <c r="AI12" i="6"/>
  <c r="AJ12" i="6" s="1"/>
  <c r="AI13" i="6"/>
  <c r="AJ13" i="6" s="1"/>
  <c r="AI14" i="6"/>
  <c r="AJ14" i="6" s="1"/>
  <c r="AI15" i="6"/>
  <c r="AJ15" i="6" s="1"/>
  <c r="AI16" i="6"/>
  <c r="AJ16" i="6" s="1"/>
  <c r="AI17" i="6"/>
  <c r="AJ17" i="6" s="1"/>
  <c r="AI18" i="6"/>
  <c r="AJ18" i="6" s="1"/>
  <c r="AI19" i="6"/>
  <c r="AJ19" i="6" s="1"/>
  <c r="AI20" i="6"/>
  <c r="AJ20" i="6" s="1"/>
  <c r="AI21" i="6"/>
  <c r="AJ21" i="6" s="1"/>
  <c r="AI22" i="6"/>
  <c r="AJ22" i="6" s="1"/>
  <c r="AI23" i="6"/>
  <c r="AJ23" i="6" s="1"/>
  <c r="AI24" i="6"/>
  <c r="AJ24" i="6" s="1"/>
  <c r="AI25" i="6"/>
  <c r="AJ25" i="6" s="1"/>
  <c r="AI26" i="6"/>
  <c r="AJ26" i="6" s="1"/>
  <c r="AI27" i="6"/>
  <c r="AJ27" i="6" s="1"/>
  <c r="AJ28" i="6"/>
  <c r="AI29" i="6"/>
  <c r="AJ29" i="6" s="1"/>
  <c r="AI30" i="6"/>
  <c r="AJ30" i="6" s="1"/>
  <c r="AI31" i="6"/>
  <c r="AJ31" i="6" s="1"/>
  <c r="AI32" i="6"/>
  <c r="AJ32" i="6" s="1"/>
  <c r="AI33" i="6"/>
  <c r="AJ33" i="6" s="1"/>
  <c r="AI34" i="6"/>
  <c r="AJ34" i="6" s="1"/>
  <c r="AI35" i="6"/>
  <c r="AJ35" i="6" s="1"/>
  <c r="AI36" i="6"/>
  <c r="AJ36" i="6" s="1"/>
  <c r="AI37" i="6"/>
  <c r="AJ37" i="6" s="1"/>
  <c r="AI38" i="6"/>
  <c r="AJ38" i="6" s="1"/>
  <c r="AI39" i="6"/>
  <c r="AJ39" i="6" s="1"/>
  <c r="AI40" i="6"/>
  <c r="AJ40" i="6" s="1"/>
  <c r="AI41" i="6"/>
  <c r="AJ41" i="6" s="1"/>
  <c r="AJ42" i="6"/>
  <c r="AI43" i="6"/>
  <c r="AJ43" i="6" s="1"/>
  <c r="AI44" i="6"/>
  <c r="AJ44" i="6" s="1"/>
  <c r="AI45" i="6"/>
  <c r="AJ45" i="6" s="1"/>
  <c r="AI46" i="6"/>
  <c r="AJ46" i="6" s="1"/>
  <c r="AI47" i="6"/>
  <c r="AJ47" i="6" s="1"/>
  <c r="AI48" i="6"/>
  <c r="AJ48" i="6" s="1"/>
  <c r="AI50" i="6"/>
  <c r="AJ50" i="6" s="1"/>
  <c r="AI51" i="6"/>
  <c r="AJ51" i="6" s="1"/>
  <c r="AI52" i="6"/>
  <c r="AJ52" i="6" s="1"/>
  <c r="AI53" i="6"/>
  <c r="AJ53" i="6" s="1"/>
  <c r="AI54" i="6"/>
  <c r="AJ54" i="6" s="1"/>
  <c r="AI55" i="6"/>
  <c r="AJ55" i="6" s="1"/>
  <c r="AI56" i="6"/>
  <c r="AJ56" i="6" s="1"/>
  <c r="AI57" i="6"/>
  <c r="AJ57" i="6" s="1"/>
  <c r="AI58" i="6"/>
  <c r="AJ58" i="6" s="1"/>
  <c r="AI59" i="6"/>
  <c r="AJ59" i="6" s="1"/>
  <c r="AI60" i="6"/>
  <c r="AJ60" i="6" s="1"/>
  <c r="AI61" i="6"/>
  <c r="AJ61" i="6" s="1"/>
  <c r="AI63" i="6"/>
  <c r="AJ63" i="6" s="1"/>
  <c r="AI64" i="6"/>
  <c r="AJ64" i="6" s="1"/>
  <c r="AI65" i="6"/>
  <c r="AJ65" i="6" s="1"/>
  <c r="AI66" i="6"/>
  <c r="AJ66" i="6" s="1"/>
  <c r="AI67" i="6"/>
  <c r="AJ67" i="6" s="1"/>
  <c r="AI68" i="6"/>
  <c r="AJ68" i="6" s="1"/>
  <c r="AI69" i="6"/>
  <c r="AJ69" i="6" s="1"/>
  <c r="AI2" i="6"/>
  <c r="AJ2" i="6" s="1"/>
  <c r="AM165" i="6"/>
  <c r="AM166" i="6"/>
  <c r="AM167" i="6"/>
  <c r="AM168" i="6"/>
  <c r="AM169" i="6"/>
  <c r="AM170" i="6"/>
  <c r="AM171" i="6"/>
  <c r="AM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E212" i="6"/>
  <c r="AE213" i="6"/>
  <c r="AE214" i="6"/>
  <c r="AE215" i="6"/>
  <c r="AE216" i="6"/>
  <c r="AE217" i="6"/>
  <c r="AE218" i="6"/>
  <c r="AE219" i="6"/>
  <c r="AE220" i="6"/>
  <c r="AE221" i="6"/>
  <c r="AE222" i="6"/>
  <c r="AQ165" i="6"/>
  <c r="AQ166" i="6"/>
  <c r="AQ167" i="6"/>
  <c r="AQ168" i="6"/>
  <c r="AQ169" i="6"/>
  <c r="AQ170" i="6"/>
  <c r="AQ171" i="6"/>
  <c r="AQ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8" i="6"/>
  <c r="AI219" i="6"/>
  <c r="AI220" i="6"/>
  <c r="AI221" i="6"/>
  <c r="AI222" i="6"/>
  <c r="AQ164" i="6"/>
  <c r="AM164" i="6"/>
  <c r="AQ160" i="6"/>
  <c r="AM160" i="6"/>
  <c r="AQ159" i="6"/>
  <c r="AQ114" i="6"/>
  <c r="AQ107" i="6"/>
  <c r="AQ111" i="6"/>
  <c r="AQ112" i="6"/>
  <c r="AQ113" i="6"/>
  <c r="AQ115" i="6"/>
  <c r="AQ116" i="6"/>
  <c r="AQ117" i="6"/>
  <c r="AQ118" i="6"/>
  <c r="AQ119" i="6"/>
  <c r="AQ120" i="6"/>
  <c r="AQ121" i="6"/>
  <c r="AQ122" i="6"/>
  <c r="AQ123" i="6"/>
  <c r="AQ124" i="6"/>
  <c r="AQ125" i="6"/>
  <c r="AQ126" i="6"/>
  <c r="AQ127" i="6"/>
  <c r="AQ128" i="6"/>
  <c r="AQ129" i="6"/>
  <c r="AQ130" i="6"/>
  <c r="AQ134" i="6"/>
  <c r="AQ135" i="6"/>
  <c r="AQ138" i="6"/>
  <c r="AQ139" i="6"/>
  <c r="AQ140" i="6"/>
  <c r="AQ144" i="6"/>
  <c r="AQ146" i="6"/>
  <c r="AQ149" i="6"/>
  <c r="AQ150" i="6"/>
  <c r="AQ153" i="6"/>
  <c r="AQ154" i="6"/>
  <c r="AQ155" i="6"/>
  <c r="AQ156" i="6"/>
  <c r="AQ157" i="6"/>
  <c r="AQ158" i="6"/>
  <c r="AM107" i="6"/>
  <c r="AM111" i="6"/>
  <c r="AM112" i="6"/>
  <c r="AM113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4" i="6"/>
  <c r="AM135" i="6"/>
  <c r="AM138" i="6"/>
  <c r="AM139" i="6"/>
  <c r="AM140" i="6"/>
  <c r="AM144" i="6"/>
  <c r="AM146" i="6"/>
  <c r="AR146" i="6" s="1"/>
  <c r="AM149" i="6"/>
  <c r="AM150" i="6"/>
  <c r="AM153" i="6"/>
  <c r="AM154" i="6"/>
  <c r="AM155" i="6"/>
  <c r="AM156" i="6"/>
  <c r="AM157" i="6"/>
  <c r="AM158" i="6"/>
  <c r="AQ99" i="6"/>
  <c r="AQ100" i="6"/>
  <c r="AQ105" i="6"/>
  <c r="AQ106" i="6"/>
  <c r="AM73" i="6"/>
  <c r="AM74" i="6"/>
  <c r="AM75" i="6"/>
  <c r="AM76" i="6"/>
  <c r="AM77" i="6"/>
  <c r="AM78" i="6"/>
  <c r="AM79" i="6"/>
  <c r="AM80" i="6"/>
  <c r="AM81" i="6"/>
  <c r="AM82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9" i="6"/>
  <c r="AM100" i="6"/>
  <c r="AM105" i="6"/>
  <c r="AM106" i="6"/>
  <c r="AQ72" i="6"/>
  <c r="AQ73" i="6"/>
  <c r="AQ74" i="6"/>
  <c r="AQ75" i="6"/>
  <c r="AQ76" i="6"/>
  <c r="AQ77" i="6"/>
  <c r="AQ78" i="6"/>
  <c r="AQ79" i="6"/>
  <c r="AQ80" i="6"/>
  <c r="AQ81" i="6"/>
  <c r="AQ82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71" i="6"/>
  <c r="AM72" i="6"/>
  <c r="AM71" i="6"/>
  <c r="AR149" i="6" l="1"/>
  <c r="AR97" i="6"/>
  <c r="AJ159" i="6"/>
  <c r="AR159" i="6"/>
  <c r="AR112" i="6"/>
  <c r="AR129" i="6"/>
  <c r="AJ188" i="6"/>
  <c r="AJ204" i="6"/>
  <c r="AJ172" i="6"/>
  <c r="AJ171" i="6"/>
  <c r="AJ170" i="6"/>
  <c r="AJ169" i="6"/>
  <c r="AJ168" i="6"/>
  <c r="AJ167" i="6"/>
  <c r="AJ166" i="6"/>
  <c r="AJ165" i="6"/>
  <c r="AJ164" i="6"/>
  <c r="AJ163" i="6"/>
  <c r="AJ162" i="6"/>
  <c r="AJ161" i="6"/>
  <c r="AJ160" i="6"/>
  <c r="AR201" i="6"/>
  <c r="AR200" i="6"/>
  <c r="AR199" i="6"/>
  <c r="AR198" i="6"/>
  <c r="AR197" i="6"/>
  <c r="AR196" i="6"/>
  <c r="AR195" i="6"/>
  <c r="AR194" i="6"/>
  <c r="AR193" i="6"/>
  <c r="AR192" i="6"/>
  <c r="AR191" i="6"/>
  <c r="AR190" i="6"/>
  <c r="AR189" i="6"/>
  <c r="AR188" i="6"/>
  <c r="AR187" i="6"/>
  <c r="AR186" i="6"/>
  <c r="AR185" i="6"/>
  <c r="AR184" i="6"/>
  <c r="AR183" i="6"/>
  <c r="AR182" i="6"/>
  <c r="AR181" i="6"/>
  <c r="AR180" i="6"/>
  <c r="AR179" i="6"/>
  <c r="AR178" i="6"/>
  <c r="AR177" i="6"/>
  <c r="AR176" i="6"/>
  <c r="AR175" i="6"/>
  <c r="AR174" i="6"/>
  <c r="AR173" i="6"/>
  <c r="AR163" i="6"/>
  <c r="AR162" i="6"/>
  <c r="AR161" i="6"/>
  <c r="AR222" i="6"/>
  <c r="AR221" i="6"/>
  <c r="AR220" i="6"/>
  <c r="AR219" i="6"/>
  <c r="AR218" i="6"/>
  <c r="AR216" i="6"/>
  <c r="AR215" i="6"/>
  <c r="AR214" i="6"/>
  <c r="AR213" i="6"/>
  <c r="AR212" i="6"/>
  <c r="AR211" i="6"/>
  <c r="AR210" i="6"/>
  <c r="AR209" i="6"/>
  <c r="AR208" i="6"/>
  <c r="AR207" i="6"/>
  <c r="AR206" i="6"/>
  <c r="AR205" i="6"/>
  <c r="AR204" i="6"/>
  <c r="AR203" i="6"/>
  <c r="AR202" i="6"/>
  <c r="AR91" i="6"/>
  <c r="AJ215" i="6"/>
  <c r="AJ200" i="6"/>
  <c r="AJ184" i="6"/>
  <c r="AJ176" i="6"/>
  <c r="AR168" i="6"/>
  <c r="AJ183" i="6"/>
  <c r="AR160" i="6"/>
  <c r="AJ193" i="6"/>
  <c r="AJ187" i="6"/>
  <c r="AJ221" i="6"/>
  <c r="AJ213" i="6"/>
  <c r="AJ206" i="6"/>
  <c r="AJ198" i="6"/>
  <c r="AJ190" i="6"/>
  <c r="AJ182" i="6"/>
  <c r="AJ174" i="6"/>
  <c r="AJ208" i="6"/>
  <c r="AJ192" i="6"/>
  <c r="AJ180" i="6"/>
  <c r="AR164" i="6"/>
  <c r="AJ222" i="6"/>
  <c r="AJ214" i="6"/>
  <c r="AJ207" i="6"/>
  <c r="AJ199" i="6"/>
  <c r="AJ191" i="6"/>
  <c r="AJ175" i="6"/>
  <c r="AR167" i="6"/>
  <c r="AJ210" i="6"/>
  <c r="AJ202" i="6"/>
  <c r="AJ194" i="6"/>
  <c r="AJ186" i="6"/>
  <c r="AJ178" i="6"/>
  <c r="AR170" i="6"/>
  <c r="AJ216" i="6"/>
  <c r="AJ201" i="6"/>
  <c r="AJ185" i="6"/>
  <c r="AJ212" i="6"/>
  <c r="AJ197" i="6"/>
  <c r="AJ181" i="6"/>
  <c r="AR119" i="6"/>
  <c r="AJ219" i="6"/>
  <c r="AJ196" i="6"/>
  <c r="AJ209" i="6"/>
  <c r="AJ177" i="6"/>
  <c r="AR157" i="6"/>
  <c r="AJ220" i="6"/>
  <c r="AJ205" i="6"/>
  <c r="AJ189" i="6"/>
  <c r="AJ173" i="6"/>
  <c r="AJ211" i="6"/>
  <c r="AJ218" i="6"/>
  <c r="AJ203" i="6"/>
  <c r="AJ195" i="6"/>
  <c r="AJ179" i="6"/>
  <c r="AR171" i="6"/>
  <c r="AR172" i="6"/>
  <c r="AR169" i="6"/>
  <c r="AR166" i="6"/>
  <c r="AR165" i="6"/>
  <c r="AR72" i="6"/>
  <c r="AR95" i="6"/>
  <c r="AR99" i="6"/>
  <c r="AR150" i="6"/>
  <c r="AR79" i="6"/>
  <c r="AR156" i="6"/>
  <c r="AR113" i="6"/>
  <c r="AR155" i="6"/>
  <c r="AR117" i="6"/>
  <c r="AR118" i="6"/>
  <c r="AR153" i="6"/>
  <c r="AR124" i="6"/>
  <c r="AR116" i="6"/>
  <c r="AR158" i="6"/>
  <c r="AR154" i="6"/>
  <c r="AR96" i="6"/>
  <c r="AR121" i="6"/>
  <c r="AR144" i="6"/>
  <c r="AR140" i="6"/>
  <c r="AR139" i="6"/>
  <c r="AR138" i="6"/>
  <c r="AR135" i="6"/>
  <c r="AR134" i="6"/>
  <c r="AR130" i="6"/>
  <c r="AR128" i="6"/>
  <c r="AR127" i="6"/>
  <c r="AR126" i="6"/>
  <c r="AR125" i="6"/>
  <c r="AR123" i="6"/>
  <c r="AR122" i="6"/>
  <c r="AR120" i="6"/>
  <c r="AR115" i="6"/>
  <c r="AR78" i="6"/>
  <c r="AR106" i="6"/>
  <c r="AR111" i="6"/>
  <c r="AR107" i="6"/>
  <c r="AR105" i="6"/>
  <c r="AR100" i="6"/>
  <c r="AR94" i="6"/>
  <c r="AR93" i="6"/>
  <c r="AR92" i="6"/>
  <c r="AR90" i="6"/>
  <c r="AR89" i="6"/>
  <c r="AR88" i="6"/>
  <c r="AR87" i="6"/>
  <c r="AR86" i="6"/>
  <c r="AR85" i="6"/>
  <c r="AR82" i="6"/>
  <c r="AR81" i="6"/>
  <c r="AR80" i="6"/>
  <c r="AR77" i="6"/>
  <c r="AR76" i="6"/>
  <c r="AR75" i="6"/>
  <c r="AR74" i="6"/>
  <c r="AR73" i="6"/>
  <c r="AR71" i="6"/>
</calcChain>
</file>

<file path=xl/sharedStrings.xml><?xml version="1.0" encoding="utf-8"?>
<sst xmlns="http://schemas.openxmlformats.org/spreadsheetml/2006/main" count="3870" uniqueCount="1464">
  <si>
    <t>Application No</t>
  </si>
  <si>
    <t>Name</t>
  </si>
  <si>
    <t>Loan Product</t>
  </si>
  <si>
    <t>Total Approved Amount</t>
  </si>
  <si>
    <t>Decision Date</t>
  </si>
  <si>
    <t>Final Revised Date</t>
  </si>
  <si>
    <t>Revision Count</t>
  </si>
  <si>
    <t>Project Location</t>
  </si>
  <si>
    <t>Atoll</t>
  </si>
  <si>
    <t>Customer Sector</t>
  </si>
  <si>
    <t>Loan Sector</t>
  </si>
  <si>
    <t>Loan Purpose</t>
  </si>
  <si>
    <t>General Business Activity</t>
  </si>
  <si>
    <t>Specified Business Activities</t>
  </si>
  <si>
    <t>Zainal Ibad</t>
  </si>
  <si>
    <t>Rashufathuru</t>
  </si>
  <si>
    <t>AA. Himandhoo</t>
  </si>
  <si>
    <t>AA</t>
  </si>
  <si>
    <t>Tourism</t>
  </si>
  <si>
    <t>Tourism: Guest House</t>
  </si>
  <si>
    <t>For the construction and finishing of the guest house</t>
  </si>
  <si>
    <t>Guesthouse</t>
  </si>
  <si>
    <t xml:space="preserve">Hassan shathir </t>
  </si>
  <si>
    <t>AA. Maalhos</t>
  </si>
  <si>
    <t>To develop a 4 room guesthouse</t>
  </si>
  <si>
    <t>Richclub Maldives Pvt Ltd</t>
  </si>
  <si>
    <t>AA. Mathiveri</t>
  </si>
  <si>
    <t>Renovation of 42 room guesthouse</t>
  </si>
  <si>
    <t>Guesthouse: Renovation</t>
  </si>
  <si>
    <t>Mohamed Sameer</t>
  </si>
  <si>
    <t>For completion of 14 room guesthouse</t>
  </si>
  <si>
    <t>Abdulla Saeed</t>
  </si>
  <si>
    <t>For completion of 19 room guesthouse in AA. Mathiveri</t>
  </si>
  <si>
    <t>Rilwan  Easa</t>
  </si>
  <si>
    <t>For completion of a 6 room guesthouse</t>
  </si>
  <si>
    <t xml:space="preserve">Ibrahim Adam </t>
  </si>
  <si>
    <t>AA. Rasdhoo /</t>
  </si>
  <si>
    <t>To develop a 15 room guesthouse in AA.Rasdhoo</t>
  </si>
  <si>
    <t>Ready Light Investment Private Limited</t>
  </si>
  <si>
    <t xml:space="preserve">Start up a new 06 rooms guest house </t>
  </si>
  <si>
    <t xml:space="preserve">Oslo Rasdhoo Private Limited </t>
  </si>
  <si>
    <t xml:space="preserve">Development of 14 rooms guest house </t>
  </si>
  <si>
    <t>G seven holdings</t>
  </si>
  <si>
    <t>AA. Thoddoo</t>
  </si>
  <si>
    <t>To develop a 5 room guesthouse at AA. Thoddoo</t>
  </si>
  <si>
    <t xml:space="preserve">Ali Rasheed </t>
  </si>
  <si>
    <t>Development 03 storey guest with 14 rooms house at AA. Thoddoo</t>
  </si>
  <si>
    <t>Moosa Faarooq</t>
  </si>
  <si>
    <t>To develop and operate a 15 room guest house in AA. Thoddoo</t>
  </si>
  <si>
    <t>Muaviath Gasim</t>
  </si>
  <si>
    <t>For development of guesthouse at 'Lodge'.AA.Thoddoo</t>
  </si>
  <si>
    <t>Hassan Sumeel</t>
  </si>
  <si>
    <t>Establishment of new guest house</t>
  </si>
  <si>
    <t xml:space="preserve">Ali Jamsheed </t>
  </si>
  <si>
    <t>For development of 10 rooms guesthouse at AA.Thoddoo</t>
  </si>
  <si>
    <t xml:space="preserve">Ibrahim Jinah </t>
  </si>
  <si>
    <t>Completion of a new guesthouse with 6 bedrooms</t>
  </si>
  <si>
    <t xml:space="preserve">Abdulla Shaif </t>
  </si>
  <si>
    <t>New guesthouse in AA.Thoddoo</t>
  </si>
  <si>
    <t xml:space="preserve">Mohamed Adam </t>
  </si>
  <si>
    <t xml:space="preserve">to finish the rest of the work on guest house </t>
  </si>
  <si>
    <t>Muaz Abdulla</t>
  </si>
  <si>
    <t>To complete 6 room from 12 room guesthouse</t>
  </si>
  <si>
    <t>Ibrahim Saniz</t>
  </si>
  <si>
    <t>Rennovation of existing 4 room guesthouse</t>
  </si>
  <si>
    <t>Azmath Khaleel</t>
  </si>
  <si>
    <t>To develop a 12 room guesthouse</t>
  </si>
  <si>
    <t>Fini Roalhi Thoddoo</t>
  </si>
  <si>
    <t>To develop a 6 room guesthouse</t>
  </si>
  <si>
    <t>Serene Sky Maldives Pvt Ltd</t>
  </si>
  <si>
    <t>For development of 12 room guesthouse in AA.Thoddoo</t>
  </si>
  <si>
    <t>Abdulla  Nihan</t>
  </si>
  <si>
    <t>Viyafaari Dhirun</t>
  </si>
  <si>
    <t>For working capital - Guesthouse renovation</t>
  </si>
  <si>
    <t>Fantasea Retreat Pvt Ltd</t>
  </si>
  <si>
    <t>For construction of 6 addiitonal rooms and expansion of in-house restaurant at Coco-villa guesthouse</t>
  </si>
  <si>
    <t>Fathimath Ibrahim/Fine Beach Thoddoo</t>
  </si>
  <si>
    <t>For completion of 6 room guesthouse with an inhouse restaurant</t>
  </si>
  <si>
    <t>Abdulla Nihan/Sparkling Maldives</t>
  </si>
  <si>
    <t>Extension of existing 9 rom guesthouse by additional 15 rooms</t>
  </si>
  <si>
    <t>Ali Rishan/Rukuma Inn</t>
  </si>
  <si>
    <t>For construction and development of additional 10 rooms in guesthouse "Thoddoo White Sand and Beach Inn"</t>
  </si>
  <si>
    <t>Ahmed Naseer/Staycay Thodoo</t>
  </si>
  <si>
    <t>For construction of 7 room guesthouse</t>
  </si>
  <si>
    <t>Hassan Simaaz</t>
  </si>
  <si>
    <t>For development of 6 room guesthouse</t>
  </si>
  <si>
    <t>Hussain Shaiban</t>
  </si>
  <si>
    <t>For construction of 8 rooms guesthouse based in AA. Thoddoo</t>
  </si>
  <si>
    <t>Moosa Nasif</t>
  </si>
  <si>
    <t>For completion of 12 room guesthouse</t>
  </si>
  <si>
    <t>Shiham Moosa</t>
  </si>
  <si>
    <t>For development of a 6 room guesthouse</t>
  </si>
  <si>
    <t>Thila Skyview</t>
  </si>
  <si>
    <t>For construction and development of 12 room guesthouse</t>
  </si>
  <si>
    <t>Limra Private Limited</t>
  </si>
  <si>
    <t xml:space="preserve">Development of 7 rooms guest house </t>
  </si>
  <si>
    <t xml:space="preserve">Thoddoo Bright Cooperative Society </t>
  </si>
  <si>
    <t>Development of 10 rooms guesthouse</t>
  </si>
  <si>
    <t>Mohamed Naeem</t>
  </si>
  <si>
    <t>AA. Ukulhas</t>
  </si>
  <si>
    <t>To complete the finishing works of the guesthouse</t>
  </si>
  <si>
    <t>Ahmed  Shimau</t>
  </si>
  <si>
    <t>For construction of 6 room guesthouse at AA.Ukulhas</t>
  </si>
  <si>
    <t>Shaukath Ibrahim</t>
  </si>
  <si>
    <t>For completion of a 12 room guesthouse</t>
  </si>
  <si>
    <t xml:space="preserve">Nasreena Ibrahim </t>
  </si>
  <si>
    <t>Adh. Dhagethi</t>
  </si>
  <si>
    <t>ADh</t>
  </si>
  <si>
    <t xml:space="preserve">To complete and operate a new 8 room guesthouse in ADh. Dhangethi </t>
  </si>
  <si>
    <t>Maumoon Abdul Samad/Wave Song</t>
  </si>
  <si>
    <t>Development of 16 room guesthouse</t>
  </si>
  <si>
    <t>Perla Dhangethi</t>
  </si>
  <si>
    <t>Viyafaari Ehee</t>
  </si>
  <si>
    <t>For capital expenditure and working capital requirement of the existing guesthouse</t>
  </si>
  <si>
    <t>Oceanico Maldives Pvt Ltd</t>
  </si>
  <si>
    <t>For completion of 13 room guesthouse in Adh. Dhagethi</t>
  </si>
  <si>
    <t>Mohamed Abdul Gayyoom</t>
  </si>
  <si>
    <t>For completion of 11 room guesthouse</t>
  </si>
  <si>
    <t>Junad Saud</t>
  </si>
  <si>
    <t>To startup a new 12room guesthouse in Adh. Dhnagethi</t>
  </si>
  <si>
    <t>Noesiss Private Limited</t>
  </si>
  <si>
    <t xml:space="preserve">Adh. Dhigurah </t>
  </si>
  <si>
    <t>To develop a 10 room guesthouse in ADh. Dhigurah</t>
  </si>
  <si>
    <t>Aishath Himlaa</t>
  </si>
  <si>
    <t>Development of a 7 bedrooms guest house at 'Dhiguveli', Adh. Dhigurah</t>
  </si>
  <si>
    <t xml:space="preserve">Atollkey Pvt.ltd </t>
  </si>
  <si>
    <t>Construction and completion of new guesthouses</t>
  </si>
  <si>
    <t xml:space="preserve">ELFI Maldives Pvt Ltd </t>
  </si>
  <si>
    <t>Adh</t>
  </si>
  <si>
    <t>working capital To operate a new guest house</t>
  </si>
  <si>
    <t>Mohamed Zahid</t>
  </si>
  <si>
    <t>Fore development of 9 room guesthouse</t>
  </si>
  <si>
    <t>Ali Riswaan</t>
  </si>
  <si>
    <t>For completion of 6 room guesthouse at Adh.Dhigurah</t>
  </si>
  <si>
    <t>Ibrahim Abdul Rahman/Finolhu Dhigurah</t>
  </si>
  <si>
    <t xml:space="preserve">For construction of 5 room guesthouse, equipment purchase and for working capital </t>
  </si>
  <si>
    <t>Anwar Mohamed</t>
  </si>
  <si>
    <t>For construction of 6 room guesthouse</t>
  </si>
  <si>
    <t>Mohamed Mamdhoon</t>
  </si>
  <si>
    <t xml:space="preserve">For development of 6 rooms guesthouse </t>
  </si>
  <si>
    <t>Saamee Mohamed</t>
  </si>
  <si>
    <t>Ahmed Moosa</t>
  </si>
  <si>
    <t>Adh. Fenfushi</t>
  </si>
  <si>
    <t>Completion of a new 8 bedroom guesthouse</t>
  </si>
  <si>
    <t>Mohamed Zahir</t>
  </si>
  <si>
    <t>Adh. Hangnameedhoo</t>
  </si>
  <si>
    <t>For completing construction of 6 room guesthouse</t>
  </si>
  <si>
    <t>Ali Azim/Kalaafaanu Retreat</t>
  </si>
  <si>
    <t>For completion of a 20 room guesthouse</t>
  </si>
  <si>
    <t>Mohamed Rifsan</t>
  </si>
  <si>
    <t>Adh. Maamigili</t>
  </si>
  <si>
    <t>To complete 6 rooms guest house</t>
  </si>
  <si>
    <t>Mohamed Abdul Razzaq</t>
  </si>
  <si>
    <t>For the development of 4 Storey 14 room guest house</t>
  </si>
  <si>
    <t>Rameez  Aboobakuru</t>
  </si>
  <si>
    <t>For construction and development of  12 room guesthouse</t>
  </si>
  <si>
    <t>Ahmed Khaleel</t>
  </si>
  <si>
    <t>Adh. Mahibadhoo /</t>
  </si>
  <si>
    <t>Ahmedh Farushaan</t>
  </si>
  <si>
    <t>Adh. Mandhoo</t>
  </si>
  <si>
    <t>Development of 05 room guest house in Adh.Mandhoo</t>
  </si>
  <si>
    <t>Mineral Maldives Private Limited</t>
  </si>
  <si>
    <t>Adh. Omadhoo</t>
  </si>
  <si>
    <t>Startup of a new 6 room guesthouse</t>
  </si>
  <si>
    <t>Yoosuf Sulaiman</t>
  </si>
  <si>
    <t>For development of 14 rooms guesthouse</t>
  </si>
  <si>
    <t>Penions Maldives Pvt Ltd</t>
  </si>
  <si>
    <t>B. Dharavandhoo</t>
  </si>
  <si>
    <t>B</t>
  </si>
  <si>
    <t>Working Capital - To pay for overdue utility bills, salaries, rents and to purchase stock</t>
  </si>
  <si>
    <t>Ahmed Rasheed</t>
  </si>
  <si>
    <t>For completion of 6 room guesthouse</t>
  </si>
  <si>
    <t>Ismail  Nasheed</t>
  </si>
  <si>
    <t>B. Fehendhoo</t>
  </si>
  <si>
    <t>For development of a 11 room guesthouse</t>
  </si>
  <si>
    <t>Scarlet Maldives Pvt Ltd</t>
  </si>
  <si>
    <t>B. Fulhadhoo</t>
  </si>
  <si>
    <t>For completion of 9 room guesthouse</t>
  </si>
  <si>
    <t>Ahmed Afrah</t>
  </si>
  <si>
    <t>B. Goidhoo</t>
  </si>
  <si>
    <t>Development of a 5 room guesthouse</t>
  </si>
  <si>
    <t>Abdul Majid</t>
  </si>
  <si>
    <t>Mohamed Faisal</t>
  </si>
  <si>
    <t>To develop a new 7 room guesthouse and to meet the working capital requirement</t>
  </si>
  <si>
    <t xml:space="preserve">Yasmeen Rasheed </t>
  </si>
  <si>
    <t>B. Kamadhoo</t>
  </si>
  <si>
    <t>Tourism: Working Capital</t>
  </si>
  <si>
    <t>Construction and completion of an in-house restaurant</t>
  </si>
  <si>
    <t>Guesthouse: Restaurant</t>
  </si>
  <si>
    <t>Fehiali Enterprises Private Limited</t>
  </si>
  <si>
    <t>B. Kendhoo</t>
  </si>
  <si>
    <t>Tourism: Guest house</t>
  </si>
  <si>
    <t>Development of a six room guesthouse and settlement of existing BML housing facility</t>
  </si>
  <si>
    <t>Isc Investment Pvt Ltd</t>
  </si>
  <si>
    <t>B. Kihaadhoo</t>
  </si>
  <si>
    <t>TO purchase furniture and kitchen equipment for the guesthose</t>
  </si>
  <si>
    <t>KGV Investments Pvt Ltd</t>
  </si>
  <si>
    <t>For development of 18 rooms guesthouse</t>
  </si>
  <si>
    <t>Abdulla Rameez</t>
  </si>
  <si>
    <t>Dh. Hulhudheli</t>
  </si>
  <si>
    <t>Dh</t>
  </si>
  <si>
    <t>Ahmed  Rasheed</t>
  </si>
  <si>
    <t>Dh. Kudahuvadhoo /</t>
  </si>
  <si>
    <t xml:space="preserve">To develop a 7 room guesthouse </t>
  </si>
  <si>
    <t xml:space="preserve">Ibrahim Saleem </t>
  </si>
  <si>
    <t>GA. Dhevvadhoo</t>
  </si>
  <si>
    <t>GA</t>
  </si>
  <si>
    <t>To operate a new guest house at GA.Dhevvadhoo</t>
  </si>
  <si>
    <t>Ahmed Hilmee</t>
  </si>
  <si>
    <t>To develop a two storey, 6 room guest house</t>
  </si>
  <si>
    <t>Moonstones Maldives Private Limited</t>
  </si>
  <si>
    <t>For completion of 19 room guesthouse in GA.Dhevvadoo and to meet the working capital requirement</t>
  </si>
  <si>
    <t>Village Life Investment Pvt Ltd</t>
  </si>
  <si>
    <t>GA. Maamendhoo</t>
  </si>
  <si>
    <t>To construct a 12 room guesthouse</t>
  </si>
  <si>
    <t>Shahuleena Waleed</t>
  </si>
  <si>
    <t>GA. Nilandhoo</t>
  </si>
  <si>
    <t>To operate a new guest house at GA.Nilandhoo</t>
  </si>
  <si>
    <t>Tharig Rasheed  (restrucured under 26760)</t>
  </si>
  <si>
    <t>GDh. Fiyoari</t>
  </si>
  <si>
    <t>GDh</t>
  </si>
  <si>
    <t>Development of 7 rooms gueshouse in GDH Fiyoari</t>
  </si>
  <si>
    <t xml:space="preserve">Mohamed Irshad/Iruka Guesthouse </t>
  </si>
  <si>
    <t>To startup a new 6 room guesthouse and to purchase 25ft speed launch</t>
  </si>
  <si>
    <t>Tharig  Rasheed (restructure of 1098)</t>
  </si>
  <si>
    <t>Development of 7 rooms gueshouse in GDh Fiyoari</t>
  </si>
  <si>
    <t>IRA Maldives pvt ltd</t>
  </si>
  <si>
    <t>GDh. Gadhdhoo</t>
  </si>
  <si>
    <t>For development of two storey guest house and to open a dive center</t>
  </si>
  <si>
    <t>Guesthouse: Dive Center</t>
  </si>
  <si>
    <t xml:space="preserve">Ali Shamhad </t>
  </si>
  <si>
    <t>working capital to operate a new guest house</t>
  </si>
  <si>
    <t>Imad Mohamed/ Southern Green Investment</t>
  </si>
  <si>
    <t>GDh. Hoadedhdhoo</t>
  </si>
  <si>
    <t>To startup a new 06 room guesthouse</t>
  </si>
  <si>
    <t>Muaviyath Saeed Mohamed</t>
  </si>
  <si>
    <t>GDh. Vaadhoo</t>
  </si>
  <si>
    <t>Payoff existing loan availed from HDFC, Purchase of speed launch for excursion and for purchase of diving equipment</t>
  </si>
  <si>
    <t>Adam Naseer</t>
  </si>
  <si>
    <t>HA. Dhidhdhoo /</t>
  </si>
  <si>
    <t>HA</t>
  </si>
  <si>
    <t>To attain finance for finishing guesthouse and Purchase of vehicle for guesthouse</t>
  </si>
  <si>
    <t>Guesthouse: Others</t>
  </si>
  <si>
    <t xml:space="preserve">Ilyas Mohamed </t>
  </si>
  <si>
    <t>HA. Kelaa</t>
  </si>
  <si>
    <t>For Development of 19 Room Guest House at HA Kelaa</t>
  </si>
  <si>
    <t>Kokaa Residences Pvt Ltd</t>
  </si>
  <si>
    <t>Project Completion - For construction of 2 additional rooms and an in-house restaurant</t>
  </si>
  <si>
    <t>Hussain Naeem</t>
  </si>
  <si>
    <t>HA. Thakandhoo</t>
  </si>
  <si>
    <t>To develop a two storey, 12 room guest house</t>
  </si>
  <si>
    <t xml:space="preserve">Hamsco Pvt Ltd </t>
  </si>
  <si>
    <t>HA. Vashafaru</t>
  </si>
  <si>
    <t>For development of 18 rooms guesthouse in HA. Vashafaru</t>
  </si>
  <si>
    <t xml:space="preserve">Ameena Ibrahim </t>
  </si>
  <si>
    <t xml:space="preserve">HDh. Hanimaadhoo </t>
  </si>
  <si>
    <t>HDh</t>
  </si>
  <si>
    <t xml:space="preserve">To develop an existing guest house </t>
  </si>
  <si>
    <t xml:space="preserve">Celadon Pvt.ltd </t>
  </si>
  <si>
    <t>To construct a 10 rooms guesthouse with restaurant</t>
  </si>
  <si>
    <t>Ahmed Nabeel Adam ( Re-applied )</t>
  </si>
  <si>
    <t>To complete a 8 room guesthouse</t>
  </si>
  <si>
    <t>Abdul Aleem/Shoeshyka</t>
  </si>
  <si>
    <t>To settle existing facility at BML, completion of 6 room guesthouse, for working capital and for purchase of diving equipment for the guesthouse</t>
  </si>
  <si>
    <t>Ahmed Razy</t>
  </si>
  <si>
    <t>HDh. Makunudhoo</t>
  </si>
  <si>
    <t>Development of 4 room guesthouse</t>
  </si>
  <si>
    <t>Portia Investment Pvt Ltd</t>
  </si>
  <si>
    <t>K. Dhiffushi</t>
  </si>
  <si>
    <t>K</t>
  </si>
  <si>
    <t xml:space="preserve">To complete finishing of the guest house (restaurant, spa and purchase of 1 jet ski) </t>
  </si>
  <si>
    <t xml:space="preserve">Thefushi Private.ltd </t>
  </si>
  <si>
    <t xml:space="preserve">Ali Nishaf Rasheed </t>
  </si>
  <si>
    <t>Tourism: Guest House Development and purchasing of equipment</t>
  </si>
  <si>
    <t>Ahmed Liraru ( Re-applied )</t>
  </si>
  <si>
    <t>Construction and completion of 8 room guesthouses</t>
  </si>
  <si>
    <t xml:space="preserve">Ibrahim Mubassir </t>
  </si>
  <si>
    <t xml:space="preserve">To operate a new guest house and restaurant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</si>
  <si>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Ibrahim Mubassir (restructure of 1141)</t>
  </si>
  <si>
    <t xml:space="preserve">To operate a new guest house and restaurant  (resturcure of Loan No. 1141)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</si>
  <si>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Hassan  Abdul Hameed</t>
  </si>
  <si>
    <t>Viyafaari Tharaggee</t>
  </si>
  <si>
    <t>To extent the existing guesthouse with 14 rooms</t>
  </si>
  <si>
    <t>Bibee Maldives Pvt Ltd</t>
  </si>
  <si>
    <t>To increase the total room to 13 by constructing 4 new rooms</t>
  </si>
  <si>
    <t>Blue Tree Private Limited</t>
  </si>
  <si>
    <t>Start up a 7 room guesthouse</t>
  </si>
  <si>
    <t>Ibrahim Solah/Laisha Mart</t>
  </si>
  <si>
    <t>For construction  and development of guesthouse with restaurant</t>
  </si>
  <si>
    <t>Acuario Pvt Ltd</t>
  </si>
  <si>
    <t>To cover working capital requirements of the business</t>
  </si>
  <si>
    <t>For developemnt of 6 room guesthouse</t>
  </si>
  <si>
    <t>Ahmed Huzam</t>
  </si>
  <si>
    <t>For completion of additional 8 rooms guesthouse in K. Dhiffushi</t>
  </si>
  <si>
    <t>Ibrahim Waheed Ali</t>
  </si>
  <si>
    <t xml:space="preserve">Mohamed Hussain </t>
  </si>
  <si>
    <t>K. Gulhi</t>
  </si>
  <si>
    <t>Renovate existing 6 rooms guesthouse in K.Gulhi</t>
  </si>
  <si>
    <t>Adam Mohamed</t>
  </si>
  <si>
    <t>K. Guraidhoo</t>
  </si>
  <si>
    <t>To operate a 4-storey guest house</t>
  </si>
  <si>
    <t>Igmal Rashad</t>
  </si>
  <si>
    <t>Construction and completion of 20 room guesthouses</t>
  </si>
  <si>
    <t>Nahid Ahmed</t>
  </si>
  <si>
    <t>For development of 11 room guesthouse</t>
  </si>
  <si>
    <t>Hawwa Nazwa</t>
  </si>
  <si>
    <t>K. Himmafushi</t>
  </si>
  <si>
    <t>Renovation of  guest house 'Nature Inn' at K. Himmafushi</t>
  </si>
  <si>
    <t xml:space="preserve">Hassan Wisaam </t>
  </si>
  <si>
    <t>K. Huraa</t>
  </si>
  <si>
    <t>To develop a 14 room guest house in K.Huraa</t>
  </si>
  <si>
    <t>Aishath Moosa</t>
  </si>
  <si>
    <t>For renovation of 6 room guesthouse and purchase of fixed asset</t>
  </si>
  <si>
    <t>The Squaircle Pvt Ltd</t>
  </si>
  <si>
    <t>K. Maafushi</t>
  </si>
  <si>
    <t>To purchase assets and meet operational expenses of the guesthouse</t>
  </si>
  <si>
    <t>Avila Maldives</t>
  </si>
  <si>
    <t>K. Thulusdhoo /</t>
  </si>
  <si>
    <t>To complete 16 room guesthouse in K.Thulusdhoo</t>
  </si>
  <si>
    <t>The Wave House Maldives Pvt Ltd</t>
  </si>
  <si>
    <t>To renovate a 7 room existing guesthouse in K. Thulusdhoo</t>
  </si>
  <si>
    <t>Ayaz Mohamed</t>
  </si>
  <si>
    <t>For completion of 8 room guesthouse in K.Thulusdhoo</t>
  </si>
  <si>
    <t>Ahmedh Saleem</t>
  </si>
  <si>
    <t>For development of guest house at 'Mazaa' K. Thulusdhoo</t>
  </si>
  <si>
    <t>Obittz International Pvt Ltd</t>
  </si>
  <si>
    <t>Blackxino Investment Pvt Ltd</t>
  </si>
  <si>
    <t>For renovation, purchase of furniture and to finance operational expenses of the guesthouse</t>
  </si>
  <si>
    <t xml:space="preserve">Mohamed shafeeq </t>
  </si>
  <si>
    <t>Fashaa Viyafaari</t>
  </si>
  <si>
    <t>L. Fonadhoo /</t>
  </si>
  <si>
    <t>L</t>
  </si>
  <si>
    <t>To develop a 7 room guesthouse in L.Fonadhoo</t>
  </si>
  <si>
    <t>Axis Beach/Ibrahim Ali</t>
  </si>
  <si>
    <t>To develop a 6 room guesthouse at L.Fonadhoo</t>
  </si>
  <si>
    <t>Aminath Nazimaa (156) New Application</t>
  </si>
  <si>
    <t>L. Gan</t>
  </si>
  <si>
    <t>To develop and complete a 4 room guesthouse in L. Gan</t>
  </si>
  <si>
    <t>Quick Step Pvt Ltd</t>
  </si>
  <si>
    <t>Development of 4 rooms at L.Gan</t>
  </si>
  <si>
    <t xml:space="preserve">Masood Abdulla </t>
  </si>
  <si>
    <t>For finishing work of 8 room guesthouse in L.Gan</t>
  </si>
  <si>
    <t>Fathis Brothers Pvt Ltd</t>
  </si>
  <si>
    <t>To start up 6 room guesthouse in L.Gan</t>
  </si>
  <si>
    <t>Bison Travel Maldives Private Limited</t>
  </si>
  <si>
    <t>For working capital requirement of the guesthouse, dive center and restaurant</t>
  </si>
  <si>
    <t>High Point Pvt Ltd</t>
  </si>
  <si>
    <t>L. Kalaidhoo</t>
  </si>
  <si>
    <t>For development of 8 rooms guesthouse with in-house restaurant</t>
  </si>
  <si>
    <t>Ibrahim Siyam</t>
  </si>
  <si>
    <t>M. Raiymandhoo</t>
  </si>
  <si>
    <t>M</t>
  </si>
  <si>
    <t xml:space="preserve">For development of 6 room guesthouse </t>
  </si>
  <si>
    <t>Getset/168</t>
  </si>
  <si>
    <t>Rifath Abdulla &amp; Mamdhooh Waheed</t>
  </si>
  <si>
    <t>Getset</t>
  </si>
  <si>
    <t>M. Veyvah</t>
  </si>
  <si>
    <t>To develop a 4 room guesthouse in M. Veyvah</t>
  </si>
  <si>
    <t>Cornerstay Private Limited</t>
  </si>
  <si>
    <t>N. Fodhdhoo</t>
  </si>
  <si>
    <t>N</t>
  </si>
  <si>
    <t>Ibrahim  Shaneez</t>
  </si>
  <si>
    <t>N. Kedhikolhudhoo</t>
  </si>
  <si>
    <t>Completion of a 8 room guesthouse and a dive center</t>
  </si>
  <si>
    <t>Ibrahim Shaneez/Velifrom Maldives</t>
  </si>
  <si>
    <t>For completion of 8 room guesthouse and in-house dive center</t>
  </si>
  <si>
    <t>Hussain Adam</t>
  </si>
  <si>
    <t>N. Kudafari</t>
  </si>
  <si>
    <t>To develop 06 rooms guest house</t>
  </si>
  <si>
    <t>Abez Investment Private Limited</t>
  </si>
  <si>
    <t>To startup a new 18 room guesthouse in N.Kudafari</t>
  </si>
  <si>
    <t>Husnee Yoosuf/Lhohi Inn</t>
  </si>
  <si>
    <t>N. Lhohi</t>
  </si>
  <si>
    <t xml:space="preserve">To develop a a10 room guesthouse named /Lhohi Inn' </t>
  </si>
  <si>
    <t>Mohamed Faris</t>
  </si>
  <si>
    <t xml:space="preserve">Abdulla Zubair </t>
  </si>
  <si>
    <t>N. Maafaru</t>
  </si>
  <si>
    <t>working capital  To operate a new guest house</t>
  </si>
  <si>
    <t>Guesthouse: Working Capital</t>
  </si>
  <si>
    <t>Ahmed Saddam/Vertical Group</t>
  </si>
  <si>
    <t>N. Manadhoo /</t>
  </si>
  <si>
    <t>For purchase and setup of 4 prefabricated rooms along within an inhouse restaurant in the existing guesthouse</t>
  </si>
  <si>
    <t xml:space="preserve">Abdul Wahhab Mohamed </t>
  </si>
  <si>
    <t>N. Velidhoo</t>
  </si>
  <si>
    <t>To construct a 18 room guesthouse in N.Velidhoo</t>
  </si>
  <si>
    <t>Odisons Pvt Ltd</t>
  </si>
  <si>
    <t>Construction and finishing of the guest house and Purchase of required items</t>
  </si>
  <si>
    <t>Localture Private Limited</t>
  </si>
  <si>
    <t xml:space="preserve">To develop a 6 room guesthouse </t>
  </si>
  <si>
    <t>Azleen Hassan</t>
  </si>
  <si>
    <t>R. Meedhoo</t>
  </si>
  <si>
    <t>R</t>
  </si>
  <si>
    <t xml:space="preserve">To develop a 6 room guest house </t>
  </si>
  <si>
    <t>Mohamed Farish</t>
  </si>
  <si>
    <t>Sh. Feevah</t>
  </si>
  <si>
    <t>Sh</t>
  </si>
  <si>
    <t>To develop a new guest house and a restaurant</t>
  </si>
  <si>
    <t xml:space="preserve">Rageeb Ali </t>
  </si>
  <si>
    <t>Th. Gaadhiffushi</t>
  </si>
  <si>
    <t>Th</t>
  </si>
  <si>
    <t xml:space="preserve">working capital  opening  guest House </t>
  </si>
  <si>
    <t>Mohamed Maniu</t>
  </si>
  <si>
    <t>Th. Omadhoo</t>
  </si>
  <si>
    <t>To complete construction and to purchase furniture and fixtures for new 9 room guesthouse</t>
  </si>
  <si>
    <t>Stay Islands Pvt Ltd</t>
  </si>
  <si>
    <t>Th. Thimarafushi</t>
  </si>
  <si>
    <t>To develop a 12 room guesthouse in Th.Thimarafushi</t>
  </si>
  <si>
    <t xml:space="preserve">Abdul Hamed </t>
  </si>
  <si>
    <t>V. Fulidhoo</t>
  </si>
  <si>
    <t>V</t>
  </si>
  <si>
    <t>Tourism: Guest House Development</t>
  </si>
  <si>
    <t>Abdul Moomin Naseer</t>
  </si>
  <si>
    <t>Completion of 6 room guesthouse</t>
  </si>
  <si>
    <t xml:space="preserve">Fazaal Thaufeeq </t>
  </si>
  <si>
    <t>For completion of 4 storey guesthouse with 6 bedrooms</t>
  </si>
  <si>
    <t>Vilares Property Pvt Ltd</t>
  </si>
  <si>
    <t>To complete a 12 room guesthouse in V.fulidhoo</t>
  </si>
  <si>
    <t>Madi Grand Pvt Ltd</t>
  </si>
  <si>
    <t>For development of new 15 rooms guesthouse</t>
  </si>
  <si>
    <t>Hussain Azmeel</t>
  </si>
  <si>
    <t>V. Thinadhoo</t>
  </si>
  <si>
    <t>For renovation and operational expenses of 4 room guesthouse</t>
  </si>
  <si>
    <t>Assigned to</t>
  </si>
  <si>
    <t>mortgagor_type</t>
  </si>
  <si>
    <t>mortgagor_id_number</t>
  </si>
  <si>
    <t>Shammu</t>
  </si>
  <si>
    <t>Miki</t>
  </si>
  <si>
    <t>SDFC/SL/0017(REV)/2023</t>
  </si>
  <si>
    <t xml:space="preserve">Land &amp; Buildings </t>
  </si>
  <si>
    <t>Primary Collateral</t>
  </si>
  <si>
    <t>Unique</t>
  </si>
  <si>
    <t>C-338/2017/18</t>
  </si>
  <si>
    <t>Guraidhoo</t>
  </si>
  <si>
    <t>Person</t>
  </si>
  <si>
    <t>A145955</t>
  </si>
  <si>
    <t>Ali Jamsheed</t>
  </si>
  <si>
    <t>NIC</t>
  </si>
  <si>
    <t>Yafaau</t>
  </si>
  <si>
    <t>SDFC/SL/0020/2019</t>
  </si>
  <si>
    <t>Ibrahim Saleem</t>
  </si>
  <si>
    <t>Wellman</t>
  </si>
  <si>
    <t>411-2017/01</t>
  </si>
  <si>
    <t>Dhevvadhoo</t>
  </si>
  <si>
    <t>A104048</t>
  </si>
  <si>
    <t>Fathimath Ibrahim Didi</t>
  </si>
  <si>
    <t>800/420/650</t>
  </si>
  <si>
    <t>SDFC/SL/0007/2019</t>
  </si>
  <si>
    <t>Ashraf Rasheed</t>
  </si>
  <si>
    <t>Guraha</t>
  </si>
  <si>
    <t>Kelaa</t>
  </si>
  <si>
    <t>A063909</t>
  </si>
  <si>
    <t>SDFC/SL/0010/2019</t>
  </si>
  <si>
    <t>Thigo</t>
  </si>
  <si>
    <t>409-AA/2016/05</t>
  </si>
  <si>
    <t>Nilandhoo</t>
  </si>
  <si>
    <t>A143892</t>
  </si>
  <si>
    <t>SDFC/SL/0003(REV)/2020</t>
  </si>
  <si>
    <t>Salted Maldives Pvt Ltd</t>
  </si>
  <si>
    <t>Lankani</t>
  </si>
  <si>
    <t>ESM(GR)-297/2018/09</t>
  </si>
  <si>
    <t>Velidhoo</t>
  </si>
  <si>
    <t>A011921</t>
  </si>
  <si>
    <t>Abdulla Nasheed</t>
  </si>
  <si>
    <t>SDFC/SL/0044(ENH)/2021</t>
  </si>
  <si>
    <t>Nasreena Ibrahim</t>
  </si>
  <si>
    <t>Rindhali</t>
  </si>
  <si>
    <t>I-6/ޢގ/2019/07</t>
  </si>
  <si>
    <t>Dhangethi</t>
  </si>
  <si>
    <t>A031584</t>
  </si>
  <si>
    <t>Dhigali</t>
  </si>
  <si>
    <t>I-6/ޢގ/2020/13</t>
  </si>
  <si>
    <t>A031494,A157905,A147038, A284512, A284514, A284515</t>
  </si>
  <si>
    <t>Aminath Nathaasha, Fathimath Naroosha, Ahmed Naaif, Aishath Noosha, Ibrahim Nasif, Mariyam Nashaa</t>
  </si>
  <si>
    <t>SDFC/SL/0048/2019</t>
  </si>
  <si>
    <t>Brothers Boat Company Pvt Ltd</t>
  </si>
  <si>
    <t>Newlife</t>
  </si>
  <si>
    <t>334/2013/01</t>
  </si>
  <si>
    <t>Huraa</t>
  </si>
  <si>
    <t>A099655, A159332</t>
  </si>
  <si>
    <t>Hassan Naseeh, Mariyam Sheenaaz</t>
  </si>
  <si>
    <t>SDFC/SL/0034/2019</t>
  </si>
  <si>
    <t>G-Seven Holdings Pvt Ltd</t>
  </si>
  <si>
    <t>Arum</t>
  </si>
  <si>
    <t>(OTHR)339-CAA/339/2017/31</t>
  </si>
  <si>
    <t>Thoddoo</t>
  </si>
  <si>
    <t>A007633, A210813</t>
  </si>
  <si>
    <t>Moosa Naseer, Shamsunnadhaa</t>
  </si>
  <si>
    <t>SDFC/SL/0435/2020</t>
  </si>
  <si>
    <t>Ganmedhu Investment Pvt Ltd</t>
  </si>
  <si>
    <t>Victory House</t>
  </si>
  <si>
    <t>345/B/8-U/2017/01</t>
  </si>
  <si>
    <t>Maalhos</t>
  </si>
  <si>
    <t>A008820, A008821</t>
  </si>
  <si>
    <t>Ahmed Saleem Hassan, Rasheeda Adam</t>
  </si>
  <si>
    <t>SDFC/SL/0082/2019</t>
  </si>
  <si>
    <t>Ameena Ibrahim</t>
  </si>
  <si>
    <t xml:space="preserve">Kottafaru </t>
  </si>
  <si>
    <t>ޢގ258/2015/24</t>
  </si>
  <si>
    <t xml:space="preserve">Hanimaadhoo </t>
  </si>
  <si>
    <t>A063795</t>
  </si>
  <si>
    <t>Ibrahim Aboobakuru</t>
  </si>
  <si>
    <t xml:space="preserve">Faalsaage </t>
  </si>
  <si>
    <t>ޢގB-3/2008/20</t>
  </si>
  <si>
    <t>A063800</t>
  </si>
  <si>
    <t>SDFC/SL/0139/2019</t>
  </si>
  <si>
    <t>Inayath Abdul Sattar</t>
  </si>
  <si>
    <t>Lainoofarumaage</t>
  </si>
  <si>
    <t>192/2007</t>
  </si>
  <si>
    <t>Hoadedhdhoo</t>
  </si>
  <si>
    <t>A080534</t>
  </si>
  <si>
    <t>SDFC/SL/0320/2020</t>
  </si>
  <si>
    <t>Ocean Hub Pvt Ltd</t>
  </si>
  <si>
    <t xml:space="preserve">Asareegei, </t>
  </si>
  <si>
    <t>c/2008/08-5</t>
  </si>
  <si>
    <t>Feevah</t>
  </si>
  <si>
    <t>A041798</t>
  </si>
  <si>
    <t>Abdulla Ali</t>
  </si>
  <si>
    <t>Ishrath</t>
  </si>
  <si>
    <t>SDFC/SL/0054 (REV)/2021</t>
  </si>
  <si>
    <t>Orchidmaage</t>
  </si>
  <si>
    <t>Gan</t>
  </si>
  <si>
    <t>A058064, A053786</t>
  </si>
  <si>
    <t>Abdulla Riyaz, Ahmed Riyaz</t>
  </si>
  <si>
    <t>SDFC/SL/0129/2019</t>
  </si>
  <si>
    <t>Atoll Biz Pvt Ltd</t>
  </si>
  <si>
    <t>Lightsignal</t>
  </si>
  <si>
    <t>R-2/97/18</t>
  </si>
  <si>
    <t>Iguraidhoo</t>
  </si>
  <si>
    <t>A314768, A315207</t>
  </si>
  <si>
    <t>Moosa Abdul Rahman, Mariyam Hussain</t>
  </si>
  <si>
    <t>SDFC/SL/0140/2019</t>
  </si>
  <si>
    <t>Equator</t>
  </si>
  <si>
    <t>411-2019/05</t>
  </si>
  <si>
    <t>A130527</t>
  </si>
  <si>
    <t>Aishath Azeema</t>
  </si>
  <si>
    <t>Nasha</t>
  </si>
  <si>
    <t>SDFC/SL/0059(REV)/2021</t>
  </si>
  <si>
    <t>Ali Rasheed</t>
  </si>
  <si>
    <t xml:space="preserve">Blue Berry </t>
  </si>
  <si>
    <t>(OTHR)339-CAA/339/2019/76</t>
  </si>
  <si>
    <t>A002820</t>
  </si>
  <si>
    <t>Faheema Moosa</t>
  </si>
  <si>
    <t>Mizyan</t>
  </si>
  <si>
    <t>SDFC/SL/0194/2020</t>
  </si>
  <si>
    <t>Ismail Naseer</t>
  </si>
  <si>
    <t>Reyvilla</t>
  </si>
  <si>
    <t>I-U/U-8/2018/01</t>
  </si>
  <si>
    <t>A009008</t>
  </si>
  <si>
    <t>Adam Naseer Abdulla</t>
  </si>
  <si>
    <t>SDFC/SL/0035/2019</t>
  </si>
  <si>
    <t>Moosa Faaroog</t>
  </si>
  <si>
    <t>View</t>
  </si>
  <si>
    <t>(OTHR)339-CAA/339/2019/110</t>
  </si>
  <si>
    <t>A007632, A002748</t>
  </si>
  <si>
    <t>Ramiza Ibrahim, Moosa Farooq</t>
  </si>
  <si>
    <t>SDFC/Sl/0104/2019</t>
  </si>
  <si>
    <t xml:space="preserve">Abdulla Shareef </t>
  </si>
  <si>
    <t xml:space="preserve">Sosunvilla </t>
  </si>
  <si>
    <t>0-C/2008/02</t>
  </si>
  <si>
    <t xml:space="preserve">Gan </t>
  </si>
  <si>
    <t xml:space="preserve">L </t>
  </si>
  <si>
    <t>A060632</t>
  </si>
  <si>
    <t xml:space="preserve">Nafeesa Adam </t>
  </si>
  <si>
    <t xml:space="preserve">NIC </t>
  </si>
  <si>
    <t>SDFC/SL/0145/2020</t>
  </si>
  <si>
    <t>Viyavathi</t>
  </si>
  <si>
    <t>(IGR)A/D-15/2010/26)</t>
  </si>
  <si>
    <t xml:space="preserve">A075598 </t>
  </si>
  <si>
    <t>SDFC/SL/0302/2020</t>
  </si>
  <si>
    <t>Ismail Abdulla</t>
  </si>
  <si>
    <t>-</t>
  </si>
  <si>
    <t>SDFC/SL/0236(ENH)/2021</t>
  </si>
  <si>
    <t>Aishath Himla</t>
  </si>
  <si>
    <t xml:space="preserve">Dhiguveli </t>
  </si>
  <si>
    <t>1-7/ޢގ/2021/08</t>
  </si>
  <si>
    <t xml:space="preserve">Dhigurah </t>
  </si>
  <si>
    <t>A035076</t>
  </si>
  <si>
    <t>SDFC/SL/0123/2019</t>
  </si>
  <si>
    <t xml:space="preserve">IRA Maldives Pvt Ltd </t>
  </si>
  <si>
    <t xml:space="preserve">Heera Lodge </t>
  </si>
  <si>
    <t>IR-2018/10</t>
  </si>
  <si>
    <t xml:space="preserve">Gahdhoo </t>
  </si>
  <si>
    <t xml:space="preserve">Gdh </t>
  </si>
  <si>
    <t xml:space="preserve">Person </t>
  </si>
  <si>
    <t>A000387</t>
  </si>
  <si>
    <t xml:space="preserve">Mohamed Rasheed </t>
  </si>
  <si>
    <t>SDFC/SL/0173/2020</t>
  </si>
  <si>
    <t>Cadburys</t>
  </si>
  <si>
    <t>A/U-4/2012/11</t>
  </si>
  <si>
    <t>Ukulhas</t>
  </si>
  <si>
    <t>A007643</t>
  </si>
  <si>
    <t>SDFC/SL/0202/2020</t>
  </si>
  <si>
    <t>Iqmal Rashad</t>
  </si>
  <si>
    <t>Park Inn</t>
  </si>
  <si>
    <t>C-338/2014/45</t>
  </si>
  <si>
    <t>A104305</t>
  </si>
  <si>
    <t>Husnannujoom</t>
  </si>
  <si>
    <t>420/420/168</t>
  </si>
  <si>
    <t>SDFC/SL/0120/2019</t>
  </si>
  <si>
    <t>Fathimath Hamdhoona</t>
  </si>
  <si>
    <t>Aabin</t>
  </si>
  <si>
    <t>GRYA/D-15/2010/08</t>
  </si>
  <si>
    <t>A202459</t>
  </si>
  <si>
    <t>Nazeera Ibrahim Manik</t>
  </si>
  <si>
    <t>SDFC/SL/0142(REV)/2021</t>
  </si>
  <si>
    <t>Lodge</t>
  </si>
  <si>
    <t>(OTHR)339-CAA/339/2018/16</t>
  </si>
  <si>
    <t>A025940</t>
  </si>
  <si>
    <t>SDFC/SL/0144/2019</t>
  </si>
  <si>
    <t>Ahmed Farushan</t>
  </si>
  <si>
    <t>Sun Flower</t>
  </si>
  <si>
    <t>I-5/ޢގ/2016/05</t>
  </si>
  <si>
    <t>Mandhoo</t>
  </si>
  <si>
    <t>A029914</t>
  </si>
  <si>
    <t>SDFC/SL/0218/2020</t>
  </si>
  <si>
    <t xml:space="preserve">Express Two Way </t>
  </si>
  <si>
    <t>E13-309/R-1/2019/25</t>
  </si>
  <si>
    <t>Inguraidhoo</t>
  </si>
  <si>
    <t>A101132</t>
  </si>
  <si>
    <t>SDFC/SL/0286(ENH)/2023</t>
  </si>
  <si>
    <t>Ahmed Siyam</t>
  </si>
  <si>
    <t>SDFC/SL/0255/2020</t>
  </si>
  <si>
    <t>Village Life Investment Pvt Limited</t>
  </si>
  <si>
    <t>Alamaage</t>
  </si>
  <si>
    <t>(OTHR)408-ESMS/INDV/2018/10</t>
  </si>
  <si>
    <t>Maamendhoo</t>
  </si>
  <si>
    <t>person</t>
  </si>
  <si>
    <t>A144634</t>
  </si>
  <si>
    <t>Fathimath Didi</t>
  </si>
  <si>
    <t>SDFC/SL/0263(REV)/2022</t>
  </si>
  <si>
    <t>Anwar Sadath</t>
  </si>
  <si>
    <t>Hazlin</t>
  </si>
  <si>
    <t>P-2002/10</t>
  </si>
  <si>
    <t>Viligili *</t>
  </si>
  <si>
    <t>A063667</t>
  </si>
  <si>
    <t>SDFC/SL/0143/2019</t>
  </si>
  <si>
    <t>Ahmed Aiman</t>
  </si>
  <si>
    <t>Sun Shine</t>
  </si>
  <si>
    <t>Fulhadhoo</t>
  </si>
  <si>
    <t>A131130</t>
  </si>
  <si>
    <t>Maeesha</t>
  </si>
  <si>
    <t>SDFC/SL/0392/2020</t>
  </si>
  <si>
    <t xml:space="preserve">Mohamed Khaleel </t>
  </si>
  <si>
    <t>SDFC/SL/0195/2020</t>
  </si>
  <si>
    <t xml:space="preserve">Hussain Adam &amp; Ahmed Mushthag </t>
  </si>
  <si>
    <t>SDFC/SL/0240(REV)/2021</t>
  </si>
  <si>
    <t>Hama Hama</t>
  </si>
  <si>
    <t>310/R-1/2015/60</t>
  </si>
  <si>
    <t>Meedhoo</t>
  </si>
  <si>
    <t>A159175</t>
  </si>
  <si>
    <t>SDFC/SL/0317(REV)/2021</t>
  </si>
  <si>
    <t>Haiikolhu</t>
  </si>
  <si>
    <t>B-17/2008/10/ޢގ</t>
  </si>
  <si>
    <t>Makunudhoo</t>
  </si>
  <si>
    <t>A009565</t>
  </si>
  <si>
    <t>SDFC/SL/0271/2020</t>
  </si>
  <si>
    <t>Ibrahim Khaleel</t>
  </si>
  <si>
    <t>Fehimala</t>
  </si>
  <si>
    <t>D-C/2009/04</t>
  </si>
  <si>
    <t>Isdhoo</t>
  </si>
  <si>
    <t>A044433</t>
  </si>
  <si>
    <t>Abdulla Raazee</t>
  </si>
  <si>
    <t>SDFC/SL/0170/2019</t>
  </si>
  <si>
    <t>Sosunmaage</t>
  </si>
  <si>
    <t>Thakandhoo</t>
  </si>
  <si>
    <t>A296481</t>
  </si>
  <si>
    <t>524/280/200</t>
  </si>
  <si>
    <t>1875*2, 1250*2</t>
  </si>
  <si>
    <t>SDFC/SL/0677(REV)/2022</t>
  </si>
  <si>
    <t>Fehiali Enterprises Pvt Ltd</t>
  </si>
  <si>
    <t>Fehi Ali</t>
  </si>
  <si>
    <t>Kendhoo</t>
  </si>
  <si>
    <t>A247074,A417219,A247068,A247063,A247060,A121252</t>
  </si>
  <si>
    <t>Hussain Afzal,Mohamed Eelaaf,Ahmed Aalif,Niyaasha Ali, Aminath Liyoosha,Aminath Sulaiman</t>
  </si>
  <si>
    <t>SDFC/SL/0067/2019</t>
  </si>
  <si>
    <t>Toddy Incorporated Pvt Ltd</t>
  </si>
  <si>
    <t xml:space="preserve">Finolhu </t>
  </si>
  <si>
    <t xml:space="preserve">P1556A-10/10-T </t>
  </si>
  <si>
    <t>A01552</t>
  </si>
  <si>
    <t xml:space="preserve">Muhidheen Ahmed </t>
  </si>
  <si>
    <t>SDFC/SL/00191/2020</t>
  </si>
  <si>
    <t xml:space="preserve">Adam Naseer </t>
  </si>
  <si>
    <t xml:space="preserve">Endless </t>
  </si>
  <si>
    <t>IGR-/337/2016/08</t>
  </si>
  <si>
    <t xml:space="preserve">Maafushi </t>
  </si>
  <si>
    <t xml:space="preserve">K </t>
  </si>
  <si>
    <t>A106547</t>
  </si>
  <si>
    <t xml:space="preserve">Mohamed Moosa </t>
  </si>
  <si>
    <t>SDFC/SL/0159/2019</t>
  </si>
  <si>
    <t>Hassan Khaleel &amp; Faisal Khaleel</t>
  </si>
  <si>
    <t>Yellow light</t>
  </si>
  <si>
    <t>456-KC/ESMU/2019/05</t>
  </si>
  <si>
    <t>Kalaidhoo</t>
  </si>
  <si>
    <t>A121400</t>
  </si>
  <si>
    <t>Hassan Khaleel</t>
  </si>
  <si>
    <t>SDFC/SL/0296(REV)/2023</t>
  </si>
  <si>
    <t>Ismail Zahid</t>
  </si>
  <si>
    <t xml:space="preserve">Fresh </t>
  </si>
  <si>
    <t>O-D/2003/04</t>
  </si>
  <si>
    <t xml:space="preserve">Maamendhoo </t>
  </si>
  <si>
    <t>A137368</t>
  </si>
  <si>
    <t xml:space="preserve">Mohamed Waheed </t>
  </si>
  <si>
    <t>SDFC/SL/0213(REV)/2022</t>
  </si>
  <si>
    <t xml:space="preserve">Ahmed Moosa </t>
  </si>
  <si>
    <t>Musthareege</t>
  </si>
  <si>
    <t>2007/02/ޢގ/I-8</t>
  </si>
  <si>
    <t>Fenfushi</t>
  </si>
  <si>
    <t>A066268</t>
  </si>
  <si>
    <t>Mariyam Mohamed</t>
  </si>
  <si>
    <t>SDFC/SL/0243/2020</t>
  </si>
  <si>
    <t>Islam Ahmed</t>
  </si>
  <si>
    <t>Earth House</t>
  </si>
  <si>
    <t>(1)C-375/2015/06</t>
  </si>
  <si>
    <t>A210992</t>
  </si>
  <si>
    <t>Hawwa Ahmed</t>
  </si>
  <si>
    <t>SDFC/SL/0398/2020</t>
  </si>
  <si>
    <t>Maathundi Trade &amp; Contractin Co Pvt Ltd</t>
  </si>
  <si>
    <t>Maathundi</t>
  </si>
  <si>
    <t>93/9</t>
  </si>
  <si>
    <t>A081636</t>
  </si>
  <si>
    <t>Abdulwahab Abdulla</t>
  </si>
  <si>
    <t>SDFC/SL/0250/2020</t>
  </si>
  <si>
    <t>Rose Meed</t>
  </si>
  <si>
    <t>(IGR)ESM-297/2019/28</t>
  </si>
  <si>
    <t>A091934</t>
  </si>
  <si>
    <t>Ali Mohamed</t>
  </si>
  <si>
    <t>SDFC/SL/0244/2020</t>
  </si>
  <si>
    <t>White Sand</t>
  </si>
  <si>
    <t>A-346/2013/13</t>
  </si>
  <si>
    <t>Himandhoo</t>
  </si>
  <si>
    <t>A009243</t>
  </si>
  <si>
    <t>SDFC/SL/0133(REV)/2019</t>
  </si>
  <si>
    <t>Thunnus Company Pvt Ltd</t>
  </si>
  <si>
    <t>Irumatheege</t>
  </si>
  <si>
    <t>Thimarafushi</t>
  </si>
  <si>
    <t>A159659</t>
  </si>
  <si>
    <t>Hawwa Ali</t>
  </si>
  <si>
    <t>SDFC/SL/0278/2020</t>
  </si>
  <si>
    <t>Belvedere</t>
  </si>
  <si>
    <t>Ehiyaa</t>
  </si>
  <si>
    <t>(OTHR)339-CAA/339/2019/73</t>
  </si>
  <si>
    <t>A132040</t>
  </si>
  <si>
    <t>SDFC/SL/0268(ENH)/2021</t>
  </si>
  <si>
    <t>Lilee Rose</t>
  </si>
  <si>
    <t>I-10/AG/2015/21</t>
  </si>
  <si>
    <t>Maamigili</t>
  </si>
  <si>
    <t>A114264</t>
  </si>
  <si>
    <t>SDFC/SL/0385/2020</t>
  </si>
  <si>
    <t>Ahmed Mausoom</t>
  </si>
  <si>
    <t>Hiyaavahi</t>
  </si>
  <si>
    <t>U-8/2018/02</t>
  </si>
  <si>
    <t>A070326</t>
  </si>
  <si>
    <t>SDFC/SL/0411/2020</t>
  </si>
  <si>
    <t>Haveyli</t>
  </si>
  <si>
    <t>399-MS/2019/19</t>
  </si>
  <si>
    <t>A135634</t>
  </si>
  <si>
    <t>Aminath Mohamed</t>
  </si>
  <si>
    <t>SDFC/SL/0361/2020</t>
  </si>
  <si>
    <t>Global Talent Maldives Pvt Ltd</t>
  </si>
  <si>
    <t>Aasthaana</t>
  </si>
  <si>
    <t>Nilandhoo *</t>
  </si>
  <si>
    <t>F</t>
  </si>
  <si>
    <t>A130386</t>
  </si>
  <si>
    <t>Fathimath Ibrahim</t>
  </si>
  <si>
    <t>SDFC/SL/0223/2020</t>
  </si>
  <si>
    <t>Ibrahim Shareef</t>
  </si>
  <si>
    <t>Kuri Boashi</t>
  </si>
  <si>
    <t>397/2011/04</t>
  </si>
  <si>
    <t>Maabaidhoo</t>
  </si>
  <si>
    <t>A134221</t>
  </si>
  <si>
    <t>SDFC/SL/0282/2020</t>
  </si>
  <si>
    <t>Mohamed Shameem</t>
  </si>
  <si>
    <t>SDFC/SL/0409/2020</t>
  </si>
  <si>
    <t>Rukkuri</t>
  </si>
  <si>
    <t>(OTHR)339-ESMS/339/2022/39</t>
  </si>
  <si>
    <t>A002845,A319342</t>
  </si>
  <si>
    <t>Ali Jamsheed,Fathimath Leena</t>
  </si>
  <si>
    <t>SDFC/SL/0335(REV)/2022</t>
  </si>
  <si>
    <t>Celadon Pvt Ltd</t>
  </si>
  <si>
    <t>Boalhagei</t>
  </si>
  <si>
    <t>258/2019/22ޢގ</t>
  </si>
  <si>
    <t>A127802</t>
  </si>
  <si>
    <t>Zareena Gasim</t>
  </si>
  <si>
    <t>Minivan Asseyri</t>
  </si>
  <si>
    <t>258/2019/10ގރ</t>
  </si>
  <si>
    <t>A082975</t>
  </si>
  <si>
    <t>Jaariya Ali</t>
  </si>
  <si>
    <t>SDFC/SL/0599/2021</t>
  </si>
  <si>
    <t>Domus DB Pvt Ltd</t>
  </si>
  <si>
    <t>Hope</t>
  </si>
  <si>
    <t>332-ADHR/CERT/2019/12</t>
  </si>
  <si>
    <t>Dhiffushi</t>
  </si>
  <si>
    <t>A050220</t>
  </si>
  <si>
    <t>Ahmed Naseem</t>
  </si>
  <si>
    <t>Kalaminjaa</t>
  </si>
  <si>
    <t>332-ADHR/CERT/2019/14</t>
  </si>
  <si>
    <t>A038054/A061382</t>
  </si>
  <si>
    <t>Ali Nishaf Rasheed/Ahmed Rassam</t>
  </si>
  <si>
    <t>Kalaminjaa 2</t>
  </si>
  <si>
    <t>332-ADHR/CERT/2020/20</t>
  </si>
  <si>
    <t>SDFC/SL/0452(ENH)/2023</t>
  </si>
  <si>
    <t>Obittz Intenational Pvt Ltd</t>
  </si>
  <si>
    <t xml:space="preserve">Lease Hold Rights </t>
  </si>
  <si>
    <t>CV-C/C-590/2021</t>
  </si>
  <si>
    <t>Thulusdhoo *</t>
  </si>
  <si>
    <t>Company</t>
  </si>
  <si>
    <t>C-0329/2017</t>
  </si>
  <si>
    <t>Company Registration</t>
  </si>
  <si>
    <t>SDFC/SL/0427(REV)/2021</t>
  </si>
  <si>
    <t>Kurangi Holdings Pvt Ltd</t>
  </si>
  <si>
    <t>Aliya Manzil</t>
  </si>
  <si>
    <t>Thulhaadhoo</t>
  </si>
  <si>
    <t>A313564</t>
  </si>
  <si>
    <t>Mohamed Abdul Raheem</t>
  </si>
  <si>
    <t>Inhal</t>
  </si>
  <si>
    <t>SDFC/SL/0247/2020</t>
  </si>
  <si>
    <t>Unlimited Holdings Pvt Ltd</t>
  </si>
  <si>
    <t>Oivaali</t>
  </si>
  <si>
    <t>406-2011/12</t>
  </si>
  <si>
    <t>Kolamaafushi</t>
  </si>
  <si>
    <t>A087741</t>
  </si>
  <si>
    <t>Abdullah Rafeeg</t>
  </si>
  <si>
    <t>SDFC/SL/0371(ENH)/2022</t>
  </si>
  <si>
    <t>Zenith</t>
  </si>
  <si>
    <t>Fulidhoo</t>
  </si>
  <si>
    <t>A131759</t>
  </si>
  <si>
    <t>SDFC/SL/0406/2020</t>
  </si>
  <si>
    <t>Mohamed Mujthaba</t>
  </si>
  <si>
    <t>SDFC/SL/0334</t>
  </si>
  <si>
    <t>Mohamed Niyaz</t>
  </si>
  <si>
    <t>Windmaage</t>
  </si>
  <si>
    <t>Maradhoo</t>
  </si>
  <si>
    <t>S</t>
  </si>
  <si>
    <t>A018057</t>
  </si>
  <si>
    <t>Joodha Hilmee</t>
  </si>
  <si>
    <t>Poonam Villa</t>
  </si>
  <si>
    <t>A056470</t>
  </si>
  <si>
    <t>SDFC/SL/0293/2020</t>
  </si>
  <si>
    <t>Dhonkamana Stay</t>
  </si>
  <si>
    <t>Sosunge</t>
  </si>
  <si>
    <t>U/U1/2007/09</t>
  </si>
  <si>
    <t>A002779</t>
  </si>
  <si>
    <t>Rasheeda Hassan</t>
  </si>
  <si>
    <t>SDFC/SL/0359(REV)/2022</t>
  </si>
  <si>
    <t>Thila Sky View</t>
  </si>
  <si>
    <t>Randhoadhi</t>
  </si>
  <si>
    <t>(OTHR)339-CAA/339/2020/54</t>
  </si>
  <si>
    <t>A002568</t>
  </si>
  <si>
    <t>Fariyaaz Ali</t>
  </si>
  <si>
    <t>SDFC/SL/0401/2021</t>
  </si>
  <si>
    <t>Mohamed Adam</t>
  </si>
  <si>
    <t>Alanaasige</t>
  </si>
  <si>
    <t>(OTHR)339-CAA/233/2015/1006</t>
  </si>
  <si>
    <t>A002737</t>
  </si>
  <si>
    <t>SDFC/SL/0956/2022</t>
  </si>
  <si>
    <t>Ecomexchangemv PVT Ltd</t>
  </si>
  <si>
    <t>SDFC/SL/0460/2020</t>
  </si>
  <si>
    <t xml:space="preserve">Adam Shihaam </t>
  </si>
  <si>
    <t>Lilymaage</t>
  </si>
  <si>
    <t>R-2/2004/63</t>
  </si>
  <si>
    <t>R maduvvari</t>
  </si>
  <si>
    <t>A255123</t>
  </si>
  <si>
    <t>Mariyam Shaira</t>
  </si>
  <si>
    <t>SDFC/SL/0502/2021</t>
  </si>
  <si>
    <t>Rageeb Ali</t>
  </si>
  <si>
    <t>Daisy</t>
  </si>
  <si>
    <t>Gaadhiffushi</t>
  </si>
  <si>
    <t>A087276, A088014, A054778, A163225, A088013</t>
  </si>
  <si>
    <t>Jameela Idrees, Hafeeza Idrees, Ibrahim Raoof, Zeenath Idrees, Ahmed Raoof</t>
  </si>
  <si>
    <t>Husnuvaadhee</t>
  </si>
  <si>
    <t>A041915</t>
  </si>
  <si>
    <t>Anwar Ali</t>
  </si>
  <si>
    <t>SDFC/SL/0380/2020</t>
  </si>
  <si>
    <t>SDFC/SL/0348/2020</t>
  </si>
  <si>
    <t>Notilas</t>
  </si>
  <si>
    <t>334/2020/02</t>
  </si>
  <si>
    <t>A076424</t>
  </si>
  <si>
    <t>SDFC/SL/0774/2021</t>
  </si>
  <si>
    <t>Abdulla Zubair</t>
  </si>
  <si>
    <t>SDFC/SL/0386(REV)/2022</t>
  </si>
  <si>
    <t>Hiyalee Gulshan</t>
  </si>
  <si>
    <t>357/2021/01</t>
  </si>
  <si>
    <t>A127535</t>
  </si>
  <si>
    <t>Nasreena Saeed</t>
  </si>
  <si>
    <t>SDFC/SL/0382(REV)/2022</t>
  </si>
  <si>
    <t>Nashaa</t>
  </si>
  <si>
    <t>A041922</t>
  </si>
  <si>
    <t>SDFC/SL/0239/2020</t>
  </si>
  <si>
    <t>Abdul Gadir Ahmed</t>
  </si>
  <si>
    <t>Shabnamge</t>
  </si>
  <si>
    <t>251/2019/23</t>
  </si>
  <si>
    <t>Dhidhoo</t>
  </si>
  <si>
    <t>Ha</t>
  </si>
  <si>
    <t>A073241</t>
  </si>
  <si>
    <t>SDFC/SL/0357(REV)/2021</t>
  </si>
  <si>
    <t xml:space="preserve">Ahmed Liraru </t>
  </si>
  <si>
    <t>Beach Villa</t>
  </si>
  <si>
    <t>332-ADHR/CERT/2021/2</t>
  </si>
  <si>
    <t>A142082</t>
  </si>
  <si>
    <t>Ahmed Liraru</t>
  </si>
  <si>
    <t>SDFC/SL/0517/2021</t>
  </si>
  <si>
    <t>Atollkey Pvt Ltd</t>
  </si>
  <si>
    <t>ZamaaniUfaa</t>
  </si>
  <si>
    <t>03/2019/ޢގ/7-1</t>
  </si>
  <si>
    <t>A031312, A031222, A273921</t>
  </si>
  <si>
    <t>Aminath Easa, Ibrahim RAsheed, Aishath Nahfa</t>
  </si>
  <si>
    <t>SDFC/SL/0457/2020</t>
  </si>
  <si>
    <t>Dr. Moosa Hussain</t>
  </si>
  <si>
    <t>Maayaa</t>
  </si>
  <si>
    <t>02/2014/ޢގ/6-1</t>
  </si>
  <si>
    <t>Dhagethi</t>
  </si>
  <si>
    <t>A026809, A057985, A081643, A099840</t>
  </si>
  <si>
    <t>Mohamed Latheef, Hassan Hussain, Dr. Moosa Hussain, Abdulla Hussain</t>
  </si>
  <si>
    <t>SDFC/SL/0360/2020</t>
  </si>
  <si>
    <t xml:space="preserve">Tharig Rasheed </t>
  </si>
  <si>
    <t>SDFC/SL/0341/2020</t>
  </si>
  <si>
    <t>Salaam</t>
  </si>
  <si>
    <t>(OTHR)339-CAA/339/2020/41</t>
  </si>
  <si>
    <t>A007613, A307042</t>
  </si>
  <si>
    <t>Muaz Abdulla, Shifa Mohamed</t>
  </si>
  <si>
    <t>SDFC/SL/0273 (REV)/2021</t>
  </si>
  <si>
    <t>Mohamed Shafeeq</t>
  </si>
  <si>
    <t>Muneera Manzil</t>
  </si>
  <si>
    <t>456-KC/ESMU/2020/03</t>
  </si>
  <si>
    <t>A133031</t>
  </si>
  <si>
    <t>Sanfa Ismail</t>
  </si>
  <si>
    <t>SDFC/SL/0613/2021</t>
  </si>
  <si>
    <t>Island Brothers Pvt Ltd</t>
  </si>
  <si>
    <t>Soasanmeed</t>
  </si>
  <si>
    <t>Hinnavaru</t>
  </si>
  <si>
    <t>Lh</t>
  </si>
  <si>
    <t>A152637</t>
  </si>
  <si>
    <t>Hawwa Ibrahim Fulhu</t>
  </si>
  <si>
    <t>SDFC/SL/0391/2020</t>
  </si>
  <si>
    <t>Alivaage</t>
  </si>
  <si>
    <t>IR-2008/61</t>
  </si>
  <si>
    <t>Gadhdhoo</t>
  </si>
  <si>
    <t>A050960</t>
  </si>
  <si>
    <t>Aishath Habeeba</t>
  </si>
  <si>
    <t>SDFC/SL/0465/2021</t>
  </si>
  <si>
    <t>Matrix Space Pvt Ltd</t>
  </si>
  <si>
    <t>SDFC/SL/0467</t>
  </si>
  <si>
    <t>Sabaath</t>
  </si>
  <si>
    <t>02/2021/ޢގ/7-1</t>
  </si>
  <si>
    <t>A031214</t>
  </si>
  <si>
    <t>Sharuma Solih</t>
  </si>
  <si>
    <t>SDFC/SL/0434(REV)/2022</t>
  </si>
  <si>
    <t>Aquarelle, K. Dhiffushi</t>
  </si>
  <si>
    <t>332-MS/CERT/2021/45</t>
  </si>
  <si>
    <t>A027958, A058673</t>
  </si>
  <si>
    <t>Ibrahim Mubassir, Mohamed Munthasir</t>
  </si>
  <si>
    <t>SDFC/SL/0414/2020</t>
  </si>
  <si>
    <t xml:space="preserve">Shiyam Ibrahim </t>
  </si>
  <si>
    <t>Endherimaagei</t>
  </si>
  <si>
    <t>411-2011/05</t>
  </si>
  <si>
    <t>A116647, A306041</t>
  </si>
  <si>
    <t>Fathimath Shaamaa, Abdulla Shafiu</t>
  </si>
  <si>
    <t>SDFC/SL/1178/2022</t>
  </si>
  <si>
    <t>Luguman Haleem</t>
  </si>
  <si>
    <t>SDFC/SL/0454/2020</t>
  </si>
  <si>
    <t>Mohamed Wafir</t>
  </si>
  <si>
    <t>Kagi</t>
  </si>
  <si>
    <t>02/2019/263/ޢގ</t>
  </si>
  <si>
    <t>Nellaidhoo</t>
  </si>
  <si>
    <t>A000257</t>
  </si>
  <si>
    <t>Ibrahim Gasim</t>
  </si>
  <si>
    <t>SDFC/SL/0431/2022</t>
  </si>
  <si>
    <t>Javadulla Zahir</t>
  </si>
  <si>
    <t>Lease hold rights</t>
  </si>
  <si>
    <t>(AGR)426-AB/INDIV/2019/65</t>
  </si>
  <si>
    <t>Addu city</t>
  </si>
  <si>
    <t>A013275</t>
  </si>
  <si>
    <t>Javaadhulla Zaahir</t>
  </si>
  <si>
    <t>SDFC/SL/0474/2020</t>
  </si>
  <si>
    <t>Ibrahim Ahmed &amp; Ismail Shifaan</t>
  </si>
  <si>
    <t>Dhaadharaage</t>
  </si>
  <si>
    <t>Dhaadhaaraage</t>
  </si>
  <si>
    <t>Vandhoo</t>
  </si>
  <si>
    <t>A039055</t>
  </si>
  <si>
    <t>Ibrahim Ahmed</t>
  </si>
  <si>
    <t>Ice Plant</t>
  </si>
  <si>
    <t>SDFC/SL/0485/2020</t>
  </si>
  <si>
    <t>Dheyliyaage</t>
  </si>
  <si>
    <t>310/R-2/2014/34</t>
  </si>
  <si>
    <t>A063966</t>
  </si>
  <si>
    <t>SDFC/SL/0532/2021</t>
  </si>
  <si>
    <t>Ibrahim Shaniz</t>
  </si>
  <si>
    <t>Alimas</t>
  </si>
  <si>
    <t>A/339/2011/22</t>
  </si>
  <si>
    <t>A002751</t>
  </si>
  <si>
    <t>Mariyam Khaleela</t>
  </si>
  <si>
    <t>SDFC/SL/0512/2021</t>
  </si>
  <si>
    <t>Beach Builders Pvt Ltd</t>
  </si>
  <si>
    <t>Muringu</t>
  </si>
  <si>
    <t>381-B (8-2) 2011/036</t>
  </si>
  <si>
    <t>Kudahuvadhoo *</t>
  </si>
  <si>
    <t>A208812</t>
  </si>
  <si>
    <t>Abdulrahaamn Ashraf</t>
  </si>
  <si>
    <t>SDFC/SL/1009/2022</t>
  </si>
  <si>
    <t>Six Brothers Investment</t>
  </si>
  <si>
    <t>Blue Light</t>
  </si>
  <si>
    <t>A132411</t>
  </si>
  <si>
    <t>Abdul Haleem Aboobakuru</t>
  </si>
  <si>
    <t>SDFC/SL/0509/2021</t>
  </si>
  <si>
    <t>Mohamed Nizar</t>
  </si>
  <si>
    <t>Athamaage</t>
  </si>
  <si>
    <t>2019/01/ޢގ/2-I</t>
  </si>
  <si>
    <t>Omadhoo</t>
  </si>
  <si>
    <t>A029425</t>
  </si>
  <si>
    <t>Hawwa Moosa</t>
  </si>
  <si>
    <t>SDFC/SL/0559(REV)/2022</t>
  </si>
  <si>
    <t>Mohamed Abdul Sattar</t>
  </si>
  <si>
    <t xml:space="preserve">Athireege </t>
  </si>
  <si>
    <t>Hithaadhoo</t>
  </si>
  <si>
    <t>A042428</t>
  </si>
  <si>
    <t xml:space="preserve">Mohamed Abdul Sattar </t>
  </si>
  <si>
    <t>SDFC/SL/0554/2021</t>
  </si>
  <si>
    <t>Aanifa Pvt td</t>
  </si>
  <si>
    <t>Shaheeneez</t>
  </si>
  <si>
    <t>268/2014/01އގ</t>
  </si>
  <si>
    <t>Neykurendhoo</t>
  </si>
  <si>
    <t>A052604</t>
  </si>
  <si>
    <t>Ali Dawood</t>
  </si>
  <si>
    <t>SDFC/SL/0536/2021</t>
  </si>
  <si>
    <t>Hassan Abdul Hameed</t>
  </si>
  <si>
    <t>White sand aage</t>
  </si>
  <si>
    <t>332-ADHR/CERT/2018/80</t>
  </si>
  <si>
    <t>A065002</t>
  </si>
  <si>
    <t>Finivaage</t>
  </si>
  <si>
    <t>332-MS/CERT/2017/47</t>
  </si>
  <si>
    <t>SDFC/SL/0618/2021</t>
  </si>
  <si>
    <t>Abdulla Waheed</t>
  </si>
  <si>
    <t>Vaakaruge</t>
  </si>
  <si>
    <t>P-2007/23</t>
  </si>
  <si>
    <t>GA.</t>
  </si>
  <si>
    <t>A041862</t>
  </si>
  <si>
    <t>Siddeeq Adam</t>
  </si>
  <si>
    <t>SDFC/SL/0583/2021</t>
  </si>
  <si>
    <t>Harudhanaa Investment LLP</t>
  </si>
  <si>
    <t>SDFC/SL/0594/2021</t>
  </si>
  <si>
    <t xml:space="preserve">Primary Collateral </t>
  </si>
  <si>
    <t>Night Rose</t>
  </si>
  <si>
    <t>A/339/2011/14</t>
  </si>
  <si>
    <t>A002819</t>
  </si>
  <si>
    <t>Moosa Khaleel</t>
  </si>
  <si>
    <t>SDFC/SL/0851/2021</t>
  </si>
  <si>
    <t>Mohamed Rashad</t>
  </si>
  <si>
    <t>Hillcrest</t>
  </si>
  <si>
    <t>369/2015/02</t>
  </si>
  <si>
    <t>Maduvvari</t>
  </si>
  <si>
    <t>A281026</t>
  </si>
  <si>
    <t>Ibrahim Nishaam</t>
  </si>
  <si>
    <t>Zamaalik</t>
  </si>
  <si>
    <t>A023378</t>
  </si>
  <si>
    <t>SDFC/SL/0702/2021</t>
  </si>
  <si>
    <t>Mohamed Nasih Rasheed</t>
  </si>
  <si>
    <t>kinbi</t>
  </si>
  <si>
    <t>Goidhoo</t>
  </si>
  <si>
    <t>A056780</t>
  </si>
  <si>
    <t>SDFC/SL/0636/2021</t>
  </si>
  <si>
    <t>Ibrahim Yasin</t>
  </si>
  <si>
    <t>Kaseera Villa</t>
  </si>
  <si>
    <t xml:space="preserve">S </t>
  </si>
  <si>
    <t>A128149</t>
  </si>
  <si>
    <t>SDFC/SL/0662/2021</t>
  </si>
  <si>
    <t>Ibrahim Ali</t>
  </si>
  <si>
    <t>Axis</t>
  </si>
  <si>
    <t>O-C/2009/25</t>
  </si>
  <si>
    <t>Fonadhoo</t>
  </si>
  <si>
    <t>A093555</t>
  </si>
  <si>
    <t>SDFC/SL/0798/2021</t>
  </si>
  <si>
    <t>Fini Roalhi</t>
  </si>
  <si>
    <t>U/U-1/2007/21</t>
  </si>
  <si>
    <t>A002929</t>
  </si>
  <si>
    <t>Mohamed Ibrahim</t>
  </si>
  <si>
    <t>SDFC/SL/0745(REV)/2022</t>
  </si>
  <si>
    <t>Ibrahim Shaneez</t>
  </si>
  <si>
    <t>Velifrom</t>
  </si>
  <si>
    <t>286-MP/CERT/2021/39</t>
  </si>
  <si>
    <t>Kendikulhudhoo</t>
  </si>
  <si>
    <t>A125815</t>
  </si>
  <si>
    <t>Suvaadhu Ali</t>
  </si>
  <si>
    <t>SDFC/SL/0705(REV)/2023</t>
  </si>
  <si>
    <t>Manzil</t>
  </si>
  <si>
    <t>F14/2000/1</t>
  </si>
  <si>
    <t>A312741</t>
  </si>
  <si>
    <t>Abdulla Naseer</t>
  </si>
  <si>
    <t>SDFC/SL/0726(REV)/2023</t>
  </si>
  <si>
    <t>Zeyvaru</t>
  </si>
  <si>
    <t>(OTHR)339-CCA-339/2020/19</t>
  </si>
  <si>
    <t>A112693/A149560</t>
  </si>
  <si>
    <t>Mohamed Moosa/ Zulaikha Shifna</t>
  </si>
  <si>
    <t>SDFC/SL/0710(REV)/2023</t>
  </si>
  <si>
    <t>Nishaathu</t>
  </si>
  <si>
    <t>A035917</t>
  </si>
  <si>
    <t>Ahmed Waheed</t>
  </si>
  <si>
    <t>SDFC/SL/0852/2021</t>
  </si>
  <si>
    <t>Fathis</t>
  </si>
  <si>
    <t>399-D/2014/73</t>
  </si>
  <si>
    <t>A231018</t>
  </si>
  <si>
    <t>Ahmed Nashaath</t>
  </si>
  <si>
    <t>SDFC/SL/0749(REV)/2023</t>
  </si>
  <si>
    <t>Sunny Breeze (Mohamed Zahir &amp; Hussain Musthafa)</t>
  </si>
  <si>
    <t>Boganvilla</t>
  </si>
  <si>
    <t>2015/04/ޢގ/1-I</t>
  </si>
  <si>
    <t>Hangnameedhoo</t>
  </si>
  <si>
    <t>A029247</t>
  </si>
  <si>
    <t>SDFC/SL/0703/2021</t>
  </si>
  <si>
    <t>Kinbi</t>
  </si>
  <si>
    <t>SDFC/SL/0732/2021</t>
  </si>
  <si>
    <t>Mohamed Maaniu</t>
  </si>
  <si>
    <t>Maahiyaa</t>
  </si>
  <si>
    <t>A152641</t>
  </si>
  <si>
    <t>SDFC/SL/0748/2021</t>
  </si>
  <si>
    <t>Bluebay Holding Pvt Ltd</t>
  </si>
  <si>
    <t>M. Envilla</t>
  </si>
  <si>
    <t>18294 ބ</t>
  </si>
  <si>
    <t>A046627</t>
  </si>
  <si>
    <t>SDFC/SL/0935/2022</t>
  </si>
  <si>
    <t>Bison Travel Pvt Ltd</t>
  </si>
  <si>
    <t>Monan</t>
  </si>
  <si>
    <t>0-C2/2006/04</t>
  </si>
  <si>
    <t>A010931</t>
  </si>
  <si>
    <t>Neena Mansoor</t>
  </si>
  <si>
    <t>SDFC/SL/0952/2022</t>
  </si>
  <si>
    <t xml:space="preserve">Ahmed Shimau </t>
  </si>
  <si>
    <t>Swastika</t>
  </si>
  <si>
    <t>u/u-4/2001/01</t>
  </si>
  <si>
    <t>A007941</t>
  </si>
  <si>
    <t>Ibrahim Rasheed</t>
  </si>
  <si>
    <t>SDFC/SL/0888/2021</t>
  </si>
  <si>
    <t xml:space="preserve">Sea View </t>
  </si>
  <si>
    <t>16/2022/ޢގ/7-1</t>
  </si>
  <si>
    <t>A097742</t>
  </si>
  <si>
    <t xml:space="preserve">Mohamed Zahid </t>
  </si>
  <si>
    <t>SDFC/SL/0838/2021</t>
  </si>
  <si>
    <t>Ali Riswan</t>
  </si>
  <si>
    <t>Blue Heaven</t>
  </si>
  <si>
    <t>1-7/ޢގ/2018/14</t>
  </si>
  <si>
    <t>A047812</t>
  </si>
  <si>
    <t>Ibrahim Zubair</t>
  </si>
  <si>
    <t>Atho</t>
  </si>
  <si>
    <t>SDFC/SL/0876(REV)/2023</t>
  </si>
  <si>
    <t>Maumoon Abdul Samad</t>
  </si>
  <si>
    <t>Moonlight</t>
  </si>
  <si>
    <t>I-6/ޢގ/2018/07</t>
  </si>
  <si>
    <t>A031827</t>
  </si>
  <si>
    <t>SDFC/SL/0866(REV)/2023</t>
  </si>
  <si>
    <t>Mohamed Irushad</t>
  </si>
  <si>
    <t>SDFC/SL/0946/2022</t>
  </si>
  <si>
    <t>Abdul Aleem</t>
  </si>
  <si>
    <t>Shooshika</t>
  </si>
  <si>
    <t xml:space="preserve"> ޢގ 258/2016/17</t>
  </si>
  <si>
    <t>Hanimaadhoo</t>
  </si>
  <si>
    <t>Hdh</t>
  </si>
  <si>
    <t>A037342</t>
  </si>
  <si>
    <t>SDFC/SL/884/2021</t>
  </si>
  <si>
    <t xml:space="preserve">Hope Brother investment </t>
  </si>
  <si>
    <t>3,780.000.00</t>
  </si>
  <si>
    <t>Huvan</t>
  </si>
  <si>
    <t>P7382B-02 12-D</t>
  </si>
  <si>
    <t>A200951</t>
  </si>
  <si>
    <t>Shahudh Ibrahim Manik</t>
  </si>
  <si>
    <t>SDFC/SL/0893/2023</t>
  </si>
  <si>
    <t>Cuarzo Pvt Ltd</t>
  </si>
  <si>
    <t>Fehivina</t>
  </si>
  <si>
    <t>(IGR) A-D-6/2010/04</t>
  </si>
  <si>
    <t>A104229</t>
  </si>
  <si>
    <t>Hassan Hussain</t>
  </si>
  <si>
    <t>SDFC/SL/0977/2022</t>
  </si>
  <si>
    <t>Elite Trading Pvt Ltd</t>
  </si>
  <si>
    <t xml:space="preserve">abshar </t>
  </si>
  <si>
    <t>A296697</t>
  </si>
  <si>
    <t xml:space="preserve">Salma ali </t>
  </si>
  <si>
    <t>SDFC/SL/0970(ENH)/2022</t>
  </si>
  <si>
    <t>Mineral Maldives Pvt Ltd</t>
  </si>
  <si>
    <t>SDFC/SL/0918/2021</t>
  </si>
  <si>
    <t>Hassan Fazeel</t>
  </si>
  <si>
    <t>Handhuvareevilla</t>
  </si>
  <si>
    <t>U/U-I/2008/05</t>
  </si>
  <si>
    <t>A002745</t>
  </si>
  <si>
    <t>SDFC/SL/0982/2022</t>
  </si>
  <si>
    <t>Abdulla Nihan</t>
  </si>
  <si>
    <t>Vaarey Villa</t>
  </si>
  <si>
    <t>(OTHR)339-ESMS/339/2021/42</t>
  </si>
  <si>
    <t>A002818</t>
  </si>
  <si>
    <t>Vadheefa Moosa</t>
  </si>
  <si>
    <t>Blue Villa</t>
  </si>
  <si>
    <t>(OTHR)339-CAA/339/2019/52</t>
  </si>
  <si>
    <t>SDFC/SL/0976/2022</t>
  </si>
  <si>
    <t>Blue Tree  Pvt Ltd</t>
  </si>
  <si>
    <t xml:space="preserve">Feeroz Vaadhy </t>
  </si>
  <si>
    <t>332/2013/10</t>
  </si>
  <si>
    <t>A138909</t>
  </si>
  <si>
    <t>Fathimath Safiya</t>
  </si>
  <si>
    <t>SDFC/SL/1027/2022</t>
  </si>
  <si>
    <t>Rose</t>
  </si>
  <si>
    <t>A021686</t>
  </si>
  <si>
    <t>Aishath Siyaama</t>
  </si>
  <si>
    <t>SDFC/SL/1015/2022</t>
  </si>
  <si>
    <t xml:space="preserve">Imad Mohamed </t>
  </si>
  <si>
    <t xml:space="preserve">PALM VILLA </t>
  </si>
  <si>
    <t>417-IR/2022/01</t>
  </si>
  <si>
    <t>A097612</t>
  </si>
  <si>
    <t>Imad Mohamed</t>
  </si>
  <si>
    <t>SDFC/SL/0979/2022</t>
  </si>
  <si>
    <t>Ibrahim Solah</t>
  </si>
  <si>
    <t>Span Villa</t>
  </si>
  <si>
    <t>332-MS/CERT/2014/61</t>
  </si>
  <si>
    <t>A142209</t>
  </si>
  <si>
    <t>SDFC/SL/1031(REV)/2022</t>
  </si>
  <si>
    <t>Sheeha Company Private Limited</t>
  </si>
  <si>
    <t>West Coast</t>
  </si>
  <si>
    <t>A028096</t>
  </si>
  <si>
    <t>Abdul Gadir Moosa Didi</t>
  </si>
  <si>
    <t>SDFC/SL/0995/2022</t>
  </si>
  <si>
    <t>Vilares</t>
  </si>
  <si>
    <t>357/2022/05</t>
  </si>
  <si>
    <t>A098668</t>
  </si>
  <si>
    <t>Habeeba Mohamed</t>
  </si>
  <si>
    <t>Endive</t>
  </si>
  <si>
    <t>357/2022/04</t>
  </si>
  <si>
    <t>A127556</t>
  </si>
  <si>
    <t>Asraaru Mohamed</t>
  </si>
  <si>
    <t>SDFC/SL/1003/2022</t>
  </si>
  <si>
    <t xml:space="preserve"> Riyaz and Sons Pvt Ltd</t>
  </si>
  <si>
    <t>husnuheenaage</t>
  </si>
  <si>
    <t>IR/Q3/2021/02</t>
  </si>
  <si>
    <t>A101116</t>
  </si>
  <si>
    <t>Mohamed Hussain</t>
  </si>
  <si>
    <t>SDFC/SL/1075/2022</t>
  </si>
  <si>
    <t>Moonstones Maldives Pvt Ltd</t>
  </si>
  <si>
    <t>Gofi</t>
  </si>
  <si>
    <t>2000/11-ފީ</t>
  </si>
  <si>
    <t>A009501</t>
  </si>
  <si>
    <t xml:space="preserve">Abdul Azeez Yoosuf </t>
  </si>
  <si>
    <t>SDFC/SL/1071/2022</t>
  </si>
  <si>
    <t>Happy Ground</t>
  </si>
  <si>
    <t>415-MS/IR-2022/40</t>
  </si>
  <si>
    <t>A122494</t>
  </si>
  <si>
    <t>Fathimath Mohamed</t>
  </si>
  <si>
    <t>SDFC/SL/1069/2022</t>
  </si>
  <si>
    <t xml:space="preserve">Ali Rishan </t>
  </si>
  <si>
    <t>Rukumaa</t>
  </si>
  <si>
    <t>(OTHR)339-CAA/339/2018/120</t>
  </si>
  <si>
    <t>A274608, A127206</t>
  </si>
  <si>
    <t>Ali Rishan, Aminath Zahudha</t>
  </si>
  <si>
    <t>SDFC/SL/1179/2022</t>
  </si>
  <si>
    <t>Ali Azim</t>
  </si>
  <si>
    <t xml:space="preserve">Vaijeheygoathi </t>
  </si>
  <si>
    <t>02/I-I/ޢގ/2021/02</t>
  </si>
  <si>
    <t>A281691</t>
  </si>
  <si>
    <t xml:space="preserve">Aishath Ali </t>
  </si>
  <si>
    <t>SDFC/SL/1087/2022</t>
  </si>
  <si>
    <t>Staycay Thoddoo LLP</t>
  </si>
  <si>
    <t>SDFC/SL/1193/2022</t>
  </si>
  <si>
    <t>SDFC/SL/1165/2022</t>
  </si>
  <si>
    <t xml:space="preserve">Nasa Construction Pvt Ltd </t>
  </si>
  <si>
    <t>Hiyaa</t>
  </si>
  <si>
    <t>ޢގ93/B-14/2004/01</t>
  </si>
  <si>
    <t>Neykurandhoo</t>
  </si>
  <si>
    <t>A130857</t>
  </si>
  <si>
    <t>Ali Abdul Rahman</t>
  </si>
  <si>
    <t>SDFC/SL/LS/2023/79</t>
  </si>
  <si>
    <t>SDFC/SL/1170/2022</t>
  </si>
  <si>
    <t>Madihaa</t>
  </si>
  <si>
    <t>55/92</t>
  </si>
  <si>
    <t>A011687</t>
  </si>
  <si>
    <t>Moosa Ahmed</t>
  </si>
  <si>
    <t>SDFC/SL/LS/2023/56</t>
  </si>
  <si>
    <t>Beach View</t>
  </si>
  <si>
    <t>A142176</t>
  </si>
  <si>
    <t>Ali Shareef</t>
  </si>
  <si>
    <t>SDFC/SL/1256/2022</t>
  </si>
  <si>
    <t xml:space="preserve">Nirili </t>
  </si>
  <si>
    <t>332-ADHR/CERT/2019/171</t>
  </si>
  <si>
    <t>A040823</t>
  </si>
  <si>
    <t xml:space="preserve">Abdul Rafiu </t>
  </si>
  <si>
    <t>SDFC/SL/1107/2022</t>
  </si>
  <si>
    <t>3S Pvt Ltd</t>
  </si>
  <si>
    <t>(AGR)426-AB/INDIV/2020/3</t>
  </si>
  <si>
    <t>A023098</t>
  </si>
  <si>
    <t>Hussain Rasheed</t>
  </si>
  <si>
    <t>SDFC/SL/1115(REV)/2023</t>
  </si>
  <si>
    <t xml:space="preserve">Starletvilla </t>
  </si>
  <si>
    <t>1-7/ގ/2020/01</t>
  </si>
  <si>
    <t>A031407</t>
  </si>
  <si>
    <t xml:space="preserve">Mohamed Easa </t>
  </si>
  <si>
    <t>SDFC/SL/1268/2023</t>
  </si>
  <si>
    <t>SDFC/SL/1166/2022</t>
  </si>
  <si>
    <t>Ibrahim Waheed Ali &amp; Aflaz Waheed</t>
  </si>
  <si>
    <t>SDFC/SL/LS/2023/129</t>
  </si>
  <si>
    <t>Moosa Nasif &amp; Hassan Hussain</t>
  </si>
  <si>
    <t>Land &amp; Buildings</t>
  </si>
  <si>
    <t>SDFC/SL/LS/2023/136</t>
  </si>
  <si>
    <t>Ahmed Reehan</t>
  </si>
  <si>
    <t>Inaayath</t>
  </si>
  <si>
    <t>SDFC/SL/1282/2023</t>
  </si>
  <si>
    <t>Ready Light Investment Pvt Ltd</t>
  </si>
  <si>
    <t xml:space="preserve">Ready Light </t>
  </si>
  <si>
    <t>A/340/2021/15</t>
  </si>
  <si>
    <t>Rasdhoo *</t>
  </si>
  <si>
    <t>A148711</t>
  </si>
  <si>
    <t xml:space="preserve">Zuhudhaa Mahir </t>
  </si>
  <si>
    <t xml:space="preserve">Mahal </t>
  </si>
  <si>
    <t>A/340/2021/14</t>
  </si>
  <si>
    <t>A002266</t>
  </si>
  <si>
    <t xml:space="preserve">Ahmed Rasheed </t>
  </si>
  <si>
    <t xml:space="preserve">Aims </t>
  </si>
  <si>
    <t>A/340/2021/17</t>
  </si>
  <si>
    <t>A148712</t>
  </si>
  <si>
    <t xml:space="preserve">Shuhaidha Mahir </t>
  </si>
  <si>
    <t xml:space="preserve">Bless </t>
  </si>
  <si>
    <t>A/340/2021/16</t>
  </si>
  <si>
    <t>A002270</t>
  </si>
  <si>
    <t xml:space="preserve">Abdul Rasheed Mahir </t>
  </si>
  <si>
    <t>SDFC/SL/1286/2023</t>
  </si>
  <si>
    <t xml:space="preserve">Shaukath Ibrahim </t>
  </si>
  <si>
    <t xml:space="preserve">Udhares </t>
  </si>
  <si>
    <t>IG/U-4/2020/07</t>
  </si>
  <si>
    <t>A066162</t>
  </si>
  <si>
    <t>SDFC/SL/1225/2022</t>
  </si>
  <si>
    <t>Nightrose</t>
  </si>
  <si>
    <t>2009/01</t>
  </si>
  <si>
    <t>Raiymandhoo</t>
  </si>
  <si>
    <t>A087896</t>
  </si>
  <si>
    <t>Ahmed Shiyam</t>
  </si>
  <si>
    <t>A163317</t>
  </si>
  <si>
    <t>Shimla Thaufeeg</t>
  </si>
  <si>
    <t>A273665</t>
  </si>
  <si>
    <t>Abdulla Niyaz</t>
  </si>
  <si>
    <t>A273666</t>
  </si>
  <si>
    <t>Maryam Shifla</t>
  </si>
  <si>
    <t>SDFC/SL/1210/2022</t>
  </si>
  <si>
    <t>S.N Beach</t>
  </si>
  <si>
    <t>(B&amp;L)A/342/2020/2</t>
  </si>
  <si>
    <t>Mathiveri</t>
  </si>
  <si>
    <t>A008351</t>
  </si>
  <si>
    <t xml:space="preserve"> Mohamed Sameer</t>
  </si>
  <si>
    <t>SDFC/SL/1314/2023</t>
  </si>
  <si>
    <t>Saamee Mohamed and Ahmed Reehan</t>
  </si>
  <si>
    <t>Endheri</t>
  </si>
  <si>
    <t>I-7/ޢގ/2012/01</t>
  </si>
  <si>
    <t>A065664</t>
  </si>
  <si>
    <t>SDFC/SL/1127/2022</t>
  </si>
  <si>
    <t>Zain &amp; Waheed</t>
  </si>
  <si>
    <t>SDFC/SL/1230/2023</t>
  </si>
  <si>
    <t>AMG Business Partners</t>
  </si>
  <si>
    <t>Vina</t>
  </si>
  <si>
    <t>310/R-2/2013/24</t>
  </si>
  <si>
    <t>A129012</t>
  </si>
  <si>
    <t>Mohamed Nizam</t>
  </si>
  <si>
    <t>Vinavi</t>
  </si>
  <si>
    <t>SDFC/SL/1100/2022</t>
  </si>
  <si>
    <t>Trusteng Maldives Pvt Ltd</t>
  </si>
  <si>
    <t>Lot 11260</t>
  </si>
  <si>
    <t xml:space="preserve">GB 109 H </t>
  </si>
  <si>
    <t>Shiyama Shareef</t>
  </si>
  <si>
    <t>SDFC/SL/LS/2023/81</t>
  </si>
  <si>
    <t>Seagate the international pvt Ltd</t>
  </si>
  <si>
    <t>Fazaaee</t>
  </si>
  <si>
    <t>251/2017/20</t>
  </si>
  <si>
    <t>A076871</t>
  </si>
  <si>
    <t>Ahmed Mujthaba</t>
  </si>
  <si>
    <t>SDFC/SL/1315/2023</t>
  </si>
  <si>
    <t>Jauza</t>
  </si>
  <si>
    <t>I-6/ގ/2015/03</t>
  </si>
  <si>
    <t>A031676</t>
  </si>
  <si>
    <t>SDFC/SL/1290/2023</t>
  </si>
  <si>
    <t>Rameez Aboobakuru</t>
  </si>
  <si>
    <t>SDFC/SL/1318/2023</t>
  </si>
  <si>
    <t>Ali Risan</t>
  </si>
  <si>
    <t xml:space="preserve">Asurumaage </t>
  </si>
  <si>
    <t>IU/I-1/94/26</t>
  </si>
  <si>
    <t>A002650</t>
  </si>
  <si>
    <t xml:space="preserve">Aminath Hassan </t>
  </si>
  <si>
    <t xml:space="preserve">	SDFC/SL/LS/2023/107</t>
  </si>
  <si>
    <t>Limra Pvt Ltd</t>
  </si>
  <si>
    <t>Dhaaruhsalaam</t>
  </si>
  <si>
    <t>(OTHR)339-CAA/339/2020/94</t>
  </si>
  <si>
    <t>A348045</t>
  </si>
  <si>
    <t>Jaufar Sodiq</t>
  </si>
  <si>
    <t>SDFC/SL/1337/2023</t>
  </si>
  <si>
    <t>Dhivehi Apnea Pvt Ltd</t>
  </si>
  <si>
    <t xml:space="preserve">Ailaa </t>
  </si>
  <si>
    <t>324/2022/08</t>
  </si>
  <si>
    <t>Fehendhoo</t>
  </si>
  <si>
    <t>A064192</t>
  </si>
  <si>
    <t xml:space="preserve">Ibrahim Nasheed </t>
  </si>
  <si>
    <t xml:space="preserve">	SDFC/SL/LS/2023/105</t>
  </si>
  <si>
    <t>Oslo Rasdhoo Private Limited</t>
  </si>
  <si>
    <t>Fine Beach</t>
  </si>
  <si>
    <t>U/U2/2007/09</t>
  </si>
  <si>
    <t>Rasdhoo</t>
  </si>
  <si>
    <t>A002353</t>
  </si>
  <si>
    <t>Azmiyya Ibrahim</t>
  </si>
  <si>
    <t>SDFC/SL/LS/2023/127</t>
  </si>
  <si>
    <t>Maathundi Trade and Contracting Company Pvt Ltd</t>
  </si>
  <si>
    <t>Karishma</t>
  </si>
  <si>
    <t>O-C/2007/14</t>
  </si>
  <si>
    <t>Shameema Haroon</t>
  </si>
  <si>
    <t>NAA</t>
  </si>
  <si>
    <t>SDFC/SL/LS/2023/149</t>
  </si>
  <si>
    <t>Sheri Pvt Ltd</t>
  </si>
  <si>
    <t xml:space="preserve">
SDFC/SL/LS/2023/120</t>
  </si>
  <si>
    <t>Hamsco Pvt Ltd</t>
  </si>
  <si>
    <t>A-9/2006/63</t>
  </si>
  <si>
    <t>Vashafaru</t>
  </si>
  <si>
    <t>A090650</t>
  </si>
  <si>
    <t>Ibrahim Saeed</t>
  </si>
  <si>
    <t>SDFC/SL/LS/2023/148</t>
  </si>
  <si>
    <t>SDFC/SL/LS/2023/137</t>
  </si>
  <si>
    <t xml:space="preserve">Tharig Rasheed &amp; Afrah Ahmed </t>
  </si>
  <si>
    <t xml:space="preserve">Chaman </t>
  </si>
  <si>
    <t>IR-422/2020/07</t>
  </si>
  <si>
    <t xml:space="preserve">Fiyoree </t>
  </si>
  <si>
    <t>A097395</t>
  </si>
  <si>
    <t xml:space="preserve">Fathimath Nazima </t>
  </si>
  <si>
    <t>SDFC/SL/LS/2023/147</t>
  </si>
  <si>
    <t>SDFC/SL/0107/2019</t>
  </si>
  <si>
    <t>Avila Maldives Pvt Ltd</t>
  </si>
  <si>
    <t>CV-C/C-416/2016</t>
  </si>
  <si>
    <t xml:space="preserve">C-0313/2013 </t>
  </si>
  <si>
    <t>assigned_staff</t>
  </si>
  <si>
    <t>app_no</t>
  </si>
  <si>
    <t>approved_loan_amount</t>
  </si>
  <si>
    <t>sanction_no</t>
  </si>
  <si>
    <t>applicant_name</t>
  </si>
  <si>
    <t>collateral_type</t>
  </si>
  <si>
    <t>collateral_item</t>
  </si>
  <si>
    <t>collateral_classification_(primary/_secondary/_tertiary)</t>
  </si>
  <si>
    <t>initial_value</t>
  </si>
  <si>
    <t>initial_valuation_date</t>
  </si>
  <si>
    <t>collateral_name</t>
  </si>
  <si>
    <t>registration_no</t>
  </si>
  <si>
    <t>island_name</t>
  </si>
  <si>
    <t>atoll</t>
  </si>
  <si>
    <t>applicant_name2</t>
  </si>
  <si>
    <t>mortgagor_id_type</t>
  </si>
  <si>
    <t>present_value</t>
  </si>
  <si>
    <t>valuation_date</t>
  </si>
  <si>
    <t>valuation_conducted_by_(independent/internal)</t>
  </si>
  <si>
    <t>mortgage/hypothecation_signed_date</t>
  </si>
  <si>
    <t>mortgage/hypothecation_complete_date</t>
  </si>
  <si>
    <t>mortgage_status_(active/inactive)</t>
  </si>
  <si>
    <t>mortgage_cancelled_date</t>
  </si>
  <si>
    <t>insured</t>
  </si>
  <si>
    <t>insurance_active/inactive</t>
  </si>
  <si>
    <t>pv_land_size</t>
  </si>
  <si>
    <t>pv_land_rate</t>
  </si>
  <si>
    <t>pv_land_value</t>
  </si>
  <si>
    <t>pv_built_up_area</t>
  </si>
  <si>
    <t>pv_built_up_area_rate</t>
  </si>
  <si>
    <t>pv_floors</t>
  </si>
  <si>
    <t>pv_built_up_value</t>
  </si>
  <si>
    <t>pv_total_value</t>
  </si>
  <si>
    <t>cmpltn_val_land_size</t>
  </si>
  <si>
    <t>cmpltn_val_land_rate</t>
  </si>
  <si>
    <t>cmpltn_val_land_value</t>
  </si>
  <si>
    <t>cmpltn_val_built_up_area</t>
  </si>
  <si>
    <t>cmpltn_val_built_up_area_rate</t>
  </si>
  <si>
    <t>cmpltn_val_floors</t>
  </si>
  <si>
    <t>cmpltn_val_built_up_value</t>
  </si>
  <si>
    <t>cmpltn_val_total_value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</si>
</sst>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[$-409]dd/mmm/yy;@"/>
    <numFmt numFmtId="166" formatCode="#,##0;[Red]\-#,##0"/>
    <numFmt numFmtId="167" formatCode="#,##0.00;[Red]\-#,##0.00"/>
    <numFmt numFmtId="168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9" fontId="2" fillId="2" borderId="1" xfId="2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9" fontId="2" fillId="2" borderId="1" xfId="2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4" fontId="3" fillId="0" borderId="2" xfId="1" applyNumberFormat="1" applyFont="1" applyBorder="1"/>
    <xf numFmtId="165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164" fontId="4" fillId="0" borderId="2" xfId="1" applyNumberFormat="1" applyFont="1" applyBorder="1"/>
    <xf numFmtId="165" fontId="4" fillId="0" borderId="2" xfId="0" applyNumberFormat="1" applyFont="1" applyBorder="1" applyAlignment="1">
      <alignment horizontal="center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/>
    <xf numFmtId="166" fontId="6" fillId="0" borderId="0" xfId="0" applyNumberFormat="1" applyFont="1" applyFill="1" applyBorder="1" applyAlignment="1">
      <alignment horizontal="right"/>
    </xf>
    <xf numFmtId="168" fontId="6" fillId="0" borderId="0" xfId="0" applyNumberFormat="1" applyFont="1" applyFill="1" applyBorder="1"/>
    <xf numFmtId="4" fontId="6" fillId="0" borderId="0" xfId="0" applyNumberFormat="1" applyFont="1" applyFill="1" applyBorder="1" applyAlignment="1">
      <alignment horizontal="right"/>
    </xf>
    <xf numFmtId="4" fontId="6" fillId="0" borderId="0" xfId="1" applyNumberFormat="1" applyFont="1" applyFill="1" applyBorder="1" applyAlignment="1">
      <alignment horizontal="right"/>
    </xf>
    <xf numFmtId="4" fontId="6" fillId="0" borderId="0" xfId="1" applyNumberFormat="1" applyFont="1" applyFill="1" applyBorder="1"/>
    <xf numFmtId="4" fontId="6" fillId="0" borderId="0" xfId="0" applyNumberFormat="1" applyFont="1" applyFill="1" applyBorder="1"/>
    <xf numFmtId="167" fontId="6" fillId="0" borderId="0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167" fontId="6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RowHeight="15" x14ac:dyDescent="0.25"/>
  <cols>
    <col min="2" max="2" width="19.140625" customWidth="1"/>
    <col min="3" max="3" width="17.85546875" customWidth="1"/>
    <col min="4" max="4" width="18.28515625" customWidth="1"/>
    <col min="5" max="5" width="13.85546875" customWidth="1"/>
    <col min="6" max="6" width="12" customWidth="1"/>
    <col min="8" max="8" width="20.85546875" customWidth="1"/>
    <col min="11" max="13" width="15.42578125" customWidth="1"/>
  </cols>
  <sheetData>
    <row r="1" spans="1:14" ht="38.25" x14ac:dyDescent="0.25">
      <c r="A1" s="1" t="s">
        <v>0</v>
      </c>
      <c r="B1" s="1" t="s">
        <v>1</v>
      </c>
      <c r="C1" s="1" t="s">
        <v>2</v>
      </c>
      <c r="D1" s="2" t="s">
        <v>3</v>
      </c>
      <c r="E1" s="4" t="s">
        <v>4</v>
      </c>
      <c r="F1" s="4" t="s">
        <v>5</v>
      </c>
      <c r="G1" s="3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6">
        <v>625</v>
      </c>
      <c r="B2" s="7" t="s">
        <v>14</v>
      </c>
      <c r="C2" s="6" t="s">
        <v>15</v>
      </c>
      <c r="D2" s="8">
        <v>1915043</v>
      </c>
      <c r="E2" s="9">
        <v>43824</v>
      </c>
      <c r="F2" s="9"/>
      <c r="G2" s="6"/>
      <c r="H2" s="7" t="s">
        <v>16</v>
      </c>
      <c r="I2" s="6" t="s">
        <v>17</v>
      </c>
      <c r="J2" s="6" t="s">
        <v>18</v>
      </c>
      <c r="K2" s="7" t="s">
        <v>19</v>
      </c>
      <c r="L2" s="7" t="s">
        <v>20</v>
      </c>
      <c r="M2" s="6" t="s">
        <v>21</v>
      </c>
      <c r="N2" s="6">
        <v>11</v>
      </c>
    </row>
    <row r="3" spans="1:14" x14ac:dyDescent="0.25">
      <c r="A3" s="6">
        <v>87</v>
      </c>
      <c r="B3" s="7" t="s">
        <v>22</v>
      </c>
      <c r="C3" s="6" t="s">
        <v>15</v>
      </c>
      <c r="D3" s="8">
        <v>800000</v>
      </c>
      <c r="E3" s="9">
        <v>43811</v>
      </c>
      <c r="F3" s="9"/>
      <c r="G3" s="6"/>
      <c r="H3" s="7" t="s">
        <v>23</v>
      </c>
      <c r="I3" s="6" t="s">
        <v>17</v>
      </c>
      <c r="J3" s="6" t="s">
        <v>18</v>
      </c>
      <c r="K3" s="7" t="s">
        <v>19</v>
      </c>
      <c r="L3" s="7" t="s">
        <v>24</v>
      </c>
      <c r="M3" s="6" t="s">
        <v>21</v>
      </c>
      <c r="N3" s="6">
        <v>4</v>
      </c>
    </row>
    <row r="4" spans="1:14" x14ac:dyDescent="0.25">
      <c r="A4" s="6">
        <v>24724</v>
      </c>
      <c r="B4" s="7" t="s">
        <v>25</v>
      </c>
      <c r="C4" s="6" t="s">
        <v>15</v>
      </c>
      <c r="D4" s="8">
        <v>5000000</v>
      </c>
      <c r="E4" s="9">
        <v>44341</v>
      </c>
      <c r="F4" s="9"/>
      <c r="G4" s="6"/>
      <c r="H4" s="7" t="s">
        <v>26</v>
      </c>
      <c r="I4" s="6" t="s">
        <v>17</v>
      </c>
      <c r="J4" s="6" t="s">
        <v>18</v>
      </c>
      <c r="K4" s="7" t="s">
        <v>19</v>
      </c>
      <c r="L4" s="7" t="s">
        <v>27</v>
      </c>
      <c r="M4" s="6" t="s">
        <v>28</v>
      </c>
      <c r="N4" s="6">
        <v>42</v>
      </c>
    </row>
    <row r="5" spans="1:14" x14ac:dyDescent="0.25">
      <c r="A5" s="6">
        <v>26074</v>
      </c>
      <c r="B5" s="7" t="s">
        <v>29</v>
      </c>
      <c r="C5" s="6" t="s">
        <v>15</v>
      </c>
      <c r="D5" s="8">
        <v>3999980</v>
      </c>
      <c r="E5" s="9">
        <v>44878</v>
      </c>
      <c r="F5" s="9"/>
      <c r="G5" s="6"/>
      <c r="H5" s="7" t="s">
        <v>26</v>
      </c>
      <c r="I5" s="6" t="s">
        <v>17</v>
      </c>
      <c r="J5" s="6" t="s">
        <v>18</v>
      </c>
      <c r="K5" s="7" t="s">
        <v>19</v>
      </c>
      <c r="L5" s="7" t="s">
        <v>30</v>
      </c>
      <c r="M5" s="6" t="s">
        <v>21</v>
      </c>
      <c r="N5" s="6">
        <v>14</v>
      </c>
    </row>
    <row r="6" spans="1:14" x14ac:dyDescent="0.25">
      <c r="A6" s="6">
        <v>26055</v>
      </c>
      <c r="B6" s="7" t="s">
        <v>31</v>
      </c>
      <c r="C6" s="6" t="s">
        <v>15</v>
      </c>
      <c r="D6" s="8">
        <v>4992316</v>
      </c>
      <c r="E6" s="9">
        <v>44909</v>
      </c>
      <c r="F6" s="9"/>
      <c r="G6" s="6"/>
      <c r="H6" s="7" t="s">
        <v>26</v>
      </c>
      <c r="I6" s="6" t="s">
        <v>17</v>
      </c>
      <c r="J6" s="6" t="s">
        <v>18</v>
      </c>
      <c r="K6" s="7" t="s">
        <v>19</v>
      </c>
      <c r="L6" s="7" t="s">
        <v>32</v>
      </c>
      <c r="M6" s="6" t="s">
        <v>21</v>
      </c>
      <c r="N6" s="6">
        <v>19</v>
      </c>
    </row>
    <row r="7" spans="1:14" x14ac:dyDescent="0.25">
      <c r="A7" s="6">
        <v>26442</v>
      </c>
      <c r="B7" s="7" t="s">
        <v>33</v>
      </c>
      <c r="C7" s="6" t="s">
        <v>15</v>
      </c>
      <c r="D7" s="8">
        <v>998040</v>
      </c>
      <c r="E7" s="9">
        <v>44942</v>
      </c>
      <c r="F7" s="9"/>
      <c r="G7" s="6"/>
      <c r="H7" s="7" t="s">
        <v>26</v>
      </c>
      <c r="I7" s="6" t="s">
        <v>17</v>
      </c>
      <c r="J7" s="6" t="s">
        <v>18</v>
      </c>
      <c r="K7" s="7" t="s">
        <v>19</v>
      </c>
      <c r="L7" s="7" t="s">
        <v>34</v>
      </c>
      <c r="M7" s="6" t="s">
        <v>21</v>
      </c>
      <c r="N7" s="6">
        <v>6</v>
      </c>
    </row>
    <row r="8" spans="1:14" x14ac:dyDescent="0.25">
      <c r="A8" s="6">
        <v>928</v>
      </c>
      <c r="B8" s="7" t="s">
        <v>35</v>
      </c>
      <c r="C8" s="6" t="s">
        <v>15</v>
      </c>
      <c r="D8" s="8">
        <v>3500000</v>
      </c>
      <c r="E8" s="9">
        <v>43838</v>
      </c>
      <c r="F8" s="9">
        <v>44588</v>
      </c>
      <c r="G8" s="6">
        <v>1</v>
      </c>
      <c r="H8" s="7" t="s">
        <v>36</v>
      </c>
      <c r="I8" s="6" t="s">
        <v>17</v>
      </c>
      <c r="J8" s="6" t="s">
        <v>18</v>
      </c>
      <c r="K8" s="7" t="s">
        <v>19</v>
      </c>
      <c r="L8" s="7" t="s">
        <v>37</v>
      </c>
      <c r="M8" s="6" t="s">
        <v>21</v>
      </c>
      <c r="N8" s="6">
        <v>15</v>
      </c>
    </row>
    <row r="9" spans="1:14" x14ac:dyDescent="0.25">
      <c r="A9" s="6">
        <v>25983</v>
      </c>
      <c r="B9" s="7" t="s">
        <v>38</v>
      </c>
      <c r="C9" s="6" t="s">
        <v>15</v>
      </c>
      <c r="D9" s="8">
        <v>1975495</v>
      </c>
      <c r="E9" s="9">
        <v>44914</v>
      </c>
      <c r="F9" s="9"/>
      <c r="G9" s="6"/>
      <c r="H9" s="7" t="s">
        <v>36</v>
      </c>
      <c r="I9" s="6" t="s">
        <v>17</v>
      </c>
      <c r="J9" s="6" t="s">
        <v>18</v>
      </c>
      <c r="K9" s="7" t="s">
        <v>19</v>
      </c>
      <c r="L9" s="7" t="s">
        <v>39</v>
      </c>
      <c r="M9" s="6" t="s">
        <v>21</v>
      </c>
      <c r="N9" s="6">
        <v>6</v>
      </c>
    </row>
    <row r="10" spans="1:14" x14ac:dyDescent="0.25">
      <c r="A10" s="6">
        <v>26687</v>
      </c>
      <c r="B10" s="7" t="s">
        <v>40</v>
      </c>
      <c r="C10" s="6" t="s">
        <v>15</v>
      </c>
      <c r="D10" s="8">
        <v>4966500</v>
      </c>
      <c r="E10" s="9">
        <v>44994</v>
      </c>
      <c r="F10" s="9"/>
      <c r="G10" s="6"/>
      <c r="H10" s="7" t="s">
        <v>36</v>
      </c>
      <c r="I10" s="6" t="s">
        <v>17</v>
      </c>
      <c r="J10" s="6" t="s">
        <v>18</v>
      </c>
      <c r="K10" s="7" t="s">
        <v>19</v>
      </c>
      <c r="L10" s="7" t="s">
        <v>41</v>
      </c>
      <c r="M10" s="6" t="s">
        <v>21</v>
      </c>
      <c r="N10" s="6">
        <v>14</v>
      </c>
    </row>
    <row r="11" spans="1:14" x14ac:dyDescent="0.25">
      <c r="A11" s="6">
        <v>77</v>
      </c>
      <c r="B11" s="7" t="s">
        <v>42</v>
      </c>
      <c r="C11" s="6" t="s">
        <v>15</v>
      </c>
      <c r="D11" s="8">
        <v>1615000</v>
      </c>
      <c r="E11" s="9">
        <v>43654</v>
      </c>
      <c r="F11" s="9">
        <v>44278</v>
      </c>
      <c r="G11" s="6"/>
      <c r="H11" s="7" t="s">
        <v>43</v>
      </c>
      <c r="I11" s="6" t="s">
        <v>17</v>
      </c>
      <c r="J11" s="6" t="s">
        <v>18</v>
      </c>
      <c r="K11" s="7" t="s">
        <v>19</v>
      </c>
      <c r="L11" s="7" t="s">
        <v>44</v>
      </c>
      <c r="M11" s="6" t="s">
        <v>21</v>
      </c>
      <c r="N11" s="6">
        <v>5</v>
      </c>
    </row>
    <row r="12" spans="1:14" x14ac:dyDescent="0.25">
      <c r="A12" s="6">
        <v>199</v>
      </c>
      <c r="B12" s="7" t="s">
        <v>45</v>
      </c>
      <c r="C12" s="6" t="s">
        <v>15</v>
      </c>
      <c r="D12" s="8">
        <v>3375380.27</v>
      </c>
      <c r="E12" s="9">
        <v>43706</v>
      </c>
      <c r="F12" s="9">
        <v>44314</v>
      </c>
      <c r="G12" s="6">
        <v>1</v>
      </c>
      <c r="H12" s="7" t="s">
        <v>43</v>
      </c>
      <c r="I12" s="6" t="s">
        <v>17</v>
      </c>
      <c r="J12" s="6" t="s">
        <v>18</v>
      </c>
      <c r="K12" s="7" t="s">
        <v>19</v>
      </c>
      <c r="L12" s="7" t="s">
        <v>46</v>
      </c>
      <c r="M12" s="6" t="s">
        <v>21</v>
      </c>
      <c r="N12" s="6">
        <v>14</v>
      </c>
    </row>
    <row r="13" spans="1:14" x14ac:dyDescent="0.25">
      <c r="A13" s="6">
        <v>220</v>
      </c>
      <c r="B13" s="7" t="s">
        <v>47</v>
      </c>
      <c r="C13" s="6" t="s">
        <v>15</v>
      </c>
      <c r="D13" s="8">
        <v>3000000</v>
      </c>
      <c r="E13" s="9">
        <v>43683</v>
      </c>
      <c r="F13" s="9">
        <v>44279</v>
      </c>
      <c r="G13" s="6">
        <v>1</v>
      </c>
      <c r="H13" s="7" t="s">
        <v>43</v>
      </c>
      <c r="I13" s="6" t="s">
        <v>17</v>
      </c>
      <c r="J13" s="6" t="s">
        <v>18</v>
      </c>
      <c r="K13" s="7" t="s">
        <v>19</v>
      </c>
      <c r="L13" s="7" t="s">
        <v>48</v>
      </c>
      <c r="M13" s="6" t="s">
        <v>21</v>
      </c>
      <c r="N13" s="6">
        <v>15</v>
      </c>
    </row>
    <row r="14" spans="1:14" x14ac:dyDescent="0.25">
      <c r="A14" s="6">
        <v>315</v>
      </c>
      <c r="B14" s="7" t="s">
        <v>49</v>
      </c>
      <c r="C14" s="6" t="s">
        <v>15</v>
      </c>
      <c r="D14" s="8">
        <v>2003800</v>
      </c>
      <c r="E14" s="9">
        <v>43769</v>
      </c>
      <c r="F14" s="9">
        <v>44341</v>
      </c>
      <c r="G14" s="6">
        <v>1</v>
      </c>
      <c r="H14" s="7" t="s">
        <v>43</v>
      </c>
      <c r="I14" s="6" t="s">
        <v>17</v>
      </c>
      <c r="J14" s="6" t="s">
        <v>18</v>
      </c>
      <c r="K14" s="7" t="s">
        <v>19</v>
      </c>
      <c r="L14" s="7" t="s">
        <v>50</v>
      </c>
      <c r="M14" s="6" t="s">
        <v>21</v>
      </c>
      <c r="N14" s="6">
        <v>8</v>
      </c>
    </row>
    <row r="15" spans="1:14" x14ac:dyDescent="0.25">
      <c r="A15" s="6">
        <v>661</v>
      </c>
      <c r="B15" s="7" t="s">
        <v>51</v>
      </c>
      <c r="C15" s="6" t="s">
        <v>15</v>
      </c>
      <c r="D15" s="8">
        <v>2000000</v>
      </c>
      <c r="E15" s="9">
        <v>43818</v>
      </c>
      <c r="F15" s="9"/>
      <c r="G15" s="6"/>
      <c r="H15" s="7" t="s">
        <v>43</v>
      </c>
      <c r="I15" s="6" t="s">
        <v>17</v>
      </c>
      <c r="J15" s="6" t="s">
        <v>18</v>
      </c>
      <c r="K15" s="7" t="s">
        <v>19</v>
      </c>
      <c r="L15" s="7" t="s">
        <v>52</v>
      </c>
      <c r="M15" s="6" t="s">
        <v>21</v>
      </c>
      <c r="N15" s="6">
        <v>10</v>
      </c>
    </row>
    <row r="16" spans="1:14" x14ac:dyDescent="0.25">
      <c r="A16" s="6">
        <v>787</v>
      </c>
      <c r="B16" s="7" t="s">
        <v>53</v>
      </c>
      <c r="C16" s="6" t="s">
        <v>15</v>
      </c>
      <c r="D16" s="8">
        <v>2527022.2999999998</v>
      </c>
      <c r="E16" s="9">
        <v>43930</v>
      </c>
      <c r="F16" s="9"/>
      <c r="G16" s="6"/>
      <c r="H16" s="7" t="s">
        <v>43</v>
      </c>
      <c r="I16" s="6" t="s">
        <v>17</v>
      </c>
      <c r="J16" s="6" t="s">
        <v>18</v>
      </c>
      <c r="K16" s="7" t="s">
        <v>19</v>
      </c>
      <c r="L16" s="7" t="s">
        <v>54</v>
      </c>
      <c r="M16" s="6" t="s">
        <v>21</v>
      </c>
      <c r="N16" s="6">
        <v>10</v>
      </c>
    </row>
    <row r="17" spans="1:14" x14ac:dyDescent="0.25">
      <c r="A17" s="6">
        <v>922</v>
      </c>
      <c r="B17" s="7" t="s">
        <v>55</v>
      </c>
      <c r="C17" s="6" t="s">
        <v>15</v>
      </c>
      <c r="D17" s="8">
        <v>1700000</v>
      </c>
      <c r="E17" s="9">
        <v>43846</v>
      </c>
      <c r="F17" s="9"/>
      <c r="G17" s="6"/>
      <c r="H17" s="7" t="s">
        <v>43</v>
      </c>
      <c r="I17" s="6" t="s">
        <v>17</v>
      </c>
      <c r="J17" s="6" t="s">
        <v>18</v>
      </c>
      <c r="K17" s="7" t="s">
        <v>19</v>
      </c>
      <c r="L17" s="7" t="s">
        <v>56</v>
      </c>
      <c r="M17" s="6" t="s">
        <v>21</v>
      </c>
      <c r="N17" s="6">
        <v>6</v>
      </c>
    </row>
    <row r="18" spans="1:14" x14ac:dyDescent="0.25">
      <c r="A18" s="6">
        <v>941</v>
      </c>
      <c r="B18" s="7" t="s">
        <v>57</v>
      </c>
      <c r="C18" s="6" t="s">
        <v>15</v>
      </c>
      <c r="D18" s="8">
        <v>2500000</v>
      </c>
      <c r="E18" s="9">
        <v>43878</v>
      </c>
      <c r="F18" s="9">
        <v>44805</v>
      </c>
      <c r="G18" s="6">
        <v>2</v>
      </c>
      <c r="H18" s="7" t="s">
        <v>43</v>
      </c>
      <c r="I18" s="6" t="s">
        <v>17</v>
      </c>
      <c r="J18" s="6" t="s">
        <v>18</v>
      </c>
      <c r="K18" s="7" t="s">
        <v>19</v>
      </c>
      <c r="L18" s="7" t="s">
        <v>58</v>
      </c>
      <c r="M18" s="6" t="s">
        <v>21</v>
      </c>
      <c r="N18" s="6">
        <v>7</v>
      </c>
    </row>
    <row r="19" spans="1:14" x14ac:dyDescent="0.25">
      <c r="A19" s="6">
        <v>948</v>
      </c>
      <c r="B19" s="7" t="s">
        <v>59</v>
      </c>
      <c r="C19" s="6" t="s">
        <v>15</v>
      </c>
      <c r="D19" s="8">
        <v>980000</v>
      </c>
      <c r="E19" s="9">
        <v>44126</v>
      </c>
      <c r="F19" s="9"/>
      <c r="G19" s="6"/>
      <c r="H19" s="7" t="s">
        <v>43</v>
      </c>
      <c r="I19" s="6" t="s">
        <v>17</v>
      </c>
      <c r="J19" s="6" t="s">
        <v>18</v>
      </c>
      <c r="K19" s="7" t="s">
        <v>19</v>
      </c>
      <c r="L19" s="7" t="s">
        <v>60</v>
      </c>
      <c r="M19" s="6" t="s">
        <v>21</v>
      </c>
      <c r="N19" s="6">
        <v>6</v>
      </c>
    </row>
    <row r="20" spans="1:14" x14ac:dyDescent="0.25">
      <c r="A20" s="6">
        <v>1108</v>
      </c>
      <c r="B20" s="7" t="s">
        <v>61</v>
      </c>
      <c r="C20" s="6" t="s">
        <v>15</v>
      </c>
      <c r="D20" s="8">
        <v>1700000</v>
      </c>
      <c r="E20" s="9">
        <v>43893</v>
      </c>
      <c r="F20" s="9"/>
      <c r="G20" s="6"/>
      <c r="H20" s="7" t="s">
        <v>43</v>
      </c>
      <c r="I20" s="6" t="s">
        <v>17</v>
      </c>
      <c r="J20" s="6" t="s">
        <v>18</v>
      </c>
      <c r="K20" s="7" t="s">
        <v>19</v>
      </c>
      <c r="L20" s="7" t="s">
        <v>62</v>
      </c>
      <c r="M20" s="6" t="s">
        <v>21</v>
      </c>
      <c r="N20" s="6">
        <v>12</v>
      </c>
    </row>
    <row r="21" spans="1:14" x14ac:dyDescent="0.25">
      <c r="A21" s="6">
        <v>1266</v>
      </c>
      <c r="B21" s="7" t="s">
        <v>63</v>
      </c>
      <c r="C21" s="6" t="s">
        <v>15</v>
      </c>
      <c r="D21" s="8">
        <v>782000</v>
      </c>
      <c r="E21" s="9">
        <v>44165</v>
      </c>
      <c r="F21" s="9"/>
      <c r="G21" s="6"/>
      <c r="H21" s="7" t="s">
        <v>43</v>
      </c>
      <c r="I21" s="6" t="s">
        <v>17</v>
      </c>
      <c r="J21" s="6" t="s">
        <v>18</v>
      </c>
      <c r="K21" s="7" t="s">
        <v>19</v>
      </c>
      <c r="L21" s="7" t="s">
        <v>64</v>
      </c>
      <c r="M21" s="6" t="s">
        <v>28</v>
      </c>
      <c r="N21" s="6">
        <v>4</v>
      </c>
    </row>
    <row r="22" spans="1:14" x14ac:dyDescent="0.25">
      <c r="A22" s="6">
        <v>24481</v>
      </c>
      <c r="B22" s="7" t="s">
        <v>65</v>
      </c>
      <c r="C22" s="6" t="s">
        <v>15</v>
      </c>
      <c r="D22" s="8">
        <v>1700000</v>
      </c>
      <c r="E22" s="9">
        <v>44270</v>
      </c>
      <c r="F22" s="9"/>
      <c r="G22" s="6"/>
      <c r="H22" s="7" t="s">
        <v>43</v>
      </c>
      <c r="I22" s="6" t="s">
        <v>17</v>
      </c>
      <c r="J22" s="6" t="s">
        <v>18</v>
      </c>
      <c r="K22" s="7" t="s">
        <v>19</v>
      </c>
      <c r="L22" s="7" t="s">
        <v>66</v>
      </c>
      <c r="M22" s="6" t="s">
        <v>21</v>
      </c>
      <c r="N22" s="6">
        <v>12</v>
      </c>
    </row>
    <row r="23" spans="1:14" x14ac:dyDescent="0.25">
      <c r="A23" s="6">
        <v>24603</v>
      </c>
      <c r="B23" s="7" t="s">
        <v>67</v>
      </c>
      <c r="C23" s="6" t="s">
        <v>15</v>
      </c>
      <c r="D23" s="8">
        <v>1866000</v>
      </c>
      <c r="E23" s="9">
        <v>44349</v>
      </c>
      <c r="F23" s="9"/>
      <c r="G23" s="6"/>
      <c r="H23" s="7" t="s">
        <v>43</v>
      </c>
      <c r="I23" s="6" t="s">
        <v>17</v>
      </c>
      <c r="J23" s="6" t="s">
        <v>18</v>
      </c>
      <c r="K23" s="7" t="s">
        <v>19</v>
      </c>
      <c r="L23" s="7" t="s">
        <v>68</v>
      </c>
      <c r="M23" s="6" t="s">
        <v>21</v>
      </c>
      <c r="N23" s="6">
        <v>6</v>
      </c>
    </row>
    <row r="24" spans="1:14" x14ac:dyDescent="0.25">
      <c r="A24" s="6">
        <v>24633</v>
      </c>
      <c r="B24" s="7" t="s">
        <v>69</v>
      </c>
      <c r="C24" s="6" t="s">
        <v>15</v>
      </c>
      <c r="D24" s="8">
        <v>4427095</v>
      </c>
      <c r="E24" s="9">
        <v>44364</v>
      </c>
      <c r="F24" s="9">
        <v>45029</v>
      </c>
      <c r="G24" s="6">
        <v>1</v>
      </c>
      <c r="H24" s="7" t="s">
        <v>43</v>
      </c>
      <c r="I24" s="6" t="s">
        <v>17</v>
      </c>
      <c r="J24" s="6" t="s">
        <v>18</v>
      </c>
      <c r="K24" s="7" t="s">
        <v>19</v>
      </c>
      <c r="L24" s="7" t="s">
        <v>70</v>
      </c>
      <c r="M24" s="6" t="s">
        <v>21</v>
      </c>
      <c r="N24" s="6">
        <v>12</v>
      </c>
    </row>
    <row r="25" spans="1:14" x14ac:dyDescent="0.25">
      <c r="A25" s="6">
        <v>24938</v>
      </c>
      <c r="B25" s="7" t="s">
        <v>71</v>
      </c>
      <c r="C25" s="6" t="s">
        <v>72</v>
      </c>
      <c r="D25" s="8">
        <v>485400</v>
      </c>
      <c r="E25" s="9">
        <v>44445</v>
      </c>
      <c r="F25" s="9"/>
      <c r="G25" s="6"/>
      <c r="H25" s="7" t="s">
        <v>43</v>
      </c>
      <c r="I25" s="6" t="s">
        <v>17</v>
      </c>
      <c r="J25" s="6" t="s">
        <v>18</v>
      </c>
      <c r="K25" s="7" t="s">
        <v>19</v>
      </c>
      <c r="L25" s="7" t="s">
        <v>73</v>
      </c>
      <c r="M25" s="6" t="s">
        <v>21</v>
      </c>
      <c r="N25" s="6">
        <v>9</v>
      </c>
    </row>
    <row r="26" spans="1:14" x14ac:dyDescent="0.25">
      <c r="A26" s="6">
        <v>25076</v>
      </c>
      <c r="B26" s="7" t="s">
        <v>74</v>
      </c>
      <c r="C26" s="6" t="s">
        <v>72</v>
      </c>
      <c r="D26" s="8">
        <v>950000</v>
      </c>
      <c r="E26" s="9">
        <v>44523</v>
      </c>
      <c r="F26" s="9"/>
      <c r="G26" s="6"/>
      <c r="H26" s="7" t="s">
        <v>43</v>
      </c>
      <c r="I26" s="6" t="s">
        <v>17</v>
      </c>
      <c r="J26" s="6" t="s">
        <v>18</v>
      </c>
      <c r="K26" s="7" t="s">
        <v>19</v>
      </c>
      <c r="L26" s="7" t="s">
        <v>75</v>
      </c>
      <c r="M26" s="6" t="s">
        <v>21</v>
      </c>
      <c r="N26" s="6">
        <v>6</v>
      </c>
    </row>
    <row r="27" spans="1:14" x14ac:dyDescent="0.25">
      <c r="A27" s="6">
        <v>25475</v>
      </c>
      <c r="B27" s="7" t="s">
        <v>76</v>
      </c>
      <c r="C27" s="6" t="s">
        <v>15</v>
      </c>
      <c r="D27" s="8">
        <v>950000</v>
      </c>
      <c r="E27" s="9">
        <v>44523</v>
      </c>
      <c r="F27" s="9"/>
      <c r="G27" s="6"/>
      <c r="H27" s="7" t="s">
        <v>43</v>
      </c>
      <c r="I27" s="6" t="s">
        <v>17</v>
      </c>
      <c r="J27" s="6" t="s">
        <v>18</v>
      </c>
      <c r="K27" s="7" t="s">
        <v>19</v>
      </c>
      <c r="L27" s="7" t="s">
        <v>77</v>
      </c>
      <c r="M27" s="6" t="s">
        <v>21</v>
      </c>
      <c r="N27" s="6">
        <v>6</v>
      </c>
    </row>
    <row r="28" spans="1:14" x14ac:dyDescent="0.25">
      <c r="A28" s="6">
        <v>25540</v>
      </c>
      <c r="B28" s="7" t="s">
        <v>78</v>
      </c>
      <c r="C28" s="6" t="s">
        <v>15</v>
      </c>
      <c r="D28" s="8">
        <v>3000000</v>
      </c>
      <c r="E28" s="9">
        <v>44588</v>
      </c>
      <c r="F28" s="9">
        <v>45057</v>
      </c>
      <c r="G28" s="6">
        <v>1</v>
      </c>
      <c r="H28" s="7" t="s">
        <v>43</v>
      </c>
      <c r="I28" s="6" t="s">
        <v>17</v>
      </c>
      <c r="J28" s="6" t="s">
        <v>18</v>
      </c>
      <c r="K28" s="7" t="s">
        <v>19</v>
      </c>
      <c r="L28" s="7" t="s">
        <v>79</v>
      </c>
      <c r="M28" s="6" t="s">
        <v>21</v>
      </c>
      <c r="N28" s="6">
        <v>15</v>
      </c>
    </row>
    <row r="29" spans="1:14" x14ac:dyDescent="0.25">
      <c r="A29" s="6">
        <v>25763</v>
      </c>
      <c r="B29" s="7" t="s">
        <v>80</v>
      </c>
      <c r="C29" s="6" t="s">
        <v>15</v>
      </c>
      <c r="D29" s="8">
        <v>3107885</v>
      </c>
      <c r="E29" s="9">
        <v>44767</v>
      </c>
      <c r="F29" s="9"/>
      <c r="G29" s="6"/>
      <c r="H29" s="7" t="s">
        <v>43</v>
      </c>
      <c r="I29" s="6" t="s">
        <v>17</v>
      </c>
      <c r="J29" s="6" t="s">
        <v>18</v>
      </c>
      <c r="K29" s="7" t="s">
        <v>19</v>
      </c>
      <c r="L29" s="7" t="s">
        <v>81</v>
      </c>
      <c r="M29" s="6" t="s">
        <v>21</v>
      </c>
      <c r="N29" s="6">
        <v>10</v>
      </c>
    </row>
    <row r="30" spans="1:14" x14ac:dyDescent="0.25">
      <c r="A30" s="6">
        <v>25776</v>
      </c>
      <c r="B30" s="7" t="s">
        <v>82</v>
      </c>
      <c r="C30" s="6" t="s">
        <v>15</v>
      </c>
      <c r="D30" s="8">
        <v>1700000</v>
      </c>
      <c r="E30" s="9">
        <v>44784</v>
      </c>
      <c r="F30" s="9"/>
      <c r="G30" s="6"/>
      <c r="H30" s="7" t="s">
        <v>43</v>
      </c>
      <c r="I30" s="6" t="s">
        <v>17</v>
      </c>
      <c r="J30" s="6" t="s">
        <v>18</v>
      </c>
      <c r="K30" s="7" t="s">
        <v>19</v>
      </c>
      <c r="L30" s="7" t="s">
        <v>83</v>
      </c>
      <c r="M30" s="6" t="s">
        <v>21</v>
      </c>
      <c r="N30" s="6">
        <v>7</v>
      </c>
    </row>
    <row r="31" spans="1:14" x14ac:dyDescent="0.25">
      <c r="A31" s="6">
        <v>25840</v>
      </c>
      <c r="B31" s="7" t="s">
        <v>84</v>
      </c>
      <c r="C31" s="6" t="s">
        <v>15</v>
      </c>
      <c r="D31" s="8">
        <v>1358900</v>
      </c>
      <c r="E31" s="9">
        <v>44965</v>
      </c>
      <c r="F31" s="9">
        <v>45068</v>
      </c>
      <c r="G31" s="6">
        <v>1</v>
      </c>
      <c r="H31" s="7" t="s">
        <v>43</v>
      </c>
      <c r="I31" s="6" t="s">
        <v>17</v>
      </c>
      <c r="J31" s="6" t="s">
        <v>18</v>
      </c>
      <c r="K31" s="7" t="s">
        <v>19</v>
      </c>
      <c r="L31" s="7" t="s">
        <v>85</v>
      </c>
      <c r="M31" s="6" t="s">
        <v>21</v>
      </c>
      <c r="N31" s="6">
        <v>6</v>
      </c>
    </row>
    <row r="32" spans="1:14" x14ac:dyDescent="0.25">
      <c r="A32" s="6">
        <v>25929</v>
      </c>
      <c r="B32" s="7" t="s">
        <v>86</v>
      </c>
      <c r="C32" s="6" t="s">
        <v>15</v>
      </c>
      <c r="D32" s="8">
        <v>2298704</v>
      </c>
      <c r="E32" s="9">
        <v>44909</v>
      </c>
      <c r="F32" s="9"/>
      <c r="G32" s="6"/>
      <c r="H32" s="7" t="s">
        <v>43</v>
      </c>
      <c r="I32" s="6" t="s">
        <v>17</v>
      </c>
      <c r="J32" s="6" t="s">
        <v>18</v>
      </c>
      <c r="K32" s="7" t="s">
        <v>19</v>
      </c>
      <c r="L32" s="7" t="s">
        <v>87</v>
      </c>
      <c r="M32" s="6" t="s">
        <v>21</v>
      </c>
      <c r="N32" s="6">
        <v>8</v>
      </c>
    </row>
    <row r="33" spans="1:14" x14ac:dyDescent="0.25">
      <c r="A33" s="6">
        <v>25962</v>
      </c>
      <c r="B33" s="7" t="s">
        <v>88</v>
      </c>
      <c r="C33" s="6" t="s">
        <v>15</v>
      </c>
      <c r="D33" s="8">
        <v>3000000</v>
      </c>
      <c r="E33" s="9">
        <v>45021</v>
      </c>
      <c r="F33" s="9"/>
      <c r="G33" s="6"/>
      <c r="H33" s="7" t="s">
        <v>43</v>
      </c>
      <c r="I33" s="6" t="s">
        <v>17</v>
      </c>
      <c r="J33" s="6" t="s">
        <v>18</v>
      </c>
      <c r="K33" s="7" t="s">
        <v>19</v>
      </c>
      <c r="L33" s="7" t="s">
        <v>89</v>
      </c>
      <c r="M33" s="6" t="s">
        <v>21</v>
      </c>
      <c r="N33" s="6">
        <v>12</v>
      </c>
    </row>
    <row r="34" spans="1:14" x14ac:dyDescent="0.25">
      <c r="A34" s="6">
        <v>26027</v>
      </c>
      <c r="B34" s="7" t="s">
        <v>90</v>
      </c>
      <c r="C34" s="6" t="s">
        <v>15</v>
      </c>
      <c r="D34" s="8">
        <v>1660000</v>
      </c>
      <c r="E34" s="9">
        <v>45012</v>
      </c>
      <c r="F34" s="9"/>
      <c r="G34" s="6"/>
      <c r="H34" s="7" t="s">
        <v>43</v>
      </c>
      <c r="I34" s="6" t="s">
        <v>17</v>
      </c>
      <c r="J34" s="6" t="s">
        <v>18</v>
      </c>
      <c r="K34" s="7" t="s">
        <v>19</v>
      </c>
      <c r="L34" s="7" t="s">
        <v>91</v>
      </c>
      <c r="M34" s="6" t="s">
        <v>21</v>
      </c>
      <c r="N34" s="6">
        <v>6</v>
      </c>
    </row>
    <row r="35" spans="1:14" x14ac:dyDescent="0.25">
      <c r="A35" s="6">
        <v>25783</v>
      </c>
      <c r="B35" s="7" t="s">
        <v>92</v>
      </c>
      <c r="C35" s="6" t="s">
        <v>15</v>
      </c>
      <c r="D35" s="8">
        <v>2615059</v>
      </c>
      <c r="E35" s="9">
        <v>44853</v>
      </c>
      <c r="F35" s="9"/>
      <c r="G35" s="6"/>
      <c r="H35" s="7" t="s">
        <v>43</v>
      </c>
      <c r="I35" s="6" t="s">
        <v>17</v>
      </c>
      <c r="J35" s="6" t="s">
        <v>18</v>
      </c>
      <c r="K35" s="7" t="s">
        <v>19</v>
      </c>
      <c r="L35" s="7" t="s">
        <v>93</v>
      </c>
      <c r="M35" s="6" t="s">
        <v>21</v>
      </c>
      <c r="N35" s="6">
        <v>12</v>
      </c>
    </row>
    <row r="36" spans="1:14" x14ac:dyDescent="0.25">
      <c r="A36" s="6">
        <v>26513</v>
      </c>
      <c r="B36" s="7" t="s">
        <v>94</v>
      </c>
      <c r="C36" s="6" t="s">
        <v>15</v>
      </c>
      <c r="D36" s="8">
        <v>1500000</v>
      </c>
      <c r="E36" s="9">
        <v>45000</v>
      </c>
      <c r="F36" s="9"/>
      <c r="G36" s="6"/>
      <c r="H36" s="7" t="s">
        <v>43</v>
      </c>
      <c r="I36" s="6" t="s">
        <v>17</v>
      </c>
      <c r="J36" s="6" t="s">
        <v>18</v>
      </c>
      <c r="K36" s="7" t="s">
        <v>19</v>
      </c>
      <c r="L36" s="7" t="s">
        <v>95</v>
      </c>
      <c r="M36" s="6" t="s">
        <v>21</v>
      </c>
      <c r="N36" s="6">
        <v>7</v>
      </c>
    </row>
    <row r="37" spans="1:14" x14ac:dyDescent="0.25">
      <c r="A37" s="6">
        <v>26578</v>
      </c>
      <c r="B37" s="7" t="s">
        <v>96</v>
      </c>
      <c r="C37" s="6" t="s">
        <v>15</v>
      </c>
      <c r="D37" s="8">
        <v>3500000</v>
      </c>
      <c r="E37" s="9">
        <v>45029</v>
      </c>
      <c r="F37" s="9"/>
      <c r="G37" s="6"/>
      <c r="H37" s="7" t="s">
        <v>43</v>
      </c>
      <c r="I37" s="6" t="s">
        <v>17</v>
      </c>
      <c r="J37" s="6" t="s">
        <v>18</v>
      </c>
      <c r="K37" s="7" t="s">
        <v>19</v>
      </c>
      <c r="L37" s="7" t="s">
        <v>97</v>
      </c>
      <c r="M37" s="6" t="s">
        <v>21</v>
      </c>
      <c r="N37" s="6">
        <v>10</v>
      </c>
    </row>
    <row r="38" spans="1:14" x14ac:dyDescent="0.25">
      <c r="A38" s="6">
        <v>275</v>
      </c>
      <c r="B38" s="7" t="s">
        <v>98</v>
      </c>
      <c r="C38" s="6" t="s">
        <v>15</v>
      </c>
      <c r="D38" s="8">
        <v>1000000</v>
      </c>
      <c r="E38" s="9">
        <v>43769</v>
      </c>
      <c r="F38" s="9"/>
      <c r="G38" s="6"/>
      <c r="H38" s="7" t="s">
        <v>99</v>
      </c>
      <c r="I38" s="6" t="s">
        <v>17</v>
      </c>
      <c r="J38" s="6" t="s">
        <v>18</v>
      </c>
      <c r="K38" s="7" t="s">
        <v>19</v>
      </c>
      <c r="L38" s="7" t="s">
        <v>100</v>
      </c>
      <c r="M38" s="6" t="s">
        <v>21</v>
      </c>
      <c r="N38" s="6">
        <v>6</v>
      </c>
    </row>
    <row r="39" spans="1:14" x14ac:dyDescent="0.25">
      <c r="A39" s="6">
        <v>25129</v>
      </c>
      <c r="B39" s="7" t="s">
        <v>101</v>
      </c>
      <c r="C39" s="6" t="s">
        <v>15</v>
      </c>
      <c r="D39" s="8">
        <v>1300000</v>
      </c>
      <c r="E39" s="9">
        <v>44566</v>
      </c>
      <c r="F39" s="9">
        <v>44657</v>
      </c>
      <c r="G39" s="6">
        <v>1</v>
      </c>
      <c r="H39" s="7" t="s">
        <v>99</v>
      </c>
      <c r="I39" s="6" t="s">
        <v>17</v>
      </c>
      <c r="J39" s="6" t="s">
        <v>18</v>
      </c>
      <c r="K39" s="7" t="s">
        <v>19</v>
      </c>
      <c r="L39" s="7" t="s">
        <v>102</v>
      </c>
      <c r="M39" s="6" t="s">
        <v>21</v>
      </c>
      <c r="N39" s="6">
        <v>6</v>
      </c>
    </row>
    <row r="40" spans="1:14" x14ac:dyDescent="0.25">
      <c r="A40" s="6">
        <v>25997</v>
      </c>
      <c r="B40" s="7" t="s">
        <v>103</v>
      </c>
      <c r="C40" s="6" t="s">
        <v>15</v>
      </c>
      <c r="D40" s="8">
        <v>4000000</v>
      </c>
      <c r="E40" s="9">
        <v>44924</v>
      </c>
      <c r="F40" s="9"/>
      <c r="G40" s="6"/>
      <c r="H40" s="7" t="s">
        <v>99</v>
      </c>
      <c r="I40" s="6" t="s">
        <v>17</v>
      </c>
      <c r="J40" s="6" t="s">
        <v>18</v>
      </c>
      <c r="K40" s="7" t="s">
        <v>19</v>
      </c>
      <c r="L40" s="7" t="s">
        <v>104</v>
      </c>
      <c r="M40" s="6" t="s">
        <v>21</v>
      </c>
      <c r="N40" s="6">
        <v>12</v>
      </c>
    </row>
    <row r="41" spans="1:14" x14ac:dyDescent="0.25">
      <c r="A41" s="6">
        <v>44</v>
      </c>
      <c r="B41" s="7" t="s">
        <v>105</v>
      </c>
      <c r="C41" s="6" t="s">
        <v>15</v>
      </c>
      <c r="D41" s="8">
        <v>2297600</v>
      </c>
      <c r="E41" s="9">
        <v>43654</v>
      </c>
      <c r="F41" s="9">
        <v>44278</v>
      </c>
      <c r="G41" s="6"/>
      <c r="H41" s="7" t="s">
        <v>106</v>
      </c>
      <c r="I41" s="6" t="s">
        <v>107</v>
      </c>
      <c r="J41" s="6" t="s">
        <v>18</v>
      </c>
      <c r="K41" s="7" t="s">
        <v>19</v>
      </c>
      <c r="L41" s="7" t="s">
        <v>108</v>
      </c>
      <c r="M41" s="6" t="s">
        <v>21</v>
      </c>
      <c r="N41" s="6">
        <v>8</v>
      </c>
    </row>
    <row r="42" spans="1:14" x14ac:dyDescent="0.25">
      <c r="A42" s="6">
        <v>25263</v>
      </c>
      <c r="B42" s="7" t="s">
        <v>109</v>
      </c>
      <c r="C42" s="6" t="s">
        <v>15</v>
      </c>
      <c r="D42" s="8">
        <v>3084000</v>
      </c>
      <c r="E42" s="9">
        <v>44503</v>
      </c>
      <c r="F42" s="9">
        <v>45029</v>
      </c>
      <c r="G42" s="6">
        <v>1</v>
      </c>
      <c r="H42" s="7" t="s">
        <v>106</v>
      </c>
      <c r="I42" s="6" t="s">
        <v>107</v>
      </c>
      <c r="J42" s="6" t="s">
        <v>18</v>
      </c>
      <c r="K42" s="7" t="s">
        <v>19</v>
      </c>
      <c r="L42" s="7" t="s">
        <v>110</v>
      </c>
      <c r="M42" s="6" t="s">
        <v>21</v>
      </c>
      <c r="N42" s="6">
        <v>16</v>
      </c>
    </row>
    <row r="43" spans="1:14" x14ac:dyDescent="0.25">
      <c r="A43" s="6">
        <v>25717</v>
      </c>
      <c r="B43" s="7" t="s">
        <v>111</v>
      </c>
      <c r="C43" s="6" t="s">
        <v>112</v>
      </c>
      <c r="D43" s="8">
        <v>425980</v>
      </c>
      <c r="E43" s="9">
        <v>44742</v>
      </c>
      <c r="F43" s="9"/>
      <c r="G43" s="6"/>
      <c r="H43" s="7" t="s">
        <v>106</v>
      </c>
      <c r="I43" s="6" t="s">
        <v>107</v>
      </c>
      <c r="J43" s="6" t="s">
        <v>18</v>
      </c>
      <c r="K43" s="7" t="s">
        <v>19</v>
      </c>
      <c r="L43" s="7" t="s">
        <v>113</v>
      </c>
      <c r="M43" s="6" t="s">
        <v>21</v>
      </c>
      <c r="N43" s="6">
        <v>14</v>
      </c>
    </row>
    <row r="44" spans="1:14" x14ac:dyDescent="0.25">
      <c r="A44" s="6">
        <v>25785</v>
      </c>
      <c r="B44" s="7" t="s">
        <v>114</v>
      </c>
      <c r="C44" s="6" t="s">
        <v>15</v>
      </c>
      <c r="D44" s="8">
        <v>4060761</v>
      </c>
      <c r="E44" s="9">
        <v>44776</v>
      </c>
      <c r="F44" s="9"/>
      <c r="G44" s="6"/>
      <c r="H44" s="7" t="s">
        <v>106</v>
      </c>
      <c r="I44" s="6" t="s">
        <v>107</v>
      </c>
      <c r="J44" s="6" t="s">
        <v>18</v>
      </c>
      <c r="K44" s="7" t="s">
        <v>19</v>
      </c>
      <c r="L44" s="7" t="s">
        <v>115</v>
      </c>
      <c r="M44" s="6" t="s">
        <v>21</v>
      </c>
      <c r="N44" s="6">
        <v>13</v>
      </c>
    </row>
    <row r="45" spans="1:14" x14ac:dyDescent="0.25">
      <c r="A45" s="6">
        <v>25808</v>
      </c>
      <c r="B45" s="7" t="s">
        <v>116</v>
      </c>
      <c r="C45" s="6" t="s">
        <v>15</v>
      </c>
      <c r="D45" s="8">
        <v>3339837</v>
      </c>
      <c r="E45" s="9">
        <v>44878</v>
      </c>
      <c r="F45" s="9"/>
      <c r="G45" s="6"/>
      <c r="H45" s="7" t="s">
        <v>106</v>
      </c>
      <c r="I45" s="6" t="s">
        <v>107</v>
      </c>
      <c r="J45" s="6" t="s">
        <v>18</v>
      </c>
      <c r="K45" s="7" t="s">
        <v>19</v>
      </c>
      <c r="L45" s="7" t="s">
        <v>117</v>
      </c>
      <c r="M45" s="6" t="s">
        <v>21</v>
      </c>
      <c r="N45" s="6">
        <v>11</v>
      </c>
    </row>
    <row r="46" spans="1:14" x14ac:dyDescent="0.25">
      <c r="A46" s="6">
        <v>26282</v>
      </c>
      <c r="B46" s="7" t="s">
        <v>118</v>
      </c>
      <c r="C46" s="6" t="s">
        <v>15</v>
      </c>
      <c r="D46" s="8">
        <v>4199790</v>
      </c>
      <c r="E46" s="9">
        <v>44940</v>
      </c>
      <c r="F46" s="9"/>
      <c r="G46" s="6"/>
      <c r="H46" s="7" t="s">
        <v>106</v>
      </c>
      <c r="I46" s="6" t="s">
        <v>107</v>
      </c>
      <c r="J46" s="6" t="s">
        <v>18</v>
      </c>
      <c r="K46" s="7" t="s">
        <v>19</v>
      </c>
      <c r="L46" s="7" t="s">
        <v>119</v>
      </c>
      <c r="M46" s="6" t="s">
        <v>21</v>
      </c>
      <c r="N46" s="6">
        <v>12</v>
      </c>
    </row>
    <row r="47" spans="1:14" x14ac:dyDescent="0.25">
      <c r="A47" s="6">
        <v>101</v>
      </c>
      <c r="B47" s="7" t="s">
        <v>120</v>
      </c>
      <c r="C47" s="6" t="s">
        <v>15</v>
      </c>
      <c r="D47" s="8">
        <v>3590000</v>
      </c>
      <c r="E47" s="9">
        <v>43699</v>
      </c>
      <c r="F47" s="9">
        <v>44423</v>
      </c>
      <c r="G47" s="6">
        <v>2</v>
      </c>
      <c r="H47" s="7" t="s">
        <v>121</v>
      </c>
      <c r="I47" s="6" t="s">
        <v>107</v>
      </c>
      <c r="J47" s="6" t="s">
        <v>18</v>
      </c>
      <c r="K47" s="7" t="s">
        <v>19</v>
      </c>
      <c r="L47" s="7" t="s">
        <v>122</v>
      </c>
      <c r="M47" s="6" t="s">
        <v>21</v>
      </c>
      <c r="N47" s="6">
        <v>10</v>
      </c>
    </row>
    <row r="48" spans="1:14" x14ac:dyDescent="0.25">
      <c r="A48" s="6">
        <v>245</v>
      </c>
      <c r="B48" s="7" t="s">
        <v>123</v>
      </c>
      <c r="C48" s="6" t="s">
        <v>15</v>
      </c>
      <c r="D48" s="8">
        <v>3350000</v>
      </c>
      <c r="E48" s="9">
        <v>43723</v>
      </c>
      <c r="F48" s="9">
        <v>44468</v>
      </c>
      <c r="G48" s="6">
        <v>2</v>
      </c>
      <c r="H48" s="7" t="s">
        <v>121</v>
      </c>
      <c r="I48" s="6" t="s">
        <v>107</v>
      </c>
      <c r="J48" s="6" t="s">
        <v>18</v>
      </c>
      <c r="K48" s="7" t="s">
        <v>19</v>
      </c>
      <c r="L48" s="7" t="s">
        <v>124</v>
      </c>
      <c r="M48" s="6" t="s">
        <v>21</v>
      </c>
      <c r="N48" s="6">
        <v>7</v>
      </c>
    </row>
    <row r="49" spans="1:14" x14ac:dyDescent="0.25">
      <c r="A49" s="6">
        <v>1047</v>
      </c>
      <c r="B49" s="7" t="s">
        <v>125</v>
      </c>
      <c r="C49" s="6" t="s">
        <v>15</v>
      </c>
      <c r="D49" s="8">
        <v>5000000</v>
      </c>
      <c r="E49" s="9">
        <v>44055</v>
      </c>
      <c r="F49" s="9">
        <v>44165</v>
      </c>
      <c r="G49" s="6"/>
      <c r="H49" s="7" t="s">
        <v>121</v>
      </c>
      <c r="I49" s="6" t="s">
        <v>107</v>
      </c>
      <c r="J49" s="6" t="s">
        <v>18</v>
      </c>
      <c r="K49" s="7" t="s">
        <v>19</v>
      </c>
      <c r="L49" s="7" t="s">
        <v>126</v>
      </c>
      <c r="M49" s="6" t="s">
        <v>21</v>
      </c>
      <c r="N49" s="6">
        <v>21</v>
      </c>
    </row>
    <row r="50" spans="1:14" x14ac:dyDescent="0.25">
      <c r="A50" s="6">
        <v>1137</v>
      </c>
      <c r="B50" s="7" t="s">
        <v>127</v>
      </c>
      <c r="C50" s="6" t="s">
        <v>15</v>
      </c>
      <c r="D50" s="8">
        <v>5000000</v>
      </c>
      <c r="E50" s="9">
        <v>44111</v>
      </c>
      <c r="F50" s="9"/>
      <c r="G50" s="6"/>
      <c r="H50" s="7" t="s">
        <v>121</v>
      </c>
      <c r="I50" s="6" t="s">
        <v>128</v>
      </c>
      <c r="J50" s="6" t="s">
        <v>18</v>
      </c>
      <c r="K50" s="7" t="s">
        <v>19</v>
      </c>
      <c r="L50" s="7" t="s">
        <v>129</v>
      </c>
      <c r="M50" s="6" t="s">
        <v>21</v>
      </c>
      <c r="N50" s="6">
        <v>23</v>
      </c>
    </row>
    <row r="51" spans="1:14" x14ac:dyDescent="0.25">
      <c r="A51" s="6">
        <v>25166</v>
      </c>
      <c r="B51" s="7" t="s">
        <v>130</v>
      </c>
      <c r="C51" s="6" t="s">
        <v>15</v>
      </c>
      <c r="D51" s="8">
        <v>3150000</v>
      </c>
      <c r="E51" s="9">
        <v>44503</v>
      </c>
      <c r="F51" s="9"/>
      <c r="G51" s="6"/>
      <c r="H51" s="7" t="s">
        <v>121</v>
      </c>
      <c r="I51" s="6" t="s">
        <v>107</v>
      </c>
      <c r="J51" s="6" t="s">
        <v>18</v>
      </c>
      <c r="K51" s="7" t="s">
        <v>19</v>
      </c>
      <c r="L51" s="7" t="s">
        <v>131</v>
      </c>
      <c r="M51" s="6" t="s">
        <v>21</v>
      </c>
      <c r="N51" s="6">
        <v>9</v>
      </c>
    </row>
    <row r="52" spans="1:14" x14ac:dyDescent="0.25">
      <c r="A52" s="6">
        <v>25200</v>
      </c>
      <c r="B52" s="7" t="s">
        <v>132</v>
      </c>
      <c r="C52" s="6" t="s">
        <v>15</v>
      </c>
      <c r="D52" s="8">
        <v>1492900</v>
      </c>
      <c r="E52" s="9">
        <v>44475</v>
      </c>
      <c r="F52" s="9"/>
      <c r="G52" s="6"/>
      <c r="H52" s="7" t="s">
        <v>121</v>
      </c>
      <c r="I52" s="6" t="s">
        <v>107</v>
      </c>
      <c r="J52" s="6" t="s">
        <v>18</v>
      </c>
      <c r="K52" s="7" t="s">
        <v>19</v>
      </c>
      <c r="L52" s="7" t="s">
        <v>133</v>
      </c>
      <c r="M52" s="6" t="s">
        <v>21</v>
      </c>
      <c r="N52" s="6">
        <v>6</v>
      </c>
    </row>
    <row r="53" spans="1:14" x14ac:dyDescent="0.25">
      <c r="A53" s="6">
        <v>25447</v>
      </c>
      <c r="B53" s="7" t="s">
        <v>134</v>
      </c>
      <c r="C53" s="6" t="s">
        <v>72</v>
      </c>
      <c r="D53" s="8">
        <v>987580</v>
      </c>
      <c r="E53" s="9">
        <v>44524</v>
      </c>
      <c r="F53" s="9"/>
      <c r="G53" s="6"/>
      <c r="H53" s="7" t="s">
        <v>121</v>
      </c>
      <c r="I53" s="6" t="s">
        <v>107</v>
      </c>
      <c r="J53" s="6" t="s">
        <v>18</v>
      </c>
      <c r="K53" s="7" t="s">
        <v>19</v>
      </c>
      <c r="L53" s="7" t="s">
        <v>135</v>
      </c>
      <c r="M53" s="6" t="s">
        <v>21</v>
      </c>
      <c r="N53" s="6">
        <v>5</v>
      </c>
    </row>
    <row r="54" spans="1:14" x14ac:dyDescent="0.25">
      <c r="A54" s="6">
        <v>25906</v>
      </c>
      <c r="B54" s="7" t="s">
        <v>136</v>
      </c>
      <c r="C54" s="6" t="s">
        <v>15</v>
      </c>
      <c r="D54" s="8">
        <v>1678000</v>
      </c>
      <c r="E54" s="9">
        <v>44819</v>
      </c>
      <c r="F54" s="9">
        <v>44992</v>
      </c>
      <c r="G54" s="6">
        <v>1</v>
      </c>
      <c r="H54" s="7" t="s">
        <v>121</v>
      </c>
      <c r="I54" s="6" t="s">
        <v>107</v>
      </c>
      <c r="J54" s="6" t="s">
        <v>18</v>
      </c>
      <c r="K54" s="7" t="s">
        <v>19</v>
      </c>
      <c r="L54" s="7" t="s">
        <v>137</v>
      </c>
      <c r="M54" s="6" t="s">
        <v>21</v>
      </c>
      <c r="N54" s="6">
        <v>7</v>
      </c>
    </row>
    <row r="55" spans="1:14" x14ac:dyDescent="0.25">
      <c r="A55" s="6">
        <v>25970</v>
      </c>
      <c r="B55" s="7" t="s">
        <v>138</v>
      </c>
      <c r="C55" s="6" t="s">
        <v>15</v>
      </c>
      <c r="D55" s="8">
        <v>1933000</v>
      </c>
      <c r="E55" s="9">
        <v>44915</v>
      </c>
      <c r="F55" s="9"/>
      <c r="G55" s="6"/>
      <c r="H55" s="7" t="s">
        <v>121</v>
      </c>
      <c r="I55" s="6" t="s">
        <v>107</v>
      </c>
      <c r="J55" s="6" t="s">
        <v>18</v>
      </c>
      <c r="K55" s="7" t="s">
        <v>19</v>
      </c>
      <c r="L55" s="7" t="s">
        <v>139</v>
      </c>
      <c r="M55" s="6" t="s">
        <v>21</v>
      </c>
      <c r="N55" s="6">
        <v>6</v>
      </c>
    </row>
    <row r="56" spans="1:14" x14ac:dyDescent="0.25">
      <c r="A56" s="6">
        <v>26148</v>
      </c>
      <c r="B56" s="7" t="s">
        <v>140</v>
      </c>
      <c r="C56" s="6" t="s">
        <v>15</v>
      </c>
      <c r="D56" s="8">
        <v>1416030</v>
      </c>
      <c r="E56" s="9">
        <v>44938</v>
      </c>
      <c r="F56" s="9"/>
      <c r="G56" s="6"/>
      <c r="H56" s="7" t="s">
        <v>121</v>
      </c>
      <c r="I56" s="6" t="s">
        <v>107</v>
      </c>
      <c r="J56" s="6" t="s">
        <v>18</v>
      </c>
      <c r="K56" s="7" t="s">
        <v>19</v>
      </c>
      <c r="L56" s="7" t="s">
        <v>139</v>
      </c>
      <c r="M56" s="6" t="s">
        <v>21</v>
      </c>
      <c r="N56" s="6">
        <v>6</v>
      </c>
    </row>
    <row r="57" spans="1:14" x14ac:dyDescent="0.25">
      <c r="A57" s="6">
        <v>569</v>
      </c>
      <c r="B57" s="7" t="s">
        <v>141</v>
      </c>
      <c r="C57" s="6" t="s">
        <v>15</v>
      </c>
      <c r="D57" s="8">
        <v>994900</v>
      </c>
      <c r="E57" s="9">
        <v>43818</v>
      </c>
      <c r="F57" s="9">
        <v>44957</v>
      </c>
      <c r="G57" s="6">
        <v>2</v>
      </c>
      <c r="H57" s="7" t="s">
        <v>142</v>
      </c>
      <c r="I57" s="6" t="s">
        <v>107</v>
      </c>
      <c r="J57" s="6" t="s">
        <v>18</v>
      </c>
      <c r="K57" s="7" t="s">
        <v>19</v>
      </c>
      <c r="L57" s="7" t="s">
        <v>143</v>
      </c>
      <c r="M57" s="6" t="s">
        <v>21</v>
      </c>
      <c r="N57" s="6">
        <v>8</v>
      </c>
    </row>
    <row r="58" spans="1:14" x14ac:dyDescent="0.25">
      <c r="A58" s="6">
        <v>24730</v>
      </c>
      <c r="B58" s="7" t="s">
        <v>144</v>
      </c>
      <c r="C58" s="6" t="s">
        <v>15</v>
      </c>
      <c r="D58" s="8">
        <v>1047000</v>
      </c>
      <c r="E58" s="9">
        <v>44354</v>
      </c>
      <c r="F58" s="9">
        <v>45034</v>
      </c>
      <c r="G58" s="6">
        <v>1</v>
      </c>
      <c r="H58" s="7" t="s">
        <v>145</v>
      </c>
      <c r="I58" s="6" t="s">
        <v>107</v>
      </c>
      <c r="J58" s="6" t="s">
        <v>18</v>
      </c>
      <c r="K58" s="7" t="s">
        <v>19</v>
      </c>
      <c r="L58" s="7" t="s">
        <v>146</v>
      </c>
      <c r="M58" s="6" t="s">
        <v>21</v>
      </c>
      <c r="N58" s="6">
        <v>6</v>
      </c>
    </row>
    <row r="59" spans="1:14" x14ac:dyDescent="0.25">
      <c r="A59" s="6">
        <v>25765</v>
      </c>
      <c r="B59" s="7" t="s">
        <v>147</v>
      </c>
      <c r="C59" s="6" t="s">
        <v>15</v>
      </c>
      <c r="D59" s="8">
        <v>5000000</v>
      </c>
      <c r="E59" s="9">
        <v>44833</v>
      </c>
      <c r="F59" s="9"/>
      <c r="G59" s="6"/>
      <c r="H59" s="7" t="s">
        <v>145</v>
      </c>
      <c r="I59" s="6" t="s">
        <v>107</v>
      </c>
      <c r="J59" s="6" t="s">
        <v>18</v>
      </c>
      <c r="K59" s="7" t="s">
        <v>19</v>
      </c>
      <c r="L59" s="7" t="s">
        <v>148</v>
      </c>
      <c r="M59" s="6" t="s">
        <v>21</v>
      </c>
      <c r="N59" s="6">
        <v>20</v>
      </c>
    </row>
    <row r="60" spans="1:14" x14ac:dyDescent="0.25">
      <c r="A60" s="6">
        <v>470</v>
      </c>
      <c r="B60" s="7" t="s">
        <v>149</v>
      </c>
      <c r="C60" s="6" t="s">
        <v>15</v>
      </c>
      <c r="D60" s="8">
        <v>1900000</v>
      </c>
      <c r="E60" s="9">
        <v>43786</v>
      </c>
      <c r="F60" s="9"/>
      <c r="G60" s="6"/>
      <c r="H60" s="7" t="s">
        <v>150</v>
      </c>
      <c r="I60" s="6" t="s">
        <v>107</v>
      </c>
      <c r="J60" s="6" t="s">
        <v>18</v>
      </c>
      <c r="K60" s="7" t="s">
        <v>19</v>
      </c>
      <c r="L60" s="7" t="s">
        <v>151</v>
      </c>
      <c r="M60" s="6" t="s">
        <v>21</v>
      </c>
      <c r="N60" s="6">
        <v>6</v>
      </c>
    </row>
    <row r="61" spans="1:14" x14ac:dyDescent="0.25">
      <c r="A61" s="6">
        <v>702</v>
      </c>
      <c r="B61" s="7" t="s">
        <v>152</v>
      </c>
      <c r="C61" s="6" t="s">
        <v>15</v>
      </c>
      <c r="D61" s="8">
        <v>3616360</v>
      </c>
      <c r="E61" s="9">
        <v>43846</v>
      </c>
      <c r="F61" s="9">
        <v>44559</v>
      </c>
      <c r="G61" s="6">
        <v>3</v>
      </c>
      <c r="H61" s="7" t="s">
        <v>150</v>
      </c>
      <c r="I61" s="6" t="s">
        <v>107</v>
      </c>
      <c r="J61" s="6" t="s">
        <v>18</v>
      </c>
      <c r="K61" s="7" t="s">
        <v>19</v>
      </c>
      <c r="L61" s="7" t="s">
        <v>153</v>
      </c>
      <c r="M61" s="6" t="s">
        <v>21</v>
      </c>
      <c r="N61" s="6">
        <v>14</v>
      </c>
    </row>
    <row r="62" spans="1:14" x14ac:dyDescent="0.25">
      <c r="A62" s="6">
        <v>26376</v>
      </c>
      <c r="B62" s="7" t="s">
        <v>154</v>
      </c>
      <c r="C62" s="6" t="s">
        <v>15</v>
      </c>
      <c r="D62" s="8">
        <v>4169648</v>
      </c>
      <c r="E62" s="9">
        <v>44924</v>
      </c>
      <c r="F62" s="9"/>
      <c r="G62" s="6"/>
      <c r="H62" s="7" t="s">
        <v>150</v>
      </c>
      <c r="I62" s="6" t="s">
        <v>107</v>
      </c>
      <c r="J62" s="6" t="s">
        <v>18</v>
      </c>
      <c r="K62" s="7" t="s">
        <v>19</v>
      </c>
      <c r="L62" s="7" t="s">
        <v>155</v>
      </c>
      <c r="M62" s="6" t="s">
        <v>21</v>
      </c>
      <c r="N62" s="6">
        <v>12</v>
      </c>
    </row>
    <row r="63" spans="1:14" x14ac:dyDescent="0.25">
      <c r="A63" s="6">
        <v>25993</v>
      </c>
      <c r="B63" s="7" t="s">
        <v>156</v>
      </c>
      <c r="C63" s="6" t="s">
        <v>15</v>
      </c>
      <c r="D63" s="8">
        <v>658750</v>
      </c>
      <c r="E63" s="9">
        <v>44987</v>
      </c>
      <c r="F63" s="9"/>
      <c r="G63" s="6"/>
      <c r="H63" s="7" t="s">
        <v>157</v>
      </c>
      <c r="I63" s="6" t="s">
        <v>107</v>
      </c>
      <c r="J63" s="6" t="s">
        <v>18</v>
      </c>
      <c r="K63" s="7" t="s">
        <v>19</v>
      </c>
      <c r="L63" s="7" t="s">
        <v>85</v>
      </c>
      <c r="M63" s="6" t="s">
        <v>21</v>
      </c>
      <c r="N63" s="6">
        <v>6</v>
      </c>
    </row>
    <row r="64" spans="1:14" x14ac:dyDescent="0.25">
      <c r="A64" s="6">
        <v>339</v>
      </c>
      <c r="B64" s="7" t="s">
        <v>158</v>
      </c>
      <c r="C64" s="6" t="s">
        <v>15</v>
      </c>
      <c r="D64" s="8">
        <v>571130.44999999995</v>
      </c>
      <c r="E64" s="9">
        <v>43769</v>
      </c>
      <c r="F64" s="9">
        <v>44914</v>
      </c>
      <c r="G64" s="6">
        <v>1</v>
      </c>
      <c r="H64" s="7" t="s">
        <v>159</v>
      </c>
      <c r="I64" s="6" t="s">
        <v>107</v>
      </c>
      <c r="J64" s="6" t="s">
        <v>18</v>
      </c>
      <c r="K64" s="7" t="s">
        <v>19</v>
      </c>
      <c r="L64" s="7" t="s">
        <v>160</v>
      </c>
      <c r="M64" s="6" t="s">
        <v>21</v>
      </c>
      <c r="N64" s="6">
        <v>5</v>
      </c>
    </row>
    <row r="65" spans="1:14" x14ac:dyDescent="0.25">
      <c r="A65" s="6">
        <v>25419</v>
      </c>
      <c r="B65" s="7" t="s">
        <v>161</v>
      </c>
      <c r="C65" s="6" t="s">
        <v>15</v>
      </c>
      <c r="D65" s="8">
        <v>2295367</v>
      </c>
      <c r="E65" s="9">
        <v>44580</v>
      </c>
      <c r="F65" s="9">
        <v>44909</v>
      </c>
      <c r="G65" s="6">
        <v>2</v>
      </c>
      <c r="H65" s="7" t="s">
        <v>162</v>
      </c>
      <c r="I65" s="6" t="s">
        <v>107</v>
      </c>
      <c r="J65" s="6" t="s">
        <v>18</v>
      </c>
      <c r="K65" s="7" t="s">
        <v>19</v>
      </c>
      <c r="L65" s="7" t="s">
        <v>163</v>
      </c>
      <c r="M65" s="6" t="s">
        <v>21</v>
      </c>
      <c r="N65" s="6">
        <v>6</v>
      </c>
    </row>
    <row r="66" spans="1:14" x14ac:dyDescent="0.25">
      <c r="A66" s="6">
        <v>25856</v>
      </c>
      <c r="B66" s="7" t="s">
        <v>164</v>
      </c>
      <c r="C66" s="6" t="s">
        <v>15</v>
      </c>
      <c r="D66" s="8">
        <v>5000000</v>
      </c>
      <c r="E66" s="9">
        <v>44910</v>
      </c>
      <c r="F66" s="9"/>
      <c r="G66" s="6"/>
      <c r="H66" s="7" t="s">
        <v>162</v>
      </c>
      <c r="I66" s="6" t="s">
        <v>107</v>
      </c>
      <c r="J66" s="6" t="s">
        <v>18</v>
      </c>
      <c r="K66" s="7" t="s">
        <v>19</v>
      </c>
      <c r="L66" s="7" t="s">
        <v>165</v>
      </c>
      <c r="M66" s="6" t="s">
        <v>21</v>
      </c>
      <c r="N66" s="6">
        <v>14</v>
      </c>
    </row>
    <row r="67" spans="1:14" x14ac:dyDescent="0.25">
      <c r="A67" s="6">
        <v>24987</v>
      </c>
      <c r="B67" s="7" t="s">
        <v>166</v>
      </c>
      <c r="C67" s="6" t="s">
        <v>72</v>
      </c>
      <c r="D67" s="8">
        <v>883700</v>
      </c>
      <c r="E67" s="9">
        <v>44490</v>
      </c>
      <c r="F67" s="9"/>
      <c r="G67" s="6"/>
      <c r="H67" s="7" t="s">
        <v>167</v>
      </c>
      <c r="I67" s="6" t="s">
        <v>168</v>
      </c>
      <c r="J67" s="6" t="s">
        <v>18</v>
      </c>
      <c r="K67" s="7" t="s">
        <v>19</v>
      </c>
      <c r="L67" s="7" t="s">
        <v>169</v>
      </c>
      <c r="M67" s="6" t="s">
        <v>21</v>
      </c>
      <c r="N67" s="6">
        <v>5</v>
      </c>
    </row>
    <row r="68" spans="1:14" x14ac:dyDescent="0.25">
      <c r="A68" s="6">
        <v>26323</v>
      </c>
      <c r="B68" s="7" t="s">
        <v>170</v>
      </c>
      <c r="C68" s="6" t="s">
        <v>15</v>
      </c>
      <c r="D68" s="8">
        <v>650000</v>
      </c>
      <c r="E68" s="9">
        <v>44907</v>
      </c>
      <c r="F68" s="9"/>
      <c r="G68" s="6"/>
      <c r="H68" s="7" t="s">
        <v>167</v>
      </c>
      <c r="I68" s="6" t="s">
        <v>168</v>
      </c>
      <c r="J68" s="6" t="s">
        <v>18</v>
      </c>
      <c r="K68" s="7" t="s">
        <v>19</v>
      </c>
      <c r="L68" s="7" t="s">
        <v>171</v>
      </c>
      <c r="M68" s="6" t="s">
        <v>21</v>
      </c>
      <c r="N68" s="6">
        <v>6</v>
      </c>
    </row>
    <row r="69" spans="1:14" x14ac:dyDescent="0.25">
      <c r="A69" s="6">
        <v>26550</v>
      </c>
      <c r="B69" s="7" t="s">
        <v>172</v>
      </c>
      <c r="C69" s="6" t="s">
        <v>15</v>
      </c>
      <c r="D69" s="8">
        <v>3850000</v>
      </c>
      <c r="E69" s="9">
        <v>44952</v>
      </c>
      <c r="F69" s="9"/>
      <c r="G69" s="6"/>
      <c r="H69" s="7" t="s">
        <v>173</v>
      </c>
      <c r="I69" s="6" t="s">
        <v>168</v>
      </c>
      <c r="J69" s="6" t="s">
        <v>18</v>
      </c>
      <c r="K69" s="7" t="s">
        <v>19</v>
      </c>
      <c r="L69" s="7" t="s">
        <v>174</v>
      </c>
      <c r="M69" s="6" t="s">
        <v>21</v>
      </c>
      <c r="N69" s="6">
        <v>11</v>
      </c>
    </row>
    <row r="70" spans="1:14" x14ac:dyDescent="0.25">
      <c r="A70" s="6">
        <v>24628</v>
      </c>
      <c r="B70" s="7" t="s">
        <v>175</v>
      </c>
      <c r="C70" s="6" t="s">
        <v>15</v>
      </c>
      <c r="D70" s="8">
        <v>3145000</v>
      </c>
      <c r="E70" s="9">
        <v>44326</v>
      </c>
      <c r="F70" s="9">
        <v>45042</v>
      </c>
      <c r="G70" s="6">
        <v>2</v>
      </c>
      <c r="H70" s="7" t="s">
        <v>176</v>
      </c>
      <c r="I70" s="6" t="s">
        <v>168</v>
      </c>
      <c r="J70" s="6" t="s">
        <v>18</v>
      </c>
      <c r="K70" s="7" t="s">
        <v>19</v>
      </c>
      <c r="L70" s="7" t="s">
        <v>177</v>
      </c>
      <c r="M70" s="6" t="s">
        <v>21</v>
      </c>
      <c r="N70" s="6">
        <v>9</v>
      </c>
    </row>
    <row r="71" spans="1:14" x14ac:dyDescent="0.25">
      <c r="A71" s="6">
        <v>376</v>
      </c>
      <c r="B71" s="7" t="s">
        <v>178</v>
      </c>
      <c r="C71" s="6" t="s">
        <v>15</v>
      </c>
      <c r="D71" s="8">
        <v>1000000</v>
      </c>
      <c r="E71" s="9">
        <v>43815</v>
      </c>
      <c r="F71" s="9"/>
      <c r="G71" s="6"/>
      <c r="H71" s="7" t="s">
        <v>179</v>
      </c>
      <c r="I71" s="6" t="s">
        <v>168</v>
      </c>
      <c r="J71" s="6" t="s">
        <v>18</v>
      </c>
      <c r="K71" s="7" t="s">
        <v>19</v>
      </c>
      <c r="L71" s="7" t="s">
        <v>180</v>
      </c>
      <c r="M71" s="6" t="s">
        <v>21</v>
      </c>
      <c r="N71" s="6">
        <v>5</v>
      </c>
    </row>
    <row r="72" spans="1:14" x14ac:dyDescent="0.25">
      <c r="A72" s="6">
        <v>24794</v>
      </c>
      <c r="B72" s="7" t="s">
        <v>181</v>
      </c>
      <c r="C72" s="6" t="s">
        <v>15</v>
      </c>
      <c r="D72" s="8">
        <v>3000000</v>
      </c>
      <c r="E72" s="9">
        <v>44326</v>
      </c>
      <c r="F72" s="9"/>
      <c r="G72" s="6"/>
      <c r="H72" s="7" t="s">
        <v>179</v>
      </c>
      <c r="I72" s="6" t="s">
        <v>168</v>
      </c>
      <c r="J72" s="6" t="s">
        <v>18</v>
      </c>
      <c r="K72" s="7" t="s">
        <v>19</v>
      </c>
      <c r="L72" s="7" t="s">
        <v>91</v>
      </c>
      <c r="M72" s="6" t="s">
        <v>21</v>
      </c>
      <c r="N72" s="6">
        <v>6</v>
      </c>
    </row>
    <row r="73" spans="1:14" x14ac:dyDescent="0.25">
      <c r="A73" s="6">
        <v>25276</v>
      </c>
      <c r="B73" s="7" t="s">
        <v>182</v>
      </c>
      <c r="C73" s="6" t="s">
        <v>15</v>
      </c>
      <c r="D73" s="8">
        <v>729022</v>
      </c>
      <c r="E73" s="9">
        <v>44536</v>
      </c>
      <c r="F73" s="9"/>
      <c r="G73" s="6"/>
      <c r="H73" s="7" t="s">
        <v>179</v>
      </c>
      <c r="I73" s="6" t="s">
        <v>168</v>
      </c>
      <c r="J73" s="6" t="s">
        <v>18</v>
      </c>
      <c r="K73" s="7" t="s">
        <v>19</v>
      </c>
      <c r="L73" s="7" t="s">
        <v>183</v>
      </c>
      <c r="M73" s="6" t="s">
        <v>21</v>
      </c>
      <c r="N73" s="6">
        <v>7</v>
      </c>
    </row>
    <row r="74" spans="1:14" x14ac:dyDescent="0.25">
      <c r="A74" s="6">
        <v>848</v>
      </c>
      <c r="B74" s="7" t="s">
        <v>184</v>
      </c>
      <c r="C74" s="6" t="s">
        <v>15</v>
      </c>
      <c r="D74" s="8">
        <v>471600</v>
      </c>
      <c r="E74" s="9">
        <v>44102</v>
      </c>
      <c r="F74" s="9"/>
      <c r="G74" s="6"/>
      <c r="H74" s="7" t="s">
        <v>185</v>
      </c>
      <c r="I74" s="6" t="s">
        <v>168</v>
      </c>
      <c r="J74" s="6" t="s">
        <v>18</v>
      </c>
      <c r="K74" s="7" t="s">
        <v>186</v>
      </c>
      <c r="L74" s="7" t="s">
        <v>187</v>
      </c>
      <c r="M74" s="6" t="s">
        <v>188</v>
      </c>
      <c r="N74" s="6">
        <v>7</v>
      </c>
    </row>
    <row r="75" spans="1:14" x14ac:dyDescent="0.25">
      <c r="A75" s="6">
        <v>517</v>
      </c>
      <c r="B75" s="7" t="s">
        <v>189</v>
      </c>
      <c r="C75" s="6" t="s">
        <v>15</v>
      </c>
      <c r="D75" s="8">
        <v>1380779</v>
      </c>
      <c r="E75" s="9">
        <v>43856</v>
      </c>
      <c r="F75" s="9">
        <v>44665</v>
      </c>
      <c r="G75" s="6">
        <v>1</v>
      </c>
      <c r="H75" s="7" t="s">
        <v>190</v>
      </c>
      <c r="I75" s="6" t="s">
        <v>168</v>
      </c>
      <c r="J75" s="6" t="s">
        <v>18</v>
      </c>
      <c r="K75" s="7" t="s">
        <v>191</v>
      </c>
      <c r="L75" s="7" t="s">
        <v>192</v>
      </c>
      <c r="M75" s="6" t="s">
        <v>21</v>
      </c>
      <c r="N75" s="6">
        <v>6</v>
      </c>
    </row>
    <row r="76" spans="1:14" x14ac:dyDescent="0.25">
      <c r="A76" s="6">
        <v>25387</v>
      </c>
      <c r="B76" s="7" t="s">
        <v>193</v>
      </c>
      <c r="C76" s="6" t="s">
        <v>72</v>
      </c>
      <c r="D76" s="8">
        <v>871300</v>
      </c>
      <c r="E76" s="9">
        <v>44524</v>
      </c>
      <c r="F76" s="9"/>
      <c r="G76" s="6"/>
      <c r="H76" s="7" t="s">
        <v>194</v>
      </c>
      <c r="I76" s="6" t="s">
        <v>168</v>
      </c>
      <c r="J76" s="6" t="s">
        <v>18</v>
      </c>
      <c r="K76" s="7" t="s">
        <v>19</v>
      </c>
      <c r="L76" s="7" t="s">
        <v>195</v>
      </c>
      <c r="M76" s="6" t="s">
        <v>21</v>
      </c>
      <c r="N76" s="6">
        <v>6</v>
      </c>
    </row>
    <row r="77" spans="1:14" x14ac:dyDescent="0.25">
      <c r="A77" s="6">
        <v>26406</v>
      </c>
      <c r="B77" s="7" t="s">
        <v>196</v>
      </c>
      <c r="C77" s="6" t="s">
        <v>15</v>
      </c>
      <c r="D77" s="8">
        <v>3210100</v>
      </c>
      <c r="E77" s="9">
        <v>44980</v>
      </c>
      <c r="F77" s="9"/>
      <c r="G77" s="6"/>
      <c r="H77" s="7" t="s">
        <v>194</v>
      </c>
      <c r="I77" s="6" t="s">
        <v>168</v>
      </c>
      <c r="J77" s="6" t="s">
        <v>18</v>
      </c>
      <c r="K77" s="7" t="s">
        <v>19</v>
      </c>
      <c r="L77" s="7" t="s">
        <v>197</v>
      </c>
      <c r="M77" s="6" t="s">
        <v>21</v>
      </c>
      <c r="N77" s="6">
        <v>18</v>
      </c>
    </row>
    <row r="78" spans="1:14" x14ac:dyDescent="0.25">
      <c r="A78" s="6">
        <v>26317</v>
      </c>
      <c r="B78" s="7" t="s">
        <v>198</v>
      </c>
      <c r="C78" s="6" t="s">
        <v>15</v>
      </c>
      <c r="D78" s="8">
        <v>2000000</v>
      </c>
      <c r="E78" s="9">
        <v>44930</v>
      </c>
      <c r="F78" s="9"/>
      <c r="G78" s="6"/>
      <c r="H78" s="7" t="s">
        <v>199</v>
      </c>
      <c r="I78" s="6" t="s">
        <v>200</v>
      </c>
      <c r="J78" s="6" t="s">
        <v>18</v>
      </c>
      <c r="K78" s="7" t="s">
        <v>19</v>
      </c>
      <c r="L78" s="7" t="s">
        <v>177</v>
      </c>
      <c r="M78" s="6" t="s">
        <v>21</v>
      </c>
      <c r="N78" s="6">
        <v>9</v>
      </c>
    </row>
    <row r="79" spans="1:14" x14ac:dyDescent="0.25">
      <c r="A79" s="6">
        <v>26342</v>
      </c>
      <c r="B79" s="7" t="s">
        <v>201</v>
      </c>
      <c r="C79" s="6" t="s">
        <v>15</v>
      </c>
      <c r="D79" s="8">
        <v>1619000</v>
      </c>
      <c r="E79" s="9">
        <v>45068</v>
      </c>
      <c r="F79" s="9"/>
      <c r="G79" s="6"/>
      <c r="H79" s="7" t="s">
        <v>202</v>
      </c>
      <c r="I79" s="6" t="s">
        <v>200</v>
      </c>
      <c r="J79" s="6" t="s">
        <v>18</v>
      </c>
      <c r="K79" s="7" t="s">
        <v>19</v>
      </c>
      <c r="L79" s="7" t="s">
        <v>203</v>
      </c>
      <c r="M79" s="6" t="s">
        <v>21</v>
      </c>
      <c r="N79" s="6">
        <v>7</v>
      </c>
    </row>
    <row r="80" spans="1:14" x14ac:dyDescent="0.25">
      <c r="A80" s="6">
        <v>21</v>
      </c>
      <c r="B80" s="7" t="s">
        <v>204</v>
      </c>
      <c r="C80" s="6" t="s">
        <v>15</v>
      </c>
      <c r="D80" s="8">
        <v>1615000</v>
      </c>
      <c r="E80" s="9">
        <v>43635</v>
      </c>
      <c r="F80" s="9"/>
      <c r="G80" s="6"/>
      <c r="H80" s="7" t="s">
        <v>205</v>
      </c>
      <c r="I80" s="6" t="s">
        <v>206</v>
      </c>
      <c r="J80" s="6" t="s">
        <v>18</v>
      </c>
      <c r="K80" s="7" t="s">
        <v>19</v>
      </c>
      <c r="L80" s="7" t="s">
        <v>207</v>
      </c>
      <c r="M80" s="6" t="s">
        <v>21</v>
      </c>
      <c r="N80" s="6">
        <v>8</v>
      </c>
    </row>
    <row r="81" spans="1:14" x14ac:dyDescent="0.25">
      <c r="A81" s="6">
        <v>191</v>
      </c>
      <c r="B81" s="7" t="s">
        <v>208</v>
      </c>
      <c r="C81" s="6" t="s">
        <v>15</v>
      </c>
      <c r="D81" s="8">
        <v>1275000</v>
      </c>
      <c r="E81" s="9">
        <v>43790</v>
      </c>
      <c r="F81" s="9"/>
      <c r="G81" s="6"/>
      <c r="H81" s="7" t="s">
        <v>205</v>
      </c>
      <c r="I81" s="6" t="s">
        <v>206</v>
      </c>
      <c r="J81" s="6" t="s">
        <v>18</v>
      </c>
      <c r="K81" s="7" t="s">
        <v>19</v>
      </c>
      <c r="L81" s="7" t="s">
        <v>209</v>
      </c>
      <c r="M81" s="6" t="s">
        <v>21</v>
      </c>
      <c r="N81" s="6">
        <v>6</v>
      </c>
    </row>
    <row r="82" spans="1:14" x14ac:dyDescent="0.25">
      <c r="A82" s="6">
        <v>25703</v>
      </c>
      <c r="B82" s="7" t="s">
        <v>210</v>
      </c>
      <c r="C82" s="6" t="s">
        <v>15</v>
      </c>
      <c r="D82" s="8">
        <v>4730881</v>
      </c>
      <c r="E82" s="9">
        <v>44776</v>
      </c>
      <c r="F82" s="9"/>
      <c r="G82" s="6"/>
      <c r="H82" s="7" t="s">
        <v>205</v>
      </c>
      <c r="I82" s="6" t="s">
        <v>206</v>
      </c>
      <c r="J82" s="6" t="s">
        <v>18</v>
      </c>
      <c r="K82" s="7" t="s">
        <v>19</v>
      </c>
      <c r="L82" s="7" t="s">
        <v>211</v>
      </c>
      <c r="M82" s="6" t="s">
        <v>21</v>
      </c>
      <c r="N82" s="6">
        <v>19</v>
      </c>
    </row>
    <row r="83" spans="1:14" x14ac:dyDescent="0.25">
      <c r="A83" s="6">
        <v>404</v>
      </c>
      <c r="B83" s="7" t="s">
        <v>212</v>
      </c>
      <c r="C83" s="6" t="s">
        <v>15</v>
      </c>
      <c r="D83" s="8">
        <v>950000</v>
      </c>
      <c r="E83" s="9">
        <v>43839</v>
      </c>
      <c r="F83" s="9">
        <v>44376</v>
      </c>
      <c r="G83" s="6">
        <v>1</v>
      </c>
      <c r="H83" s="7" t="s">
        <v>213</v>
      </c>
      <c r="I83" s="6" t="s">
        <v>206</v>
      </c>
      <c r="J83" s="6" t="s">
        <v>18</v>
      </c>
      <c r="K83" s="7" t="s">
        <v>19</v>
      </c>
      <c r="L83" s="7" t="s">
        <v>214</v>
      </c>
      <c r="M83" s="6" t="s">
        <v>21</v>
      </c>
      <c r="N83" s="6">
        <v>12</v>
      </c>
    </row>
    <row r="84" spans="1:14" x14ac:dyDescent="0.25">
      <c r="A84" s="6">
        <v>30</v>
      </c>
      <c r="B84" s="7" t="s">
        <v>215</v>
      </c>
      <c r="C84" s="6" t="s">
        <v>15</v>
      </c>
      <c r="D84" s="8">
        <v>800000</v>
      </c>
      <c r="E84" s="9">
        <v>43606</v>
      </c>
      <c r="F84" s="9"/>
      <c r="G84" s="6"/>
      <c r="H84" s="7" t="s">
        <v>216</v>
      </c>
      <c r="I84" s="6" t="s">
        <v>206</v>
      </c>
      <c r="J84" s="6" t="s">
        <v>18</v>
      </c>
      <c r="K84" s="7" t="s">
        <v>19</v>
      </c>
      <c r="L84" s="7" t="s">
        <v>217</v>
      </c>
      <c r="M84" s="6" t="s">
        <v>21</v>
      </c>
      <c r="N84" s="6">
        <v>4</v>
      </c>
    </row>
    <row r="85" spans="1:14" x14ac:dyDescent="0.25">
      <c r="A85" s="10">
        <v>1098</v>
      </c>
      <c r="B85" s="11" t="s">
        <v>218</v>
      </c>
      <c r="C85" s="10" t="s">
        <v>15</v>
      </c>
      <c r="D85" s="12">
        <v>2420477.06</v>
      </c>
      <c r="E85" s="13">
        <v>43893</v>
      </c>
      <c r="F85" s="13"/>
      <c r="G85" s="10"/>
      <c r="H85" s="11" t="s">
        <v>219</v>
      </c>
      <c r="I85" s="10" t="s">
        <v>220</v>
      </c>
      <c r="J85" s="10" t="s">
        <v>18</v>
      </c>
      <c r="K85" s="11" t="s">
        <v>19</v>
      </c>
      <c r="L85" s="11" t="s">
        <v>221</v>
      </c>
      <c r="M85" s="10" t="s">
        <v>21</v>
      </c>
      <c r="N85" s="10">
        <v>7</v>
      </c>
    </row>
    <row r="86" spans="1:14" x14ac:dyDescent="0.25">
      <c r="A86" s="6">
        <v>25294</v>
      </c>
      <c r="B86" s="7" t="s">
        <v>222</v>
      </c>
      <c r="C86" s="6" t="s">
        <v>15</v>
      </c>
      <c r="D86" s="8">
        <v>2835000</v>
      </c>
      <c r="E86" s="9">
        <v>44490</v>
      </c>
      <c r="F86" s="9"/>
      <c r="G86" s="6"/>
      <c r="H86" s="7" t="s">
        <v>219</v>
      </c>
      <c r="I86" s="6" t="s">
        <v>220</v>
      </c>
      <c r="J86" s="6" t="s">
        <v>18</v>
      </c>
      <c r="K86" s="7" t="s">
        <v>19</v>
      </c>
      <c r="L86" s="7" t="s">
        <v>223</v>
      </c>
      <c r="M86" s="6" t="s">
        <v>21</v>
      </c>
      <c r="N86" s="6">
        <v>6</v>
      </c>
    </row>
    <row r="87" spans="1:14" x14ac:dyDescent="0.25">
      <c r="A87" s="10">
        <v>26760</v>
      </c>
      <c r="B87" s="11" t="s">
        <v>224</v>
      </c>
      <c r="C87" s="10" t="s">
        <v>15</v>
      </c>
      <c r="D87" s="12">
        <v>2544890.13</v>
      </c>
      <c r="E87" s="13">
        <v>45029</v>
      </c>
      <c r="F87" s="13"/>
      <c r="G87" s="10"/>
      <c r="H87" s="11" t="s">
        <v>219</v>
      </c>
      <c r="I87" s="10" t="s">
        <v>220</v>
      </c>
      <c r="J87" s="10" t="s">
        <v>18</v>
      </c>
      <c r="K87" s="11" t="s">
        <v>19</v>
      </c>
      <c r="L87" s="11" t="s">
        <v>225</v>
      </c>
      <c r="M87" s="10" t="s">
        <v>21</v>
      </c>
      <c r="N87" s="10">
        <v>7</v>
      </c>
    </row>
    <row r="88" spans="1:14" x14ac:dyDescent="0.25">
      <c r="A88" s="6">
        <v>260</v>
      </c>
      <c r="B88" s="7" t="s">
        <v>226</v>
      </c>
      <c r="C88" s="6" t="s">
        <v>15</v>
      </c>
      <c r="D88" s="8">
        <v>767033</v>
      </c>
      <c r="E88" s="9">
        <v>43713</v>
      </c>
      <c r="F88" s="9"/>
      <c r="G88" s="6"/>
      <c r="H88" s="7" t="s">
        <v>227</v>
      </c>
      <c r="I88" s="6" t="s">
        <v>220</v>
      </c>
      <c r="J88" s="6" t="s">
        <v>18</v>
      </c>
      <c r="K88" s="7" t="s">
        <v>19</v>
      </c>
      <c r="L88" s="7" t="s">
        <v>228</v>
      </c>
      <c r="M88" s="6" t="s">
        <v>229</v>
      </c>
      <c r="N88" s="6">
        <v>7</v>
      </c>
    </row>
    <row r="89" spans="1:14" x14ac:dyDescent="0.25">
      <c r="A89" s="6">
        <v>1129</v>
      </c>
      <c r="B89" s="7" t="s">
        <v>230</v>
      </c>
      <c r="C89" s="6" t="s">
        <v>15</v>
      </c>
      <c r="D89" s="8">
        <v>1686120</v>
      </c>
      <c r="E89" s="9">
        <v>43928</v>
      </c>
      <c r="F89" s="9"/>
      <c r="G89" s="6"/>
      <c r="H89" s="7" t="s">
        <v>227</v>
      </c>
      <c r="I89" s="6" t="s">
        <v>220</v>
      </c>
      <c r="J89" s="6" t="s">
        <v>18</v>
      </c>
      <c r="K89" s="7" t="s">
        <v>19</v>
      </c>
      <c r="L89" s="7" t="s">
        <v>231</v>
      </c>
      <c r="M89" s="6" t="s">
        <v>21</v>
      </c>
      <c r="N89" s="6">
        <v>7</v>
      </c>
    </row>
    <row r="90" spans="1:14" x14ac:dyDescent="0.25">
      <c r="A90" s="6">
        <v>25592</v>
      </c>
      <c r="B90" s="7" t="s">
        <v>232</v>
      </c>
      <c r="C90" s="6" t="s">
        <v>15</v>
      </c>
      <c r="D90" s="8">
        <v>1300000</v>
      </c>
      <c r="E90" s="9">
        <v>44628</v>
      </c>
      <c r="F90" s="9"/>
      <c r="G90" s="6"/>
      <c r="H90" s="7" t="s">
        <v>233</v>
      </c>
      <c r="I90" s="6" t="s">
        <v>220</v>
      </c>
      <c r="J90" s="6" t="s">
        <v>18</v>
      </c>
      <c r="K90" s="7" t="s">
        <v>19</v>
      </c>
      <c r="L90" s="7" t="s">
        <v>234</v>
      </c>
      <c r="M90" s="6" t="s">
        <v>21</v>
      </c>
      <c r="N90" s="6">
        <v>6</v>
      </c>
    </row>
    <row r="91" spans="1:14" x14ac:dyDescent="0.25">
      <c r="A91" s="6">
        <v>24349</v>
      </c>
      <c r="B91" s="7" t="s">
        <v>235</v>
      </c>
      <c r="C91" s="6" t="s">
        <v>15</v>
      </c>
      <c r="D91" s="8">
        <v>1469966</v>
      </c>
      <c r="E91" s="9">
        <v>44245</v>
      </c>
      <c r="F91" s="9"/>
      <c r="G91" s="6"/>
      <c r="H91" s="7" t="s">
        <v>236</v>
      </c>
      <c r="I91" s="6" t="s">
        <v>220</v>
      </c>
      <c r="J91" s="6" t="s">
        <v>18</v>
      </c>
      <c r="K91" s="7" t="s">
        <v>19</v>
      </c>
      <c r="L91" s="7" t="s">
        <v>237</v>
      </c>
      <c r="M91" s="6" t="s">
        <v>21</v>
      </c>
      <c r="N91" s="6">
        <v>8</v>
      </c>
    </row>
    <row r="92" spans="1:14" x14ac:dyDescent="0.25">
      <c r="A92" s="6">
        <v>377</v>
      </c>
      <c r="B92" s="7" t="s">
        <v>238</v>
      </c>
      <c r="C92" s="6" t="s">
        <v>15</v>
      </c>
      <c r="D92" s="8">
        <v>857946.13</v>
      </c>
      <c r="E92" s="9">
        <v>43768</v>
      </c>
      <c r="F92" s="9"/>
      <c r="G92" s="6"/>
      <c r="H92" s="7" t="s">
        <v>239</v>
      </c>
      <c r="I92" s="6" t="s">
        <v>240</v>
      </c>
      <c r="J92" s="6" t="s">
        <v>18</v>
      </c>
      <c r="K92" s="7" t="s">
        <v>19</v>
      </c>
      <c r="L92" s="7" t="s">
        <v>241</v>
      </c>
      <c r="M92" s="6" t="s">
        <v>242</v>
      </c>
      <c r="N92" s="6">
        <v>7</v>
      </c>
    </row>
    <row r="93" spans="1:14" x14ac:dyDescent="0.25">
      <c r="A93" s="6">
        <v>1027</v>
      </c>
      <c r="B93" s="7" t="s">
        <v>243</v>
      </c>
      <c r="C93" s="6" t="s">
        <v>15</v>
      </c>
      <c r="D93" s="8">
        <v>4323941</v>
      </c>
      <c r="E93" s="9">
        <v>43859</v>
      </c>
      <c r="F93" s="9">
        <v>45029</v>
      </c>
      <c r="G93" s="6">
        <v>2</v>
      </c>
      <c r="H93" s="7" t="s">
        <v>244</v>
      </c>
      <c r="I93" s="6" t="s">
        <v>240</v>
      </c>
      <c r="J93" s="6" t="s">
        <v>18</v>
      </c>
      <c r="K93" s="7" t="s">
        <v>19</v>
      </c>
      <c r="L93" s="7" t="s">
        <v>245</v>
      </c>
      <c r="M93" s="6" t="s">
        <v>21</v>
      </c>
      <c r="N93" s="6">
        <v>19</v>
      </c>
    </row>
    <row r="94" spans="1:14" x14ac:dyDescent="0.25">
      <c r="A94" s="6">
        <v>25181</v>
      </c>
      <c r="B94" s="7" t="s">
        <v>246</v>
      </c>
      <c r="C94" s="6" t="s">
        <v>72</v>
      </c>
      <c r="D94" s="8">
        <v>600000</v>
      </c>
      <c r="E94" s="9">
        <v>44501</v>
      </c>
      <c r="F94" s="9"/>
      <c r="G94" s="6"/>
      <c r="H94" s="7" t="s">
        <v>244</v>
      </c>
      <c r="I94" s="6" t="s">
        <v>240</v>
      </c>
      <c r="J94" s="6" t="s">
        <v>18</v>
      </c>
      <c r="K94" s="7" t="s">
        <v>19</v>
      </c>
      <c r="L94" s="7" t="s">
        <v>247</v>
      </c>
      <c r="M94" s="6" t="s">
        <v>21</v>
      </c>
      <c r="N94" s="6">
        <v>6</v>
      </c>
    </row>
    <row r="95" spans="1:14" x14ac:dyDescent="0.25">
      <c r="A95" s="6">
        <v>515</v>
      </c>
      <c r="B95" s="7" t="s">
        <v>248</v>
      </c>
      <c r="C95" s="6" t="s">
        <v>15</v>
      </c>
      <c r="D95" s="8">
        <v>3200000</v>
      </c>
      <c r="E95" s="9">
        <v>43790</v>
      </c>
      <c r="F95" s="9">
        <v>44628</v>
      </c>
      <c r="G95" s="6">
        <v>2</v>
      </c>
      <c r="H95" s="7" t="s">
        <v>249</v>
      </c>
      <c r="I95" s="6" t="s">
        <v>240</v>
      </c>
      <c r="J95" s="6" t="s">
        <v>18</v>
      </c>
      <c r="K95" s="7" t="s">
        <v>191</v>
      </c>
      <c r="L95" s="7" t="s">
        <v>250</v>
      </c>
      <c r="M95" s="6" t="s">
        <v>21</v>
      </c>
      <c r="N95" s="6">
        <v>12</v>
      </c>
    </row>
    <row r="96" spans="1:14" x14ac:dyDescent="0.25">
      <c r="A96" s="6">
        <v>26734</v>
      </c>
      <c r="B96" s="7" t="s">
        <v>251</v>
      </c>
      <c r="C96" s="6" t="s">
        <v>15</v>
      </c>
      <c r="D96" s="8">
        <v>4600000</v>
      </c>
      <c r="E96" s="9">
        <v>45014</v>
      </c>
      <c r="F96" s="9"/>
      <c r="G96" s="6"/>
      <c r="H96" s="7" t="s">
        <v>252</v>
      </c>
      <c r="I96" s="6" t="s">
        <v>240</v>
      </c>
      <c r="J96" s="6" t="s">
        <v>18</v>
      </c>
      <c r="K96" s="7" t="s">
        <v>19</v>
      </c>
      <c r="L96" s="7" t="s">
        <v>253</v>
      </c>
      <c r="M96" s="6" t="s">
        <v>21</v>
      </c>
      <c r="N96" s="6">
        <v>18</v>
      </c>
    </row>
    <row r="97" spans="1:14" x14ac:dyDescent="0.25">
      <c r="A97" s="6">
        <v>110</v>
      </c>
      <c r="B97" s="7" t="s">
        <v>254</v>
      </c>
      <c r="C97" s="6" t="s">
        <v>15</v>
      </c>
      <c r="D97" s="8">
        <v>999108</v>
      </c>
      <c r="E97" s="9">
        <v>43732</v>
      </c>
      <c r="F97" s="9">
        <v>43908</v>
      </c>
      <c r="G97" s="6"/>
      <c r="H97" s="7" t="s">
        <v>255</v>
      </c>
      <c r="I97" s="6" t="s">
        <v>256</v>
      </c>
      <c r="J97" s="6" t="s">
        <v>18</v>
      </c>
      <c r="K97" s="7" t="s">
        <v>19</v>
      </c>
      <c r="L97" s="7" t="s">
        <v>257</v>
      </c>
      <c r="M97" s="6" t="s">
        <v>21</v>
      </c>
      <c r="N97" s="6">
        <v>8</v>
      </c>
    </row>
    <row r="98" spans="1:14" x14ac:dyDescent="0.25">
      <c r="A98" s="6">
        <v>794</v>
      </c>
      <c r="B98" s="7" t="s">
        <v>258</v>
      </c>
      <c r="C98" s="6" t="s">
        <v>15</v>
      </c>
      <c r="D98" s="8">
        <v>987700</v>
      </c>
      <c r="E98" s="9">
        <v>43893</v>
      </c>
      <c r="F98" s="9">
        <v>44832</v>
      </c>
      <c r="G98" s="6">
        <v>1</v>
      </c>
      <c r="H98" s="7" t="s">
        <v>255</v>
      </c>
      <c r="I98" s="6" t="s">
        <v>256</v>
      </c>
      <c r="J98" s="6" t="s">
        <v>18</v>
      </c>
      <c r="K98" s="7" t="s">
        <v>19</v>
      </c>
      <c r="L98" s="7" t="s">
        <v>259</v>
      </c>
      <c r="M98" s="6" t="s">
        <v>21</v>
      </c>
      <c r="N98" s="6">
        <v>10</v>
      </c>
    </row>
    <row r="99" spans="1:14" x14ac:dyDescent="0.25">
      <c r="A99" s="6">
        <v>1066</v>
      </c>
      <c r="B99" s="7" t="s">
        <v>260</v>
      </c>
      <c r="C99" s="6" t="s">
        <v>15</v>
      </c>
      <c r="D99" s="8">
        <v>990000</v>
      </c>
      <c r="E99" s="9">
        <v>44139</v>
      </c>
      <c r="F99" s="9"/>
      <c r="G99" s="6"/>
      <c r="H99" s="7" t="s">
        <v>255</v>
      </c>
      <c r="I99" s="6" t="s">
        <v>256</v>
      </c>
      <c r="J99" s="6" t="s">
        <v>18</v>
      </c>
      <c r="K99" s="7" t="s">
        <v>19</v>
      </c>
      <c r="L99" s="7" t="s">
        <v>261</v>
      </c>
      <c r="M99" s="6" t="s">
        <v>21</v>
      </c>
      <c r="N99" s="6">
        <v>8</v>
      </c>
    </row>
    <row r="100" spans="1:14" x14ac:dyDescent="0.25">
      <c r="A100" s="6">
        <v>25302</v>
      </c>
      <c r="B100" s="7" t="s">
        <v>262</v>
      </c>
      <c r="C100" s="6" t="s">
        <v>15</v>
      </c>
      <c r="D100" s="8">
        <v>2578710.31</v>
      </c>
      <c r="E100" s="9">
        <v>44555</v>
      </c>
      <c r="F100" s="9"/>
      <c r="G100" s="6"/>
      <c r="H100" s="7" t="s">
        <v>255</v>
      </c>
      <c r="I100" s="6" t="s">
        <v>256</v>
      </c>
      <c r="J100" s="6" t="s">
        <v>18</v>
      </c>
      <c r="K100" s="7" t="s">
        <v>19</v>
      </c>
      <c r="L100" s="7" t="s">
        <v>263</v>
      </c>
      <c r="M100" s="6" t="s">
        <v>21</v>
      </c>
      <c r="N100" s="6">
        <v>6</v>
      </c>
    </row>
    <row r="101" spans="1:14" x14ac:dyDescent="0.25">
      <c r="A101" s="6">
        <v>481</v>
      </c>
      <c r="B101" s="7" t="s">
        <v>264</v>
      </c>
      <c r="C101" s="6" t="s">
        <v>15</v>
      </c>
      <c r="D101" s="8">
        <v>987400</v>
      </c>
      <c r="E101" s="9">
        <v>43843</v>
      </c>
      <c r="F101" s="9">
        <v>44574</v>
      </c>
      <c r="G101" s="6">
        <v>1</v>
      </c>
      <c r="H101" s="7" t="s">
        <v>265</v>
      </c>
      <c r="I101" s="6" t="s">
        <v>256</v>
      </c>
      <c r="J101" s="6" t="s">
        <v>18</v>
      </c>
      <c r="K101" s="7" t="s">
        <v>19</v>
      </c>
      <c r="L101" s="7" t="s">
        <v>266</v>
      </c>
      <c r="M101" s="6" t="s">
        <v>21</v>
      </c>
      <c r="N101" s="6">
        <v>4</v>
      </c>
    </row>
    <row r="102" spans="1:14" x14ac:dyDescent="0.25">
      <c r="A102" s="6">
        <v>138</v>
      </c>
      <c r="B102" s="7" t="s">
        <v>267</v>
      </c>
      <c r="C102" s="6" t="s">
        <v>15</v>
      </c>
      <c r="D102" s="8">
        <v>974562.55</v>
      </c>
      <c r="E102" s="9">
        <v>43685</v>
      </c>
      <c r="F102" s="9">
        <v>44245</v>
      </c>
      <c r="G102" s="6"/>
      <c r="H102" s="7" t="s">
        <v>268</v>
      </c>
      <c r="I102" s="6" t="s">
        <v>269</v>
      </c>
      <c r="J102" s="6" t="s">
        <v>18</v>
      </c>
      <c r="K102" s="7" t="s">
        <v>19</v>
      </c>
      <c r="L102" s="7" t="s">
        <v>270</v>
      </c>
      <c r="M102" s="6" t="s">
        <v>21</v>
      </c>
      <c r="N102" s="6">
        <v>10</v>
      </c>
    </row>
    <row r="103" spans="1:14" x14ac:dyDescent="0.25">
      <c r="A103" s="6">
        <v>780</v>
      </c>
      <c r="B103" s="7" t="s">
        <v>271</v>
      </c>
      <c r="C103" s="6" t="s">
        <v>15</v>
      </c>
      <c r="D103" s="8">
        <v>2000000</v>
      </c>
      <c r="E103" s="9">
        <v>43807</v>
      </c>
      <c r="F103" s="9"/>
      <c r="G103" s="6"/>
      <c r="H103" s="7" t="s">
        <v>268</v>
      </c>
      <c r="I103" s="6" t="s">
        <v>269</v>
      </c>
      <c r="J103" s="6" t="s">
        <v>18</v>
      </c>
      <c r="K103" s="7" t="s">
        <v>19</v>
      </c>
      <c r="L103" s="7" t="s">
        <v>52</v>
      </c>
      <c r="M103" s="6" t="s">
        <v>21</v>
      </c>
      <c r="N103" s="6">
        <v>5</v>
      </c>
    </row>
    <row r="104" spans="1:14" x14ac:dyDescent="0.25">
      <c r="A104" s="6">
        <v>802</v>
      </c>
      <c r="B104" s="7" t="s">
        <v>272</v>
      </c>
      <c r="C104" s="6" t="s">
        <v>15</v>
      </c>
      <c r="D104" s="8">
        <v>5000000</v>
      </c>
      <c r="E104" s="9">
        <v>43901</v>
      </c>
      <c r="F104" s="9">
        <v>44462</v>
      </c>
      <c r="G104" s="6">
        <v>1</v>
      </c>
      <c r="H104" s="7" t="s">
        <v>268</v>
      </c>
      <c r="I104" s="6" t="s">
        <v>269</v>
      </c>
      <c r="J104" s="6" t="s">
        <v>18</v>
      </c>
      <c r="K104" s="7" t="s">
        <v>19</v>
      </c>
      <c r="L104" s="7" t="s">
        <v>273</v>
      </c>
      <c r="M104" s="6" t="s">
        <v>21</v>
      </c>
      <c r="N104" s="6">
        <v>20</v>
      </c>
    </row>
    <row r="105" spans="1:14" x14ac:dyDescent="0.25">
      <c r="A105" s="6">
        <v>1045</v>
      </c>
      <c r="B105" s="7" t="s">
        <v>274</v>
      </c>
      <c r="C105" s="6" t="s">
        <v>15</v>
      </c>
      <c r="D105" s="8">
        <v>1900000</v>
      </c>
      <c r="E105" s="9">
        <v>43870</v>
      </c>
      <c r="F105" s="9">
        <v>44819</v>
      </c>
      <c r="G105" s="6">
        <v>2</v>
      </c>
      <c r="H105" s="7" t="s">
        <v>268</v>
      </c>
      <c r="I105" s="6" t="s">
        <v>269</v>
      </c>
      <c r="J105" s="6" t="s">
        <v>18</v>
      </c>
      <c r="K105" s="7" t="s">
        <v>19</v>
      </c>
      <c r="L105" s="7" t="s">
        <v>275</v>
      </c>
      <c r="M105" s="6" t="s">
        <v>21</v>
      </c>
      <c r="N105" s="6">
        <v>8</v>
      </c>
    </row>
    <row r="106" spans="1:14" x14ac:dyDescent="0.25">
      <c r="A106" s="6">
        <v>1141</v>
      </c>
      <c r="B106" s="7" t="s">
        <v>276</v>
      </c>
      <c r="C106" s="6" t="s">
        <v>15</v>
      </c>
      <c r="D106" s="8">
        <v>4199377</v>
      </c>
      <c r="E106" s="9">
        <v>44061</v>
      </c>
      <c r="F106" s="9">
        <v>45057</v>
      </c>
      <c r="G106" s="6">
        <v>2</v>
      </c>
      <c r="H106" s="7" t="s">
        <v>268</v>
      </c>
      <c r="I106" s="6" t="s">
        <v>269</v>
      </c>
      <c r="J106" s="6" t="s">
        <v>18</v>
      </c>
      <c r="K106" s="7" t="s">
        <v>19</v>
      </c>
      <c r="L106" s="7" t="s">
        <v>277</v>
      </c>
      <c r="M106" s="6" t="s">
        <v>21</v>
      </c>
      <c r="N106" s="6">
        <v>12</v>
      </c>
    </row>
    <row r="107" spans="1:14" x14ac:dyDescent="0.25">
      <c r="A107" s="10">
        <v>26854</v>
      </c>
      <c r="B107" s="11" t="s">
        <v>278</v>
      </c>
      <c r="C107" s="10" t="s">
        <v>15</v>
      </c>
      <c r="D107" s="12">
        <v>3911657</v>
      </c>
      <c r="E107" s="13">
        <v>45057</v>
      </c>
      <c r="F107" s="13">
        <v>45075</v>
      </c>
      <c r="G107" s="10">
        <v>1</v>
      </c>
      <c r="H107" s="11" t="s">
        <v>268</v>
      </c>
      <c r="I107" s="10" t="s">
        <v>269</v>
      </c>
      <c r="J107" s="10" t="s">
        <v>18</v>
      </c>
      <c r="K107" s="11" t="s">
        <v>19</v>
      </c>
      <c r="L107" s="11" t="s">
        <v>279</v>
      </c>
      <c r="M107" s="10" t="s">
        <v>21</v>
      </c>
      <c r="N107" s="10">
        <v>12</v>
      </c>
    </row>
    <row r="108" spans="1:14" x14ac:dyDescent="0.25">
      <c r="A108" s="6">
        <v>24237</v>
      </c>
      <c r="B108" s="7" t="s">
        <v>280</v>
      </c>
      <c r="C108" s="6" t="s">
        <v>281</v>
      </c>
      <c r="D108" s="8">
        <v>4000000</v>
      </c>
      <c r="E108" s="9">
        <v>44217</v>
      </c>
      <c r="F108" s="9"/>
      <c r="G108" s="6"/>
      <c r="H108" s="7" t="s">
        <v>268</v>
      </c>
      <c r="I108" s="6" t="s">
        <v>269</v>
      </c>
      <c r="J108" s="6" t="s">
        <v>18</v>
      </c>
      <c r="K108" s="7" t="s">
        <v>19</v>
      </c>
      <c r="L108" s="7" t="s">
        <v>282</v>
      </c>
      <c r="M108" s="6" t="s">
        <v>21</v>
      </c>
      <c r="N108" s="6">
        <v>14</v>
      </c>
    </row>
    <row r="109" spans="1:14" x14ac:dyDescent="0.25">
      <c r="A109" s="6">
        <v>24647</v>
      </c>
      <c r="B109" s="7" t="s">
        <v>283</v>
      </c>
      <c r="C109" s="6" t="s">
        <v>15</v>
      </c>
      <c r="D109" s="8">
        <v>991443</v>
      </c>
      <c r="E109" s="9">
        <v>44320</v>
      </c>
      <c r="F109" s="9"/>
      <c r="G109" s="6"/>
      <c r="H109" s="7" t="s">
        <v>268</v>
      </c>
      <c r="I109" s="6" t="s">
        <v>269</v>
      </c>
      <c r="J109" s="6" t="s">
        <v>18</v>
      </c>
      <c r="K109" s="7" t="s">
        <v>19</v>
      </c>
      <c r="L109" s="7" t="s">
        <v>284</v>
      </c>
      <c r="M109" s="6" t="s">
        <v>21</v>
      </c>
      <c r="N109" s="6">
        <v>13</v>
      </c>
    </row>
    <row r="110" spans="1:14" x14ac:dyDescent="0.25">
      <c r="A110" s="6">
        <v>25559</v>
      </c>
      <c r="B110" s="7" t="s">
        <v>285</v>
      </c>
      <c r="C110" s="6" t="s">
        <v>15</v>
      </c>
      <c r="D110" s="8">
        <v>862940</v>
      </c>
      <c r="E110" s="9">
        <v>44584</v>
      </c>
      <c r="F110" s="9">
        <v>44909</v>
      </c>
      <c r="G110" s="6">
        <v>1</v>
      </c>
      <c r="H110" s="7" t="s">
        <v>268</v>
      </c>
      <c r="I110" s="6" t="s">
        <v>269</v>
      </c>
      <c r="J110" s="6" t="s">
        <v>18</v>
      </c>
      <c r="K110" s="7" t="s">
        <v>19</v>
      </c>
      <c r="L110" s="7" t="s">
        <v>286</v>
      </c>
      <c r="M110" s="6" t="s">
        <v>21</v>
      </c>
      <c r="N110" s="6">
        <v>7</v>
      </c>
    </row>
    <row r="111" spans="1:14" x14ac:dyDescent="0.25">
      <c r="A111" s="6">
        <v>25621</v>
      </c>
      <c r="B111" s="7" t="s">
        <v>287</v>
      </c>
      <c r="C111" s="6" t="s">
        <v>15</v>
      </c>
      <c r="D111" s="8">
        <v>1436076</v>
      </c>
      <c r="E111" s="9">
        <v>44584</v>
      </c>
      <c r="F111" s="9"/>
      <c r="G111" s="6"/>
      <c r="H111" s="7" t="s">
        <v>268</v>
      </c>
      <c r="I111" s="6" t="s">
        <v>269</v>
      </c>
      <c r="J111" s="6" t="s">
        <v>18</v>
      </c>
      <c r="K111" s="7" t="s">
        <v>19</v>
      </c>
      <c r="L111" s="7" t="s">
        <v>288</v>
      </c>
      <c r="M111" s="6" t="s">
        <v>21</v>
      </c>
      <c r="N111" s="6">
        <v>6</v>
      </c>
    </row>
    <row r="112" spans="1:14" x14ac:dyDescent="0.25">
      <c r="A112" s="6">
        <v>25870</v>
      </c>
      <c r="B112" s="7" t="s">
        <v>289</v>
      </c>
      <c r="C112" s="6" t="s">
        <v>112</v>
      </c>
      <c r="D112" s="8">
        <v>300000</v>
      </c>
      <c r="E112" s="9">
        <v>44767</v>
      </c>
      <c r="F112" s="9"/>
      <c r="G112" s="6"/>
      <c r="H112" s="7" t="s">
        <v>268</v>
      </c>
      <c r="I112" s="6" t="s">
        <v>269</v>
      </c>
      <c r="J112" s="6" t="s">
        <v>18</v>
      </c>
      <c r="K112" s="7" t="s">
        <v>19</v>
      </c>
      <c r="L112" s="7" t="s">
        <v>290</v>
      </c>
      <c r="M112" s="6" t="s">
        <v>21</v>
      </c>
      <c r="N112" s="6">
        <v>6</v>
      </c>
    </row>
    <row r="113" spans="1:14" x14ac:dyDescent="0.25">
      <c r="A113" s="6">
        <v>25871</v>
      </c>
      <c r="B113" s="7" t="s">
        <v>289</v>
      </c>
      <c r="C113" s="6" t="s">
        <v>15</v>
      </c>
      <c r="D113" s="8">
        <v>3713132</v>
      </c>
      <c r="E113" s="9">
        <v>44952</v>
      </c>
      <c r="F113" s="9"/>
      <c r="G113" s="6"/>
      <c r="H113" s="7" t="s">
        <v>268</v>
      </c>
      <c r="I113" s="6" t="s">
        <v>269</v>
      </c>
      <c r="J113" s="6" t="s">
        <v>18</v>
      </c>
      <c r="K113" s="7" t="s">
        <v>19</v>
      </c>
      <c r="L113" s="7" t="s">
        <v>291</v>
      </c>
      <c r="M113" s="6" t="s">
        <v>21</v>
      </c>
      <c r="N113" s="6">
        <v>6</v>
      </c>
    </row>
    <row r="114" spans="1:14" x14ac:dyDescent="0.25">
      <c r="A114" s="6">
        <v>25895</v>
      </c>
      <c r="B114" s="7" t="s">
        <v>292</v>
      </c>
      <c r="C114" s="6" t="s">
        <v>15</v>
      </c>
      <c r="D114" s="8">
        <v>1820591</v>
      </c>
      <c r="E114" s="9">
        <v>44907</v>
      </c>
      <c r="F114" s="9"/>
      <c r="G114" s="6"/>
      <c r="H114" s="7" t="s">
        <v>268</v>
      </c>
      <c r="I114" s="6" t="s">
        <v>269</v>
      </c>
      <c r="J114" s="6" t="s">
        <v>18</v>
      </c>
      <c r="K114" s="7" t="s">
        <v>19</v>
      </c>
      <c r="L114" s="7" t="s">
        <v>293</v>
      </c>
      <c r="M114" s="6" t="s">
        <v>21</v>
      </c>
      <c r="N114" s="6">
        <v>8</v>
      </c>
    </row>
    <row r="115" spans="1:14" x14ac:dyDescent="0.25">
      <c r="A115" s="6">
        <v>25942</v>
      </c>
      <c r="B115" s="7" t="s">
        <v>294</v>
      </c>
      <c r="C115" s="6" t="s">
        <v>15</v>
      </c>
      <c r="D115" s="8">
        <v>5000000</v>
      </c>
      <c r="E115" s="9">
        <v>44840</v>
      </c>
      <c r="F115" s="9"/>
      <c r="G115" s="6"/>
      <c r="H115" s="7" t="s">
        <v>268</v>
      </c>
      <c r="I115" s="6" t="s">
        <v>269</v>
      </c>
      <c r="J115" s="6" t="s">
        <v>18</v>
      </c>
      <c r="K115" s="7" t="s">
        <v>19</v>
      </c>
      <c r="L115" s="7" t="s">
        <v>89</v>
      </c>
      <c r="M115" s="6" t="s">
        <v>21</v>
      </c>
      <c r="N115" s="6">
        <v>12</v>
      </c>
    </row>
    <row r="116" spans="1:14" x14ac:dyDescent="0.25">
      <c r="A116" s="6">
        <v>914</v>
      </c>
      <c r="B116" s="7" t="s">
        <v>295</v>
      </c>
      <c r="C116" s="6" t="s">
        <v>15</v>
      </c>
      <c r="D116" s="8">
        <v>999900</v>
      </c>
      <c r="E116" s="9">
        <v>44089</v>
      </c>
      <c r="F116" s="9"/>
      <c r="G116" s="6"/>
      <c r="H116" s="7" t="s">
        <v>296</v>
      </c>
      <c r="I116" s="6" t="s">
        <v>269</v>
      </c>
      <c r="J116" s="6" t="s">
        <v>18</v>
      </c>
      <c r="K116" s="7" t="s">
        <v>19</v>
      </c>
      <c r="L116" s="7" t="s">
        <v>297</v>
      </c>
      <c r="M116" s="6" t="s">
        <v>28</v>
      </c>
      <c r="N116" s="6">
        <v>6</v>
      </c>
    </row>
    <row r="117" spans="1:14" x14ac:dyDescent="0.25">
      <c r="A117" s="6">
        <v>18</v>
      </c>
      <c r="B117" s="7" t="s">
        <v>298</v>
      </c>
      <c r="C117" s="6" t="s">
        <v>15</v>
      </c>
      <c r="D117" s="8">
        <v>4967475</v>
      </c>
      <c r="E117" s="9">
        <v>43600</v>
      </c>
      <c r="F117" s="9">
        <v>44980</v>
      </c>
      <c r="G117" s="6">
        <v>1</v>
      </c>
      <c r="H117" s="7" t="s">
        <v>299</v>
      </c>
      <c r="I117" s="6" t="s">
        <v>269</v>
      </c>
      <c r="J117" s="6" t="s">
        <v>18</v>
      </c>
      <c r="K117" s="7" t="s">
        <v>19</v>
      </c>
      <c r="L117" s="7" t="s">
        <v>300</v>
      </c>
      <c r="M117" s="6" t="s">
        <v>21</v>
      </c>
      <c r="N117" s="6">
        <v>14</v>
      </c>
    </row>
    <row r="118" spans="1:14" x14ac:dyDescent="0.25">
      <c r="A118" s="6">
        <v>276</v>
      </c>
      <c r="B118" s="7" t="s">
        <v>301</v>
      </c>
      <c r="C118" s="6" t="s">
        <v>15</v>
      </c>
      <c r="D118" s="8">
        <v>1601261.4</v>
      </c>
      <c r="E118" s="9">
        <v>43807</v>
      </c>
      <c r="F118" s="9">
        <v>44847</v>
      </c>
      <c r="G118" s="6">
        <v>1</v>
      </c>
      <c r="H118" s="7" t="s">
        <v>299</v>
      </c>
      <c r="I118" s="6" t="s">
        <v>269</v>
      </c>
      <c r="J118" s="6" t="s">
        <v>18</v>
      </c>
      <c r="K118" s="7" t="s">
        <v>19</v>
      </c>
      <c r="L118" s="7" t="s">
        <v>302</v>
      </c>
      <c r="M118" s="6" t="s">
        <v>21</v>
      </c>
      <c r="N118" s="6">
        <v>20</v>
      </c>
    </row>
    <row r="119" spans="1:14" x14ac:dyDescent="0.25">
      <c r="A119" s="6">
        <v>26600</v>
      </c>
      <c r="B119" s="7" t="s">
        <v>303</v>
      </c>
      <c r="C119" s="6" t="s">
        <v>15</v>
      </c>
      <c r="D119" s="8">
        <v>923105.16</v>
      </c>
      <c r="E119" s="9">
        <v>45026</v>
      </c>
      <c r="F119" s="9"/>
      <c r="G119" s="6">
        <v>1</v>
      </c>
      <c r="H119" s="7" t="s">
        <v>299</v>
      </c>
      <c r="I119" s="6" t="s">
        <v>269</v>
      </c>
      <c r="J119" s="6" t="s">
        <v>18</v>
      </c>
      <c r="K119" s="7" t="s">
        <v>19</v>
      </c>
      <c r="L119" s="7" t="s">
        <v>304</v>
      </c>
      <c r="M119" s="6" t="s">
        <v>21</v>
      </c>
      <c r="N119" s="6">
        <v>11</v>
      </c>
    </row>
    <row r="120" spans="1:14" x14ac:dyDescent="0.25">
      <c r="A120" s="6">
        <v>693</v>
      </c>
      <c r="B120" s="7" t="s">
        <v>305</v>
      </c>
      <c r="C120" s="6" t="s">
        <v>15</v>
      </c>
      <c r="D120" s="8">
        <v>944357</v>
      </c>
      <c r="E120" s="9">
        <v>43720</v>
      </c>
      <c r="F120" s="9">
        <v>43824</v>
      </c>
      <c r="G120" s="6"/>
      <c r="H120" s="7" t="s">
        <v>306</v>
      </c>
      <c r="I120" s="6" t="s">
        <v>269</v>
      </c>
      <c r="J120" s="6" t="s">
        <v>18</v>
      </c>
      <c r="K120" s="7" t="s">
        <v>19</v>
      </c>
      <c r="L120" s="7" t="s">
        <v>307</v>
      </c>
      <c r="M120" s="6" t="s">
        <v>28</v>
      </c>
      <c r="N120" s="6">
        <v>5</v>
      </c>
    </row>
    <row r="121" spans="1:14" x14ac:dyDescent="0.25">
      <c r="A121" s="6">
        <v>985</v>
      </c>
      <c r="B121" s="7" t="s">
        <v>308</v>
      </c>
      <c r="C121" s="6" t="s">
        <v>15</v>
      </c>
      <c r="D121" s="8">
        <v>4070007</v>
      </c>
      <c r="E121" s="9">
        <v>43859</v>
      </c>
      <c r="F121" s="9"/>
      <c r="G121" s="6"/>
      <c r="H121" s="7" t="s">
        <v>309</v>
      </c>
      <c r="I121" s="6" t="s">
        <v>269</v>
      </c>
      <c r="J121" s="6" t="s">
        <v>18</v>
      </c>
      <c r="K121" s="7" t="s">
        <v>19</v>
      </c>
      <c r="L121" s="7" t="s">
        <v>310</v>
      </c>
      <c r="M121" s="6" t="s">
        <v>21</v>
      </c>
      <c r="N121" s="6">
        <v>14</v>
      </c>
    </row>
    <row r="122" spans="1:14" x14ac:dyDescent="0.25">
      <c r="A122" s="6">
        <v>24505</v>
      </c>
      <c r="B122" s="7" t="s">
        <v>311</v>
      </c>
      <c r="C122" s="6" t="s">
        <v>15</v>
      </c>
      <c r="D122" s="8">
        <v>327635</v>
      </c>
      <c r="E122" s="9">
        <v>44308</v>
      </c>
      <c r="F122" s="9"/>
      <c r="G122" s="6"/>
      <c r="H122" s="7" t="s">
        <v>309</v>
      </c>
      <c r="I122" s="6" t="s">
        <v>269</v>
      </c>
      <c r="J122" s="6" t="s">
        <v>18</v>
      </c>
      <c r="K122" s="7" t="s">
        <v>19</v>
      </c>
      <c r="L122" s="7" t="s">
        <v>312</v>
      </c>
      <c r="M122" s="6" t="s">
        <v>21</v>
      </c>
      <c r="N122" s="6">
        <v>6</v>
      </c>
    </row>
    <row r="123" spans="1:14" x14ac:dyDescent="0.25">
      <c r="A123" s="6">
        <v>25035</v>
      </c>
      <c r="B123" s="7" t="s">
        <v>313</v>
      </c>
      <c r="C123" s="6" t="s">
        <v>72</v>
      </c>
      <c r="D123" s="8">
        <v>500000</v>
      </c>
      <c r="E123" s="9">
        <v>44490</v>
      </c>
      <c r="F123" s="9"/>
      <c r="G123" s="6"/>
      <c r="H123" s="7" t="s">
        <v>314</v>
      </c>
      <c r="I123" s="6" t="s">
        <v>269</v>
      </c>
      <c r="J123" s="6" t="s">
        <v>18</v>
      </c>
      <c r="K123" s="7" t="s">
        <v>186</v>
      </c>
      <c r="L123" s="7" t="s">
        <v>315</v>
      </c>
      <c r="M123" s="6" t="s">
        <v>21</v>
      </c>
      <c r="N123" s="6">
        <v>10</v>
      </c>
    </row>
    <row r="124" spans="1:14" x14ac:dyDescent="0.25">
      <c r="A124" s="6">
        <v>62</v>
      </c>
      <c r="B124" s="7" t="s">
        <v>316</v>
      </c>
      <c r="C124" s="6" t="s">
        <v>15</v>
      </c>
      <c r="D124" s="8">
        <v>4868830.49</v>
      </c>
      <c r="E124" s="9">
        <v>43731</v>
      </c>
      <c r="F124" s="9">
        <v>43853</v>
      </c>
      <c r="G124" s="6"/>
      <c r="H124" s="7" t="s">
        <v>317</v>
      </c>
      <c r="I124" s="6" t="s">
        <v>269</v>
      </c>
      <c r="J124" s="6" t="s">
        <v>18</v>
      </c>
      <c r="K124" s="7" t="s">
        <v>19</v>
      </c>
      <c r="L124" s="7" t="s">
        <v>318</v>
      </c>
      <c r="M124" s="6" t="s">
        <v>21</v>
      </c>
      <c r="N124" s="6">
        <v>16</v>
      </c>
    </row>
    <row r="125" spans="1:14" x14ac:dyDescent="0.25">
      <c r="A125" s="6">
        <v>154</v>
      </c>
      <c r="B125" s="7" t="s">
        <v>319</v>
      </c>
      <c r="C125" s="6" t="s">
        <v>15</v>
      </c>
      <c r="D125" s="8">
        <v>800000</v>
      </c>
      <c r="E125" s="9">
        <v>43654</v>
      </c>
      <c r="F125" s="9"/>
      <c r="G125" s="6"/>
      <c r="H125" s="7" t="s">
        <v>317</v>
      </c>
      <c r="I125" s="6" t="s">
        <v>269</v>
      </c>
      <c r="J125" s="6" t="s">
        <v>18</v>
      </c>
      <c r="K125" s="7" t="s">
        <v>19</v>
      </c>
      <c r="L125" s="7" t="s">
        <v>320</v>
      </c>
      <c r="M125" s="6" t="s">
        <v>21</v>
      </c>
      <c r="N125" s="6">
        <v>7</v>
      </c>
    </row>
    <row r="126" spans="1:14" x14ac:dyDescent="0.25">
      <c r="A126" s="6">
        <v>290</v>
      </c>
      <c r="B126" s="7" t="s">
        <v>321</v>
      </c>
      <c r="C126" s="6" t="s">
        <v>15</v>
      </c>
      <c r="D126" s="8">
        <v>938699</v>
      </c>
      <c r="E126" s="9">
        <v>43783</v>
      </c>
      <c r="F126" s="9">
        <v>44441</v>
      </c>
      <c r="G126" s="6">
        <v>1</v>
      </c>
      <c r="H126" s="7" t="s">
        <v>317</v>
      </c>
      <c r="I126" s="6" t="s">
        <v>269</v>
      </c>
      <c r="J126" s="6" t="s">
        <v>18</v>
      </c>
      <c r="K126" s="7" t="s">
        <v>19</v>
      </c>
      <c r="L126" s="7" t="s">
        <v>322</v>
      </c>
      <c r="M126" s="6" t="s">
        <v>21</v>
      </c>
      <c r="N126" s="6">
        <v>8</v>
      </c>
    </row>
    <row r="127" spans="1:14" x14ac:dyDescent="0.25">
      <c r="A127" s="6">
        <v>314</v>
      </c>
      <c r="B127" s="7" t="s">
        <v>323</v>
      </c>
      <c r="C127" s="6" t="s">
        <v>15</v>
      </c>
      <c r="D127" s="8">
        <v>5000000</v>
      </c>
      <c r="E127" s="9">
        <v>43732</v>
      </c>
      <c r="F127" s="9">
        <v>44423</v>
      </c>
      <c r="G127" s="6">
        <v>1</v>
      </c>
      <c r="H127" s="7" t="s">
        <v>317</v>
      </c>
      <c r="I127" s="6" t="s">
        <v>269</v>
      </c>
      <c r="J127" s="6" t="s">
        <v>18</v>
      </c>
      <c r="K127" s="7" t="s">
        <v>19</v>
      </c>
      <c r="L127" s="7" t="s">
        <v>324</v>
      </c>
      <c r="M127" s="6" t="s">
        <v>21</v>
      </c>
      <c r="N127" s="6">
        <v>20</v>
      </c>
    </row>
    <row r="128" spans="1:14" x14ac:dyDescent="0.25">
      <c r="A128" s="6">
        <v>808</v>
      </c>
      <c r="B128" s="7" t="s">
        <v>325</v>
      </c>
      <c r="C128" s="6" t="s">
        <v>15</v>
      </c>
      <c r="D128" s="8">
        <v>3546980</v>
      </c>
      <c r="E128" s="9">
        <v>43856</v>
      </c>
      <c r="F128" s="9">
        <v>44959</v>
      </c>
      <c r="G128" s="6">
        <v>1</v>
      </c>
      <c r="H128" s="7" t="s">
        <v>317</v>
      </c>
      <c r="I128" s="6" t="s">
        <v>269</v>
      </c>
      <c r="J128" s="6" t="s">
        <v>18</v>
      </c>
      <c r="K128" s="7" t="s">
        <v>19</v>
      </c>
      <c r="L128" s="7" t="s">
        <v>273</v>
      </c>
      <c r="M128" s="6" t="s">
        <v>21</v>
      </c>
      <c r="N128" s="6">
        <v>11</v>
      </c>
    </row>
    <row r="129" spans="1:14" x14ac:dyDescent="0.25">
      <c r="A129" s="6">
        <v>25217</v>
      </c>
      <c r="B129" s="7" t="s">
        <v>326</v>
      </c>
      <c r="C129" s="6" t="s">
        <v>15</v>
      </c>
      <c r="D129" s="8">
        <v>556900</v>
      </c>
      <c r="E129" s="9">
        <v>44490</v>
      </c>
      <c r="F129" s="9">
        <v>44833</v>
      </c>
      <c r="G129" s="6">
        <v>1</v>
      </c>
      <c r="H129" s="7" t="s">
        <v>317</v>
      </c>
      <c r="I129" s="6" t="s">
        <v>269</v>
      </c>
      <c r="J129" s="6" t="s">
        <v>18</v>
      </c>
      <c r="K129" s="7" t="s">
        <v>19</v>
      </c>
      <c r="L129" s="7" t="s">
        <v>327</v>
      </c>
      <c r="M129" s="6" t="s">
        <v>21</v>
      </c>
      <c r="N129" s="6">
        <v>7</v>
      </c>
    </row>
    <row r="130" spans="1:14" x14ac:dyDescent="0.25">
      <c r="A130" s="6">
        <v>247</v>
      </c>
      <c r="B130" s="7" t="s">
        <v>328</v>
      </c>
      <c r="C130" s="6" t="s">
        <v>329</v>
      </c>
      <c r="D130" s="8">
        <v>750000</v>
      </c>
      <c r="E130" s="9">
        <v>43825</v>
      </c>
      <c r="F130" s="9">
        <v>44707</v>
      </c>
      <c r="G130" s="6">
        <v>1</v>
      </c>
      <c r="H130" s="7" t="s">
        <v>330</v>
      </c>
      <c r="I130" s="6" t="s">
        <v>331</v>
      </c>
      <c r="J130" s="6" t="s">
        <v>18</v>
      </c>
      <c r="K130" s="7" t="s">
        <v>19</v>
      </c>
      <c r="L130" s="7" t="s">
        <v>332</v>
      </c>
      <c r="M130" s="6" t="s">
        <v>21</v>
      </c>
      <c r="N130" s="6">
        <v>7</v>
      </c>
    </row>
    <row r="131" spans="1:14" x14ac:dyDescent="0.25">
      <c r="A131" s="6">
        <v>24596</v>
      </c>
      <c r="B131" s="7" t="s">
        <v>333</v>
      </c>
      <c r="C131" s="6" t="s">
        <v>15</v>
      </c>
      <c r="D131" s="8">
        <v>1500000</v>
      </c>
      <c r="E131" s="9">
        <v>44320</v>
      </c>
      <c r="F131" s="9"/>
      <c r="G131" s="6"/>
      <c r="H131" s="7" t="s">
        <v>330</v>
      </c>
      <c r="I131" s="6" t="s">
        <v>331</v>
      </c>
      <c r="J131" s="6" t="s">
        <v>18</v>
      </c>
      <c r="K131" s="7" t="s">
        <v>19</v>
      </c>
      <c r="L131" s="7" t="s">
        <v>334</v>
      </c>
      <c r="M131" s="6" t="s">
        <v>21</v>
      </c>
      <c r="N131" s="6">
        <v>6</v>
      </c>
    </row>
    <row r="132" spans="1:14" x14ac:dyDescent="0.25">
      <c r="A132" s="6">
        <v>464</v>
      </c>
      <c r="B132" s="7" t="s">
        <v>335</v>
      </c>
      <c r="C132" s="6" t="s">
        <v>15</v>
      </c>
      <c r="D132" s="8">
        <v>450000</v>
      </c>
      <c r="E132" s="9">
        <v>43671</v>
      </c>
      <c r="F132" s="9"/>
      <c r="G132" s="6"/>
      <c r="H132" s="7" t="s">
        <v>336</v>
      </c>
      <c r="I132" s="6" t="s">
        <v>331</v>
      </c>
      <c r="J132" s="6" t="s">
        <v>18</v>
      </c>
      <c r="K132" s="7" t="s">
        <v>19</v>
      </c>
      <c r="L132" s="7" t="s">
        <v>337</v>
      </c>
      <c r="M132" s="6" t="s">
        <v>21</v>
      </c>
      <c r="N132" s="6">
        <v>4</v>
      </c>
    </row>
    <row r="133" spans="1:14" x14ac:dyDescent="0.25">
      <c r="A133" s="6">
        <v>738</v>
      </c>
      <c r="B133" s="7" t="s">
        <v>338</v>
      </c>
      <c r="C133" s="6" t="s">
        <v>15</v>
      </c>
      <c r="D133" s="8">
        <v>821300</v>
      </c>
      <c r="E133" s="9">
        <v>43886</v>
      </c>
      <c r="F133" s="9"/>
      <c r="G133" s="6"/>
      <c r="H133" s="7" t="s">
        <v>336</v>
      </c>
      <c r="I133" s="6" t="s">
        <v>331</v>
      </c>
      <c r="J133" s="6" t="s">
        <v>18</v>
      </c>
      <c r="K133" s="7" t="s">
        <v>19</v>
      </c>
      <c r="L133" s="7" t="s">
        <v>339</v>
      </c>
      <c r="M133" s="6" t="s">
        <v>21</v>
      </c>
      <c r="N133" s="6">
        <v>4</v>
      </c>
    </row>
    <row r="134" spans="1:14" x14ac:dyDescent="0.25">
      <c r="A134" s="6">
        <v>976</v>
      </c>
      <c r="B134" s="7" t="s">
        <v>340</v>
      </c>
      <c r="C134" s="6" t="s">
        <v>15</v>
      </c>
      <c r="D134" s="8">
        <v>700000</v>
      </c>
      <c r="E134" s="9">
        <v>43870</v>
      </c>
      <c r="F134" s="9"/>
      <c r="G134" s="6"/>
      <c r="H134" s="7" t="s">
        <v>336</v>
      </c>
      <c r="I134" s="6" t="s">
        <v>331</v>
      </c>
      <c r="J134" s="6" t="s">
        <v>18</v>
      </c>
      <c r="K134" s="7" t="s">
        <v>19</v>
      </c>
      <c r="L134" s="7" t="s">
        <v>341</v>
      </c>
      <c r="M134" s="6" t="s">
        <v>21</v>
      </c>
      <c r="N134" s="6">
        <v>8</v>
      </c>
    </row>
    <row r="135" spans="1:14" x14ac:dyDescent="0.25">
      <c r="A135" s="6">
        <v>24700</v>
      </c>
      <c r="B135" s="7" t="s">
        <v>342</v>
      </c>
      <c r="C135" s="6" t="s">
        <v>15</v>
      </c>
      <c r="D135" s="8">
        <v>995000</v>
      </c>
      <c r="E135" s="9">
        <v>44342</v>
      </c>
      <c r="F135" s="9">
        <v>45040</v>
      </c>
      <c r="G135" s="6">
        <v>2</v>
      </c>
      <c r="H135" s="7" t="s">
        <v>336</v>
      </c>
      <c r="I135" s="6" t="s">
        <v>331</v>
      </c>
      <c r="J135" s="6" t="s">
        <v>18</v>
      </c>
      <c r="K135" s="7" t="s">
        <v>19</v>
      </c>
      <c r="L135" s="7" t="s">
        <v>343</v>
      </c>
      <c r="M135" s="6" t="s">
        <v>21</v>
      </c>
      <c r="N135" s="6">
        <v>6</v>
      </c>
    </row>
    <row r="136" spans="1:14" x14ac:dyDescent="0.25">
      <c r="A136" s="6">
        <v>24980</v>
      </c>
      <c r="B136" s="7" t="s">
        <v>344</v>
      </c>
      <c r="C136" s="6" t="s">
        <v>72</v>
      </c>
      <c r="D136" s="8">
        <v>1000000</v>
      </c>
      <c r="E136" s="9">
        <v>44555</v>
      </c>
      <c r="F136" s="9">
        <v>44555</v>
      </c>
      <c r="G136" s="6">
        <v>1</v>
      </c>
      <c r="H136" s="7" t="s">
        <v>336</v>
      </c>
      <c r="I136" s="6" t="s">
        <v>331</v>
      </c>
      <c r="J136" s="6" t="s">
        <v>18</v>
      </c>
      <c r="K136" s="7" t="s">
        <v>19</v>
      </c>
      <c r="L136" s="7" t="s">
        <v>345</v>
      </c>
      <c r="M136" s="6" t="s">
        <v>21</v>
      </c>
      <c r="N136" s="6">
        <v>20</v>
      </c>
    </row>
    <row r="137" spans="1:14" x14ac:dyDescent="0.25">
      <c r="A137" s="6">
        <v>26676</v>
      </c>
      <c r="B137" s="7" t="s">
        <v>346</v>
      </c>
      <c r="C137" s="6" t="s">
        <v>15</v>
      </c>
      <c r="D137" s="8">
        <v>2059450</v>
      </c>
      <c r="E137" s="9">
        <v>45021</v>
      </c>
      <c r="F137" s="9"/>
      <c r="G137" s="6"/>
      <c r="H137" s="7" t="s">
        <v>347</v>
      </c>
      <c r="I137" s="6" t="s">
        <v>331</v>
      </c>
      <c r="J137" s="6" t="s">
        <v>18</v>
      </c>
      <c r="K137" s="7" t="s">
        <v>19</v>
      </c>
      <c r="L137" s="7" t="s">
        <v>348</v>
      </c>
      <c r="M137" s="6" t="s">
        <v>21</v>
      </c>
      <c r="N137" s="6">
        <v>8</v>
      </c>
    </row>
    <row r="138" spans="1:14" x14ac:dyDescent="0.25">
      <c r="A138" s="6">
        <v>26045</v>
      </c>
      <c r="B138" s="7" t="s">
        <v>349</v>
      </c>
      <c r="C138" s="6" t="s">
        <v>15</v>
      </c>
      <c r="D138" s="8">
        <v>1035774</v>
      </c>
      <c r="E138" s="9">
        <v>44873</v>
      </c>
      <c r="F138" s="9"/>
      <c r="G138" s="6"/>
      <c r="H138" s="7" t="s">
        <v>350</v>
      </c>
      <c r="I138" s="6" t="s">
        <v>351</v>
      </c>
      <c r="J138" s="6" t="s">
        <v>18</v>
      </c>
      <c r="K138" s="7" t="s">
        <v>19</v>
      </c>
      <c r="L138" s="7" t="s">
        <v>352</v>
      </c>
      <c r="M138" s="6" t="s">
        <v>21</v>
      </c>
      <c r="N138" s="6">
        <v>6</v>
      </c>
    </row>
    <row r="139" spans="1:14" x14ac:dyDescent="0.25">
      <c r="A139" s="6" t="s">
        <v>353</v>
      </c>
      <c r="B139" s="7" t="s">
        <v>354</v>
      </c>
      <c r="C139" s="6" t="s">
        <v>355</v>
      </c>
      <c r="D139" s="8">
        <v>800000</v>
      </c>
      <c r="E139" s="9">
        <v>43685</v>
      </c>
      <c r="F139" s="9"/>
      <c r="G139" s="6"/>
      <c r="H139" s="7" t="s">
        <v>356</v>
      </c>
      <c r="I139" s="6" t="s">
        <v>351</v>
      </c>
      <c r="J139" s="6" t="s">
        <v>18</v>
      </c>
      <c r="K139" s="7" t="s">
        <v>19</v>
      </c>
      <c r="L139" s="7" t="s">
        <v>357</v>
      </c>
      <c r="M139" s="6" t="s">
        <v>21</v>
      </c>
      <c r="N139" s="6">
        <v>4</v>
      </c>
    </row>
    <row r="140" spans="1:14" x14ac:dyDescent="0.25">
      <c r="A140" s="6">
        <v>25335</v>
      </c>
      <c r="B140" s="7" t="s">
        <v>358</v>
      </c>
      <c r="C140" s="6" t="s">
        <v>72</v>
      </c>
      <c r="D140" s="8">
        <v>419400</v>
      </c>
      <c r="E140" s="9">
        <v>44584</v>
      </c>
      <c r="F140" s="9"/>
      <c r="G140" s="6"/>
      <c r="H140" s="7" t="s">
        <v>359</v>
      </c>
      <c r="I140" s="6" t="s">
        <v>360</v>
      </c>
      <c r="J140" s="6" t="s">
        <v>18</v>
      </c>
      <c r="K140" s="7" t="s">
        <v>19</v>
      </c>
      <c r="L140" s="7" t="s">
        <v>171</v>
      </c>
      <c r="M140" s="6" t="s">
        <v>21</v>
      </c>
      <c r="N140" s="6">
        <v>6</v>
      </c>
    </row>
    <row r="141" spans="1:14" x14ac:dyDescent="0.25">
      <c r="A141" s="6">
        <v>24324</v>
      </c>
      <c r="B141" s="7" t="s">
        <v>361</v>
      </c>
      <c r="C141" s="6" t="s">
        <v>15</v>
      </c>
      <c r="D141" s="8">
        <v>1226953</v>
      </c>
      <c r="E141" s="9">
        <v>44237</v>
      </c>
      <c r="F141" s="9"/>
      <c r="G141" s="6"/>
      <c r="H141" s="7" t="s">
        <v>362</v>
      </c>
      <c r="I141" s="6" t="s">
        <v>360</v>
      </c>
      <c r="J141" s="6" t="s">
        <v>18</v>
      </c>
      <c r="K141" s="7" t="s">
        <v>19</v>
      </c>
      <c r="L141" s="7" t="s">
        <v>363</v>
      </c>
      <c r="M141" s="6" t="s">
        <v>229</v>
      </c>
      <c r="N141" s="6">
        <v>8</v>
      </c>
    </row>
    <row r="142" spans="1:14" x14ac:dyDescent="0.25">
      <c r="A142" s="6">
        <v>24605</v>
      </c>
      <c r="B142" s="7" t="s">
        <v>364</v>
      </c>
      <c r="C142" s="6" t="s">
        <v>15</v>
      </c>
      <c r="D142" s="8">
        <v>3908920</v>
      </c>
      <c r="E142" s="9">
        <v>44292</v>
      </c>
      <c r="F142" s="9">
        <v>44878</v>
      </c>
      <c r="G142" s="6">
        <v>2</v>
      </c>
      <c r="H142" s="7" t="s">
        <v>362</v>
      </c>
      <c r="I142" s="6" t="s">
        <v>360</v>
      </c>
      <c r="J142" s="6" t="s">
        <v>18</v>
      </c>
      <c r="K142" s="7" t="s">
        <v>19</v>
      </c>
      <c r="L142" s="7" t="s">
        <v>365</v>
      </c>
      <c r="M142" s="6" t="s">
        <v>229</v>
      </c>
      <c r="N142" s="6">
        <v>8</v>
      </c>
    </row>
    <row r="143" spans="1:14" x14ac:dyDescent="0.25">
      <c r="A143" s="6">
        <v>471</v>
      </c>
      <c r="B143" s="7" t="s">
        <v>366</v>
      </c>
      <c r="C143" s="6" t="s">
        <v>15</v>
      </c>
      <c r="D143" s="8">
        <v>2400000</v>
      </c>
      <c r="E143" s="9">
        <v>43739</v>
      </c>
      <c r="F143" s="9">
        <v>44866</v>
      </c>
      <c r="G143" s="6">
        <v>4</v>
      </c>
      <c r="H143" s="7" t="s">
        <v>367</v>
      </c>
      <c r="I143" s="6" t="s">
        <v>360</v>
      </c>
      <c r="J143" s="6" t="s">
        <v>18</v>
      </c>
      <c r="K143" s="7" t="s">
        <v>19</v>
      </c>
      <c r="L143" s="7" t="s">
        <v>368</v>
      </c>
      <c r="M143" s="6" t="s">
        <v>21</v>
      </c>
      <c r="N143" s="6">
        <v>6</v>
      </c>
    </row>
    <row r="144" spans="1:14" x14ac:dyDescent="0.25">
      <c r="A144" s="6">
        <v>25288</v>
      </c>
      <c r="B144" s="7" t="s">
        <v>369</v>
      </c>
      <c r="C144" s="6" t="s">
        <v>15</v>
      </c>
      <c r="D144" s="8">
        <v>5000000</v>
      </c>
      <c r="E144" s="9">
        <v>44529</v>
      </c>
      <c r="F144" s="9">
        <v>44938</v>
      </c>
      <c r="G144" s="6">
        <v>1</v>
      </c>
      <c r="H144" s="7" t="s">
        <v>367</v>
      </c>
      <c r="I144" s="6" t="s">
        <v>360</v>
      </c>
      <c r="J144" s="6" t="s">
        <v>18</v>
      </c>
      <c r="K144" s="7" t="s">
        <v>19</v>
      </c>
      <c r="L144" s="7" t="s">
        <v>370</v>
      </c>
      <c r="M144" s="6" t="s">
        <v>21</v>
      </c>
      <c r="N144" s="6">
        <v>18</v>
      </c>
    </row>
    <row r="145" spans="1:14" x14ac:dyDescent="0.25">
      <c r="A145" s="6">
        <v>25153</v>
      </c>
      <c r="B145" s="7" t="s">
        <v>371</v>
      </c>
      <c r="C145" s="6" t="s">
        <v>15</v>
      </c>
      <c r="D145" s="8">
        <v>709256</v>
      </c>
      <c r="E145" s="9">
        <v>44455</v>
      </c>
      <c r="F145" s="9"/>
      <c r="G145" s="6"/>
      <c r="H145" s="7" t="s">
        <v>372</v>
      </c>
      <c r="I145" s="6" t="s">
        <v>360</v>
      </c>
      <c r="J145" s="6" t="s">
        <v>18</v>
      </c>
      <c r="K145" s="7" t="s">
        <v>19</v>
      </c>
      <c r="L145" s="7" t="s">
        <v>373</v>
      </c>
      <c r="M145" s="6" t="s">
        <v>21</v>
      </c>
      <c r="N145" s="6">
        <v>10</v>
      </c>
    </row>
    <row r="146" spans="1:14" x14ac:dyDescent="0.25">
      <c r="A146" s="6">
        <v>25794</v>
      </c>
      <c r="B146" s="7" t="s">
        <v>374</v>
      </c>
      <c r="C146" s="6" t="s">
        <v>15</v>
      </c>
      <c r="D146" s="8">
        <v>714062</v>
      </c>
      <c r="E146" s="9">
        <v>44826</v>
      </c>
      <c r="F146" s="9"/>
      <c r="G146" s="6"/>
      <c r="H146" s="7" t="s">
        <v>372</v>
      </c>
      <c r="I146" s="6" t="s">
        <v>360</v>
      </c>
      <c r="J146" s="6" t="s">
        <v>18</v>
      </c>
      <c r="K146" s="7" t="s">
        <v>19</v>
      </c>
      <c r="L146" s="7" t="s">
        <v>171</v>
      </c>
      <c r="M146" s="6" t="s">
        <v>21</v>
      </c>
      <c r="N146" s="6">
        <v>6</v>
      </c>
    </row>
    <row r="147" spans="1:14" x14ac:dyDescent="0.25">
      <c r="A147" s="6">
        <v>1007</v>
      </c>
      <c r="B147" s="7" t="s">
        <v>375</v>
      </c>
      <c r="C147" s="6" t="s">
        <v>15</v>
      </c>
      <c r="D147" s="8">
        <v>688500</v>
      </c>
      <c r="E147" s="9">
        <v>44082</v>
      </c>
      <c r="F147" s="9"/>
      <c r="G147" s="6"/>
      <c r="H147" s="7" t="s">
        <v>376</v>
      </c>
      <c r="I147" s="6" t="s">
        <v>360</v>
      </c>
      <c r="J147" s="6" t="s">
        <v>18</v>
      </c>
      <c r="K147" s="7" t="s">
        <v>19</v>
      </c>
      <c r="L147" s="7" t="s">
        <v>377</v>
      </c>
      <c r="M147" s="6" t="s">
        <v>378</v>
      </c>
      <c r="N147" s="6">
        <v>6</v>
      </c>
    </row>
    <row r="148" spans="1:14" x14ac:dyDescent="0.25">
      <c r="A148" s="6">
        <v>25805</v>
      </c>
      <c r="B148" s="7" t="s">
        <v>379</v>
      </c>
      <c r="C148" s="6" t="s">
        <v>15</v>
      </c>
      <c r="D148" s="8">
        <v>994528.7</v>
      </c>
      <c r="E148" s="9">
        <v>44826</v>
      </c>
      <c r="F148" s="9"/>
      <c r="G148" s="6"/>
      <c r="H148" s="7" t="s">
        <v>380</v>
      </c>
      <c r="I148" s="6" t="s">
        <v>360</v>
      </c>
      <c r="J148" s="6" t="s">
        <v>18</v>
      </c>
      <c r="K148" s="7" t="s">
        <v>19</v>
      </c>
      <c r="L148" s="7" t="s">
        <v>381</v>
      </c>
      <c r="M148" s="6" t="s">
        <v>21</v>
      </c>
      <c r="N148" s="6">
        <v>4</v>
      </c>
    </row>
    <row r="149" spans="1:14" x14ac:dyDescent="0.25">
      <c r="A149" s="6">
        <v>226</v>
      </c>
      <c r="B149" s="7" t="s">
        <v>382</v>
      </c>
      <c r="C149" s="6" t="s">
        <v>15</v>
      </c>
      <c r="D149" s="8">
        <v>3948000</v>
      </c>
      <c r="E149" s="9">
        <v>43755</v>
      </c>
      <c r="F149" s="9"/>
      <c r="G149" s="6"/>
      <c r="H149" s="7" t="s">
        <v>383</v>
      </c>
      <c r="I149" s="6" t="s">
        <v>360</v>
      </c>
      <c r="J149" s="6" t="s">
        <v>18</v>
      </c>
      <c r="K149" s="7" t="s">
        <v>19</v>
      </c>
      <c r="L149" s="7" t="s">
        <v>384</v>
      </c>
      <c r="M149" s="6" t="s">
        <v>21</v>
      </c>
      <c r="N149" s="6">
        <v>18</v>
      </c>
    </row>
    <row r="150" spans="1:14" x14ac:dyDescent="0.25">
      <c r="A150" s="6">
        <v>583</v>
      </c>
      <c r="B150" s="7" t="s">
        <v>385</v>
      </c>
      <c r="C150" s="6" t="s">
        <v>15</v>
      </c>
      <c r="D150" s="8">
        <v>1537445</v>
      </c>
      <c r="E150" s="9">
        <v>43829</v>
      </c>
      <c r="F150" s="9"/>
      <c r="G150" s="6"/>
      <c r="H150" s="7" t="s">
        <v>383</v>
      </c>
      <c r="I150" s="6" t="s">
        <v>360</v>
      </c>
      <c r="J150" s="6" t="s">
        <v>18</v>
      </c>
      <c r="K150" s="7" t="s">
        <v>19</v>
      </c>
      <c r="L150" s="7" t="s">
        <v>386</v>
      </c>
      <c r="M150" s="6" t="s">
        <v>21</v>
      </c>
      <c r="N150" s="6">
        <v>6</v>
      </c>
    </row>
    <row r="151" spans="1:14" x14ac:dyDescent="0.25">
      <c r="A151" s="6">
        <v>24638</v>
      </c>
      <c r="B151" s="7" t="s">
        <v>387</v>
      </c>
      <c r="C151" s="6" t="s">
        <v>15</v>
      </c>
      <c r="D151" s="8">
        <v>2716040</v>
      </c>
      <c r="E151" s="9">
        <v>44334</v>
      </c>
      <c r="F151" s="9">
        <v>44994</v>
      </c>
      <c r="G151" s="6">
        <v>1</v>
      </c>
      <c r="H151" s="7" t="s">
        <v>383</v>
      </c>
      <c r="I151" s="6" t="s">
        <v>360</v>
      </c>
      <c r="J151" s="6" t="s">
        <v>18</v>
      </c>
      <c r="K151" s="7" t="s">
        <v>19</v>
      </c>
      <c r="L151" s="7" t="s">
        <v>388</v>
      </c>
      <c r="M151" s="6" t="s">
        <v>21</v>
      </c>
      <c r="N151" s="6">
        <v>6</v>
      </c>
    </row>
    <row r="152" spans="1:14" x14ac:dyDescent="0.25">
      <c r="A152" s="6">
        <v>475</v>
      </c>
      <c r="B152" s="7" t="s">
        <v>389</v>
      </c>
      <c r="C152" s="6" t="s">
        <v>15</v>
      </c>
      <c r="D152" s="8">
        <v>1275000</v>
      </c>
      <c r="E152" s="9">
        <v>43818</v>
      </c>
      <c r="F152" s="9">
        <v>44522</v>
      </c>
      <c r="G152" s="6">
        <v>1</v>
      </c>
      <c r="H152" s="7" t="s">
        <v>390</v>
      </c>
      <c r="I152" s="6" t="s">
        <v>391</v>
      </c>
      <c r="J152" s="6" t="s">
        <v>18</v>
      </c>
      <c r="K152" s="7" t="s">
        <v>19</v>
      </c>
      <c r="L152" s="7" t="s">
        <v>392</v>
      </c>
      <c r="M152" s="6" t="s">
        <v>21</v>
      </c>
      <c r="N152" s="6">
        <v>6</v>
      </c>
    </row>
    <row r="153" spans="1:14" x14ac:dyDescent="0.25">
      <c r="A153" s="6">
        <v>155</v>
      </c>
      <c r="B153" s="7" t="s">
        <v>393</v>
      </c>
      <c r="C153" s="6" t="s">
        <v>15</v>
      </c>
      <c r="D153" s="8">
        <v>1857858</v>
      </c>
      <c r="E153" s="9">
        <v>43739</v>
      </c>
      <c r="F153" s="9"/>
      <c r="G153" s="6"/>
      <c r="H153" s="7" t="s">
        <v>394</v>
      </c>
      <c r="I153" s="6" t="s">
        <v>395</v>
      </c>
      <c r="J153" s="6" t="s">
        <v>18</v>
      </c>
      <c r="K153" s="7" t="s">
        <v>19</v>
      </c>
      <c r="L153" s="7" t="s">
        <v>396</v>
      </c>
      <c r="M153" s="6" t="s">
        <v>21</v>
      </c>
      <c r="N153" s="6">
        <v>5</v>
      </c>
    </row>
    <row r="154" spans="1:14" x14ac:dyDescent="0.25">
      <c r="A154" s="6">
        <v>973</v>
      </c>
      <c r="B154" s="7" t="s">
        <v>397</v>
      </c>
      <c r="C154" s="6" t="s">
        <v>15</v>
      </c>
      <c r="D154" s="8">
        <v>429097.5</v>
      </c>
      <c r="E154" s="9">
        <v>44123</v>
      </c>
      <c r="F154" s="9">
        <v>44984</v>
      </c>
      <c r="G154" s="6">
        <v>2</v>
      </c>
      <c r="H154" s="7" t="s">
        <v>398</v>
      </c>
      <c r="I154" s="6" t="s">
        <v>399</v>
      </c>
      <c r="J154" s="6" t="s">
        <v>18</v>
      </c>
      <c r="K154" s="7" t="s">
        <v>19</v>
      </c>
      <c r="L154" s="7" t="s">
        <v>400</v>
      </c>
      <c r="M154" s="6" t="s">
        <v>21</v>
      </c>
      <c r="N154" s="6">
        <v>6</v>
      </c>
    </row>
    <row r="155" spans="1:14" x14ac:dyDescent="0.25">
      <c r="A155" s="6">
        <v>24863</v>
      </c>
      <c r="B155" s="7" t="s">
        <v>401</v>
      </c>
      <c r="C155" s="6" t="s">
        <v>15</v>
      </c>
      <c r="D155" s="8">
        <v>970000</v>
      </c>
      <c r="E155" s="9">
        <v>44412</v>
      </c>
      <c r="F155" s="9"/>
      <c r="G155" s="6"/>
      <c r="H155" s="7" t="s">
        <v>402</v>
      </c>
      <c r="I155" s="6" t="s">
        <v>399</v>
      </c>
      <c r="J155" s="6" t="s">
        <v>18</v>
      </c>
      <c r="K155" s="7" t="s">
        <v>19</v>
      </c>
      <c r="L155" s="7" t="s">
        <v>403</v>
      </c>
      <c r="M155" s="6" t="s">
        <v>21</v>
      </c>
      <c r="N155" s="6">
        <v>9</v>
      </c>
    </row>
    <row r="156" spans="1:14" x14ac:dyDescent="0.25">
      <c r="A156" s="6">
        <v>167</v>
      </c>
      <c r="B156" s="7" t="s">
        <v>404</v>
      </c>
      <c r="C156" s="6" t="s">
        <v>15</v>
      </c>
      <c r="D156" s="8">
        <v>5000000</v>
      </c>
      <c r="E156" s="9">
        <v>43706</v>
      </c>
      <c r="F156" s="9">
        <v>44376</v>
      </c>
      <c r="G156" s="6">
        <v>2</v>
      </c>
      <c r="H156" s="7" t="s">
        <v>405</v>
      </c>
      <c r="I156" s="6" t="s">
        <v>399</v>
      </c>
      <c r="J156" s="6" t="s">
        <v>18</v>
      </c>
      <c r="K156" s="7" t="s">
        <v>19</v>
      </c>
      <c r="L156" s="7" t="s">
        <v>406</v>
      </c>
      <c r="M156" s="6" t="s">
        <v>21</v>
      </c>
      <c r="N156" s="6">
        <v>10</v>
      </c>
    </row>
    <row r="157" spans="1:14" x14ac:dyDescent="0.25">
      <c r="A157" s="6">
        <v>806</v>
      </c>
      <c r="B157" s="7" t="s">
        <v>407</v>
      </c>
      <c r="C157" s="6" t="s">
        <v>15</v>
      </c>
      <c r="D157" s="8">
        <v>995082</v>
      </c>
      <c r="E157" s="9">
        <v>44062</v>
      </c>
      <c r="F157" s="9"/>
      <c r="G157" s="6"/>
      <c r="H157" s="7" t="s">
        <v>408</v>
      </c>
      <c r="I157" s="6" t="s">
        <v>409</v>
      </c>
      <c r="J157" s="6" t="s">
        <v>18</v>
      </c>
      <c r="K157" s="7" t="s">
        <v>19</v>
      </c>
      <c r="L157" s="7" t="s">
        <v>410</v>
      </c>
      <c r="M157" s="6" t="s">
        <v>21</v>
      </c>
      <c r="N157" s="6">
        <v>7</v>
      </c>
    </row>
    <row r="158" spans="1:14" x14ac:dyDescent="0.25">
      <c r="A158" s="6">
        <v>866</v>
      </c>
      <c r="B158" s="7" t="s">
        <v>411</v>
      </c>
      <c r="C158" s="6" t="s">
        <v>15</v>
      </c>
      <c r="D158" s="8">
        <v>1674990</v>
      </c>
      <c r="E158" s="9">
        <v>43895</v>
      </c>
      <c r="F158" s="9">
        <v>45063</v>
      </c>
      <c r="G158" s="6">
        <v>2</v>
      </c>
      <c r="H158" s="7" t="s">
        <v>408</v>
      </c>
      <c r="I158" s="6" t="s">
        <v>409</v>
      </c>
      <c r="J158" s="6" t="s">
        <v>18</v>
      </c>
      <c r="K158" s="7" t="s">
        <v>19</v>
      </c>
      <c r="L158" s="7" t="s">
        <v>412</v>
      </c>
      <c r="M158" s="6" t="s">
        <v>21</v>
      </c>
      <c r="N158" s="6">
        <v>6</v>
      </c>
    </row>
    <row r="159" spans="1:14" x14ac:dyDescent="0.25">
      <c r="A159" s="6">
        <v>1012</v>
      </c>
      <c r="B159" s="7" t="s">
        <v>413</v>
      </c>
      <c r="C159" s="6" t="s">
        <v>15</v>
      </c>
      <c r="D159" s="8">
        <v>2140000</v>
      </c>
      <c r="E159" s="9">
        <v>43859</v>
      </c>
      <c r="F159" s="9">
        <v>44728</v>
      </c>
      <c r="G159" s="6">
        <v>3</v>
      </c>
      <c r="H159" s="7" t="s">
        <v>408</v>
      </c>
      <c r="I159" s="6" t="s">
        <v>409</v>
      </c>
      <c r="J159" s="6" t="s">
        <v>18</v>
      </c>
      <c r="K159" s="7" t="s">
        <v>19</v>
      </c>
      <c r="L159" s="7" t="s">
        <v>414</v>
      </c>
      <c r="M159" s="6" t="s">
        <v>21</v>
      </c>
      <c r="N159" s="6">
        <v>6</v>
      </c>
    </row>
    <row r="160" spans="1:14" x14ac:dyDescent="0.25">
      <c r="A160" s="6">
        <v>25651</v>
      </c>
      <c r="B160" s="7" t="s">
        <v>415</v>
      </c>
      <c r="C160" s="6" t="s">
        <v>15</v>
      </c>
      <c r="D160" s="8">
        <v>3873453</v>
      </c>
      <c r="E160" s="9">
        <v>44601</v>
      </c>
      <c r="F160" s="9"/>
      <c r="G160" s="6"/>
      <c r="H160" s="7" t="s">
        <v>408</v>
      </c>
      <c r="I160" s="6" t="s">
        <v>409</v>
      </c>
      <c r="J160" s="6" t="s">
        <v>18</v>
      </c>
      <c r="K160" s="7" t="s">
        <v>19</v>
      </c>
      <c r="L160" s="7" t="s">
        <v>416</v>
      </c>
      <c r="M160" s="6" t="s">
        <v>21</v>
      </c>
      <c r="N160" s="6">
        <v>12</v>
      </c>
    </row>
    <row r="161" spans="1:14" x14ac:dyDescent="0.25">
      <c r="A161" s="6">
        <v>25869</v>
      </c>
      <c r="B161" s="7" t="s">
        <v>417</v>
      </c>
      <c r="C161" s="6" t="s">
        <v>15</v>
      </c>
      <c r="D161" s="8">
        <v>1641570</v>
      </c>
      <c r="E161" s="9">
        <v>44840</v>
      </c>
      <c r="F161" s="9"/>
      <c r="G161" s="6"/>
      <c r="H161" s="7" t="s">
        <v>408</v>
      </c>
      <c r="I161" s="6" t="s">
        <v>409</v>
      </c>
      <c r="J161" s="6" t="s">
        <v>18</v>
      </c>
      <c r="K161" s="7" t="s">
        <v>19</v>
      </c>
      <c r="L161" s="7" t="s">
        <v>418</v>
      </c>
      <c r="M161" s="6" t="s">
        <v>21</v>
      </c>
      <c r="N161" s="6">
        <v>15</v>
      </c>
    </row>
    <row r="162" spans="1:14" x14ac:dyDescent="0.25">
      <c r="A162" s="6">
        <v>26138</v>
      </c>
      <c r="B162" s="7" t="s">
        <v>419</v>
      </c>
      <c r="C162" s="6" t="s">
        <v>15</v>
      </c>
      <c r="D162" s="8">
        <v>710900</v>
      </c>
      <c r="E162" s="9">
        <v>44914</v>
      </c>
      <c r="F162" s="9"/>
      <c r="G162" s="6"/>
      <c r="H162" s="7" t="s">
        <v>420</v>
      </c>
      <c r="I162" s="6" t="s">
        <v>409</v>
      </c>
      <c r="J162" s="6" t="s">
        <v>18</v>
      </c>
      <c r="K162" s="7" t="s">
        <v>19</v>
      </c>
      <c r="L162" s="7" t="s">
        <v>421</v>
      </c>
      <c r="M162" s="6" t="s">
        <v>21</v>
      </c>
      <c r="N162" s="6">
        <v>4</v>
      </c>
    </row>
  </sheetData>
  <autoFilter ref="A1:N16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097A-4632-4851-BEDC-D4E7A5655FC4}">
  <sheetPr>
    <tabColor rgb="FF0070C0"/>
  </sheetPr>
  <dimension ref="A1:AR239"/>
  <sheetViews>
    <sheetView tabSelected="1" topLeftCell="B1" zoomScale="115" zoomScaleNormal="115" workbookViewId="0">
      <pane ySplit="1" topLeftCell="A2" activePane="bottomLeft" state="frozen"/>
      <selection activeCell="J1" sqref="J1"/>
      <selection pane="bottomLeft" activeCell="AF12" sqref="AF12"/>
    </sheetView>
  </sheetViews>
  <sheetFormatPr defaultColWidth="8.85546875" defaultRowHeight="12.75" x14ac:dyDescent="0.2"/>
  <cols>
    <col min="1" max="1" width="12.85546875" style="16" hidden="1" customWidth="1"/>
    <col min="2" max="2" width="11.140625" style="16" bestFit="1" customWidth="1"/>
    <col min="3" max="3" width="17" style="16" bestFit="1" customWidth="1"/>
    <col min="4" max="4" width="16.7109375" style="16" hidden="1" customWidth="1"/>
    <col min="5" max="9" width="14.85546875" style="16" hidden="1" customWidth="1"/>
    <col min="10" max="10" width="14.85546875" style="17" hidden="1" customWidth="1"/>
    <col min="11" max="14" width="14.85546875" style="16" hidden="1" customWidth="1"/>
    <col min="15" max="15" width="7.140625" style="16" hidden="1" customWidth="1"/>
    <col min="16" max="18" width="9.85546875" style="16" hidden="1" customWidth="1"/>
    <col min="19" max="22" width="5.7109375" style="16" hidden="1" customWidth="1"/>
    <col min="23" max="24" width="5.7109375" style="18" hidden="1" customWidth="1"/>
    <col min="25" max="25" width="5.7109375" style="16" hidden="1" customWidth="1"/>
    <col min="26" max="26" width="14" style="16" hidden="1" customWidth="1"/>
    <col min="27" max="28" width="5.7109375" style="16" hidden="1" customWidth="1"/>
    <col min="29" max="34" width="12.28515625" style="23" customWidth="1"/>
    <col min="35" max="36" width="12.85546875" style="23" customWidth="1"/>
    <col min="37" max="38" width="12.28515625" style="23" customWidth="1"/>
    <col min="39" max="39" width="13.28515625" style="23" customWidth="1"/>
    <col min="40" max="40" width="15.85546875" style="16" bestFit="1" customWidth="1"/>
    <col min="41" max="42" width="12.28515625" style="16" customWidth="1"/>
    <col min="43" max="43" width="16.28515625" style="16" bestFit="1" customWidth="1"/>
    <col min="44" max="44" width="16.28515625" style="16" customWidth="1"/>
    <col min="45" max="16384" width="8.85546875" style="16"/>
  </cols>
  <sheetData>
    <row r="1" spans="1:44" s="15" customFormat="1" ht="27" customHeight="1" x14ac:dyDescent="0.25">
      <c r="A1" s="14" t="s">
        <v>422</v>
      </c>
      <c r="B1" s="14" t="s">
        <v>1423</v>
      </c>
      <c r="C1" s="14" t="s">
        <v>1424</v>
      </c>
      <c r="D1" s="14" t="s">
        <v>1425</v>
      </c>
      <c r="E1" s="14" t="s">
        <v>1426</v>
      </c>
      <c r="F1" s="14" t="s">
        <v>1427</v>
      </c>
      <c r="G1" s="14" t="s">
        <v>1428</v>
      </c>
      <c r="H1" s="14" t="s">
        <v>1429</v>
      </c>
      <c r="I1" s="14" t="s">
        <v>1430</v>
      </c>
      <c r="J1" s="14" t="s">
        <v>1431</v>
      </c>
      <c r="K1" s="14" t="s">
        <v>1432</v>
      </c>
      <c r="L1" s="14" t="s">
        <v>1433</v>
      </c>
      <c r="M1" s="14" t="s">
        <v>1434</v>
      </c>
      <c r="N1" s="14" t="s">
        <v>1435</v>
      </c>
      <c r="O1" s="14" t="s">
        <v>1436</v>
      </c>
      <c r="P1" s="14" t="s">
        <v>423</v>
      </c>
      <c r="Q1" s="14" t="s">
        <v>424</v>
      </c>
      <c r="R1" s="14" t="s">
        <v>1437</v>
      </c>
      <c r="S1" s="14" t="s">
        <v>1438</v>
      </c>
      <c r="T1" s="14" t="s">
        <v>1439</v>
      </c>
      <c r="U1" s="14" t="s">
        <v>1440</v>
      </c>
      <c r="V1" s="14" t="s">
        <v>1441</v>
      </c>
      <c r="W1" s="14" t="s">
        <v>1442</v>
      </c>
      <c r="X1" s="14" t="s">
        <v>1443</v>
      </c>
      <c r="Y1" s="14" t="s">
        <v>1444</v>
      </c>
      <c r="Z1" s="14" t="s">
        <v>1445</v>
      </c>
      <c r="AA1" s="14" t="s">
        <v>1446</v>
      </c>
      <c r="AB1" s="14" t="s">
        <v>1447</v>
      </c>
      <c r="AC1" s="14" t="s">
        <v>1448</v>
      </c>
      <c r="AD1" s="14" t="s">
        <v>1449</v>
      </c>
      <c r="AE1" s="14" t="s">
        <v>1450</v>
      </c>
      <c r="AF1" s="14" t="s">
        <v>1451</v>
      </c>
      <c r="AG1" s="14" t="s">
        <v>1452</v>
      </c>
      <c r="AH1" s="14" t="s">
        <v>1453</v>
      </c>
      <c r="AI1" s="14" t="s">
        <v>1454</v>
      </c>
      <c r="AJ1" s="14" t="s">
        <v>1455</v>
      </c>
      <c r="AK1" s="14" t="s">
        <v>1456</v>
      </c>
      <c r="AL1" s="14" t="s">
        <v>1457</v>
      </c>
      <c r="AM1" s="14" t="s">
        <v>1458</v>
      </c>
      <c r="AN1" s="14" t="s">
        <v>1459</v>
      </c>
      <c r="AO1" s="14" t="s">
        <v>1460</v>
      </c>
      <c r="AP1" s="14" t="s">
        <v>1461</v>
      </c>
      <c r="AQ1" s="14" t="s">
        <v>1462</v>
      </c>
      <c r="AR1" s="14" t="s">
        <v>1463</v>
      </c>
    </row>
    <row r="2" spans="1:44" x14ac:dyDescent="0.2">
      <c r="A2" s="16" t="s">
        <v>425</v>
      </c>
      <c r="B2" s="16" t="s">
        <v>426</v>
      </c>
      <c r="C2" s="16">
        <v>18</v>
      </c>
      <c r="D2" s="17">
        <v>4967475</v>
      </c>
      <c r="E2" s="16" t="s">
        <v>427</v>
      </c>
      <c r="F2" s="16" t="s">
        <v>298</v>
      </c>
      <c r="G2" s="16" t="s">
        <v>428</v>
      </c>
      <c r="I2" s="16" t="s">
        <v>429</v>
      </c>
      <c r="J2" s="17">
        <v>6612242.25</v>
      </c>
      <c r="L2" s="16" t="s">
        <v>430</v>
      </c>
      <c r="M2" s="16" t="s">
        <v>431</v>
      </c>
      <c r="N2" s="16" t="s">
        <v>432</v>
      </c>
      <c r="O2" s="16" t="s">
        <v>269</v>
      </c>
      <c r="P2" s="16" t="s">
        <v>433</v>
      </c>
      <c r="Q2" s="16" t="s">
        <v>434</v>
      </c>
      <c r="R2" s="16" t="s">
        <v>435</v>
      </c>
      <c r="S2" s="16" t="s">
        <v>436</v>
      </c>
      <c r="W2" s="18">
        <v>43662</v>
      </c>
      <c r="X2" s="18">
        <v>43666</v>
      </c>
      <c r="AC2" s="19">
        <v>2500</v>
      </c>
      <c r="AD2" s="19">
        <v>0</v>
      </c>
      <c r="AE2" s="19">
        <v>0</v>
      </c>
      <c r="AF2" s="19">
        <v>1800</v>
      </c>
      <c r="AG2" s="19">
        <v>800</v>
      </c>
      <c r="AH2" s="19">
        <v>6</v>
      </c>
      <c r="AI2" s="19">
        <f>AH2*AG2*AF2</f>
        <v>8640000</v>
      </c>
      <c r="AJ2" s="19">
        <f>AI2+AE2</f>
        <v>8640000</v>
      </c>
      <c r="AK2" s="20">
        <v>2500</v>
      </c>
      <c r="AL2" s="20">
        <v>0</v>
      </c>
      <c r="AM2" s="20">
        <v>0</v>
      </c>
      <c r="AN2" s="21">
        <v>1800</v>
      </c>
      <c r="AO2" s="21">
        <v>800</v>
      </c>
      <c r="AP2" s="21">
        <v>6</v>
      </c>
      <c r="AQ2" s="21">
        <f>AP2*AO2*AN2</f>
        <v>8640000</v>
      </c>
      <c r="AR2" s="21">
        <f>AQ2+AM2</f>
        <v>8640000</v>
      </c>
    </row>
    <row r="3" spans="1:44" x14ac:dyDescent="0.2">
      <c r="A3" s="16" t="s">
        <v>437</v>
      </c>
      <c r="B3" s="16" t="s">
        <v>426</v>
      </c>
      <c r="C3" s="16">
        <v>21</v>
      </c>
      <c r="D3" s="17">
        <v>1615000</v>
      </c>
      <c r="E3" s="16" t="s">
        <v>438</v>
      </c>
      <c r="F3" s="16" t="s">
        <v>439</v>
      </c>
      <c r="G3" s="16" t="s">
        <v>428</v>
      </c>
      <c r="I3" s="16" t="s">
        <v>429</v>
      </c>
      <c r="J3" s="17">
        <v>1900000</v>
      </c>
      <c r="L3" s="16" t="s">
        <v>440</v>
      </c>
      <c r="M3" s="16" t="s">
        <v>441</v>
      </c>
      <c r="N3" s="16" t="s">
        <v>442</v>
      </c>
      <c r="O3" s="16" t="s">
        <v>206</v>
      </c>
      <c r="P3" s="16" t="s">
        <v>433</v>
      </c>
      <c r="Q3" s="16" t="s">
        <v>443</v>
      </c>
      <c r="R3" s="16" t="s">
        <v>444</v>
      </c>
      <c r="S3" s="16" t="s">
        <v>436</v>
      </c>
      <c r="W3" s="18">
        <v>43668</v>
      </c>
      <c r="X3" s="18">
        <v>43671</v>
      </c>
      <c r="AC3" s="19">
        <v>4300</v>
      </c>
      <c r="AD3" s="19">
        <v>0</v>
      </c>
      <c r="AE3" s="19">
        <v>0</v>
      </c>
      <c r="AF3" s="19">
        <v>1571.66</v>
      </c>
      <c r="AG3" s="19" t="s">
        <v>445</v>
      </c>
      <c r="AH3" s="19">
        <v>3</v>
      </c>
      <c r="AI3" s="19">
        <v>2939004.2</v>
      </c>
      <c r="AJ3" s="19">
        <v>2939004.2</v>
      </c>
      <c r="AK3" s="20">
        <v>4300</v>
      </c>
      <c r="AL3" s="20">
        <v>0</v>
      </c>
      <c r="AM3" s="20">
        <v>0</v>
      </c>
      <c r="AN3" s="21">
        <v>1571.66</v>
      </c>
      <c r="AO3" s="21">
        <v>800</v>
      </c>
      <c r="AP3" s="21">
        <v>3</v>
      </c>
      <c r="AQ3" s="21">
        <f t="shared" ref="AQ3:AQ67" si="0">AP3*AO3*AN3</f>
        <v>3771984</v>
      </c>
      <c r="AR3" s="21">
        <f t="shared" ref="AR3:AR67" si="1">AQ3+AM3</f>
        <v>3771984</v>
      </c>
    </row>
    <row r="4" spans="1:44" x14ac:dyDescent="0.2">
      <c r="A4" s="16" t="s">
        <v>437</v>
      </c>
      <c r="B4" s="16" t="s">
        <v>426</v>
      </c>
      <c r="C4" s="16">
        <v>22</v>
      </c>
      <c r="D4" s="17">
        <v>1020000</v>
      </c>
      <c r="E4" s="16" t="s">
        <v>446</v>
      </c>
      <c r="F4" s="16" t="s">
        <v>447</v>
      </c>
      <c r="G4" s="16" t="s">
        <v>428</v>
      </c>
      <c r="I4" s="16" t="s">
        <v>429</v>
      </c>
      <c r="J4" s="17">
        <v>2000000</v>
      </c>
      <c r="L4" s="16" t="s">
        <v>448</v>
      </c>
      <c r="M4" s="16">
        <v>446</v>
      </c>
      <c r="N4" s="16" t="s">
        <v>449</v>
      </c>
      <c r="O4" s="16" t="s">
        <v>240</v>
      </c>
      <c r="P4" s="16" t="s">
        <v>433</v>
      </c>
      <c r="Q4" s="16" t="s">
        <v>450</v>
      </c>
      <c r="R4" s="16" t="s">
        <v>447</v>
      </c>
      <c r="S4" s="16" t="s">
        <v>436</v>
      </c>
      <c r="W4" s="18">
        <v>43660</v>
      </c>
      <c r="X4" s="18">
        <v>43681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f t="shared" ref="AI4:AI27" si="2">AH4*AG4*AF4</f>
        <v>0</v>
      </c>
      <c r="AJ4" s="19">
        <f t="shared" ref="AJ4:AJ49" si="3">AI4+AE4</f>
        <v>0</v>
      </c>
      <c r="AK4" s="20">
        <v>0</v>
      </c>
      <c r="AL4" s="20">
        <v>0</v>
      </c>
      <c r="AM4" s="20">
        <v>0</v>
      </c>
      <c r="AN4" s="21">
        <v>0</v>
      </c>
      <c r="AO4" s="21">
        <v>0</v>
      </c>
      <c r="AP4" s="21">
        <v>0</v>
      </c>
      <c r="AQ4" s="21">
        <f t="shared" si="0"/>
        <v>0</v>
      </c>
      <c r="AR4" s="21">
        <f t="shared" si="1"/>
        <v>0</v>
      </c>
    </row>
    <row r="5" spans="1:44" x14ac:dyDescent="0.2">
      <c r="A5" s="16" t="s">
        <v>437</v>
      </c>
      <c r="B5" s="16" t="s">
        <v>426</v>
      </c>
      <c r="C5" s="16">
        <v>30</v>
      </c>
      <c r="D5" s="17">
        <v>800000</v>
      </c>
      <c r="E5" s="16" t="s">
        <v>451</v>
      </c>
      <c r="F5" s="16" t="s">
        <v>215</v>
      </c>
      <c r="G5" s="16" t="s">
        <v>428</v>
      </c>
      <c r="I5" s="16" t="s">
        <v>429</v>
      </c>
      <c r="J5" s="17">
        <v>1000000</v>
      </c>
      <c r="L5" s="16" t="s">
        <v>452</v>
      </c>
      <c r="M5" s="16" t="s">
        <v>453</v>
      </c>
      <c r="N5" s="16" t="s">
        <v>454</v>
      </c>
      <c r="O5" s="16" t="s">
        <v>206</v>
      </c>
      <c r="P5" s="16" t="s">
        <v>433</v>
      </c>
      <c r="Q5" s="16" t="s">
        <v>455</v>
      </c>
      <c r="R5" s="16" t="s">
        <v>215</v>
      </c>
      <c r="S5" s="16" t="s">
        <v>436</v>
      </c>
      <c r="W5" s="18">
        <v>43660</v>
      </c>
      <c r="X5" s="18">
        <v>43724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f t="shared" si="2"/>
        <v>0</v>
      </c>
      <c r="AJ5" s="19">
        <f t="shared" si="3"/>
        <v>0</v>
      </c>
      <c r="AK5" s="20">
        <v>0</v>
      </c>
      <c r="AL5" s="20">
        <v>0</v>
      </c>
      <c r="AM5" s="20">
        <v>0</v>
      </c>
      <c r="AN5" s="21">
        <v>0</v>
      </c>
      <c r="AO5" s="21">
        <v>0</v>
      </c>
      <c r="AP5" s="21">
        <v>0</v>
      </c>
      <c r="AQ5" s="21">
        <f t="shared" si="0"/>
        <v>0</v>
      </c>
      <c r="AR5" s="21">
        <f t="shared" si="1"/>
        <v>0</v>
      </c>
    </row>
    <row r="6" spans="1:44" x14ac:dyDescent="0.2">
      <c r="A6" s="16" t="s">
        <v>437</v>
      </c>
      <c r="B6" s="16" t="s">
        <v>426</v>
      </c>
      <c r="C6" s="16">
        <v>42</v>
      </c>
      <c r="D6" s="17">
        <v>2000000</v>
      </c>
      <c r="E6" s="16" t="s">
        <v>456</v>
      </c>
      <c r="F6" s="16" t="s">
        <v>457</v>
      </c>
      <c r="G6" s="16" t="s">
        <v>428</v>
      </c>
      <c r="I6" s="16" t="s">
        <v>429</v>
      </c>
      <c r="J6" s="17">
        <v>1102230</v>
      </c>
      <c r="L6" s="16" t="s">
        <v>458</v>
      </c>
      <c r="M6" s="16" t="s">
        <v>459</v>
      </c>
      <c r="N6" s="16" t="s">
        <v>460</v>
      </c>
      <c r="O6" s="16" t="s">
        <v>360</v>
      </c>
      <c r="P6" s="16" t="s">
        <v>433</v>
      </c>
      <c r="Q6" s="16" t="s">
        <v>461</v>
      </c>
      <c r="R6" s="16" t="s">
        <v>462</v>
      </c>
      <c r="S6" s="16" t="s">
        <v>436</v>
      </c>
      <c r="W6" s="18">
        <v>43717</v>
      </c>
      <c r="X6" s="18">
        <v>43726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f t="shared" si="2"/>
        <v>0</v>
      </c>
      <c r="AJ6" s="19">
        <f t="shared" si="3"/>
        <v>0</v>
      </c>
      <c r="AK6" s="20">
        <v>0</v>
      </c>
      <c r="AL6" s="20">
        <v>0</v>
      </c>
      <c r="AM6" s="20">
        <v>0</v>
      </c>
      <c r="AN6" s="21">
        <v>0</v>
      </c>
      <c r="AO6" s="21">
        <v>0</v>
      </c>
      <c r="AP6" s="21">
        <v>0</v>
      </c>
      <c r="AQ6" s="21">
        <f t="shared" si="0"/>
        <v>0</v>
      </c>
      <c r="AR6" s="21">
        <f t="shared" si="1"/>
        <v>0</v>
      </c>
    </row>
    <row r="7" spans="1:44" x14ac:dyDescent="0.2">
      <c r="A7" s="16" t="s">
        <v>437</v>
      </c>
      <c r="B7" s="16" t="s">
        <v>426</v>
      </c>
      <c r="C7" s="16">
        <v>44</v>
      </c>
      <c r="D7" s="17">
        <v>1840000</v>
      </c>
      <c r="E7" s="16" t="s">
        <v>463</v>
      </c>
      <c r="F7" s="16" t="s">
        <v>464</v>
      </c>
      <c r="G7" s="16" t="s">
        <v>428</v>
      </c>
      <c r="I7" s="16" t="s">
        <v>429</v>
      </c>
      <c r="J7" s="17">
        <v>2169050</v>
      </c>
      <c r="L7" s="16" t="s">
        <v>465</v>
      </c>
      <c r="M7" s="16" t="s">
        <v>466</v>
      </c>
      <c r="N7" s="16" t="s">
        <v>467</v>
      </c>
      <c r="O7" s="16" t="s">
        <v>128</v>
      </c>
      <c r="P7" s="16" t="s">
        <v>433</v>
      </c>
      <c r="Q7" s="16" t="s">
        <v>468</v>
      </c>
      <c r="R7" s="16" t="s">
        <v>464</v>
      </c>
      <c r="S7" s="16" t="s">
        <v>436</v>
      </c>
      <c r="W7" s="18">
        <v>43732</v>
      </c>
      <c r="X7" s="18">
        <v>43732</v>
      </c>
      <c r="AC7" s="19">
        <v>3685</v>
      </c>
      <c r="AD7" s="19">
        <v>0</v>
      </c>
      <c r="AE7" s="19">
        <v>0</v>
      </c>
      <c r="AF7" s="19">
        <v>3685</v>
      </c>
      <c r="AG7" s="19">
        <v>600</v>
      </c>
      <c r="AH7" s="19">
        <v>1</v>
      </c>
      <c r="AI7" s="19">
        <f t="shared" si="2"/>
        <v>2211000</v>
      </c>
      <c r="AJ7" s="19">
        <f t="shared" si="3"/>
        <v>2211000</v>
      </c>
      <c r="AK7" s="20">
        <v>3685</v>
      </c>
      <c r="AL7" s="20">
        <v>0</v>
      </c>
      <c r="AM7" s="20">
        <v>0</v>
      </c>
      <c r="AN7" s="21">
        <v>3685</v>
      </c>
      <c r="AO7" s="21">
        <v>1000</v>
      </c>
      <c r="AP7" s="21">
        <v>1</v>
      </c>
      <c r="AQ7" s="21">
        <f t="shared" si="0"/>
        <v>3685000</v>
      </c>
      <c r="AR7" s="21">
        <f t="shared" si="1"/>
        <v>3685000</v>
      </c>
    </row>
    <row r="8" spans="1:44" x14ac:dyDescent="0.2">
      <c r="A8" s="16" t="s">
        <v>437</v>
      </c>
      <c r="B8" s="16" t="s">
        <v>426</v>
      </c>
      <c r="C8" s="16">
        <v>44</v>
      </c>
      <c r="D8" s="17">
        <v>1840000</v>
      </c>
      <c r="E8" s="16" t="s">
        <v>463</v>
      </c>
      <c r="F8" s="16" t="s">
        <v>464</v>
      </c>
      <c r="G8" s="16" t="s">
        <v>428</v>
      </c>
      <c r="I8" s="16" t="s">
        <v>429</v>
      </c>
      <c r="J8" s="17">
        <v>1504000</v>
      </c>
      <c r="L8" s="16" t="s">
        <v>469</v>
      </c>
      <c r="M8" s="16" t="s">
        <v>470</v>
      </c>
      <c r="N8" s="16" t="s">
        <v>467</v>
      </c>
      <c r="O8" s="16" t="s">
        <v>128</v>
      </c>
      <c r="P8" s="16" t="s">
        <v>433</v>
      </c>
      <c r="Q8" s="16" t="s">
        <v>471</v>
      </c>
      <c r="R8" s="16" t="s">
        <v>472</v>
      </c>
      <c r="S8" s="16" t="s">
        <v>436</v>
      </c>
      <c r="W8" s="18">
        <v>44306</v>
      </c>
      <c r="X8" s="18">
        <v>44308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f t="shared" si="2"/>
        <v>0</v>
      </c>
      <c r="AJ8" s="19">
        <f t="shared" si="3"/>
        <v>0</v>
      </c>
      <c r="AK8" s="20">
        <v>0</v>
      </c>
      <c r="AL8" s="20">
        <v>0</v>
      </c>
      <c r="AM8" s="20">
        <v>0</v>
      </c>
      <c r="AN8" s="21">
        <v>0</v>
      </c>
      <c r="AO8" s="21">
        <v>0</v>
      </c>
      <c r="AP8" s="21">
        <v>0</v>
      </c>
      <c r="AQ8" s="21">
        <f t="shared" si="0"/>
        <v>0</v>
      </c>
      <c r="AR8" s="21">
        <f t="shared" si="1"/>
        <v>0</v>
      </c>
    </row>
    <row r="9" spans="1:44" x14ac:dyDescent="0.2">
      <c r="A9" s="16" t="s">
        <v>437</v>
      </c>
      <c r="B9" s="16" t="s">
        <v>426</v>
      </c>
      <c r="C9" s="16">
        <v>64</v>
      </c>
      <c r="D9" s="17">
        <v>510000</v>
      </c>
      <c r="E9" s="16" t="s">
        <v>473</v>
      </c>
      <c r="F9" s="16" t="s">
        <v>474</v>
      </c>
      <c r="G9" s="16" t="s">
        <v>428</v>
      </c>
      <c r="I9" s="16" t="s">
        <v>429</v>
      </c>
      <c r="J9" s="17">
        <v>1045500</v>
      </c>
      <c r="L9" s="16" t="s">
        <v>475</v>
      </c>
      <c r="M9" s="16" t="s">
        <v>476</v>
      </c>
      <c r="N9" s="16" t="s">
        <v>477</v>
      </c>
      <c r="O9" s="16" t="s">
        <v>269</v>
      </c>
      <c r="P9" s="16" t="s">
        <v>433</v>
      </c>
      <c r="Q9" s="16" t="s">
        <v>478</v>
      </c>
      <c r="R9" s="16" t="s">
        <v>479</v>
      </c>
      <c r="S9" s="16" t="s">
        <v>436</v>
      </c>
      <c r="W9" s="18">
        <v>43782</v>
      </c>
      <c r="X9" s="18">
        <v>43793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f t="shared" si="2"/>
        <v>0</v>
      </c>
      <c r="AJ9" s="19">
        <f t="shared" si="3"/>
        <v>0</v>
      </c>
      <c r="AK9" s="20">
        <v>0</v>
      </c>
      <c r="AL9" s="20">
        <v>0</v>
      </c>
      <c r="AM9" s="20">
        <v>0</v>
      </c>
      <c r="AN9" s="21">
        <v>0</v>
      </c>
      <c r="AO9" s="21">
        <v>0</v>
      </c>
      <c r="AP9" s="21">
        <v>0</v>
      </c>
      <c r="AQ9" s="21">
        <f t="shared" si="0"/>
        <v>0</v>
      </c>
      <c r="AR9" s="21">
        <f t="shared" si="1"/>
        <v>0</v>
      </c>
    </row>
    <row r="10" spans="1:44" x14ac:dyDescent="0.2">
      <c r="A10" s="16" t="s">
        <v>437</v>
      </c>
      <c r="B10" s="16" t="s">
        <v>426</v>
      </c>
      <c r="C10" s="16">
        <v>77</v>
      </c>
      <c r="D10" s="17">
        <v>1615000</v>
      </c>
      <c r="E10" s="16" t="s">
        <v>480</v>
      </c>
      <c r="F10" s="16" t="s">
        <v>481</v>
      </c>
      <c r="G10" s="16" t="s">
        <v>428</v>
      </c>
      <c r="I10" s="16" t="s">
        <v>429</v>
      </c>
      <c r="J10" s="17">
        <v>2800000</v>
      </c>
      <c r="L10" s="16" t="s">
        <v>482</v>
      </c>
      <c r="M10" s="16" t="s">
        <v>483</v>
      </c>
      <c r="N10" s="16" t="s">
        <v>484</v>
      </c>
      <c r="O10" s="16" t="s">
        <v>17</v>
      </c>
      <c r="P10" s="16" t="s">
        <v>433</v>
      </c>
      <c r="Q10" s="16" t="s">
        <v>485</v>
      </c>
      <c r="R10" s="16" t="s">
        <v>486</v>
      </c>
      <c r="S10" s="16" t="s">
        <v>436</v>
      </c>
      <c r="W10" s="18">
        <v>43732</v>
      </c>
      <c r="X10" s="18">
        <v>43747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f t="shared" si="2"/>
        <v>0</v>
      </c>
      <c r="AJ10" s="19">
        <f t="shared" si="3"/>
        <v>0</v>
      </c>
      <c r="AK10" s="20">
        <v>0</v>
      </c>
      <c r="AL10" s="20">
        <v>0</v>
      </c>
      <c r="AM10" s="20">
        <v>0</v>
      </c>
      <c r="AN10" s="21">
        <v>0</v>
      </c>
      <c r="AO10" s="21">
        <v>0</v>
      </c>
      <c r="AP10" s="21">
        <v>0</v>
      </c>
      <c r="AQ10" s="21">
        <f t="shared" si="0"/>
        <v>0</v>
      </c>
      <c r="AR10" s="21">
        <f t="shared" si="1"/>
        <v>0</v>
      </c>
    </row>
    <row r="11" spans="1:44" x14ac:dyDescent="0.2">
      <c r="A11" s="16" t="s">
        <v>437</v>
      </c>
      <c r="B11" s="16" t="s">
        <v>426</v>
      </c>
      <c r="C11" s="16">
        <v>87</v>
      </c>
      <c r="D11" s="17">
        <v>800000</v>
      </c>
      <c r="E11" s="16" t="s">
        <v>487</v>
      </c>
      <c r="F11" s="16" t="s">
        <v>488</v>
      </c>
      <c r="G11" s="16" t="s">
        <v>428</v>
      </c>
      <c r="I11" s="16" t="s">
        <v>429</v>
      </c>
      <c r="J11" s="17">
        <v>1140000</v>
      </c>
      <c r="L11" s="16" t="s">
        <v>489</v>
      </c>
      <c r="M11" s="16" t="s">
        <v>490</v>
      </c>
      <c r="N11" s="16" t="s">
        <v>491</v>
      </c>
      <c r="O11" s="16" t="s">
        <v>17</v>
      </c>
      <c r="P11" s="16" t="s">
        <v>433</v>
      </c>
      <c r="Q11" s="16" t="s">
        <v>492</v>
      </c>
      <c r="R11" s="16" t="s">
        <v>493</v>
      </c>
      <c r="S11" s="16" t="s">
        <v>436</v>
      </c>
      <c r="W11" s="18">
        <v>44195</v>
      </c>
      <c r="X11" s="18">
        <v>44298</v>
      </c>
      <c r="AC11" s="19">
        <v>2074</v>
      </c>
      <c r="AD11" s="19">
        <v>0</v>
      </c>
      <c r="AE11" s="19">
        <v>0</v>
      </c>
      <c r="AF11" s="19">
        <v>1425</v>
      </c>
      <c r="AG11" s="19">
        <v>400</v>
      </c>
      <c r="AH11" s="19">
        <v>1</v>
      </c>
      <c r="AI11" s="19">
        <f t="shared" si="2"/>
        <v>570000</v>
      </c>
      <c r="AJ11" s="19">
        <f t="shared" si="3"/>
        <v>570000</v>
      </c>
      <c r="AK11" s="20">
        <v>2074</v>
      </c>
      <c r="AL11" s="20">
        <v>0</v>
      </c>
      <c r="AM11" s="20">
        <v>0</v>
      </c>
      <c r="AN11" s="21">
        <v>1425</v>
      </c>
      <c r="AO11" s="21">
        <v>800</v>
      </c>
      <c r="AP11" s="21">
        <v>1</v>
      </c>
      <c r="AQ11" s="21">
        <f t="shared" si="0"/>
        <v>1140000</v>
      </c>
      <c r="AR11" s="21">
        <f t="shared" si="1"/>
        <v>1140000</v>
      </c>
    </row>
    <row r="12" spans="1:44" x14ac:dyDescent="0.2">
      <c r="A12" s="16" t="s">
        <v>437</v>
      </c>
      <c r="B12" s="16" t="s">
        <v>426</v>
      </c>
      <c r="C12" s="16">
        <v>110</v>
      </c>
      <c r="D12" s="17">
        <v>999108</v>
      </c>
      <c r="E12" s="16" t="s">
        <v>494</v>
      </c>
      <c r="F12" s="16" t="s">
        <v>495</v>
      </c>
      <c r="G12" s="16" t="s">
        <v>428</v>
      </c>
      <c r="I12" s="16" t="s">
        <v>429</v>
      </c>
      <c r="J12" s="17">
        <v>9765000</v>
      </c>
      <c r="L12" s="16" t="s">
        <v>496</v>
      </c>
      <c r="M12" s="16" t="s">
        <v>497</v>
      </c>
      <c r="N12" s="16" t="s">
        <v>498</v>
      </c>
      <c r="O12" s="16" t="s">
        <v>256</v>
      </c>
      <c r="P12" s="16" t="s">
        <v>433</v>
      </c>
      <c r="Q12" s="16" t="s">
        <v>499</v>
      </c>
      <c r="R12" s="16" t="s">
        <v>500</v>
      </c>
      <c r="S12" s="16" t="s">
        <v>436</v>
      </c>
      <c r="W12" s="18">
        <v>43760</v>
      </c>
      <c r="X12" s="18">
        <v>44775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f t="shared" si="2"/>
        <v>0</v>
      </c>
      <c r="AJ12" s="19">
        <f t="shared" si="3"/>
        <v>0</v>
      </c>
      <c r="AK12" s="20">
        <v>0</v>
      </c>
      <c r="AL12" s="20">
        <v>0</v>
      </c>
      <c r="AM12" s="20">
        <v>0</v>
      </c>
      <c r="AN12" s="21">
        <v>0</v>
      </c>
      <c r="AO12" s="21">
        <v>0</v>
      </c>
      <c r="AP12" s="21">
        <v>0</v>
      </c>
      <c r="AQ12" s="21">
        <f t="shared" si="0"/>
        <v>0</v>
      </c>
      <c r="AR12" s="21">
        <f t="shared" si="1"/>
        <v>0</v>
      </c>
    </row>
    <row r="13" spans="1:44" x14ac:dyDescent="0.2">
      <c r="A13" s="16" t="s">
        <v>437</v>
      </c>
      <c r="B13" s="16" t="s">
        <v>426</v>
      </c>
      <c r="C13" s="16">
        <v>110</v>
      </c>
      <c r="D13" s="17">
        <v>999108</v>
      </c>
      <c r="E13" s="16" t="s">
        <v>494</v>
      </c>
      <c r="F13" s="16" t="s">
        <v>495</v>
      </c>
      <c r="G13" s="16" t="s">
        <v>428</v>
      </c>
      <c r="I13" s="16" t="s">
        <v>429</v>
      </c>
      <c r="L13" s="16" t="s">
        <v>501</v>
      </c>
      <c r="M13" s="16" t="s">
        <v>502</v>
      </c>
      <c r="N13" s="16" t="s">
        <v>498</v>
      </c>
      <c r="O13" s="16" t="s">
        <v>256</v>
      </c>
      <c r="P13" s="16" t="s">
        <v>433</v>
      </c>
      <c r="Q13" s="16" t="s">
        <v>503</v>
      </c>
      <c r="R13" s="16" t="s">
        <v>495</v>
      </c>
      <c r="S13" s="16" t="s">
        <v>436</v>
      </c>
      <c r="W13" s="18">
        <v>43760</v>
      </c>
      <c r="X13" s="18">
        <v>44775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f t="shared" si="2"/>
        <v>0</v>
      </c>
      <c r="AJ13" s="19">
        <f t="shared" si="3"/>
        <v>0</v>
      </c>
      <c r="AK13" s="20">
        <v>0</v>
      </c>
      <c r="AL13" s="20">
        <v>0</v>
      </c>
      <c r="AM13" s="20">
        <v>0</v>
      </c>
      <c r="AN13" s="21">
        <v>0</v>
      </c>
      <c r="AO13" s="21">
        <v>0</v>
      </c>
      <c r="AP13" s="21">
        <v>0</v>
      </c>
      <c r="AQ13" s="21">
        <f t="shared" si="0"/>
        <v>0</v>
      </c>
      <c r="AR13" s="21">
        <f t="shared" si="1"/>
        <v>0</v>
      </c>
    </row>
    <row r="14" spans="1:44" x14ac:dyDescent="0.2">
      <c r="A14" s="16" t="s">
        <v>437</v>
      </c>
      <c r="B14" s="16" t="s">
        <v>426</v>
      </c>
      <c r="C14" s="16">
        <v>148</v>
      </c>
      <c r="D14" s="17">
        <v>299600</v>
      </c>
      <c r="E14" s="16" t="s">
        <v>504</v>
      </c>
      <c r="F14" s="16" t="s">
        <v>505</v>
      </c>
      <c r="G14" s="16" t="s">
        <v>428</v>
      </c>
      <c r="I14" s="16" t="s">
        <v>429</v>
      </c>
      <c r="J14" s="17">
        <v>488000</v>
      </c>
      <c r="L14" s="16" t="s">
        <v>506</v>
      </c>
      <c r="M14" s="16" t="s">
        <v>507</v>
      </c>
      <c r="N14" s="16" t="s">
        <v>508</v>
      </c>
      <c r="O14" s="16" t="s">
        <v>220</v>
      </c>
      <c r="P14" s="16" t="s">
        <v>433</v>
      </c>
      <c r="Q14" s="16" t="s">
        <v>509</v>
      </c>
      <c r="R14" s="16" t="s">
        <v>505</v>
      </c>
      <c r="S14" s="16" t="s">
        <v>436</v>
      </c>
      <c r="W14" s="18">
        <v>43816</v>
      </c>
      <c r="X14" s="18">
        <v>43822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f t="shared" si="2"/>
        <v>0</v>
      </c>
      <c r="AJ14" s="19">
        <f t="shared" si="3"/>
        <v>0</v>
      </c>
      <c r="AK14" s="20">
        <v>0</v>
      </c>
      <c r="AL14" s="20">
        <v>0</v>
      </c>
      <c r="AM14" s="20">
        <v>0</v>
      </c>
      <c r="AN14" s="21">
        <v>0</v>
      </c>
      <c r="AO14" s="21">
        <v>0</v>
      </c>
      <c r="AP14" s="21">
        <v>0</v>
      </c>
      <c r="AQ14" s="21">
        <f t="shared" si="0"/>
        <v>0</v>
      </c>
      <c r="AR14" s="21">
        <f t="shared" si="1"/>
        <v>0</v>
      </c>
    </row>
    <row r="15" spans="1:44" x14ac:dyDescent="0.2">
      <c r="A15" s="16" t="s">
        <v>437</v>
      </c>
      <c r="B15" s="16" t="s">
        <v>426</v>
      </c>
      <c r="C15" s="16">
        <v>155</v>
      </c>
      <c r="D15" s="17">
        <v>1857858</v>
      </c>
      <c r="E15" s="16" t="s">
        <v>510</v>
      </c>
      <c r="F15" s="16" t="s">
        <v>511</v>
      </c>
      <c r="G15" s="16" t="s">
        <v>428</v>
      </c>
      <c r="I15" s="16" t="s">
        <v>429</v>
      </c>
      <c r="J15" s="17">
        <v>2265933.5299999998</v>
      </c>
      <c r="L15" s="16" t="s">
        <v>512</v>
      </c>
      <c r="M15" s="16" t="s">
        <v>513</v>
      </c>
      <c r="N15" s="16" t="s">
        <v>514</v>
      </c>
      <c r="O15" s="16" t="s">
        <v>395</v>
      </c>
      <c r="P15" s="16" t="s">
        <v>433</v>
      </c>
      <c r="Q15" s="16" t="s">
        <v>515</v>
      </c>
      <c r="R15" s="16" t="s">
        <v>516</v>
      </c>
      <c r="S15" s="16" t="s">
        <v>436</v>
      </c>
      <c r="W15" s="18">
        <v>44061</v>
      </c>
      <c r="X15" s="18">
        <v>44073</v>
      </c>
      <c r="AC15" s="19">
        <v>8000</v>
      </c>
      <c r="AD15" s="19">
        <v>0</v>
      </c>
      <c r="AE15" s="19">
        <v>0</v>
      </c>
      <c r="AF15" s="19">
        <v>3500</v>
      </c>
      <c r="AG15" s="19">
        <v>500</v>
      </c>
      <c r="AH15" s="19">
        <v>2</v>
      </c>
      <c r="AI15" s="19">
        <f t="shared" si="2"/>
        <v>3500000</v>
      </c>
      <c r="AJ15" s="19">
        <f t="shared" si="3"/>
        <v>3500000</v>
      </c>
      <c r="AK15" s="20">
        <v>8000</v>
      </c>
      <c r="AL15" s="20">
        <v>0</v>
      </c>
      <c r="AM15" s="20">
        <v>0</v>
      </c>
      <c r="AN15" s="21">
        <v>3500</v>
      </c>
      <c r="AO15" s="21">
        <v>800</v>
      </c>
      <c r="AP15" s="21">
        <v>2</v>
      </c>
      <c r="AQ15" s="21">
        <f t="shared" si="0"/>
        <v>5600000</v>
      </c>
      <c r="AR15" s="21">
        <f t="shared" si="1"/>
        <v>5600000</v>
      </c>
    </row>
    <row r="16" spans="1:44" x14ac:dyDescent="0.2">
      <c r="A16" s="16" t="s">
        <v>425</v>
      </c>
      <c r="B16" s="16" t="s">
        <v>426</v>
      </c>
      <c r="C16" s="16">
        <v>167</v>
      </c>
      <c r="D16" s="17">
        <v>5000000</v>
      </c>
      <c r="E16" s="16" t="s">
        <v>518</v>
      </c>
      <c r="F16" s="16" t="s">
        <v>404</v>
      </c>
      <c r="G16" s="16" t="s">
        <v>428</v>
      </c>
      <c r="I16" s="16" t="s">
        <v>429</v>
      </c>
      <c r="J16" s="17">
        <v>6165360</v>
      </c>
      <c r="L16" s="16" t="s">
        <v>519</v>
      </c>
      <c r="M16" s="16">
        <v>120</v>
      </c>
      <c r="N16" s="16" t="s">
        <v>520</v>
      </c>
      <c r="O16" s="16" t="s">
        <v>331</v>
      </c>
      <c r="P16" s="16" t="s">
        <v>433</v>
      </c>
      <c r="Q16" s="16" t="s">
        <v>521</v>
      </c>
      <c r="R16" s="16" t="s">
        <v>522</v>
      </c>
      <c r="S16" s="16" t="s">
        <v>436</v>
      </c>
      <c r="W16" s="18">
        <v>43738</v>
      </c>
      <c r="X16" s="18">
        <v>43751</v>
      </c>
      <c r="AC16" s="19">
        <v>3000</v>
      </c>
      <c r="AD16" s="19">
        <v>0</v>
      </c>
      <c r="AE16" s="20">
        <v>0</v>
      </c>
      <c r="AF16" s="19">
        <v>9360</v>
      </c>
      <c r="AG16" s="19">
        <v>500</v>
      </c>
      <c r="AH16" s="19">
        <v>1</v>
      </c>
      <c r="AI16" s="19">
        <f t="shared" si="2"/>
        <v>4680000</v>
      </c>
      <c r="AJ16" s="19">
        <f t="shared" si="3"/>
        <v>4680000</v>
      </c>
      <c r="AK16" s="20">
        <v>3000</v>
      </c>
      <c r="AL16" s="20">
        <v>0</v>
      </c>
      <c r="AM16" s="20">
        <v>0</v>
      </c>
      <c r="AN16" s="21">
        <v>9360</v>
      </c>
      <c r="AO16" s="21">
        <v>500</v>
      </c>
      <c r="AP16" s="21">
        <v>1</v>
      </c>
      <c r="AQ16" s="21">
        <f t="shared" si="0"/>
        <v>4680000</v>
      </c>
      <c r="AR16" s="21">
        <f t="shared" si="1"/>
        <v>4680000</v>
      </c>
    </row>
    <row r="17" spans="1:44" x14ac:dyDescent="0.2">
      <c r="A17" s="16" t="s">
        <v>437</v>
      </c>
      <c r="B17" s="16" t="s">
        <v>426</v>
      </c>
      <c r="C17" s="16">
        <v>185</v>
      </c>
      <c r="D17" s="17">
        <v>1500000</v>
      </c>
      <c r="E17" s="16" t="s">
        <v>523</v>
      </c>
      <c r="F17" s="16" t="s">
        <v>524</v>
      </c>
      <c r="G17" s="16" t="s">
        <v>428</v>
      </c>
      <c r="I17" s="16" t="s">
        <v>429</v>
      </c>
      <c r="J17" s="17">
        <v>2500000</v>
      </c>
      <c r="L17" s="16" t="s">
        <v>525</v>
      </c>
      <c r="M17" s="16" t="s">
        <v>526</v>
      </c>
      <c r="N17" s="16" t="s">
        <v>527</v>
      </c>
      <c r="O17" s="16" t="s">
        <v>391</v>
      </c>
      <c r="P17" s="16" t="s">
        <v>433</v>
      </c>
      <c r="Q17" s="16" t="s">
        <v>528</v>
      </c>
      <c r="R17" s="16" t="s">
        <v>529</v>
      </c>
      <c r="S17" s="16" t="s">
        <v>436</v>
      </c>
      <c r="W17" s="18">
        <v>43853</v>
      </c>
      <c r="X17" s="18">
        <v>43888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f t="shared" si="2"/>
        <v>0</v>
      </c>
      <c r="AJ17" s="19">
        <f t="shared" si="3"/>
        <v>0</v>
      </c>
      <c r="AK17" s="20">
        <v>0</v>
      </c>
      <c r="AL17" s="20">
        <v>0</v>
      </c>
      <c r="AM17" s="20">
        <v>0</v>
      </c>
      <c r="AN17" s="21">
        <v>0</v>
      </c>
      <c r="AO17" s="21">
        <v>0</v>
      </c>
      <c r="AP17" s="21">
        <v>0</v>
      </c>
      <c r="AQ17" s="21">
        <f t="shared" si="0"/>
        <v>0</v>
      </c>
      <c r="AR17" s="21">
        <f t="shared" si="1"/>
        <v>0</v>
      </c>
    </row>
    <row r="18" spans="1:44" x14ac:dyDescent="0.2">
      <c r="A18" s="16" t="s">
        <v>437</v>
      </c>
      <c r="B18" s="16" t="s">
        <v>426</v>
      </c>
      <c r="C18" s="16">
        <v>191</v>
      </c>
      <c r="D18" s="17">
        <v>1275000</v>
      </c>
      <c r="E18" s="16" t="s">
        <v>530</v>
      </c>
      <c r="F18" s="16" t="s">
        <v>208</v>
      </c>
      <c r="G18" s="16" t="s">
        <v>428</v>
      </c>
      <c r="I18" s="16" t="s">
        <v>429</v>
      </c>
      <c r="J18" s="17">
        <v>1725000</v>
      </c>
      <c r="L18" s="16" t="s">
        <v>531</v>
      </c>
      <c r="M18" s="16" t="s">
        <v>532</v>
      </c>
      <c r="N18" s="16" t="s">
        <v>442</v>
      </c>
      <c r="O18" s="16" t="s">
        <v>206</v>
      </c>
      <c r="P18" s="16" t="s">
        <v>433</v>
      </c>
      <c r="Q18" s="16" t="s">
        <v>533</v>
      </c>
      <c r="R18" s="16" t="s">
        <v>534</v>
      </c>
      <c r="S18" s="16" t="s">
        <v>436</v>
      </c>
      <c r="W18" s="18">
        <v>43839</v>
      </c>
      <c r="X18" s="18">
        <v>43849</v>
      </c>
      <c r="AC18" s="19">
        <v>1982.6</v>
      </c>
      <c r="AD18" s="19">
        <v>0</v>
      </c>
      <c r="AE18" s="19">
        <v>0</v>
      </c>
      <c r="AF18" s="19">
        <v>1982.6</v>
      </c>
      <c r="AG18" s="19">
        <v>400</v>
      </c>
      <c r="AH18" s="19">
        <v>3</v>
      </c>
      <c r="AI18" s="19">
        <f t="shared" si="2"/>
        <v>2379120</v>
      </c>
      <c r="AJ18" s="19">
        <f t="shared" si="3"/>
        <v>2379120</v>
      </c>
      <c r="AK18" s="20">
        <v>1982.6</v>
      </c>
      <c r="AL18" s="20">
        <v>0</v>
      </c>
      <c r="AM18" s="20">
        <v>0</v>
      </c>
      <c r="AN18" s="21">
        <v>1982.6</v>
      </c>
      <c r="AO18" s="21">
        <v>800</v>
      </c>
      <c r="AP18" s="21">
        <v>3</v>
      </c>
      <c r="AQ18" s="21">
        <f t="shared" si="0"/>
        <v>4758240</v>
      </c>
      <c r="AR18" s="21">
        <f t="shared" si="1"/>
        <v>4758240</v>
      </c>
    </row>
    <row r="19" spans="1:44" x14ac:dyDescent="0.2">
      <c r="A19" s="16" t="s">
        <v>437</v>
      </c>
      <c r="B19" s="16" t="s">
        <v>426</v>
      </c>
      <c r="C19" s="16">
        <v>199</v>
      </c>
      <c r="D19" s="17">
        <v>2815984</v>
      </c>
      <c r="E19" s="16" t="s">
        <v>536</v>
      </c>
      <c r="F19" s="16" t="s">
        <v>537</v>
      </c>
      <c r="G19" s="16" t="s">
        <v>428</v>
      </c>
      <c r="I19" s="16" t="s">
        <v>429</v>
      </c>
      <c r="J19" s="17">
        <v>5945692</v>
      </c>
      <c r="L19" s="16" t="s">
        <v>538</v>
      </c>
      <c r="M19" s="16" t="s">
        <v>539</v>
      </c>
      <c r="N19" s="16" t="s">
        <v>484</v>
      </c>
      <c r="O19" s="16" t="s">
        <v>17</v>
      </c>
      <c r="P19" s="16" t="s">
        <v>433</v>
      </c>
      <c r="Q19" s="16" t="s">
        <v>540</v>
      </c>
      <c r="R19" s="16" t="s">
        <v>541</v>
      </c>
      <c r="S19" s="16" t="s">
        <v>436</v>
      </c>
      <c r="W19" s="18">
        <v>43755</v>
      </c>
      <c r="X19" s="18">
        <v>43762</v>
      </c>
      <c r="AC19" s="19">
        <v>2999</v>
      </c>
      <c r="AD19" s="19">
        <v>500</v>
      </c>
      <c r="AE19" s="19">
        <v>1499500</v>
      </c>
      <c r="AF19" s="19">
        <v>1852.58</v>
      </c>
      <c r="AG19" s="19">
        <v>1200</v>
      </c>
      <c r="AH19" s="19">
        <v>1</v>
      </c>
      <c r="AI19" s="19">
        <f t="shared" si="2"/>
        <v>2223096</v>
      </c>
      <c r="AJ19" s="19">
        <f t="shared" si="3"/>
        <v>3722596</v>
      </c>
      <c r="AK19" s="20">
        <v>2999</v>
      </c>
      <c r="AL19" s="20">
        <v>500</v>
      </c>
      <c r="AM19" s="20">
        <v>1499500</v>
      </c>
      <c r="AN19" s="21">
        <v>1852.58</v>
      </c>
      <c r="AO19" s="21">
        <v>2400</v>
      </c>
      <c r="AP19" s="21">
        <v>1</v>
      </c>
      <c r="AQ19" s="21">
        <f t="shared" si="0"/>
        <v>4446192</v>
      </c>
      <c r="AR19" s="21">
        <f t="shared" si="1"/>
        <v>5945692</v>
      </c>
    </row>
    <row r="20" spans="1:44" x14ac:dyDescent="0.2">
      <c r="A20" s="16" t="s">
        <v>437</v>
      </c>
      <c r="B20" s="16" t="s">
        <v>426</v>
      </c>
      <c r="C20" s="16">
        <v>210</v>
      </c>
      <c r="D20" s="17">
        <v>975000</v>
      </c>
      <c r="E20" s="16" t="s">
        <v>543</v>
      </c>
      <c r="F20" s="16" t="s">
        <v>544</v>
      </c>
      <c r="G20" s="16" t="s">
        <v>428</v>
      </c>
      <c r="I20" s="16" t="s">
        <v>429</v>
      </c>
      <c r="J20" s="17">
        <v>1550000</v>
      </c>
      <c r="L20" s="16" t="s">
        <v>545</v>
      </c>
      <c r="M20" s="16" t="s">
        <v>546</v>
      </c>
      <c r="N20" s="16" t="s">
        <v>491</v>
      </c>
      <c r="O20" s="16" t="s">
        <v>17</v>
      </c>
      <c r="P20" s="16" t="s">
        <v>433</v>
      </c>
      <c r="Q20" s="16" t="s">
        <v>547</v>
      </c>
      <c r="R20" s="16" t="s">
        <v>548</v>
      </c>
      <c r="S20" s="16" t="s">
        <v>436</v>
      </c>
      <c r="W20" s="18">
        <v>44091</v>
      </c>
      <c r="X20" s="18">
        <v>44108</v>
      </c>
      <c r="AC20" s="19">
        <v>5150</v>
      </c>
      <c r="AD20" s="19">
        <v>0</v>
      </c>
      <c r="AE20" s="19">
        <v>0</v>
      </c>
      <c r="AF20" s="19">
        <v>3500</v>
      </c>
      <c r="AG20" s="19">
        <v>500</v>
      </c>
      <c r="AH20" s="19">
        <v>1</v>
      </c>
      <c r="AI20" s="19">
        <f t="shared" si="2"/>
        <v>1750000</v>
      </c>
      <c r="AJ20" s="19">
        <f t="shared" si="3"/>
        <v>1750000</v>
      </c>
      <c r="AK20" s="20">
        <v>0</v>
      </c>
      <c r="AL20" s="20">
        <v>0</v>
      </c>
      <c r="AM20" s="20">
        <v>0</v>
      </c>
      <c r="AN20" s="21">
        <v>0</v>
      </c>
      <c r="AO20" s="21">
        <v>0</v>
      </c>
      <c r="AP20" s="21">
        <v>0</v>
      </c>
      <c r="AQ20" s="21">
        <f t="shared" si="0"/>
        <v>0</v>
      </c>
      <c r="AR20" s="21">
        <f t="shared" si="1"/>
        <v>0</v>
      </c>
    </row>
    <row r="21" spans="1:44" x14ac:dyDescent="0.2">
      <c r="A21" s="16" t="s">
        <v>437</v>
      </c>
      <c r="B21" s="16" t="s">
        <v>426</v>
      </c>
      <c r="C21" s="16">
        <v>220</v>
      </c>
      <c r="D21" s="17">
        <v>3000000</v>
      </c>
      <c r="E21" s="16" t="s">
        <v>549</v>
      </c>
      <c r="F21" s="16" t="s">
        <v>550</v>
      </c>
      <c r="G21" s="16" t="s">
        <v>428</v>
      </c>
      <c r="I21" s="16" t="s">
        <v>429</v>
      </c>
      <c r="J21" s="17">
        <v>4650000</v>
      </c>
      <c r="L21" s="16" t="s">
        <v>551</v>
      </c>
      <c r="M21" s="16" t="s">
        <v>552</v>
      </c>
      <c r="N21" s="16" t="s">
        <v>484</v>
      </c>
      <c r="O21" s="16" t="s">
        <v>17</v>
      </c>
      <c r="P21" s="16" t="s">
        <v>433</v>
      </c>
      <c r="Q21" s="16" t="s">
        <v>553</v>
      </c>
      <c r="R21" s="16" t="s">
        <v>554</v>
      </c>
      <c r="S21" s="16" t="s">
        <v>436</v>
      </c>
      <c r="W21" s="18">
        <v>43810</v>
      </c>
      <c r="X21" s="18">
        <v>43821</v>
      </c>
      <c r="AC21" s="19">
        <v>3000</v>
      </c>
      <c r="AD21" s="19">
        <v>500</v>
      </c>
      <c r="AE21" s="19">
        <v>1500000</v>
      </c>
      <c r="AF21" s="19">
        <v>2200</v>
      </c>
      <c r="AG21" s="19">
        <v>1200</v>
      </c>
      <c r="AH21" s="19">
        <v>1</v>
      </c>
      <c r="AI21" s="19">
        <f t="shared" si="2"/>
        <v>2640000</v>
      </c>
      <c r="AJ21" s="19">
        <f t="shared" si="3"/>
        <v>4140000</v>
      </c>
      <c r="AK21" s="20">
        <v>3000</v>
      </c>
      <c r="AL21" s="20">
        <v>500</v>
      </c>
      <c r="AM21" s="20">
        <v>1500000</v>
      </c>
      <c r="AN21" s="21">
        <v>2200</v>
      </c>
      <c r="AO21" s="21">
        <v>2400</v>
      </c>
      <c r="AP21" s="21">
        <v>1</v>
      </c>
      <c r="AQ21" s="21">
        <f t="shared" si="0"/>
        <v>5280000</v>
      </c>
      <c r="AR21" s="21">
        <f t="shared" si="1"/>
        <v>6780000</v>
      </c>
    </row>
    <row r="22" spans="1:44" x14ac:dyDescent="0.2">
      <c r="A22" s="16" t="s">
        <v>437</v>
      </c>
      <c r="B22" s="16" t="s">
        <v>426</v>
      </c>
      <c r="C22" s="16">
        <v>224</v>
      </c>
      <c r="D22" s="17">
        <v>1000000</v>
      </c>
      <c r="E22" s="16" t="s">
        <v>555</v>
      </c>
      <c r="F22" s="16" t="s">
        <v>556</v>
      </c>
      <c r="G22" s="16" t="s">
        <v>428</v>
      </c>
      <c r="I22" s="16" t="s">
        <v>429</v>
      </c>
      <c r="J22" s="17">
        <v>1327700</v>
      </c>
      <c r="L22" s="16" t="s">
        <v>557</v>
      </c>
      <c r="M22" s="16" t="s">
        <v>558</v>
      </c>
      <c r="N22" s="16" t="s">
        <v>559</v>
      </c>
      <c r="O22" s="16" t="s">
        <v>560</v>
      </c>
      <c r="P22" s="16" t="s">
        <v>433</v>
      </c>
      <c r="Q22" s="16" t="s">
        <v>561</v>
      </c>
      <c r="R22" s="16" t="s">
        <v>562</v>
      </c>
      <c r="S22" s="16" t="s">
        <v>563</v>
      </c>
      <c r="W22" s="18">
        <v>43795</v>
      </c>
      <c r="X22" s="18">
        <v>43803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f t="shared" si="2"/>
        <v>0</v>
      </c>
      <c r="AJ22" s="19">
        <f t="shared" si="3"/>
        <v>0</v>
      </c>
      <c r="AK22" s="20">
        <v>0</v>
      </c>
      <c r="AL22" s="20">
        <v>0</v>
      </c>
      <c r="AM22" s="20">
        <v>0</v>
      </c>
      <c r="AN22" s="21">
        <v>0</v>
      </c>
      <c r="AO22" s="21">
        <v>0</v>
      </c>
      <c r="AP22" s="21">
        <v>0</v>
      </c>
      <c r="AQ22" s="21">
        <f t="shared" si="0"/>
        <v>0</v>
      </c>
      <c r="AR22" s="21">
        <f t="shared" si="1"/>
        <v>0</v>
      </c>
    </row>
    <row r="23" spans="1:44" x14ac:dyDescent="0.2">
      <c r="A23" s="16" t="s">
        <v>437</v>
      </c>
      <c r="B23" s="16" t="s">
        <v>426</v>
      </c>
      <c r="C23" s="16">
        <v>226</v>
      </c>
      <c r="D23" s="17">
        <v>3948000</v>
      </c>
      <c r="E23" s="16" t="s">
        <v>564</v>
      </c>
      <c r="F23" s="16" t="s">
        <v>382</v>
      </c>
      <c r="G23" s="16" t="s">
        <v>428</v>
      </c>
      <c r="I23" s="16" t="s">
        <v>429</v>
      </c>
      <c r="J23" s="17">
        <v>4950000</v>
      </c>
      <c r="L23" s="16" t="s">
        <v>565</v>
      </c>
      <c r="M23" s="16" t="s">
        <v>566</v>
      </c>
      <c r="N23" s="16" t="s">
        <v>460</v>
      </c>
      <c r="O23" s="16" t="s">
        <v>360</v>
      </c>
      <c r="P23" s="16" t="s">
        <v>433</v>
      </c>
      <c r="Q23" s="16" t="s">
        <v>567</v>
      </c>
      <c r="R23" s="16" t="s">
        <v>382</v>
      </c>
      <c r="S23" s="16" t="s">
        <v>436</v>
      </c>
      <c r="W23" s="18">
        <v>43843</v>
      </c>
      <c r="X23" s="18">
        <v>43849</v>
      </c>
      <c r="AC23" s="19">
        <v>3300</v>
      </c>
      <c r="AD23" s="19">
        <v>0</v>
      </c>
      <c r="AE23" s="19">
        <v>0</v>
      </c>
      <c r="AF23" s="19">
        <v>3300</v>
      </c>
      <c r="AG23" s="19">
        <v>800</v>
      </c>
      <c r="AH23" s="19">
        <v>4</v>
      </c>
      <c r="AI23" s="19">
        <f t="shared" si="2"/>
        <v>10560000</v>
      </c>
      <c r="AJ23" s="19">
        <f t="shared" si="3"/>
        <v>10560000</v>
      </c>
      <c r="AK23" s="20">
        <v>0</v>
      </c>
      <c r="AL23" s="20">
        <v>0</v>
      </c>
      <c r="AM23" s="20">
        <v>0</v>
      </c>
      <c r="AN23" s="21">
        <v>0</v>
      </c>
      <c r="AO23" s="21">
        <v>0</v>
      </c>
      <c r="AP23" s="21">
        <v>0</v>
      </c>
      <c r="AQ23" s="21">
        <f t="shared" si="0"/>
        <v>0</v>
      </c>
      <c r="AR23" s="21">
        <f t="shared" si="1"/>
        <v>0</v>
      </c>
    </row>
    <row r="24" spans="1:44" x14ac:dyDescent="0.2">
      <c r="A24" s="16" t="s">
        <v>437</v>
      </c>
      <c r="B24" s="16" t="s">
        <v>426</v>
      </c>
      <c r="C24" s="16">
        <v>227</v>
      </c>
      <c r="D24" s="17">
        <v>642400</v>
      </c>
      <c r="E24" s="16" t="s">
        <v>568</v>
      </c>
      <c r="F24" s="16" t="s">
        <v>569</v>
      </c>
      <c r="G24" s="16" t="s">
        <v>428</v>
      </c>
      <c r="I24" s="16" t="s">
        <v>429</v>
      </c>
      <c r="J24" s="17">
        <v>4056500</v>
      </c>
      <c r="W24" s="18" t="s">
        <v>570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f t="shared" si="2"/>
        <v>0</v>
      </c>
      <c r="AJ24" s="19">
        <f t="shared" si="3"/>
        <v>0</v>
      </c>
      <c r="AK24" s="20">
        <v>0</v>
      </c>
      <c r="AL24" s="20">
        <v>0</v>
      </c>
      <c r="AM24" s="20">
        <v>0</v>
      </c>
      <c r="AN24" s="21">
        <v>0</v>
      </c>
      <c r="AO24" s="21">
        <v>0</v>
      </c>
      <c r="AP24" s="21">
        <v>0</v>
      </c>
      <c r="AQ24" s="21">
        <f t="shared" si="0"/>
        <v>0</v>
      </c>
      <c r="AR24" s="21">
        <f t="shared" si="1"/>
        <v>0</v>
      </c>
    </row>
    <row r="25" spans="1:44" x14ac:dyDescent="0.2">
      <c r="A25" s="16" t="s">
        <v>437</v>
      </c>
      <c r="B25" s="16" t="s">
        <v>426</v>
      </c>
      <c r="C25" s="16">
        <v>245</v>
      </c>
      <c r="D25" s="17">
        <v>2450000</v>
      </c>
      <c r="E25" s="16" t="s">
        <v>571</v>
      </c>
      <c r="F25" s="16" t="s">
        <v>572</v>
      </c>
      <c r="G25" s="16" t="s">
        <v>428</v>
      </c>
      <c r="I25" s="16" t="s">
        <v>429</v>
      </c>
      <c r="J25" s="17">
        <v>4319200</v>
      </c>
      <c r="L25" s="16" t="s">
        <v>573</v>
      </c>
      <c r="M25" s="16" t="s">
        <v>574</v>
      </c>
      <c r="N25" s="16" t="s">
        <v>575</v>
      </c>
      <c r="O25" s="16" t="s">
        <v>128</v>
      </c>
      <c r="P25" s="16" t="s">
        <v>433</v>
      </c>
      <c r="Q25" s="16" t="s">
        <v>576</v>
      </c>
      <c r="R25" s="16" t="s">
        <v>572</v>
      </c>
      <c r="S25" s="16" t="s">
        <v>436</v>
      </c>
      <c r="W25" s="18">
        <v>43866</v>
      </c>
      <c r="X25" s="18">
        <v>43872</v>
      </c>
      <c r="AC25" s="19">
        <v>2000</v>
      </c>
      <c r="AD25" s="19">
        <v>0</v>
      </c>
      <c r="AE25" s="19">
        <v>0</v>
      </c>
      <c r="AF25" s="19">
        <v>5550</v>
      </c>
      <c r="AG25" s="19">
        <v>700</v>
      </c>
      <c r="AH25" s="19">
        <v>1</v>
      </c>
      <c r="AI25" s="19">
        <f t="shared" si="2"/>
        <v>3885000</v>
      </c>
      <c r="AJ25" s="19">
        <f t="shared" si="3"/>
        <v>3885000</v>
      </c>
      <c r="AK25" s="20">
        <v>2000</v>
      </c>
      <c r="AL25" s="20">
        <v>0</v>
      </c>
      <c r="AM25" s="20">
        <v>0</v>
      </c>
      <c r="AN25" s="21">
        <v>5550</v>
      </c>
      <c r="AO25" s="21">
        <v>800</v>
      </c>
      <c r="AP25" s="21">
        <v>1</v>
      </c>
      <c r="AQ25" s="21">
        <f t="shared" si="0"/>
        <v>4440000</v>
      </c>
      <c r="AR25" s="21">
        <f t="shared" si="1"/>
        <v>4440000</v>
      </c>
    </row>
    <row r="26" spans="1:44" x14ac:dyDescent="0.2">
      <c r="A26" s="16" t="s">
        <v>517</v>
      </c>
      <c r="B26" s="16" t="s">
        <v>426</v>
      </c>
      <c r="C26" s="16">
        <v>260</v>
      </c>
      <c r="D26" s="17">
        <v>767033</v>
      </c>
      <c r="E26" s="16" t="s">
        <v>577</v>
      </c>
      <c r="F26" s="16" t="s">
        <v>578</v>
      </c>
      <c r="G26" s="16" t="s">
        <v>428</v>
      </c>
      <c r="I26" s="16" t="s">
        <v>429</v>
      </c>
      <c r="J26" s="17">
        <v>1855000</v>
      </c>
      <c r="L26" s="16" t="s">
        <v>579</v>
      </c>
      <c r="M26" s="16" t="s">
        <v>580</v>
      </c>
      <c r="N26" s="16" t="s">
        <v>581</v>
      </c>
      <c r="O26" s="16" t="s">
        <v>582</v>
      </c>
      <c r="P26" s="16" t="s">
        <v>583</v>
      </c>
      <c r="Q26" s="16" t="s">
        <v>584</v>
      </c>
      <c r="R26" s="16" t="s">
        <v>585</v>
      </c>
      <c r="S26" s="16" t="s">
        <v>563</v>
      </c>
      <c r="W26" s="18">
        <v>43815</v>
      </c>
      <c r="X26" s="18">
        <v>43822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19">
        <f t="shared" si="2"/>
        <v>0</v>
      </c>
      <c r="AJ26" s="19">
        <f t="shared" si="3"/>
        <v>0</v>
      </c>
      <c r="AK26" s="20">
        <v>0</v>
      </c>
      <c r="AL26" s="20">
        <v>0</v>
      </c>
      <c r="AM26" s="20">
        <v>0</v>
      </c>
      <c r="AN26" s="21">
        <v>0</v>
      </c>
      <c r="AO26" s="21">
        <v>0</v>
      </c>
      <c r="AP26" s="21">
        <v>0</v>
      </c>
      <c r="AQ26" s="21">
        <f t="shared" si="0"/>
        <v>0</v>
      </c>
      <c r="AR26" s="21">
        <f t="shared" si="1"/>
        <v>0</v>
      </c>
    </row>
    <row r="27" spans="1:44" x14ac:dyDescent="0.2">
      <c r="A27" s="16" t="s">
        <v>517</v>
      </c>
      <c r="B27" s="16" t="s">
        <v>426</v>
      </c>
      <c r="C27" s="16">
        <v>275</v>
      </c>
      <c r="D27" s="17">
        <v>1000000</v>
      </c>
      <c r="E27" s="16" t="s">
        <v>586</v>
      </c>
      <c r="F27" s="16" t="s">
        <v>98</v>
      </c>
      <c r="G27" s="16" t="s">
        <v>428</v>
      </c>
      <c r="I27" s="16" t="s">
        <v>429</v>
      </c>
      <c r="J27" s="17">
        <v>2915200</v>
      </c>
      <c r="L27" s="16" t="s">
        <v>587</v>
      </c>
      <c r="M27" s="16" t="s">
        <v>588</v>
      </c>
      <c r="N27" s="16" t="s">
        <v>589</v>
      </c>
      <c r="O27" s="16" t="s">
        <v>17</v>
      </c>
      <c r="P27" s="16" t="s">
        <v>433</v>
      </c>
      <c r="Q27" s="16" t="s">
        <v>590</v>
      </c>
      <c r="R27" s="16" t="s">
        <v>98</v>
      </c>
      <c r="S27" s="16" t="s">
        <v>436</v>
      </c>
      <c r="W27" s="18">
        <v>43892</v>
      </c>
      <c r="X27" s="18">
        <v>43902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19">
        <f t="shared" si="2"/>
        <v>0</v>
      </c>
      <c r="AJ27" s="19">
        <f t="shared" si="3"/>
        <v>0</v>
      </c>
      <c r="AK27" s="20">
        <v>0</v>
      </c>
      <c r="AL27" s="20">
        <v>0</v>
      </c>
      <c r="AM27" s="20">
        <v>0</v>
      </c>
      <c r="AN27" s="21">
        <v>0</v>
      </c>
      <c r="AO27" s="21">
        <v>0</v>
      </c>
      <c r="AP27" s="21">
        <v>0</v>
      </c>
      <c r="AQ27" s="21">
        <f t="shared" si="0"/>
        <v>0</v>
      </c>
      <c r="AR27" s="21">
        <f t="shared" si="1"/>
        <v>0</v>
      </c>
    </row>
    <row r="28" spans="1:44" x14ac:dyDescent="0.2">
      <c r="A28" s="16" t="s">
        <v>517</v>
      </c>
      <c r="B28" s="16" t="s">
        <v>426</v>
      </c>
      <c r="C28" s="16">
        <v>276</v>
      </c>
      <c r="D28" s="17">
        <v>2600000</v>
      </c>
      <c r="E28" s="16" t="s">
        <v>591</v>
      </c>
      <c r="F28" s="16" t="s">
        <v>592</v>
      </c>
      <c r="G28" s="16" t="s">
        <v>428</v>
      </c>
      <c r="I28" s="16" t="s">
        <v>429</v>
      </c>
      <c r="J28" s="17">
        <v>5499520</v>
      </c>
      <c r="L28" s="16" t="s">
        <v>593</v>
      </c>
      <c r="M28" s="16" t="s">
        <v>594</v>
      </c>
      <c r="N28" s="16" t="s">
        <v>432</v>
      </c>
      <c r="O28" s="16" t="s">
        <v>269</v>
      </c>
      <c r="P28" s="16" t="s">
        <v>433</v>
      </c>
      <c r="Q28" s="16" t="s">
        <v>595</v>
      </c>
      <c r="R28" s="16" t="s">
        <v>596</v>
      </c>
      <c r="S28" s="16" t="s">
        <v>436</v>
      </c>
      <c r="W28" s="18">
        <v>44062</v>
      </c>
      <c r="X28" s="18">
        <v>44074</v>
      </c>
      <c r="AC28" s="20">
        <v>1938</v>
      </c>
      <c r="AD28" s="20">
        <v>0</v>
      </c>
      <c r="AE28" s="20">
        <v>0</v>
      </c>
      <c r="AF28" s="20">
        <v>1200</v>
      </c>
      <c r="AG28" s="20" t="s">
        <v>597</v>
      </c>
      <c r="AH28" s="20">
        <v>3</v>
      </c>
      <c r="AI28" s="19">
        <v>1209600</v>
      </c>
      <c r="AJ28" s="19">
        <f t="shared" si="3"/>
        <v>1209600</v>
      </c>
      <c r="AK28" s="20">
        <v>1938</v>
      </c>
      <c r="AL28" s="20">
        <v>0</v>
      </c>
      <c r="AM28" s="20">
        <v>0</v>
      </c>
      <c r="AN28" s="21">
        <v>1200</v>
      </c>
      <c r="AO28" s="21">
        <v>800</v>
      </c>
      <c r="AP28" s="21">
        <v>6</v>
      </c>
      <c r="AQ28" s="21">
        <f t="shared" si="0"/>
        <v>5760000</v>
      </c>
      <c r="AR28" s="21">
        <f t="shared" si="1"/>
        <v>5760000</v>
      </c>
    </row>
    <row r="29" spans="1:44" x14ac:dyDescent="0.2">
      <c r="A29" s="16" t="s">
        <v>517</v>
      </c>
      <c r="B29" s="16" t="s">
        <v>426</v>
      </c>
      <c r="C29" s="16">
        <v>284</v>
      </c>
      <c r="D29" s="17">
        <v>900000</v>
      </c>
      <c r="E29" s="16" t="s">
        <v>598</v>
      </c>
      <c r="F29" s="16" t="s">
        <v>599</v>
      </c>
      <c r="G29" s="16" t="s">
        <v>428</v>
      </c>
      <c r="I29" s="16" t="s">
        <v>429</v>
      </c>
      <c r="J29" s="17">
        <v>1400000</v>
      </c>
      <c r="L29" s="16" t="s">
        <v>600</v>
      </c>
      <c r="M29" s="16" t="s">
        <v>601</v>
      </c>
      <c r="N29" s="16" t="s">
        <v>460</v>
      </c>
      <c r="O29" s="16" t="s">
        <v>360</v>
      </c>
      <c r="P29" s="16" t="s">
        <v>433</v>
      </c>
      <c r="Q29" s="16" t="s">
        <v>602</v>
      </c>
      <c r="R29" s="16" t="s">
        <v>603</v>
      </c>
      <c r="S29" s="16" t="s">
        <v>436</v>
      </c>
      <c r="W29" s="18">
        <v>43809</v>
      </c>
      <c r="X29" s="18">
        <v>43817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19">
        <f t="shared" ref="AI29:AI41" si="4">AH29*AG29*AF29</f>
        <v>0</v>
      </c>
      <c r="AJ29" s="19">
        <f t="shared" si="3"/>
        <v>0</v>
      </c>
      <c r="AK29" s="20">
        <v>0</v>
      </c>
      <c r="AL29" s="20">
        <v>0</v>
      </c>
      <c r="AM29" s="20">
        <v>0</v>
      </c>
      <c r="AN29" s="21">
        <v>0</v>
      </c>
      <c r="AO29" s="21">
        <v>0</v>
      </c>
      <c r="AP29" s="21">
        <v>0</v>
      </c>
      <c r="AQ29" s="21">
        <f t="shared" si="0"/>
        <v>0</v>
      </c>
      <c r="AR29" s="21">
        <f t="shared" si="1"/>
        <v>0</v>
      </c>
    </row>
    <row r="30" spans="1:44" x14ac:dyDescent="0.2">
      <c r="A30" s="16" t="s">
        <v>517</v>
      </c>
      <c r="B30" s="16" t="s">
        <v>426</v>
      </c>
      <c r="C30" s="16">
        <v>315</v>
      </c>
      <c r="D30" s="17">
        <v>2003800</v>
      </c>
      <c r="E30" s="16" t="s">
        <v>604</v>
      </c>
      <c r="F30" s="16" t="s">
        <v>49</v>
      </c>
      <c r="G30" s="16" t="s">
        <v>428</v>
      </c>
      <c r="I30" s="16" t="s">
        <v>429</v>
      </c>
      <c r="J30" s="17">
        <v>2520000</v>
      </c>
      <c r="L30" s="16" t="s">
        <v>605</v>
      </c>
      <c r="M30" s="16" t="s">
        <v>606</v>
      </c>
      <c r="N30" s="16" t="s">
        <v>484</v>
      </c>
      <c r="O30" s="16" t="s">
        <v>17</v>
      </c>
      <c r="P30" s="16" t="s">
        <v>433</v>
      </c>
      <c r="Q30" s="16" t="s">
        <v>607</v>
      </c>
      <c r="R30" s="16" t="s">
        <v>49</v>
      </c>
      <c r="S30" s="16" t="s">
        <v>436</v>
      </c>
      <c r="W30" s="18">
        <v>44056</v>
      </c>
      <c r="X30" s="18">
        <v>44069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19">
        <f t="shared" si="4"/>
        <v>0</v>
      </c>
      <c r="AJ30" s="19">
        <f t="shared" si="3"/>
        <v>0</v>
      </c>
      <c r="AK30" s="20">
        <v>0</v>
      </c>
      <c r="AL30" s="20">
        <v>0</v>
      </c>
      <c r="AM30" s="20">
        <v>0</v>
      </c>
      <c r="AN30" s="21">
        <v>0</v>
      </c>
      <c r="AO30" s="21">
        <v>0</v>
      </c>
      <c r="AP30" s="21">
        <v>0</v>
      </c>
      <c r="AQ30" s="21">
        <f t="shared" si="0"/>
        <v>0</v>
      </c>
      <c r="AR30" s="21">
        <f t="shared" si="1"/>
        <v>0</v>
      </c>
    </row>
    <row r="31" spans="1:44" x14ac:dyDescent="0.2">
      <c r="A31" s="16" t="s">
        <v>517</v>
      </c>
      <c r="B31" s="16" t="s">
        <v>426</v>
      </c>
      <c r="C31" s="16">
        <v>339</v>
      </c>
      <c r="D31" s="17">
        <v>854340</v>
      </c>
      <c r="E31" s="16" t="s">
        <v>608</v>
      </c>
      <c r="F31" s="16" t="s">
        <v>609</v>
      </c>
      <c r="G31" s="16" t="s">
        <v>428</v>
      </c>
      <c r="I31" s="16" t="s">
        <v>429</v>
      </c>
      <c r="J31" s="17">
        <v>1107000</v>
      </c>
      <c r="L31" s="16" t="s">
        <v>610</v>
      </c>
      <c r="M31" s="16" t="s">
        <v>611</v>
      </c>
      <c r="N31" s="16" t="s">
        <v>612</v>
      </c>
      <c r="O31" s="16" t="s">
        <v>128</v>
      </c>
      <c r="P31" s="16" t="s">
        <v>433</v>
      </c>
      <c r="Q31" s="16" t="s">
        <v>613</v>
      </c>
      <c r="R31" s="16" t="s">
        <v>238</v>
      </c>
      <c r="S31" s="16" t="s">
        <v>436</v>
      </c>
      <c r="W31" s="18">
        <v>43818</v>
      </c>
      <c r="X31" s="18">
        <v>43828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  <c r="AI31" s="19">
        <f t="shared" si="4"/>
        <v>0</v>
      </c>
      <c r="AJ31" s="19">
        <f t="shared" si="3"/>
        <v>0</v>
      </c>
      <c r="AK31" s="20">
        <v>0</v>
      </c>
      <c r="AL31" s="20">
        <v>0</v>
      </c>
      <c r="AM31" s="20">
        <v>0</v>
      </c>
      <c r="AN31" s="21">
        <v>0</v>
      </c>
      <c r="AO31" s="21">
        <v>0</v>
      </c>
      <c r="AP31" s="21">
        <v>0</v>
      </c>
      <c r="AQ31" s="21">
        <f t="shared" si="0"/>
        <v>0</v>
      </c>
      <c r="AR31" s="21">
        <f t="shared" si="1"/>
        <v>0</v>
      </c>
    </row>
    <row r="32" spans="1:44" x14ac:dyDescent="0.2">
      <c r="A32" s="16" t="s">
        <v>517</v>
      </c>
      <c r="B32" s="16" t="s">
        <v>426</v>
      </c>
      <c r="C32" s="16">
        <v>341</v>
      </c>
      <c r="D32" s="17">
        <v>1000000</v>
      </c>
      <c r="E32" s="16" t="s">
        <v>614</v>
      </c>
      <c r="F32" s="16" t="s">
        <v>295</v>
      </c>
      <c r="G32" s="16" t="s">
        <v>428</v>
      </c>
      <c r="I32" s="16" t="s">
        <v>429</v>
      </c>
      <c r="J32" s="17">
        <v>750000</v>
      </c>
      <c r="L32" s="16" t="s">
        <v>615</v>
      </c>
      <c r="M32" s="16" t="s">
        <v>616</v>
      </c>
      <c r="N32" s="16" t="s">
        <v>617</v>
      </c>
      <c r="O32" s="16" t="s">
        <v>391</v>
      </c>
      <c r="P32" s="16" t="s">
        <v>583</v>
      </c>
      <c r="Q32" s="16" t="s">
        <v>618</v>
      </c>
      <c r="R32" s="16" t="s">
        <v>295</v>
      </c>
      <c r="S32" s="16" t="s">
        <v>563</v>
      </c>
      <c r="W32" s="18">
        <v>43881</v>
      </c>
      <c r="X32" s="18">
        <v>43892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19">
        <f t="shared" si="4"/>
        <v>0</v>
      </c>
      <c r="AJ32" s="19">
        <f t="shared" si="3"/>
        <v>0</v>
      </c>
      <c r="AK32" s="20">
        <v>0</v>
      </c>
      <c r="AL32" s="20">
        <v>0</v>
      </c>
      <c r="AM32" s="20">
        <v>0</v>
      </c>
      <c r="AN32" s="21">
        <v>0</v>
      </c>
      <c r="AO32" s="21">
        <v>0</v>
      </c>
      <c r="AP32" s="21">
        <v>0</v>
      </c>
      <c r="AQ32" s="21">
        <f t="shared" si="0"/>
        <v>0</v>
      </c>
      <c r="AR32" s="21">
        <f t="shared" si="1"/>
        <v>0</v>
      </c>
    </row>
    <row r="33" spans="1:44" x14ac:dyDescent="0.2">
      <c r="A33" s="16" t="s">
        <v>517</v>
      </c>
      <c r="B33" s="16" t="s">
        <v>426</v>
      </c>
      <c r="C33" s="16">
        <v>347</v>
      </c>
      <c r="D33" s="17">
        <v>800000</v>
      </c>
      <c r="E33" s="16" t="s">
        <v>619</v>
      </c>
      <c r="F33" s="16" t="s">
        <v>620</v>
      </c>
      <c r="G33" s="16" t="s">
        <v>428</v>
      </c>
      <c r="I33" s="16" t="s">
        <v>429</v>
      </c>
      <c r="J33" s="17">
        <v>1250000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  <c r="AH33" s="20">
        <v>0</v>
      </c>
      <c r="AI33" s="19">
        <f t="shared" si="4"/>
        <v>0</v>
      </c>
      <c r="AJ33" s="19">
        <f t="shared" si="3"/>
        <v>0</v>
      </c>
      <c r="AK33" s="20">
        <v>0</v>
      </c>
      <c r="AL33" s="20">
        <v>0</v>
      </c>
      <c r="AM33" s="20">
        <v>0</v>
      </c>
      <c r="AN33" s="21">
        <v>0</v>
      </c>
      <c r="AO33" s="21">
        <v>0</v>
      </c>
      <c r="AP33" s="21">
        <v>0</v>
      </c>
      <c r="AQ33" s="21">
        <f t="shared" si="0"/>
        <v>0</v>
      </c>
      <c r="AR33" s="21">
        <f t="shared" si="1"/>
        <v>0</v>
      </c>
    </row>
    <row r="34" spans="1:44" x14ac:dyDescent="0.2">
      <c r="A34" s="16" t="s">
        <v>517</v>
      </c>
      <c r="B34" s="16" t="s">
        <v>426</v>
      </c>
      <c r="C34" s="16">
        <v>404</v>
      </c>
      <c r="D34" s="17">
        <v>950000</v>
      </c>
      <c r="E34" s="16" t="s">
        <v>621</v>
      </c>
      <c r="F34" s="16" t="s">
        <v>622</v>
      </c>
      <c r="G34" s="16" t="s">
        <v>428</v>
      </c>
      <c r="I34" s="16" t="s">
        <v>429</v>
      </c>
      <c r="J34" s="17">
        <v>3050000</v>
      </c>
      <c r="L34" s="16" t="s">
        <v>623</v>
      </c>
      <c r="M34" s="16" t="s">
        <v>624</v>
      </c>
      <c r="N34" s="16" t="s">
        <v>625</v>
      </c>
      <c r="O34" s="16" t="s">
        <v>206</v>
      </c>
      <c r="P34" s="16" t="s">
        <v>626</v>
      </c>
      <c r="Q34" s="16" t="s">
        <v>627</v>
      </c>
      <c r="R34" s="16" t="s">
        <v>628</v>
      </c>
      <c r="S34" s="16" t="s">
        <v>436</v>
      </c>
      <c r="W34" s="18">
        <v>43893</v>
      </c>
      <c r="X34" s="18">
        <v>43902</v>
      </c>
      <c r="AC34" s="20">
        <v>6100</v>
      </c>
      <c r="AD34" s="20">
        <v>0</v>
      </c>
      <c r="AE34" s="20">
        <v>0</v>
      </c>
      <c r="AF34" s="20">
        <v>6100</v>
      </c>
      <c r="AG34" s="20">
        <v>300</v>
      </c>
      <c r="AH34" s="20">
        <v>1</v>
      </c>
      <c r="AI34" s="19">
        <f t="shared" si="4"/>
        <v>1830000</v>
      </c>
      <c r="AJ34" s="19">
        <f t="shared" si="3"/>
        <v>1830000</v>
      </c>
      <c r="AK34" s="20">
        <v>6100</v>
      </c>
      <c r="AL34" s="20">
        <v>0</v>
      </c>
      <c r="AM34" s="20">
        <v>0</v>
      </c>
      <c r="AN34" s="21">
        <v>6100</v>
      </c>
      <c r="AO34" s="21">
        <v>500</v>
      </c>
      <c r="AP34" s="21">
        <v>1</v>
      </c>
      <c r="AQ34" s="21">
        <f t="shared" si="0"/>
        <v>3050000</v>
      </c>
      <c r="AR34" s="21">
        <f t="shared" si="1"/>
        <v>3050000</v>
      </c>
    </row>
    <row r="35" spans="1:44" x14ac:dyDescent="0.2">
      <c r="A35" s="16" t="s">
        <v>517</v>
      </c>
      <c r="B35" s="16" t="s">
        <v>426</v>
      </c>
      <c r="C35" s="16">
        <v>412</v>
      </c>
      <c r="D35" s="17">
        <v>920000</v>
      </c>
      <c r="E35" s="16" t="s">
        <v>629</v>
      </c>
      <c r="F35" s="16" t="s">
        <v>630</v>
      </c>
      <c r="G35" s="16" t="s">
        <v>428</v>
      </c>
      <c r="I35" s="16" t="s">
        <v>429</v>
      </c>
      <c r="J35" s="17">
        <v>1705000</v>
      </c>
      <c r="L35" s="16" t="s">
        <v>631</v>
      </c>
      <c r="M35" s="16" t="s">
        <v>632</v>
      </c>
      <c r="N35" s="16" t="s">
        <v>633</v>
      </c>
      <c r="O35" s="16" t="s">
        <v>206</v>
      </c>
      <c r="P35" s="16" t="s">
        <v>433</v>
      </c>
      <c r="Q35" s="16" t="s">
        <v>634</v>
      </c>
      <c r="R35" s="16" t="s">
        <v>630</v>
      </c>
      <c r="S35" s="16" t="s">
        <v>436</v>
      </c>
      <c r="W35" s="18">
        <v>43893</v>
      </c>
      <c r="X35" s="18">
        <v>43898</v>
      </c>
      <c r="AC35" s="20">
        <v>3410</v>
      </c>
      <c r="AD35" s="20">
        <v>0</v>
      </c>
      <c r="AE35" s="20">
        <v>0</v>
      </c>
      <c r="AF35" s="20">
        <v>1230</v>
      </c>
      <c r="AG35" s="20">
        <v>450</v>
      </c>
      <c r="AH35" s="20">
        <v>1</v>
      </c>
      <c r="AI35" s="19">
        <f t="shared" si="4"/>
        <v>553500</v>
      </c>
      <c r="AJ35" s="19">
        <f t="shared" si="3"/>
        <v>553500</v>
      </c>
      <c r="AK35" s="20">
        <v>0</v>
      </c>
      <c r="AL35" s="20">
        <v>0</v>
      </c>
      <c r="AM35" s="20">
        <v>0</v>
      </c>
      <c r="AN35" s="21">
        <v>0</v>
      </c>
      <c r="AO35" s="21">
        <v>0</v>
      </c>
      <c r="AP35" s="21">
        <v>0</v>
      </c>
      <c r="AQ35" s="21">
        <f t="shared" si="0"/>
        <v>0</v>
      </c>
      <c r="AR35" s="21">
        <f t="shared" si="1"/>
        <v>0</v>
      </c>
    </row>
    <row r="36" spans="1:44" x14ac:dyDescent="0.2">
      <c r="A36" s="16" t="s">
        <v>517</v>
      </c>
      <c r="B36" s="16" t="s">
        <v>426</v>
      </c>
      <c r="C36" s="16">
        <v>413</v>
      </c>
      <c r="D36" s="17">
        <v>800000</v>
      </c>
      <c r="E36" s="16" t="s">
        <v>635</v>
      </c>
      <c r="F36" s="16" t="s">
        <v>636</v>
      </c>
      <c r="G36" s="16" t="s">
        <v>428</v>
      </c>
      <c r="I36" s="16" t="s">
        <v>429</v>
      </c>
      <c r="J36" s="17">
        <v>1720000</v>
      </c>
      <c r="L36" s="16" t="s">
        <v>637</v>
      </c>
      <c r="M36" s="16">
        <v>35</v>
      </c>
      <c r="N36" s="16" t="s">
        <v>638</v>
      </c>
      <c r="O36" s="16" t="s">
        <v>168</v>
      </c>
      <c r="P36" s="16" t="s">
        <v>433</v>
      </c>
      <c r="Q36" s="16" t="s">
        <v>639</v>
      </c>
      <c r="R36" s="16" t="s">
        <v>636</v>
      </c>
      <c r="S36" s="16" t="s">
        <v>436</v>
      </c>
      <c r="W36" s="18">
        <v>43825</v>
      </c>
      <c r="X36" s="18">
        <v>43833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19">
        <f t="shared" si="4"/>
        <v>0</v>
      </c>
      <c r="AJ36" s="19">
        <f t="shared" si="3"/>
        <v>0</v>
      </c>
      <c r="AK36" s="20">
        <v>0</v>
      </c>
      <c r="AL36" s="20">
        <v>0</v>
      </c>
      <c r="AM36" s="20">
        <v>0</v>
      </c>
      <c r="AN36" s="21">
        <v>0</v>
      </c>
      <c r="AO36" s="21">
        <v>0</v>
      </c>
      <c r="AP36" s="21">
        <v>0</v>
      </c>
      <c r="AQ36" s="21">
        <f t="shared" si="0"/>
        <v>0</v>
      </c>
      <c r="AR36" s="21">
        <f t="shared" si="1"/>
        <v>0</v>
      </c>
    </row>
    <row r="37" spans="1:44" x14ac:dyDescent="0.2">
      <c r="A37" s="16" t="s">
        <v>640</v>
      </c>
      <c r="B37" s="16" t="s">
        <v>426</v>
      </c>
      <c r="C37" s="16">
        <v>456</v>
      </c>
      <c r="D37" s="17">
        <v>600000</v>
      </c>
      <c r="E37" s="16" t="s">
        <v>641</v>
      </c>
      <c r="F37" s="16" t="s">
        <v>642</v>
      </c>
      <c r="G37" s="16" t="s">
        <v>428</v>
      </c>
      <c r="I37" s="16" t="s">
        <v>429</v>
      </c>
      <c r="J37" s="17">
        <v>1964000</v>
      </c>
      <c r="W37" s="18" t="s">
        <v>570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19">
        <f t="shared" si="4"/>
        <v>0</v>
      </c>
      <c r="AJ37" s="19">
        <f t="shared" si="3"/>
        <v>0</v>
      </c>
      <c r="AK37" s="20">
        <v>0</v>
      </c>
      <c r="AL37" s="20">
        <v>0</v>
      </c>
      <c r="AM37" s="20">
        <v>0</v>
      </c>
      <c r="AN37" s="21">
        <v>0</v>
      </c>
      <c r="AO37" s="21">
        <v>0</v>
      </c>
      <c r="AP37" s="21">
        <v>0</v>
      </c>
      <c r="AQ37" s="21">
        <f t="shared" si="0"/>
        <v>0</v>
      </c>
      <c r="AR37" s="21">
        <f t="shared" si="1"/>
        <v>0</v>
      </c>
    </row>
    <row r="38" spans="1:44" x14ac:dyDescent="0.2">
      <c r="A38" s="16" t="s">
        <v>517</v>
      </c>
      <c r="B38" s="16" t="s">
        <v>426</v>
      </c>
      <c r="C38" s="16">
        <v>471</v>
      </c>
      <c r="D38" s="17">
        <v>2400000</v>
      </c>
      <c r="E38" s="16" t="s">
        <v>643</v>
      </c>
      <c r="F38" s="16" t="s">
        <v>644</v>
      </c>
      <c r="G38" s="16" t="s">
        <v>428</v>
      </c>
      <c r="I38" s="16" t="s">
        <v>429</v>
      </c>
      <c r="J38" s="17">
        <v>1582480</v>
      </c>
      <c r="W38" s="18" t="s">
        <v>570</v>
      </c>
      <c r="AC38" s="20">
        <v>989.05</v>
      </c>
      <c r="AD38" s="20">
        <v>0</v>
      </c>
      <c r="AE38" s="20">
        <v>0</v>
      </c>
      <c r="AF38" s="20">
        <v>989.05</v>
      </c>
      <c r="AG38" s="20">
        <v>560</v>
      </c>
      <c r="AH38" s="20">
        <v>2</v>
      </c>
      <c r="AI38" s="19">
        <f t="shared" si="4"/>
        <v>1107736</v>
      </c>
      <c r="AJ38" s="19">
        <f t="shared" si="3"/>
        <v>1107736</v>
      </c>
      <c r="AK38" s="20">
        <v>989.05</v>
      </c>
      <c r="AL38" s="20">
        <v>0</v>
      </c>
      <c r="AM38" s="20">
        <v>0</v>
      </c>
      <c r="AN38" s="21">
        <v>989.05</v>
      </c>
      <c r="AO38" s="21">
        <v>800</v>
      </c>
      <c r="AP38" s="21">
        <v>2</v>
      </c>
      <c r="AQ38" s="21">
        <f t="shared" si="0"/>
        <v>1582480</v>
      </c>
      <c r="AR38" s="21">
        <f t="shared" si="1"/>
        <v>1582480</v>
      </c>
    </row>
    <row r="39" spans="1:44" x14ac:dyDescent="0.2">
      <c r="A39" s="16" t="s">
        <v>517</v>
      </c>
      <c r="B39" s="16" t="s">
        <v>426</v>
      </c>
      <c r="C39" s="16">
        <v>475</v>
      </c>
      <c r="D39" s="17">
        <v>1275000</v>
      </c>
      <c r="E39" s="16" t="s">
        <v>645</v>
      </c>
      <c r="F39" s="16" t="s">
        <v>389</v>
      </c>
      <c r="G39" s="16" t="s">
        <v>428</v>
      </c>
      <c r="I39" s="16" t="s">
        <v>429</v>
      </c>
      <c r="J39" s="17">
        <v>1500000</v>
      </c>
      <c r="L39" s="16" t="s">
        <v>646</v>
      </c>
      <c r="M39" s="16" t="s">
        <v>647</v>
      </c>
      <c r="N39" s="16" t="s">
        <v>648</v>
      </c>
      <c r="O39" s="16" t="s">
        <v>391</v>
      </c>
      <c r="P39" s="16" t="s">
        <v>433</v>
      </c>
      <c r="Q39" s="16" t="s">
        <v>649</v>
      </c>
      <c r="R39" s="16" t="s">
        <v>389</v>
      </c>
      <c r="S39" s="16" t="s">
        <v>436</v>
      </c>
      <c r="W39" s="18">
        <v>43893</v>
      </c>
      <c r="X39" s="18">
        <v>43898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19">
        <f t="shared" si="4"/>
        <v>0</v>
      </c>
      <c r="AJ39" s="19">
        <f t="shared" si="3"/>
        <v>0</v>
      </c>
      <c r="AK39" s="20">
        <v>0</v>
      </c>
      <c r="AL39" s="20">
        <v>0</v>
      </c>
      <c r="AM39" s="20">
        <v>0</v>
      </c>
      <c r="AN39" s="21">
        <v>0</v>
      </c>
      <c r="AO39" s="21">
        <v>0</v>
      </c>
      <c r="AP39" s="21">
        <v>0</v>
      </c>
      <c r="AQ39" s="21">
        <f t="shared" si="0"/>
        <v>0</v>
      </c>
      <c r="AR39" s="21">
        <f t="shared" si="1"/>
        <v>0</v>
      </c>
    </row>
    <row r="40" spans="1:44" x14ac:dyDescent="0.2">
      <c r="A40" s="16" t="s">
        <v>517</v>
      </c>
      <c r="B40" s="16" t="s">
        <v>426</v>
      </c>
      <c r="C40" s="16">
        <v>481</v>
      </c>
      <c r="D40" s="17">
        <v>987400</v>
      </c>
      <c r="E40" s="16" t="s">
        <v>650</v>
      </c>
      <c r="F40" s="16" t="s">
        <v>264</v>
      </c>
      <c r="G40" s="16" t="s">
        <v>428</v>
      </c>
      <c r="I40" s="16" t="s">
        <v>429</v>
      </c>
      <c r="J40" s="17">
        <v>1309600</v>
      </c>
      <c r="L40" s="16" t="s">
        <v>651</v>
      </c>
      <c r="M40" s="16" t="s">
        <v>652</v>
      </c>
      <c r="N40" s="16" t="s">
        <v>653</v>
      </c>
      <c r="O40" s="16" t="s">
        <v>256</v>
      </c>
      <c r="P40" s="16" t="s">
        <v>433</v>
      </c>
      <c r="Q40" s="16" t="s">
        <v>654</v>
      </c>
      <c r="R40" s="16" t="s">
        <v>264</v>
      </c>
      <c r="S40" s="16" t="s">
        <v>436</v>
      </c>
      <c r="W40" s="18">
        <v>44054</v>
      </c>
      <c r="X40" s="18">
        <v>44075</v>
      </c>
      <c r="AC40" s="20">
        <v>3750</v>
      </c>
      <c r="AD40" s="20">
        <v>400</v>
      </c>
      <c r="AE40" s="20">
        <v>1500000</v>
      </c>
      <c r="AF40" s="20">
        <v>3100</v>
      </c>
      <c r="AG40" s="20">
        <v>400</v>
      </c>
      <c r="AH40" s="20">
        <v>1</v>
      </c>
      <c r="AI40" s="19">
        <f t="shared" si="4"/>
        <v>1240000</v>
      </c>
      <c r="AJ40" s="19">
        <f t="shared" si="3"/>
        <v>2740000</v>
      </c>
      <c r="AK40" s="20">
        <v>3750</v>
      </c>
      <c r="AL40" s="20">
        <v>700</v>
      </c>
      <c r="AM40" s="20">
        <v>2625000</v>
      </c>
      <c r="AN40" s="21">
        <v>3100</v>
      </c>
      <c r="AO40" s="21">
        <v>700</v>
      </c>
      <c r="AP40" s="21">
        <v>1</v>
      </c>
      <c r="AQ40" s="21">
        <f t="shared" si="0"/>
        <v>2170000</v>
      </c>
      <c r="AR40" s="21">
        <f t="shared" si="1"/>
        <v>4795000</v>
      </c>
    </row>
    <row r="41" spans="1:44" x14ac:dyDescent="0.2">
      <c r="A41" s="16" t="s">
        <v>517</v>
      </c>
      <c r="B41" s="16" t="s">
        <v>426</v>
      </c>
      <c r="C41" s="16">
        <v>501</v>
      </c>
      <c r="D41" s="17">
        <v>2000000</v>
      </c>
      <c r="E41" s="16" t="s">
        <v>655</v>
      </c>
      <c r="F41" s="16" t="s">
        <v>656</v>
      </c>
      <c r="G41" s="16" t="s">
        <v>428</v>
      </c>
      <c r="I41" s="16" t="s">
        <v>429</v>
      </c>
      <c r="J41" s="17">
        <v>1440000</v>
      </c>
      <c r="L41" s="16" t="s">
        <v>657</v>
      </c>
      <c r="M41" s="16" t="s">
        <v>658</v>
      </c>
      <c r="N41" s="16" t="s">
        <v>659</v>
      </c>
      <c r="O41" s="16" t="s">
        <v>331</v>
      </c>
      <c r="P41" s="16" t="s">
        <v>433</v>
      </c>
      <c r="Q41" s="16" t="s">
        <v>660</v>
      </c>
      <c r="R41" s="16" t="s">
        <v>661</v>
      </c>
      <c r="S41" s="16" t="s">
        <v>436</v>
      </c>
      <c r="W41" s="18">
        <v>43892</v>
      </c>
      <c r="X41" s="18">
        <v>43901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19">
        <f t="shared" si="4"/>
        <v>0</v>
      </c>
      <c r="AJ41" s="19">
        <f t="shared" si="3"/>
        <v>0</v>
      </c>
      <c r="AK41" s="20">
        <v>0</v>
      </c>
      <c r="AL41" s="20">
        <v>0</v>
      </c>
      <c r="AM41" s="20">
        <v>0</v>
      </c>
      <c r="AN41" s="21">
        <v>0</v>
      </c>
      <c r="AO41" s="21">
        <v>0</v>
      </c>
      <c r="AP41" s="21">
        <v>0</v>
      </c>
      <c r="AQ41" s="21">
        <f t="shared" si="0"/>
        <v>0</v>
      </c>
      <c r="AR41" s="21">
        <f t="shared" si="1"/>
        <v>0</v>
      </c>
    </row>
    <row r="42" spans="1:44" x14ac:dyDescent="0.2">
      <c r="A42" s="16" t="s">
        <v>517</v>
      </c>
      <c r="B42" s="16" t="s">
        <v>426</v>
      </c>
      <c r="C42" s="16">
        <v>515</v>
      </c>
      <c r="D42" s="17">
        <v>3200000</v>
      </c>
      <c r="E42" s="16" t="s">
        <v>662</v>
      </c>
      <c r="F42" s="16" t="s">
        <v>248</v>
      </c>
      <c r="G42" s="16" t="s">
        <v>428</v>
      </c>
      <c r="I42" s="16" t="s">
        <v>429</v>
      </c>
      <c r="J42" s="17">
        <v>3500000</v>
      </c>
      <c r="L42" s="16" t="s">
        <v>663</v>
      </c>
      <c r="M42" s="16">
        <v>131</v>
      </c>
      <c r="N42" s="16" t="s">
        <v>664</v>
      </c>
      <c r="O42" s="16" t="s">
        <v>240</v>
      </c>
      <c r="P42" s="16" t="s">
        <v>433</v>
      </c>
      <c r="Q42" s="16" t="s">
        <v>665</v>
      </c>
      <c r="R42" s="16" t="s">
        <v>248</v>
      </c>
      <c r="S42" s="16" t="s">
        <v>436</v>
      </c>
      <c r="W42" s="18">
        <v>44651</v>
      </c>
      <c r="X42" s="18">
        <v>44658</v>
      </c>
      <c r="AC42" s="20">
        <v>5000</v>
      </c>
      <c r="AD42" s="20">
        <v>0</v>
      </c>
      <c r="AE42" s="20">
        <v>0</v>
      </c>
      <c r="AF42" s="20">
        <v>1875</v>
      </c>
      <c r="AG42" s="20" t="s">
        <v>666</v>
      </c>
      <c r="AH42" s="20">
        <v>3</v>
      </c>
      <c r="AI42" s="19">
        <v>2740000</v>
      </c>
      <c r="AJ42" s="19">
        <f t="shared" si="3"/>
        <v>2740000</v>
      </c>
      <c r="AK42" s="20">
        <v>5000</v>
      </c>
      <c r="AL42" s="20">
        <v>0</v>
      </c>
      <c r="AM42" s="20">
        <v>0</v>
      </c>
      <c r="AN42" s="21" t="s">
        <v>667</v>
      </c>
      <c r="AO42" s="21">
        <v>800</v>
      </c>
      <c r="AP42" s="21">
        <v>4</v>
      </c>
      <c r="AQ42" s="21">
        <v>6500000</v>
      </c>
      <c r="AR42" s="21">
        <f t="shared" si="1"/>
        <v>6500000</v>
      </c>
    </row>
    <row r="43" spans="1:44" x14ac:dyDescent="0.2">
      <c r="A43" s="16" t="s">
        <v>517</v>
      </c>
      <c r="B43" s="16" t="s">
        <v>426</v>
      </c>
      <c r="C43" s="16">
        <v>517</v>
      </c>
      <c r="D43" s="17">
        <v>1380779</v>
      </c>
      <c r="E43" s="16" t="s">
        <v>668</v>
      </c>
      <c r="F43" s="16" t="s">
        <v>669</v>
      </c>
      <c r="G43" s="16" t="s">
        <v>428</v>
      </c>
      <c r="I43" s="16" t="s">
        <v>429</v>
      </c>
      <c r="J43" s="17">
        <v>2018880</v>
      </c>
      <c r="L43" s="16" t="s">
        <v>670</v>
      </c>
      <c r="M43" s="16">
        <v>117</v>
      </c>
      <c r="N43" s="16" t="s">
        <v>671</v>
      </c>
      <c r="O43" s="16" t="s">
        <v>168</v>
      </c>
      <c r="P43" s="16" t="s">
        <v>433</v>
      </c>
      <c r="Q43" s="16" t="s">
        <v>672</v>
      </c>
      <c r="R43" s="16" t="s">
        <v>673</v>
      </c>
      <c r="S43" s="16" t="s">
        <v>436</v>
      </c>
      <c r="W43" s="18">
        <v>44627</v>
      </c>
      <c r="X43" s="18">
        <v>44636</v>
      </c>
      <c r="AC43" s="20">
        <v>2000</v>
      </c>
      <c r="AD43" s="20">
        <v>0</v>
      </c>
      <c r="AE43" s="20">
        <v>0</v>
      </c>
      <c r="AF43" s="20">
        <v>2000</v>
      </c>
      <c r="AG43" s="20">
        <v>560</v>
      </c>
      <c r="AH43" s="20">
        <v>2</v>
      </c>
      <c r="AI43" s="19">
        <f t="shared" ref="AI43:AI49" si="5">AH43*AG43*AF43</f>
        <v>2240000</v>
      </c>
      <c r="AJ43" s="19">
        <f t="shared" si="3"/>
        <v>2240000</v>
      </c>
      <c r="AK43" s="20">
        <v>2000</v>
      </c>
      <c r="AL43" s="20">
        <v>0</v>
      </c>
      <c r="AM43" s="20">
        <v>0</v>
      </c>
      <c r="AN43" s="21">
        <v>2000</v>
      </c>
      <c r="AO43" s="21">
        <v>800</v>
      </c>
      <c r="AP43" s="21">
        <v>2</v>
      </c>
      <c r="AQ43" s="21">
        <f t="shared" si="0"/>
        <v>3200000</v>
      </c>
      <c r="AR43" s="21">
        <f t="shared" si="1"/>
        <v>3200000</v>
      </c>
    </row>
    <row r="44" spans="1:44" x14ac:dyDescent="0.2">
      <c r="A44" s="16" t="s">
        <v>517</v>
      </c>
      <c r="B44" s="16" t="s">
        <v>426</v>
      </c>
      <c r="C44" s="16">
        <v>518</v>
      </c>
      <c r="D44" s="17">
        <v>1983150</v>
      </c>
      <c r="E44" s="16" t="s">
        <v>674</v>
      </c>
      <c r="F44" s="16" t="s">
        <v>675</v>
      </c>
      <c r="G44" s="16" t="s">
        <v>428</v>
      </c>
      <c r="I44" s="16" t="s">
        <v>429</v>
      </c>
      <c r="J44" s="17">
        <v>4739000</v>
      </c>
      <c r="L44" s="16" t="s">
        <v>676</v>
      </c>
      <c r="M44" s="16" t="s">
        <v>677</v>
      </c>
      <c r="P44" s="16" t="s">
        <v>583</v>
      </c>
      <c r="Q44" s="16" t="s">
        <v>678</v>
      </c>
      <c r="R44" s="16" t="s">
        <v>679</v>
      </c>
      <c r="S44" s="16" t="s">
        <v>563</v>
      </c>
      <c r="W44" s="18">
        <v>43759</v>
      </c>
      <c r="X44" s="18">
        <v>43759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19">
        <f t="shared" si="5"/>
        <v>0</v>
      </c>
      <c r="AJ44" s="19">
        <f t="shared" si="3"/>
        <v>0</v>
      </c>
      <c r="AK44" s="20">
        <v>0</v>
      </c>
      <c r="AL44" s="20">
        <v>0</v>
      </c>
      <c r="AM44" s="20">
        <v>0</v>
      </c>
      <c r="AN44" s="21">
        <v>0</v>
      </c>
      <c r="AO44" s="21">
        <v>0</v>
      </c>
      <c r="AP44" s="21">
        <v>0</v>
      </c>
      <c r="AQ44" s="21">
        <f t="shared" si="0"/>
        <v>0</v>
      </c>
      <c r="AR44" s="21">
        <f t="shared" si="1"/>
        <v>0</v>
      </c>
    </row>
    <row r="45" spans="1:44" x14ac:dyDescent="0.2">
      <c r="A45" s="16" t="s">
        <v>517</v>
      </c>
      <c r="B45" s="16" t="s">
        <v>426</v>
      </c>
      <c r="C45" s="16">
        <v>536</v>
      </c>
      <c r="D45" s="17">
        <v>1661620</v>
      </c>
      <c r="E45" s="16" t="s">
        <v>680</v>
      </c>
      <c r="F45" s="16" t="s">
        <v>681</v>
      </c>
      <c r="G45" s="16" t="s">
        <v>428</v>
      </c>
      <c r="I45" s="16" t="s">
        <v>429</v>
      </c>
      <c r="J45" s="17">
        <v>1672125</v>
      </c>
      <c r="L45" s="16" t="s">
        <v>682</v>
      </c>
      <c r="M45" s="16" t="s">
        <v>683</v>
      </c>
      <c r="N45" s="16" t="s">
        <v>684</v>
      </c>
      <c r="O45" s="16" t="s">
        <v>685</v>
      </c>
      <c r="P45" s="16" t="s">
        <v>583</v>
      </c>
      <c r="Q45" s="16" t="s">
        <v>686</v>
      </c>
      <c r="R45" s="16" t="s">
        <v>687</v>
      </c>
      <c r="S45" s="16" t="s">
        <v>563</v>
      </c>
      <c r="W45" s="18">
        <v>44106</v>
      </c>
      <c r="X45" s="18">
        <v>44106</v>
      </c>
      <c r="AC45" s="20">
        <v>1286.25</v>
      </c>
      <c r="AD45" s="20">
        <v>500</v>
      </c>
      <c r="AE45" s="20">
        <v>643125</v>
      </c>
      <c r="AF45" s="20">
        <v>1286.25</v>
      </c>
      <c r="AG45" s="20">
        <v>790</v>
      </c>
      <c r="AH45" s="20">
        <v>5</v>
      </c>
      <c r="AI45" s="19">
        <f t="shared" si="5"/>
        <v>5080687.5</v>
      </c>
      <c r="AJ45" s="19">
        <f t="shared" si="3"/>
        <v>5723812.5</v>
      </c>
      <c r="AK45" s="20">
        <v>0</v>
      </c>
      <c r="AL45" s="20">
        <v>0</v>
      </c>
      <c r="AM45" s="20">
        <v>0</v>
      </c>
      <c r="AN45" s="21">
        <v>0</v>
      </c>
      <c r="AO45" s="21">
        <v>0</v>
      </c>
      <c r="AP45" s="21">
        <v>0</v>
      </c>
      <c r="AQ45" s="21">
        <f t="shared" si="0"/>
        <v>0</v>
      </c>
      <c r="AR45" s="21">
        <f t="shared" si="1"/>
        <v>0</v>
      </c>
    </row>
    <row r="46" spans="1:44" x14ac:dyDescent="0.2">
      <c r="A46" s="16" t="s">
        <v>517</v>
      </c>
      <c r="B46" s="16" t="s">
        <v>426</v>
      </c>
      <c r="C46" s="16">
        <v>551</v>
      </c>
      <c r="D46" s="17">
        <v>1999991</v>
      </c>
      <c r="E46" s="16" t="s">
        <v>688</v>
      </c>
      <c r="F46" s="16" t="s">
        <v>689</v>
      </c>
      <c r="G46" s="16" t="s">
        <v>428</v>
      </c>
      <c r="I46" s="16" t="s">
        <v>429</v>
      </c>
      <c r="J46" s="17">
        <v>3330000</v>
      </c>
      <c r="L46" s="16" t="s">
        <v>690</v>
      </c>
      <c r="M46" s="16" t="s">
        <v>691</v>
      </c>
      <c r="N46" s="16" t="s">
        <v>692</v>
      </c>
      <c r="O46" s="16" t="s">
        <v>331</v>
      </c>
      <c r="P46" s="16" t="s">
        <v>433</v>
      </c>
      <c r="Q46" s="16" t="s">
        <v>693</v>
      </c>
      <c r="R46" s="16" t="s">
        <v>694</v>
      </c>
      <c r="S46" s="16" t="s">
        <v>436</v>
      </c>
      <c r="W46" s="18">
        <v>43825</v>
      </c>
      <c r="X46" s="18">
        <v>43845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19">
        <f t="shared" si="5"/>
        <v>0</v>
      </c>
      <c r="AJ46" s="19">
        <f t="shared" si="3"/>
        <v>0</v>
      </c>
      <c r="AK46" s="20">
        <v>0</v>
      </c>
      <c r="AL46" s="20">
        <v>0</v>
      </c>
      <c r="AM46" s="20">
        <v>0</v>
      </c>
      <c r="AN46" s="21">
        <v>0</v>
      </c>
      <c r="AO46" s="21">
        <v>0</v>
      </c>
      <c r="AP46" s="21">
        <v>0</v>
      </c>
      <c r="AQ46" s="21">
        <f t="shared" si="0"/>
        <v>0</v>
      </c>
      <c r="AR46" s="21">
        <f t="shared" si="1"/>
        <v>0</v>
      </c>
    </row>
    <row r="47" spans="1:44" x14ac:dyDescent="0.2">
      <c r="A47" s="16" t="s">
        <v>517</v>
      </c>
      <c r="B47" s="16" t="s">
        <v>426</v>
      </c>
      <c r="C47" s="16">
        <v>554</v>
      </c>
      <c r="D47" s="17">
        <v>2360000</v>
      </c>
      <c r="E47" s="16" t="s">
        <v>695</v>
      </c>
      <c r="F47" s="16" t="s">
        <v>696</v>
      </c>
      <c r="G47" s="16" t="s">
        <v>428</v>
      </c>
      <c r="I47" s="16" t="s">
        <v>429</v>
      </c>
      <c r="J47" s="17">
        <v>552000</v>
      </c>
      <c r="L47" s="16" t="s">
        <v>697</v>
      </c>
      <c r="M47" s="16" t="s">
        <v>698</v>
      </c>
      <c r="N47" s="16" t="s">
        <v>699</v>
      </c>
      <c r="O47" s="16" t="s">
        <v>560</v>
      </c>
      <c r="P47" s="16" t="s">
        <v>583</v>
      </c>
      <c r="Q47" s="16" t="s">
        <v>700</v>
      </c>
      <c r="R47" s="16" t="s">
        <v>701</v>
      </c>
      <c r="S47" s="16" t="s">
        <v>563</v>
      </c>
      <c r="W47" s="18">
        <v>44578</v>
      </c>
      <c r="X47" s="18">
        <v>44585</v>
      </c>
      <c r="AC47" s="20">
        <v>2709.96</v>
      </c>
      <c r="AD47" s="20">
        <v>0</v>
      </c>
      <c r="AE47" s="20">
        <v>0</v>
      </c>
      <c r="AF47" s="20">
        <v>2400</v>
      </c>
      <c r="AG47" s="20">
        <v>230</v>
      </c>
      <c r="AH47" s="20">
        <v>1</v>
      </c>
      <c r="AI47" s="19">
        <f t="shared" si="5"/>
        <v>552000</v>
      </c>
      <c r="AJ47" s="19">
        <f t="shared" si="3"/>
        <v>552000</v>
      </c>
      <c r="AK47" s="20">
        <v>0</v>
      </c>
      <c r="AL47" s="20">
        <v>0</v>
      </c>
      <c r="AM47" s="20">
        <v>0</v>
      </c>
      <c r="AN47" s="21">
        <v>0</v>
      </c>
      <c r="AO47" s="21">
        <v>0</v>
      </c>
      <c r="AP47" s="21">
        <v>0</v>
      </c>
      <c r="AQ47" s="21">
        <f t="shared" si="0"/>
        <v>0</v>
      </c>
      <c r="AR47" s="21">
        <f t="shared" si="1"/>
        <v>0</v>
      </c>
    </row>
    <row r="48" spans="1:44" x14ac:dyDescent="0.2">
      <c r="A48" s="16" t="s">
        <v>517</v>
      </c>
      <c r="B48" s="16" t="s">
        <v>426</v>
      </c>
      <c r="C48" s="16">
        <v>569</v>
      </c>
      <c r="D48" s="17">
        <v>994900</v>
      </c>
      <c r="E48" s="16" t="s">
        <v>702</v>
      </c>
      <c r="F48" s="16" t="s">
        <v>703</v>
      </c>
      <c r="G48" s="16" t="s">
        <v>428</v>
      </c>
      <c r="I48" s="16" t="s">
        <v>429</v>
      </c>
      <c r="J48" s="17">
        <v>1928737</v>
      </c>
      <c r="L48" s="16" t="s">
        <v>704</v>
      </c>
      <c r="M48" s="16" t="s">
        <v>705</v>
      </c>
      <c r="N48" s="16" t="s">
        <v>706</v>
      </c>
      <c r="O48" s="16" t="s">
        <v>128</v>
      </c>
      <c r="P48" s="16" t="s">
        <v>433</v>
      </c>
      <c r="Q48" s="16" t="s">
        <v>707</v>
      </c>
      <c r="R48" s="16" t="s">
        <v>708</v>
      </c>
      <c r="S48" s="16" t="s">
        <v>436</v>
      </c>
      <c r="W48" s="18">
        <v>44084</v>
      </c>
      <c r="X48" s="18">
        <v>44103</v>
      </c>
      <c r="AC48" s="20">
        <v>4977</v>
      </c>
      <c r="AD48" s="20">
        <v>0</v>
      </c>
      <c r="AE48" s="20">
        <v>0</v>
      </c>
      <c r="AF48" s="20">
        <v>1560</v>
      </c>
      <c r="AG48" s="20">
        <v>150</v>
      </c>
      <c r="AH48" s="20">
        <v>2</v>
      </c>
      <c r="AI48" s="19">
        <f t="shared" si="5"/>
        <v>468000</v>
      </c>
      <c r="AJ48" s="19">
        <f t="shared" si="3"/>
        <v>468000</v>
      </c>
      <c r="AK48" s="20">
        <v>4977</v>
      </c>
      <c r="AL48" s="20">
        <v>0</v>
      </c>
      <c r="AM48" s="20">
        <v>0</v>
      </c>
      <c r="AN48" s="21">
        <v>1560</v>
      </c>
      <c r="AO48" s="21">
        <v>800</v>
      </c>
      <c r="AP48" s="21">
        <v>2</v>
      </c>
      <c r="AQ48" s="21">
        <f t="shared" si="0"/>
        <v>2496000</v>
      </c>
      <c r="AR48" s="21">
        <f t="shared" si="1"/>
        <v>2496000</v>
      </c>
    </row>
    <row r="49" spans="1:44" x14ac:dyDescent="0.2">
      <c r="A49" s="16" t="s">
        <v>517</v>
      </c>
      <c r="B49" s="16" t="s">
        <v>426</v>
      </c>
      <c r="C49" s="16">
        <v>573</v>
      </c>
      <c r="D49" s="17">
        <v>1995500</v>
      </c>
      <c r="E49" s="16" t="s">
        <v>709</v>
      </c>
      <c r="F49" s="16" t="s">
        <v>710</v>
      </c>
      <c r="G49" s="16" t="s">
        <v>428</v>
      </c>
      <c r="I49" s="16" t="s">
        <v>429</v>
      </c>
      <c r="J49" s="17">
        <v>1040000</v>
      </c>
      <c r="L49" s="16" t="s">
        <v>711</v>
      </c>
      <c r="M49" s="16" t="s">
        <v>712</v>
      </c>
      <c r="N49" s="16" t="s">
        <v>648</v>
      </c>
      <c r="O49" s="16" t="s">
        <v>200</v>
      </c>
      <c r="P49" s="16" t="s">
        <v>433</v>
      </c>
      <c r="Q49" s="16" t="s">
        <v>713</v>
      </c>
      <c r="R49" s="16" t="s">
        <v>714</v>
      </c>
      <c r="S49" s="16" t="s">
        <v>436</v>
      </c>
      <c r="W49" s="18">
        <v>43881</v>
      </c>
      <c r="X49" s="18">
        <v>43899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19">
        <f t="shared" si="5"/>
        <v>0</v>
      </c>
      <c r="AJ49" s="19">
        <f t="shared" si="3"/>
        <v>0</v>
      </c>
      <c r="AK49" s="20">
        <v>0</v>
      </c>
      <c r="AL49" s="20">
        <v>0</v>
      </c>
      <c r="AM49" s="20">
        <v>0</v>
      </c>
      <c r="AN49" s="21">
        <v>0</v>
      </c>
      <c r="AO49" s="21">
        <v>0</v>
      </c>
      <c r="AP49" s="21">
        <v>0</v>
      </c>
      <c r="AQ49" s="21">
        <f t="shared" si="0"/>
        <v>0</v>
      </c>
      <c r="AR49" s="21">
        <f t="shared" si="1"/>
        <v>0</v>
      </c>
    </row>
    <row r="50" spans="1:44" x14ac:dyDescent="0.2">
      <c r="A50" s="16" t="s">
        <v>640</v>
      </c>
      <c r="B50" s="16" t="s">
        <v>426</v>
      </c>
      <c r="C50" s="16">
        <v>577</v>
      </c>
      <c r="D50" s="17">
        <v>760400</v>
      </c>
      <c r="E50" s="16" t="s">
        <v>715</v>
      </c>
      <c r="F50" s="16" t="s">
        <v>716</v>
      </c>
      <c r="G50" s="16" t="s">
        <v>428</v>
      </c>
      <c r="I50" s="16" t="s">
        <v>429</v>
      </c>
      <c r="J50" s="17">
        <v>1800000</v>
      </c>
      <c r="L50" s="16" t="s">
        <v>717</v>
      </c>
      <c r="M50" s="16" t="s">
        <v>718</v>
      </c>
      <c r="N50" s="16" t="s">
        <v>520</v>
      </c>
      <c r="O50" s="16" t="s">
        <v>331</v>
      </c>
      <c r="P50" s="16" t="s">
        <v>433</v>
      </c>
      <c r="Q50" s="16" t="s">
        <v>719</v>
      </c>
      <c r="R50" s="16" t="s">
        <v>720</v>
      </c>
      <c r="S50" s="16" t="s">
        <v>436</v>
      </c>
      <c r="W50" s="18">
        <v>44283</v>
      </c>
      <c r="X50" s="18">
        <v>44293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19">
        <f t="shared" ref="AI50:AI70" si="6">AH50*AG50*AF50</f>
        <v>0</v>
      </c>
      <c r="AJ50" s="19">
        <f t="shared" ref="AJ50:AJ70" si="7">AI50+AE50</f>
        <v>0</v>
      </c>
      <c r="AK50" s="20">
        <v>0</v>
      </c>
      <c r="AL50" s="20">
        <v>0</v>
      </c>
      <c r="AM50" s="20">
        <v>0</v>
      </c>
      <c r="AN50" s="21">
        <v>0</v>
      </c>
      <c r="AO50" s="21">
        <v>0</v>
      </c>
      <c r="AP50" s="21">
        <v>0</v>
      </c>
      <c r="AQ50" s="21">
        <f t="shared" si="0"/>
        <v>0</v>
      </c>
      <c r="AR50" s="21">
        <f t="shared" si="1"/>
        <v>0</v>
      </c>
    </row>
    <row r="51" spans="1:44" x14ac:dyDescent="0.2">
      <c r="A51" s="16" t="s">
        <v>517</v>
      </c>
      <c r="B51" s="16" t="s">
        <v>426</v>
      </c>
      <c r="C51" s="16">
        <v>583</v>
      </c>
      <c r="D51" s="17">
        <v>1537445</v>
      </c>
      <c r="E51" s="16" t="s">
        <v>721</v>
      </c>
      <c r="F51" s="16" t="s">
        <v>385</v>
      </c>
      <c r="G51" s="16" t="s">
        <v>428</v>
      </c>
      <c r="I51" s="16" t="s">
        <v>429</v>
      </c>
      <c r="J51" s="17">
        <v>2429600</v>
      </c>
      <c r="L51" s="16" t="s">
        <v>722</v>
      </c>
      <c r="M51" s="16" t="s">
        <v>723</v>
      </c>
      <c r="N51" s="16" t="s">
        <v>460</v>
      </c>
      <c r="O51" s="16" t="s">
        <v>360</v>
      </c>
      <c r="P51" s="16" t="s">
        <v>433</v>
      </c>
      <c r="Q51" s="16" t="s">
        <v>724</v>
      </c>
      <c r="R51" s="16" t="s">
        <v>725</v>
      </c>
      <c r="S51" s="16" t="s">
        <v>436</v>
      </c>
      <c r="W51" s="18">
        <v>43892</v>
      </c>
      <c r="X51" s="18">
        <v>43899</v>
      </c>
      <c r="AC51" s="20">
        <v>3037</v>
      </c>
      <c r="AD51" s="20">
        <v>0</v>
      </c>
      <c r="AE51" s="20">
        <v>0</v>
      </c>
      <c r="AF51" s="20">
        <v>3037</v>
      </c>
      <c r="AG51" s="20">
        <v>400</v>
      </c>
      <c r="AH51" s="20">
        <v>1</v>
      </c>
      <c r="AI51" s="19">
        <f t="shared" si="6"/>
        <v>1214800</v>
      </c>
      <c r="AJ51" s="19">
        <f t="shared" si="7"/>
        <v>1214800</v>
      </c>
      <c r="AK51" s="20">
        <v>3037</v>
      </c>
      <c r="AL51" s="20">
        <v>0</v>
      </c>
      <c r="AM51" s="20">
        <v>0</v>
      </c>
      <c r="AN51" s="21">
        <v>3037</v>
      </c>
      <c r="AO51" s="21">
        <v>800</v>
      </c>
      <c r="AP51" s="21">
        <v>1</v>
      </c>
      <c r="AQ51" s="21">
        <f t="shared" si="0"/>
        <v>2429600</v>
      </c>
      <c r="AR51" s="21">
        <f t="shared" si="1"/>
        <v>2429600</v>
      </c>
    </row>
    <row r="52" spans="1:44" x14ac:dyDescent="0.2">
      <c r="A52" s="16" t="s">
        <v>517</v>
      </c>
      <c r="B52" s="16" t="s">
        <v>426</v>
      </c>
      <c r="C52" s="16">
        <v>625</v>
      </c>
      <c r="D52" s="17">
        <v>1915043</v>
      </c>
      <c r="E52" s="16" t="s">
        <v>726</v>
      </c>
      <c r="F52" s="16" t="s">
        <v>14</v>
      </c>
      <c r="G52" s="16" t="s">
        <v>428</v>
      </c>
      <c r="I52" s="16" t="s">
        <v>429</v>
      </c>
      <c r="J52" s="17">
        <v>3385785</v>
      </c>
      <c r="L52" s="16" t="s">
        <v>727</v>
      </c>
      <c r="M52" s="16" t="s">
        <v>728</v>
      </c>
      <c r="N52" s="16" t="s">
        <v>729</v>
      </c>
      <c r="O52" s="16" t="s">
        <v>17</v>
      </c>
      <c r="P52" s="16" t="s">
        <v>433</v>
      </c>
      <c r="Q52" s="16" t="s">
        <v>730</v>
      </c>
      <c r="R52" s="16" t="s">
        <v>14</v>
      </c>
      <c r="S52" s="16" t="s">
        <v>436</v>
      </c>
      <c r="W52" s="18">
        <v>44117</v>
      </c>
      <c r="X52" s="18">
        <v>44153</v>
      </c>
      <c r="AC52" s="20">
        <v>2200</v>
      </c>
      <c r="AD52" s="20">
        <v>0</v>
      </c>
      <c r="AE52" s="20">
        <v>0</v>
      </c>
      <c r="AF52" s="20">
        <v>2200</v>
      </c>
      <c r="AG52" s="20">
        <v>400</v>
      </c>
      <c r="AH52" s="20">
        <v>3</v>
      </c>
      <c r="AI52" s="19">
        <f t="shared" si="6"/>
        <v>2640000</v>
      </c>
      <c r="AJ52" s="19">
        <f t="shared" si="7"/>
        <v>2640000</v>
      </c>
      <c r="AK52" s="20">
        <v>2200</v>
      </c>
      <c r="AL52" s="20">
        <v>0</v>
      </c>
      <c r="AM52" s="20">
        <v>0</v>
      </c>
      <c r="AN52" s="21">
        <v>2200</v>
      </c>
      <c r="AO52" s="21">
        <v>800</v>
      </c>
      <c r="AP52" s="21">
        <v>3</v>
      </c>
      <c r="AQ52" s="21">
        <f t="shared" si="0"/>
        <v>5280000</v>
      </c>
      <c r="AR52" s="21">
        <f t="shared" si="1"/>
        <v>5280000</v>
      </c>
    </row>
    <row r="53" spans="1:44" x14ac:dyDescent="0.2">
      <c r="A53" s="16" t="s">
        <v>517</v>
      </c>
      <c r="B53" s="16" t="s">
        <v>426</v>
      </c>
      <c r="C53" s="16">
        <v>626</v>
      </c>
      <c r="D53" s="17">
        <v>1905786</v>
      </c>
      <c r="E53" s="16" t="s">
        <v>731</v>
      </c>
      <c r="F53" s="16" t="s">
        <v>732</v>
      </c>
      <c r="G53" s="16" t="s">
        <v>428</v>
      </c>
      <c r="I53" s="16" t="s">
        <v>429</v>
      </c>
      <c r="J53" s="17">
        <v>4344000</v>
      </c>
      <c r="L53" s="16" t="s">
        <v>733</v>
      </c>
      <c r="M53" s="16">
        <v>65</v>
      </c>
      <c r="N53" s="16" t="s">
        <v>734</v>
      </c>
      <c r="O53" s="16" t="s">
        <v>399</v>
      </c>
      <c r="P53" s="16" t="s">
        <v>433</v>
      </c>
      <c r="Q53" s="16" t="s">
        <v>735</v>
      </c>
      <c r="R53" s="16" t="s">
        <v>736</v>
      </c>
      <c r="S53" s="16" t="s">
        <v>436</v>
      </c>
      <c r="W53" s="18">
        <v>43815</v>
      </c>
      <c r="X53" s="18">
        <v>43825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19">
        <f t="shared" si="6"/>
        <v>0</v>
      </c>
      <c r="AJ53" s="19">
        <f t="shared" si="7"/>
        <v>0</v>
      </c>
      <c r="AK53" s="20">
        <v>0</v>
      </c>
      <c r="AL53" s="20">
        <v>0</v>
      </c>
      <c r="AM53" s="20">
        <v>0</v>
      </c>
      <c r="AN53" s="21">
        <v>0</v>
      </c>
      <c r="AO53" s="21">
        <v>0</v>
      </c>
      <c r="AP53" s="21">
        <v>0</v>
      </c>
      <c r="AQ53" s="21">
        <f t="shared" si="0"/>
        <v>0</v>
      </c>
      <c r="AR53" s="21">
        <f t="shared" si="1"/>
        <v>0</v>
      </c>
    </row>
    <row r="54" spans="1:44" x14ac:dyDescent="0.2">
      <c r="A54" s="16" t="s">
        <v>517</v>
      </c>
      <c r="B54" s="16" t="s">
        <v>426</v>
      </c>
      <c r="C54" s="16">
        <v>661</v>
      </c>
      <c r="D54" s="17">
        <v>2000000</v>
      </c>
      <c r="E54" s="16" t="s">
        <v>737</v>
      </c>
      <c r="F54" s="16" t="s">
        <v>738</v>
      </c>
      <c r="G54" s="16" t="s">
        <v>428</v>
      </c>
      <c r="I54" s="16" t="s">
        <v>429</v>
      </c>
      <c r="J54" s="17">
        <v>5134500</v>
      </c>
      <c r="L54" s="16" t="s">
        <v>739</v>
      </c>
      <c r="M54" s="16" t="s">
        <v>740</v>
      </c>
      <c r="N54" s="16" t="s">
        <v>484</v>
      </c>
      <c r="O54" s="16" t="s">
        <v>17</v>
      </c>
      <c r="P54" s="16" t="s">
        <v>433</v>
      </c>
      <c r="Q54" s="16" t="s">
        <v>741</v>
      </c>
      <c r="R54" s="16" t="s">
        <v>51</v>
      </c>
      <c r="S54" s="16" t="s">
        <v>436</v>
      </c>
      <c r="W54" s="18">
        <v>44094</v>
      </c>
      <c r="X54" s="18">
        <v>44101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19">
        <f t="shared" si="6"/>
        <v>0</v>
      </c>
      <c r="AJ54" s="19">
        <f t="shared" si="7"/>
        <v>0</v>
      </c>
      <c r="AK54" s="20">
        <v>0</v>
      </c>
      <c r="AL54" s="20">
        <v>0</v>
      </c>
      <c r="AM54" s="20">
        <v>0</v>
      </c>
      <c r="AN54" s="21">
        <v>0</v>
      </c>
      <c r="AO54" s="21">
        <v>0</v>
      </c>
      <c r="AP54" s="21">
        <v>0</v>
      </c>
      <c r="AQ54" s="21">
        <f t="shared" si="0"/>
        <v>0</v>
      </c>
      <c r="AR54" s="21">
        <f t="shared" si="1"/>
        <v>0</v>
      </c>
    </row>
    <row r="55" spans="1:44" x14ac:dyDescent="0.2">
      <c r="A55" s="16" t="s">
        <v>640</v>
      </c>
      <c r="B55" s="16" t="s">
        <v>426</v>
      </c>
      <c r="C55" s="16">
        <v>702</v>
      </c>
      <c r="D55" s="17">
        <v>2901800</v>
      </c>
      <c r="E55" s="16" t="s">
        <v>742</v>
      </c>
      <c r="F55" s="16" t="s">
        <v>152</v>
      </c>
      <c r="G55" s="16" t="s">
        <v>428</v>
      </c>
      <c r="I55" s="16" t="s">
        <v>429</v>
      </c>
      <c r="J55" s="17">
        <v>5440000</v>
      </c>
      <c r="L55" s="16" t="s">
        <v>743</v>
      </c>
      <c r="M55" s="16" t="s">
        <v>744</v>
      </c>
      <c r="N55" s="16" t="s">
        <v>745</v>
      </c>
      <c r="O55" s="16" t="s">
        <v>128</v>
      </c>
      <c r="P55" s="16" t="s">
        <v>433</v>
      </c>
      <c r="Q55" s="16" t="s">
        <v>746</v>
      </c>
      <c r="R55" s="16" t="s">
        <v>152</v>
      </c>
      <c r="S55" s="16" t="s">
        <v>436</v>
      </c>
      <c r="W55" s="18">
        <v>44713</v>
      </c>
      <c r="X55" s="18">
        <v>44896</v>
      </c>
      <c r="AC55" s="19">
        <v>3000</v>
      </c>
      <c r="AD55" s="19">
        <v>0</v>
      </c>
      <c r="AE55" s="19">
        <v>0</v>
      </c>
      <c r="AF55" s="19">
        <v>1700</v>
      </c>
      <c r="AG55" s="19">
        <v>500</v>
      </c>
      <c r="AH55" s="19">
        <v>4</v>
      </c>
      <c r="AI55" s="19">
        <f t="shared" si="6"/>
        <v>3400000</v>
      </c>
      <c r="AJ55" s="19">
        <f t="shared" si="7"/>
        <v>3400000</v>
      </c>
      <c r="AK55" s="20">
        <v>3000</v>
      </c>
      <c r="AL55" s="20">
        <v>0</v>
      </c>
      <c r="AM55" s="20">
        <v>0</v>
      </c>
      <c r="AN55" s="21">
        <v>1700</v>
      </c>
      <c r="AO55" s="21">
        <v>800</v>
      </c>
      <c r="AP55" s="21">
        <v>4</v>
      </c>
      <c r="AQ55" s="21">
        <f t="shared" si="0"/>
        <v>5440000</v>
      </c>
      <c r="AR55" s="21">
        <f t="shared" si="1"/>
        <v>5440000</v>
      </c>
    </row>
    <row r="56" spans="1:44" x14ac:dyDescent="0.2">
      <c r="A56" s="16" t="s">
        <v>640</v>
      </c>
      <c r="B56" s="16" t="s">
        <v>426</v>
      </c>
      <c r="C56" s="16">
        <v>712</v>
      </c>
      <c r="D56" s="17">
        <v>1498029.59</v>
      </c>
      <c r="E56" s="16" t="s">
        <v>747</v>
      </c>
      <c r="F56" s="16" t="s">
        <v>748</v>
      </c>
      <c r="G56" s="16" t="s">
        <v>428</v>
      </c>
      <c r="I56" s="16" t="s">
        <v>429</v>
      </c>
      <c r="J56" s="17">
        <v>924000</v>
      </c>
      <c r="L56" s="16" t="s">
        <v>749</v>
      </c>
      <c r="M56" s="16" t="s">
        <v>750</v>
      </c>
      <c r="P56" s="16" t="s">
        <v>433</v>
      </c>
      <c r="Q56" s="16" t="s">
        <v>751</v>
      </c>
      <c r="R56" s="16" t="s">
        <v>748</v>
      </c>
      <c r="S56" s="16" t="s">
        <v>436</v>
      </c>
      <c r="W56" s="18">
        <v>44187</v>
      </c>
      <c r="X56" s="18">
        <v>44194</v>
      </c>
      <c r="Z56" s="16">
        <v>44751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f t="shared" si="6"/>
        <v>0</v>
      </c>
      <c r="AJ56" s="19">
        <f t="shared" si="7"/>
        <v>0</v>
      </c>
      <c r="AK56" s="20">
        <v>0</v>
      </c>
      <c r="AL56" s="20">
        <v>0</v>
      </c>
      <c r="AM56" s="20">
        <v>0</v>
      </c>
      <c r="AN56" s="21">
        <v>0</v>
      </c>
      <c r="AO56" s="21">
        <v>0</v>
      </c>
      <c r="AP56" s="21">
        <v>0</v>
      </c>
      <c r="AQ56" s="21">
        <f t="shared" si="0"/>
        <v>0</v>
      </c>
      <c r="AR56" s="21">
        <f t="shared" si="1"/>
        <v>0</v>
      </c>
    </row>
    <row r="57" spans="1:44" x14ac:dyDescent="0.2">
      <c r="A57" s="16" t="s">
        <v>640</v>
      </c>
      <c r="B57" s="16" t="s">
        <v>426</v>
      </c>
      <c r="C57" s="16">
        <v>738</v>
      </c>
      <c r="D57" s="17">
        <v>821300</v>
      </c>
      <c r="E57" s="16" t="s">
        <v>752</v>
      </c>
      <c r="F57" s="16" t="s">
        <v>338</v>
      </c>
      <c r="G57" s="16" t="s">
        <v>428</v>
      </c>
      <c r="I57" s="16" t="s">
        <v>429</v>
      </c>
      <c r="J57" s="17">
        <v>4267152</v>
      </c>
      <c r="L57" s="16" t="s">
        <v>753</v>
      </c>
      <c r="M57" s="16" t="s">
        <v>754</v>
      </c>
      <c r="N57" s="16" t="s">
        <v>520</v>
      </c>
      <c r="O57" s="16" t="s">
        <v>331</v>
      </c>
      <c r="P57" s="16" t="s">
        <v>433</v>
      </c>
      <c r="Q57" s="16" t="s">
        <v>755</v>
      </c>
      <c r="R57" s="16" t="s">
        <v>756</v>
      </c>
      <c r="S57" s="16" t="s">
        <v>436</v>
      </c>
      <c r="W57" s="18">
        <v>44144</v>
      </c>
      <c r="X57" s="18">
        <v>44164</v>
      </c>
      <c r="AC57" s="19">
        <v>4000</v>
      </c>
      <c r="AD57" s="19">
        <v>0</v>
      </c>
      <c r="AE57" s="19">
        <v>0</v>
      </c>
      <c r="AF57" s="19">
        <v>3500</v>
      </c>
      <c r="AG57" s="19">
        <v>400</v>
      </c>
      <c r="AH57" s="19">
        <v>1</v>
      </c>
      <c r="AI57" s="19">
        <f t="shared" si="6"/>
        <v>1400000</v>
      </c>
      <c r="AJ57" s="19">
        <f t="shared" si="7"/>
        <v>1400000</v>
      </c>
      <c r="AK57" s="20">
        <v>4000</v>
      </c>
      <c r="AL57" s="20">
        <v>0</v>
      </c>
      <c r="AM57" s="20">
        <v>0</v>
      </c>
      <c r="AN57" s="21">
        <v>3500</v>
      </c>
      <c r="AO57" s="21">
        <v>500</v>
      </c>
      <c r="AP57" s="21">
        <v>1</v>
      </c>
      <c r="AQ57" s="21">
        <f t="shared" si="0"/>
        <v>1750000</v>
      </c>
      <c r="AR57" s="21">
        <f t="shared" si="1"/>
        <v>1750000</v>
      </c>
    </row>
    <row r="58" spans="1:44" x14ac:dyDescent="0.2">
      <c r="A58" s="16" t="s">
        <v>640</v>
      </c>
      <c r="B58" s="16" t="s">
        <v>426</v>
      </c>
      <c r="C58" s="16">
        <v>762</v>
      </c>
      <c r="D58" s="17">
        <v>2456500</v>
      </c>
      <c r="E58" s="16" t="s">
        <v>757</v>
      </c>
      <c r="F58" s="16" t="s">
        <v>758</v>
      </c>
      <c r="G58" s="16" t="s">
        <v>428</v>
      </c>
      <c r="I58" s="16" t="s">
        <v>429</v>
      </c>
      <c r="J58" s="17">
        <v>2475000</v>
      </c>
      <c r="L58" s="16" t="s">
        <v>759</v>
      </c>
      <c r="M58" s="16">
        <v>116</v>
      </c>
      <c r="N58" s="16" t="s">
        <v>760</v>
      </c>
      <c r="O58" s="16" t="s">
        <v>761</v>
      </c>
      <c r="P58" s="16" t="s">
        <v>433</v>
      </c>
      <c r="Q58" s="16" t="s">
        <v>762</v>
      </c>
      <c r="R58" s="16" t="s">
        <v>763</v>
      </c>
      <c r="S58" s="16" t="s">
        <v>436</v>
      </c>
      <c r="W58" s="18">
        <v>44113</v>
      </c>
      <c r="X58" s="18">
        <v>44113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f t="shared" si="6"/>
        <v>0</v>
      </c>
      <c r="AJ58" s="19">
        <f t="shared" si="7"/>
        <v>0</v>
      </c>
      <c r="AK58" s="20">
        <v>0</v>
      </c>
      <c r="AL58" s="20">
        <v>0</v>
      </c>
      <c r="AM58" s="20">
        <v>0</v>
      </c>
      <c r="AN58" s="21">
        <v>0</v>
      </c>
      <c r="AO58" s="21">
        <v>0</v>
      </c>
      <c r="AP58" s="21">
        <v>0</v>
      </c>
      <c r="AQ58" s="21">
        <f t="shared" si="0"/>
        <v>0</v>
      </c>
      <c r="AR58" s="21">
        <f t="shared" si="1"/>
        <v>0</v>
      </c>
    </row>
    <row r="59" spans="1:44" x14ac:dyDescent="0.2">
      <c r="A59" s="16" t="s">
        <v>640</v>
      </c>
      <c r="B59" s="16" t="s">
        <v>426</v>
      </c>
      <c r="C59" s="16">
        <v>771</v>
      </c>
      <c r="D59" s="17">
        <v>3400000</v>
      </c>
      <c r="E59" s="16" t="s">
        <v>764</v>
      </c>
      <c r="F59" s="16" t="s">
        <v>765</v>
      </c>
      <c r="G59" s="16" t="s">
        <v>428</v>
      </c>
      <c r="I59" s="16" t="s">
        <v>429</v>
      </c>
      <c r="J59" s="17">
        <v>2000000</v>
      </c>
      <c r="L59" s="16" t="s">
        <v>766</v>
      </c>
      <c r="M59" s="16" t="s">
        <v>767</v>
      </c>
      <c r="N59" s="16" t="s">
        <v>768</v>
      </c>
      <c r="O59" s="16" t="s">
        <v>331</v>
      </c>
      <c r="P59" s="16" t="s">
        <v>433</v>
      </c>
      <c r="Q59" s="16" t="s">
        <v>769</v>
      </c>
      <c r="R59" s="16" t="s">
        <v>765</v>
      </c>
      <c r="S59" s="16" t="s">
        <v>436</v>
      </c>
      <c r="W59" s="18">
        <v>44515</v>
      </c>
      <c r="X59" s="18">
        <v>44178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f t="shared" si="6"/>
        <v>0</v>
      </c>
      <c r="AJ59" s="19">
        <f t="shared" si="7"/>
        <v>0</v>
      </c>
      <c r="AK59" s="20">
        <v>0</v>
      </c>
      <c r="AL59" s="20">
        <v>0</v>
      </c>
      <c r="AM59" s="20">
        <v>0</v>
      </c>
      <c r="AN59" s="21">
        <v>0</v>
      </c>
      <c r="AO59" s="21">
        <v>0</v>
      </c>
      <c r="AP59" s="21">
        <v>0</v>
      </c>
      <c r="AQ59" s="21">
        <f t="shared" si="0"/>
        <v>0</v>
      </c>
      <c r="AR59" s="21">
        <f t="shared" si="1"/>
        <v>0</v>
      </c>
    </row>
    <row r="60" spans="1:44" x14ac:dyDescent="0.2">
      <c r="A60" s="16" t="s">
        <v>640</v>
      </c>
      <c r="B60" s="16" t="s">
        <v>426</v>
      </c>
      <c r="C60" s="16">
        <v>775</v>
      </c>
      <c r="D60" s="17">
        <v>852745</v>
      </c>
      <c r="E60" s="16" t="s">
        <v>770</v>
      </c>
      <c r="F60" s="16" t="s">
        <v>771</v>
      </c>
      <c r="G60" s="16" t="s">
        <v>428</v>
      </c>
      <c r="I60" s="16" t="s">
        <v>429</v>
      </c>
      <c r="J60" s="17">
        <v>1631200</v>
      </c>
      <c r="W60" s="18" t="s">
        <v>570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9">
        <f t="shared" si="6"/>
        <v>0</v>
      </c>
      <c r="AJ60" s="19">
        <f t="shared" si="7"/>
        <v>0</v>
      </c>
      <c r="AK60" s="20">
        <v>0</v>
      </c>
      <c r="AL60" s="20">
        <v>0</v>
      </c>
      <c r="AM60" s="20">
        <v>0</v>
      </c>
      <c r="AN60" s="21">
        <v>0</v>
      </c>
      <c r="AO60" s="21">
        <v>0</v>
      </c>
      <c r="AP60" s="21">
        <v>0</v>
      </c>
      <c r="AQ60" s="21">
        <f t="shared" si="0"/>
        <v>0</v>
      </c>
      <c r="AR60" s="21">
        <f t="shared" si="1"/>
        <v>0</v>
      </c>
    </row>
    <row r="61" spans="1:44" x14ac:dyDescent="0.2">
      <c r="A61" s="16" t="s">
        <v>640</v>
      </c>
      <c r="B61" s="16" t="s">
        <v>426</v>
      </c>
      <c r="C61" s="16">
        <v>787</v>
      </c>
      <c r="D61" s="17">
        <v>2527022.2999999998</v>
      </c>
      <c r="E61" s="16" t="s">
        <v>772</v>
      </c>
      <c r="F61" s="16" t="s">
        <v>435</v>
      </c>
      <c r="G61" s="16" t="s">
        <v>428</v>
      </c>
      <c r="I61" s="16" t="s">
        <v>429</v>
      </c>
      <c r="J61" s="17">
        <v>4700000</v>
      </c>
      <c r="L61" s="16" t="s">
        <v>773</v>
      </c>
      <c r="M61" s="16" t="s">
        <v>774</v>
      </c>
      <c r="N61" s="16" t="s">
        <v>484</v>
      </c>
      <c r="O61" s="16" t="s">
        <v>17</v>
      </c>
      <c r="P61" s="16" t="s">
        <v>433</v>
      </c>
      <c r="Q61" s="16" t="s">
        <v>775</v>
      </c>
      <c r="R61" s="16" t="s">
        <v>776</v>
      </c>
      <c r="S61" s="16" t="s">
        <v>436</v>
      </c>
      <c r="W61" s="18">
        <v>44668</v>
      </c>
      <c r="X61" s="18">
        <v>44689</v>
      </c>
      <c r="AC61" s="19">
        <v>3000</v>
      </c>
      <c r="AD61" s="19">
        <v>500</v>
      </c>
      <c r="AE61" s="19">
        <v>1500000</v>
      </c>
      <c r="AF61" s="19">
        <v>2000</v>
      </c>
      <c r="AG61" s="19">
        <v>800</v>
      </c>
      <c r="AH61" s="19">
        <v>1</v>
      </c>
      <c r="AI61" s="19">
        <f t="shared" si="6"/>
        <v>1600000</v>
      </c>
      <c r="AJ61" s="19">
        <f t="shared" si="7"/>
        <v>3100000</v>
      </c>
      <c r="AK61" s="20">
        <v>3000</v>
      </c>
      <c r="AL61" s="20">
        <v>500</v>
      </c>
      <c r="AM61" s="20">
        <v>1500000</v>
      </c>
      <c r="AN61" s="21">
        <v>2000</v>
      </c>
      <c r="AO61" s="21">
        <v>1600</v>
      </c>
      <c r="AP61" s="21">
        <v>1</v>
      </c>
      <c r="AQ61" s="21">
        <f t="shared" si="0"/>
        <v>3200000</v>
      </c>
      <c r="AR61" s="21">
        <f t="shared" si="1"/>
        <v>4700000</v>
      </c>
    </row>
    <row r="62" spans="1:44" x14ac:dyDescent="0.2">
      <c r="A62" s="16" t="s">
        <v>640</v>
      </c>
      <c r="B62" s="16" t="s">
        <v>426</v>
      </c>
      <c r="C62" s="16">
        <v>787</v>
      </c>
      <c r="D62" s="17">
        <v>2527022.2999999998</v>
      </c>
      <c r="E62" s="16" t="s">
        <v>772</v>
      </c>
      <c r="F62" s="16" t="s">
        <v>435</v>
      </c>
      <c r="G62" s="16" t="s">
        <v>428</v>
      </c>
      <c r="I62" s="16" t="s">
        <v>429</v>
      </c>
      <c r="J62" s="17">
        <v>4700000</v>
      </c>
      <c r="L62" s="16" t="s">
        <v>773</v>
      </c>
      <c r="M62" s="16" t="s">
        <v>774</v>
      </c>
      <c r="N62" s="16" t="s">
        <v>484</v>
      </c>
      <c r="O62" s="16" t="s">
        <v>17</v>
      </c>
      <c r="P62" s="16" t="s">
        <v>433</v>
      </c>
      <c r="Q62" s="16" t="s">
        <v>775</v>
      </c>
      <c r="R62" s="16" t="s">
        <v>776</v>
      </c>
      <c r="S62" s="16" t="s">
        <v>436</v>
      </c>
      <c r="W62" s="18">
        <v>44668</v>
      </c>
      <c r="X62" s="18">
        <v>44689</v>
      </c>
      <c r="AC62" s="19">
        <v>3000</v>
      </c>
      <c r="AD62" s="19">
        <v>500</v>
      </c>
      <c r="AE62" s="19">
        <v>1500000</v>
      </c>
      <c r="AF62" s="19">
        <v>1500</v>
      </c>
      <c r="AG62" s="19">
        <v>0</v>
      </c>
      <c r="AH62" s="19">
        <v>1</v>
      </c>
      <c r="AI62" s="19">
        <f t="shared" si="6"/>
        <v>0</v>
      </c>
      <c r="AJ62" s="19">
        <f t="shared" si="7"/>
        <v>1500000</v>
      </c>
      <c r="AK62" s="20">
        <v>3000</v>
      </c>
      <c r="AL62" s="20">
        <v>500</v>
      </c>
      <c r="AM62" s="20">
        <v>1500000</v>
      </c>
      <c r="AN62" s="21">
        <v>1500</v>
      </c>
      <c r="AO62" s="21">
        <v>800</v>
      </c>
      <c r="AP62" s="21">
        <v>1</v>
      </c>
      <c r="AQ62" s="21">
        <f>AP62*AO62*AN62</f>
        <v>1200000</v>
      </c>
      <c r="AR62" s="21">
        <f>AQ62+AM62</f>
        <v>2700000</v>
      </c>
    </row>
    <row r="63" spans="1:44" x14ac:dyDescent="0.2">
      <c r="A63" s="16" t="s">
        <v>640</v>
      </c>
      <c r="B63" s="16" t="s">
        <v>426</v>
      </c>
      <c r="C63" s="16">
        <v>794</v>
      </c>
      <c r="D63" s="17">
        <v>987700</v>
      </c>
      <c r="E63" s="16" t="s">
        <v>777</v>
      </c>
      <c r="F63" s="16" t="s">
        <v>778</v>
      </c>
      <c r="G63" s="16" t="s">
        <v>428</v>
      </c>
      <c r="I63" s="16" t="s">
        <v>429</v>
      </c>
      <c r="J63" s="17">
        <v>1375000</v>
      </c>
      <c r="L63" s="16" t="s">
        <v>779</v>
      </c>
      <c r="M63" s="16" t="s">
        <v>780</v>
      </c>
      <c r="N63" s="16" t="s">
        <v>498</v>
      </c>
      <c r="O63" s="16" t="s">
        <v>256</v>
      </c>
      <c r="P63" s="16" t="s">
        <v>433</v>
      </c>
      <c r="Q63" s="16" t="s">
        <v>781</v>
      </c>
      <c r="R63" s="16" t="s">
        <v>782</v>
      </c>
      <c r="S63" s="16" t="s">
        <v>436</v>
      </c>
      <c r="W63" s="18">
        <v>44077</v>
      </c>
      <c r="X63" s="18">
        <v>44095</v>
      </c>
      <c r="AC63" s="19">
        <v>2500</v>
      </c>
      <c r="AD63" s="19">
        <v>0</v>
      </c>
      <c r="AE63" s="19">
        <v>0</v>
      </c>
      <c r="AF63" s="19">
        <v>2000</v>
      </c>
      <c r="AG63" s="19">
        <v>1</v>
      </c>
      <c r="AH63" s="19">
        <v>800</v>
      </c>
      <c r="AI63" s="19">
        <f t="shared" si="6"/>
        <v>1600000</v>
      </c>
      <c r="AJ63" s="19">
        <f t="shared" si="7"/>
        <v>1600000</v>
      </c>
      <c r="AK63" s="20">
        <v>0</v>
      </c>
      <c r="AL63" s="20">
        <v>0</v>
      </c>
      <c r="AM63" s="20">
        <v>0</v>
      </c>
      <c r="AN63" s="21">
        <v>0</v>
      </c>
      <c r="AO63" s="21">
        <v>0</v>
      </c>
      <c r="AP63" s="21">
        <v>0</v>
      </c>
      <c r="AQ63" s="21">
        <f t="shared" si="0"/>
        <v>0</v>
      </c>
      <c r="AR63" s="21">
        <f t="shared" si="1"/>
        <v>0</v>
      </c>
    </row>
    <row r="64" spans="1:44" x14ac:dyDescent="0.2">
      <c r="A64" s="16" t="s">
        <v>640</v>
      </c>
      <c r="B64" s="16" t="s">
        <v>426</v>
      </c>
      <c r="C64" s="16">
        <v>794</v>
      </c>
      <c r="D64" s="17">
        <v>987700</v>
      </c>
      <c r="E64" s="16" t="s">
        <v>777</v>
      </c>
      <c r="F64" s="16" t="s">
        <v>778</v>
      </c>
      <c r="G64" s="16" t="s">
        <v>428</v>
      </c>
      <c r="I64" s="16" t="s">
        <v>429</v>
      </c>
      <c r="L64" s="16" t="s">
        <v>783</v>
      </c>
      <c r="M64" s="16" t="s">
        <v>784</v>
      </c>
      <c r="N64" s="16" t="s">
        <v>498</v>
      </c>
      <c r="O64" s="16" t="s">
        <v>256</v>
      </c>
      <c r="P64" s="16" t="s">
        <v>433</v>
      </c>
      <c r="Q64" s="16" t="s">
        <v>785</v>
      </c>
      <c r="R64" s="16" t="s">
        <v>786</v>
      </c>
      <c r="S64" s="16" t="s">
        <v>436</v>
      </c>
      <c r="W64" s="18">
        <v>44077</v>
      </c>
      <c r="X64" s="18">
        <v>44095</v>
      </c>
      <c r="AC64" s="19">
        <v>2751</v>
      </c>
      <c r="AD64" s="19">
        <v>0</v>
      </c>
      <c r="AE64" s="19">
        <v>0</v>
      </c>
      <c r="AF64" s="19">
        <v>1200</v>
      </c>
      <c r="AG64" s="19">
        <v>1</v>
      </c>
      <c r="AH64" s="19">
        <v>800</v>
      </c>
      <c r="AI64" s="19">
        <f t="shared" si="6"/>
        <v>960000</v>
      </c>
      <c r="AJ64" s="19">
        <f t="shared" si="7"/>
        <v>960000</v>
      </c>
      <c r="AK64" s="20">
        <v>0</v>
      </c>
      <c r="AL64" s="20">
        <v>0</v>
      </c>
      <c r="AM64" s="20">
        <v>0</v>
      </c>
      <c r="AN64" s="21">
        <v>0</v>
      </c>
      <c r="AO64" s="21">
        <v>0</v>
      </c>
      <c r="AP64" s="21">
        <v>0</v>
      </c>
      <c r="AQ64" s="21">
        <f t="shared" si="0"/>
        <v>0</v>
      </c>
      <c r="AR64" s="21">
        <f t="shared" si="1"/>
        <v>0</v>
      </c>
    </row>
    <row r="65" spans="1:44" x14ac:dyDescent="0.2">
      <c r="A65" s="16" t="s">
        <v>640</v>
      </c>
      <c r="B65" s="16" t="s">
        <v>426</v>
      </c>
      <c r="C65" s="16">
        <v>802</v>
      </c>
      <c r="D65" s="17">
        <v>4314500</v>
      </c>
      <c r="E65" s="16" t="s">
        <v>787</v>
      </c>
      <c r="F65" s="16" t="s">
        <v>788</v>
      </c>
      <c r="G65" s="16" t="s">
        <v>428</v>
      </c>
      <c r="I65" s="16" t="s">
        <v>429</v>
      </c>
      <c r="J65" s="17">
        <v>1680000</v>
      </c>
      <c r="L65" s="16" t="s">
        <v>789</v>
      </c>
      <c r="M65" s="16" t="s">
        <v>790</v>
      </c>
      <c r="N65" s="16" t="s">
        <v>791</v>
      </c>
      <c r="O65" s="16" t="s">
        <v>269</v>
      </c>
      <c r="P65" s="16" t="s">
        <v>433</v>
      </c>
      <c r="Q65" s="16" t="s">
        <v>792</v>
      </c>
      <c r="R65" s="16" t="s">
        <v>793</v>
      </c>
      <c r="S65" s="16" t="s">
        <v>436</v>
      </c>
      <c r="W65" s="18">
        <v>44529</v>
      </c>
      <c r="X65" s="18">
        <v>44539</v>
      </c>
      <c r="AC65" s="19">
        <v>1618.46</v>
      </c>
      <c r="AD65" s="19">
        <v>500</v>
      </c>
      <c r="AE65" s="19">
        <v>809230</v>
      </c>
      <c r="AF65" s="19">
        <v>688.65</v>
      </c>
      <c r="AG65" s="19">
        <v>0</v>
      </c>
      <c r="AH65" s="19">
        <v>0</v>
      </c>
      <c r="AI65" s="19">
        <f t="shared" si="6"/>
        <v>0</v>
      </c>
      <c r="AJ65" s="19">
        <f t="shared" si="7"/>
        <v>809230</v>
      </c>
      <c r="AK65" s="20">
        <v>1618.46</v>
      </c>
      <c r="AL65" s="20">
        <v>500</v>
      </c>
      <c r="AM65" s="20">
        <v>809230</v>
      </c>
      <c r="AN65" s="21">
        <v>688.65</v>
      </c>
      <c r="AO65" s="21">
        <v>800</v>
      </c>
      <c r="AP65" s="21">
        <v>4</v>
      </c>
      <c r="AQ65" s="21">
        <f t="shared" si="0"/>
        <v>2203680</v>
      </c>
      <c r="AR65" s="21">
        <f t="shared" si="1"/>
        <v>3012910</v>
      </c>
    </row>
    <row r="66" spans="1:44" x14ac:dyDescent="0.2">
      <c r="A66" s="16" t="s">
        <v>640</v>
      </c>
      <c r="B66" s="16" t="s">
        <v>426</v>
      </c>
      <c r="C66" s="16">
        <v>802</v>
      </c>
      <c r="D66" s="17">
        <v>4314500</v>
      </c>
      <c r="E66" s="16" t="s">
        <v>787</v>
      </c>
      <c r="F66" s="16" t="s">
        <v>788</v>
      </c>
      <c r="G66" s="16" t="s">
        <v>428</v>
      </c>
      <c r="I66" s="16" t="s">
        <v>429</v>
      </c>
      <c r="J66" s="17">
        <v>2580000</v>
      </c>
      <c r="L66" s="16" t="s">
        <v>794</v>
      </c>
      <c r="M66" s="16" t="s">
        <v>795</v>
      </c>
      <c r="N66" s="16" t="s">
        <v>791</v>
      </c>
      <c r="O66" s="16" t="s">
        <v>269</v>
      </c>
      <c r="P66" s="16" t="s">
        <v>433</v>
      </c>
      <c r="Q66" s="16" t="s">
        <v>796</v>
      </c>
      <c r="R66" s="16" t="s">
        <v>797</v>
      </c>
      <c r="S66" s="16" t="s">
        <v>436</v>
      </c>
      <c r="W66" s="18">
        <v>44529</v>
      </c>
      <c r="X66" s="18">
        <v>44539</v>
      </c>
      <c r="AC66" s="19">
        <v>629.16</v>
      </c>
      <c r="AD66" s="19">
        <v>500</v>
      </c>
      <c r="AE66" s="19">
        <v>314580</v>
      </c>
      <c r="AF66" s="19">
        <v>603.99</v>
      </c>
      <c r="AG66" s="19">
        <v>0</v>
      </c>
      <c r="AH66" s="19">
        <v>0</v>
      </c>
      <c r="AI66" s="19">
        <f t="shared" si="6"/>
        <v>0</v>
      </c>
      <c r="AJ66" s="19">
        <f t="shared" si="7"/>
        <v>314580</v>
      </c>
      <c r="AK66" s="20">
        <v>629.16</v>
      </c>
      <c r="AL66" s="20">
        <v>500</v>
      </c>
      <c r="AM66" s="20">
        <v>314580</v>
      </c>
      <c r="AN66" s="21">
        <v>603.99</v>
      </c>
      <c r="AO66" s="21">
        <v>800</v>
      </c>
      <c r="AP66" s="21">
        <v>4</v>
      </c>
      <c r="AQ66" s="21">
        <f t="shared" si="0"/>
        <v>1932768</v>
      </c>
      <c r="AR66" s="21">
        <f t="shared" si="1"/>
        <v>2247348</v>
      </c>
    </row>
    <row r="67" spans="1:44" x14ac:dyDescent="0.2">
      <c r="A67" s="16" t="s">
        <v>640</v>
      </c>
      <c r="B67" s="16" t="s">
        <v>426</v>
      </c>
      <c r="C67" s="16">
        <v>802</v>
      </c>
      <c r="D67" s="17">
        <v>4314500</v>
      </c>
      <c r="E67" s="16" t="s">
        <v>787</v>
      </c>
      <c r="F67" s="16" t="s">
        <v>788</v>
      </c>
      <c r="G67" s="16" t="s">
        <v>428</v>
      </c>
      <c r="I67" s="16" t="s">
        <v>429</v>
      </c>
      <c r="J67" s="17">
        <v>2720000</v>
      </c>
      <c r="L67" s="16" t="s">
        <v>798</v>
      </c>
      <c r="M67" s="16" t="s">
        <v>799</v>
      </c>
      <c r="N67" s="16" t="s">
        <v>791</v>
      </c>
      <c r="O67" s="16" t="s">
        <v>269</v>
      </c>
      <c r="P67" s="16" t="s">
        <v>433</v>
      </c>
      <c r="Q67" s="16" t="s">
        <v>796</v>
      </c>
      <c r="R67" s="16" t="s">
        <v>797</v>
      </c>
      <c r="S67" s="16" t="s">
        <v>436</v>
      </c>
      <c r="W67" s="18">
        <v>44529</v>
      </c>
      <c r="X67" s="18">
        <v>44539</v>
      </c>
      <c r="AC67" s="19">
        <v>679.65</v>
      </c>
      <c r="AD67" s="19">
        <v>500</v>
      </c>
      <c r="AE67" s="19">
        <v>339825</v>
      </c>
      <c r="AF67" s="19">
        <v>679.65</v>
      </c>
      <c r="AG67" s="19">
        <v>200</v>
      </c>
      <c r="AH67" s="19">
        <v>4</v>
      </c>
      <c r="AI67" s="19">
        <f t="shared" si="6"/>
        <v>543720</v>
      </c>
      <c r="AJ67" s="19">
        <f t="shared" si="7"/>
        <v>883545</v>
      </c>
      <c r="AK67" s="20">
        <v>679.65</v>
      </c>
      <c r="AL67" s="20">
        <v>500</v>
      </c>
      <c r="AM67" s="20">
        <v>339825</v>
      </c>
      <c r="AN67" s="21">
        <v>679.65</v>
      </c>
      <c r="AO67" s="21">
        <v>800</v>
      </c>
      <c r="AP67" s="21">
        <v>4</v>
      </c>
      <c r="AQ67" s="21">
        <f t="shared" si="0"/>
        <v>2174880</v>
      </c>
      <c r="AR67" s="21">
        <f t="shared" si="1"/>
        <v>2514705</v>
      </c>
    </row>
    <row r="68" spans="1:44" x14ac:dyDescent="0.2">
      <c r="A68" s="16" t="s">
        <v>640</v>
      </c>
      <c r="B68" s="16" t="s">
        <v>426</v>
      </c>
      <c r="C68" s="16">
        <v>808</v>
      </c>
      <c r="D68" s="17">
        <v>3043000</v>
      </c>
      <c r="E68" s="16" t="s">
        <v>800</v>
      </c>
      <c r="F68" s="16" t="s">
        <v>801</v>
      </c>
      <c r="G68" s="16" t="s">
        <v>428</v>
      </c>
      <c r="I68" s="16" t="s">
        <v>429</v>
      </c>
      <c r="J68" s="17">
        <v>4564912.72</v>
      </c>
      <c r="L68" s="16" t="s">
        <v>802</v>
      </c>
      <c r="M68" s="16" t="s">
        <v>803</v>
      </c>
      <c r="N68" s="16" t="s">
        <v>804</v>
      </c>
      <c r="O68" s="16" t="s">
        <v>269</v>
      </c>
      <c r="P68" s="16" t="s">
        <v>805</v>
      </c>
      <c r="Q68" s="16" t="s">
        <v>806</v>
      </c>
      <c r="R68" s="16" t="s">
        <v>325</v>
      </c>
      <c r="S68" s="16" t="s">
        <v>807</v>
      </c>
      <c r="W68" s="18">
        <v>45172</v>
      </c>
      <c r="X68" s="18">
        <v>45172</v>
      </c>
      <c r="AC68" s="19">
        <v>3500</v>
      </c>
      <c r="AD68" s="19">
        <v>0</v>
      </c>
      <c r="AE68" s="19">
        <v>0</v>
      </c>
      <c r="AF68" s="19">
        <v>2500</v>
      </c>
      <c r="AG68" s="19">
        <v>1</v>
      </c>
      <c r="AH68" s="19">
        <v>291</v>
      </c>
      <c r="AI68" s="19">
        <f t="shared" si="6"/>
        <v>727500</v>
      </c>
      <c r="AJ68" s="19">
        <f t="shared" si="7"/>
        <v>727500</v>
      </c>
      <c r="AK68" s="20">
        <v>3500</v>
      </c>
      <c r="AL68" s="20">
        <v>0</v>
      </c>
      <c r="AM68" s="20">
        <v>0</v>
      </c>
      <c r="AN68" s="21">
        <v>2500</v>
      </c>
      <c r="AO68" s="21">
        <v>1</v>
      </c>
      <c r="AP68" s="21">
        <v>800</v>
      </c>
      <c r="AQ68" s="21">
        <f t="shared" ref="AQ68:AQ70" si="8">AP68*AO68*AN68</f>
        <v>2000000</v>
      </c>
      <c r="AR68" s="21">
        <f t="shared" ref="AR68:AR70" si="9">AQ68+AM68</f>
        <v>2000000</v>
      </c>
    </row>
    <row r="69" spans="1:44" x14ac:dyDescent="0.2">
      <c r="A69" s="16" t="s">
        <v>640</v>
      </c>
      <c r="B69" s="16" t="s">
        <v>426</v>
      </c>
      <c r="C69" s="16">
        <v>812</v>
      </c>
      <c r="D69" s="17">
        <v>1600000</v>
      </c>
      <c r="E69" s="16" t="s">
        <v>808</v>
      </c>
      <c r="F69" s="16" t="s">
        <v>809</v>
      </c>
      <c r="G69" s="16" t="s">
        <v>428</v>
      </c>
      <c r="I69" s="16" t="s">
        <v>429</v>
      </c>
      <c r="J69" s="17">
        <v>1792000</v>
      </c>
      <c r="L69" s="16" t="s">
        <v>810</v>
      </c>
      <c r="M69" s="16">
        <v>222</v>
      </c>
      <c r="N69" s="16" t="s">
        <v>811</v>
      </c>
      <c r="O69" s="16" t="s">
        <v>168</v>
      </c>
      <c r="P69" s="16" t="s">
        <v>433</v>
      </c>
      <c r="Q69" s="16" t="s">
        <v>812</v>
      </c>
      <c r="R69" s="16" t="s">
        <v>813</v>
      </c>
      <c r="S69" s="16" t="s">
        <v>436</v>
      </c>
      <c r="W69" s="18">
        <v>44437</v>
      </c>
      <c r="X69" s="18">
        <v>44202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f t="shared" si="6"/>
        <v>0</v>
      </c>
      <c r="AJ69" s="19">
        <f t="shared" si="7"/>
        <v>0</v>
      </c>
      <c r="AK69" s="20">
        <v>0</v>
      </c>
      <c r="AL69" s="20">
        <v>0</v>
      </c>
      <c r="AM69" s="20">
        <v>0</v>
      </c>
      <c r="AN69" s="21">
        <v>0</v>
      </c>
      <c r="AO69" s="21">
        <v>0</v>
      </c>
      <c r="AP69" s="21">
        <v>0</v>
      </c>
      <c r="AQ69" s="21">
        <f t="shared" si="8"/>
        <v>0</v>
      </c>
      <c r="AR69" s="21">
        <f t="shared" si="9"/>
        <v>0</v>
      </c>
    </row>
    <row r="70" spans="1:44" x14ac:dyDescent="0.2">
      <c r="A70" s="16" t="s">
        <v>640</v>
      </c>
      <c r="B70" s="16" t="s">
        <v>814</v>
      </c>
      <c r="C70" s="16">
        <v>828</v>
      </c>
      <c r="D70" s="17">
        <v>1876100</v>
      </c>
      <c r="E70" s="16" t="s">
        <v>815</v>
      </c>
      <c r="F70" s="16" t="s">
        <v>816</v>
      </c>
      <c r="G70" s="16" t="s">
        <v>428</v>
      </c>
      <c r="I70" s="16" t="s">
        <v>429</v>
      </c>
      <c r="J70" s="17">
        <v>1876100</v>
      </c>
      <c r="L70" s="16" t="s">
        <v>817</v>
      </c>
      <c r="M70" s="16" t="s">
        <v>818</v>
      </c>
      <c r="N70" s="16" t="s">
        <v>819</v>
      </c>
      <c r="O70" s="16" t="s">
        <v>206</v>
      </c>
      <c r="P70" s="16" t="s">
        <v>433</v>
      </c>
      <c r="Q70" s="16" t="s">
        <v>820</v>
      </c>
      <c r="R70" s="16" t="s">
        <v>821</v>
      </c>
      <c r="S70" s="16" t="s">
        <v>436</v>
      </c>
      <c r="W70" s="18">
        <v>43879</v>
      </c>
      <c r="X70" s="18">
        <v>43884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f t="shared" si="6"/>
        <v>0</v>
      </c>
      <c r="AJ70" s="19">
        <f t="shared" si="7"/>
        <v>0</v>
      </c>
      <c r="AK70" s="19">
        <v>0</v>
      </c>
      <c r="AL70" s="19">
        <v>0</v>
      </c>
      <c r="AM70" s="19">
        <v>0</v>
      </c>
      <c r="AN70" s="22">
        <v>0</v>
      </c>
      <c r="AO70" s="22">
        <v>0</v>
      </c>
      <c r="AP70" s="22">
        <v>0</v>
      </c>
      <c r="AQ70" s="22">
        <f t="shared" si="8"/>
        <v>0</v>
      </c>
      <c r="AR70" s="22">
        <f t="shared" si="9"/>
        <v>0</v>
      </c>
    </row>
    <row r="71" spans="1:44" x14ac:dyDescent="0.2">
      <c r="A71" s="16" t="s">
        <v>640</v>
      </c>
      <c r="B71" s="16" t="s">
        <v>814</v>
      </c>
      <c r="C71" s="16">
        <v>866</v>
      </c>
      <c r="D71" s="17">
        <v>1000000</v>
      </c>
      <c r="E71" s="16" t="s">
        <v>822</v>
      </c>
      <c r="F71" s="16" t="s">
        <v>411</v>
      </c>
      <c r="G71" s="16" t="s">
        <v>428</v>
      </c>
      <c r="I71" s="16" t="s">
        <v>429</v>
      </c>
      <c r="J71" s="17">
        <v>2015200</v>
      </c>
      <c r="L71" s="16" t="s">
        <v>823</v>
      </c>
      <c r="M71" s="16">
        <v>35886</v>
      </c>
      <c r="N71" s="16" t="s">
        <v>824</v>
      </c>
      <c r="O71" s="16" t="s">
        <v>409</v>
      </c>
      <c r="P71" s="16" t="s">
        <v>433</v>
      </c>
      <c r="Q71" s="16" t="s">
        <v>825</v>
      </c>
      <c r="R71" s="16" t="s">
        <v>411</v>
      </c>
      <c r="S71" s="16" t="s">
        <v>436</v>
      </c>
      <c r="W71" s="18">
        <v>44915</v>
      </c>
      <c r="X71" s="18">
        <v>44920</v>
      </c>
      <c r="AC71" s="19">
        <v>6210</v>
      </c>
      <c r="AD71" s="19">
        <v>150</v>
      </c>
      <c r="AE71" s="19">
        <f>AC71*AD71</f>
        <v>931500</v>
      </c>
      <c r="AF71" s="19">
        <v>2519</v>
      </c>
      <c r="AG71" s="19">
        <v>350</v>
      </c>
      <c r="AH71" s="19">
        <v>1</v>
      </c>
      <c r="AI71" s="19">
        <f t="shared" ref="AI71:AI100" si="10">AF71*AG71*AH71</f>
        <v>881650</v>
      </c>
      <c r="AJ71" s="19">
        <f t="shared" ref="AJ71:AJ81" si="11">SUM(AE71+AI71)</f>
        <v>1813150</v>
      </c>
      <c r="AK71" s="19">
        <v>6210</v>
      </c>
      <c r="AL71" s="19">
        <v>150</v>
      </c>
      <c r="AM71" s="19">
        <f>AK71*AL71</f>
        <v>931500</v>
      </c>
      <c r="AN71" s="19">
        <v>2519</v>
      </c>
      <c r="AO71" s="19">
        <v>500</v>
      </c>
      <c r="AP71" s="19">
        <v>1</v>
      </c>
      <c r="AQ71" s="19">
        <f>AN71*AO71*AP71</f>
        <v>1259500</v>
      </c>
      <c r="AR71" s="19">
        <f>SUM(AM71+AQ71)</f>
        <v>2191000</v>
      </c>
    </row>
    <row r="72" spans="1:44" x14ac:dyDescent="0.2">
      <c r="A72" s="16" t="s">
        <v>640</v>
      </c>
      <c r="B72" s="16" t="s">
        <v>814</v>
      </c>
      <c r="C72" s="16">
        <v>872</v>
      </c>
      <c r="D72" s="17">
        <v>500000</v>
      </c>
      <c r="E72" s="16" t="s">
        <v>826</v>
      </c>
      <c r="F72" s="16" t="s">
        <v>827</v>
      </c>
      <c r="G72" s="16" t="s">
        <v>428</v>
      </c>
      <c r="I72" s="16" t="s">
        <v>429</v>
      </c>
      <c r="J72" s="17">
        <v>1500000</v>
      </c>
      <c r="W72" s="18" t="s">
        <v>570</v>
      </c>
      <c r="AC72" s="19">
        <v>0</v>
      </c>
      <c r="AD72" s="19">
        <v>0</v>
      </c>
      <c r="AE72" s="19">
        <f t="shared" ref="AE72:AE114" si="12">AC72*AD72</f>
        <v>0</v>
      </c>
      <c r="AF72" s="19">
        <v>0</v>
      </c>
      <c r="AG72" s="19">
        <v>0</v>
      </c>
      <c r="AH72" s="19">
        <v>0</v>
      </c>
      <c r="AI72" s="19">
        <f t="shared" si="10"/>
        <v>0</v>
      </c>
      <c r="AJ72" s="19">
        <f t="shared" si="11"/>
        <v>0</v>
      </c>
      <c r="AK72" s="19">
        <v>3000</v>
      </c>
      <c r="AL72" s="19">
        <v>75</v>
      </c>
      <c r="AM72" s="19">
        <f>AK72*AL72</f>
        <v>225000</v>
      </c>
      <c r="AN72" s="19">
        <v>3000</v>
      </c>
      <c r="AO72" s="19">
        <v>500</v>
      </c>
      <c r="AP72" s="19">
        <v>1</v>
      </c>
      <c r="AQ72" s="19">
        <f t="shared" ref="AQ72:AQ158" si="13">AN72*AO72*AP72</f>
        <v>1500000</v>
      </c>
      <c r="AR72" s="19">
        <f t="shared" ref="AR72:AR158" si="14">SUM(AM72+AQ72)</f>
        <v>1725000</v>
      </c>
    </row>
    <row r="73" spans="1:44" x14ac:dyDescent="0.2">
      <c r="A73" s="16" t="s">
        <v>640</v>
      </c>
      <c r="B73" s="16" t="s">
        <v>814</v>
      </c>
      <c r="C73" s="16">
        <v>875</v>
      </c>
      <c r="D73" s="17">
        <v>2702773.73</v>
      </c>
      <c r="E73" s="16" t="s">
        <v>828</v>
      </c>
      <c r="F73" s="16" t="s">
        <v>829</v>
      </c>
      <c r="G73" s="16" t="s">
        <v>428</v>
      </c>
      <c r="I73" s="16" t="s">
        <v>429</v>
      </c>
      <c r="J73" s="17">
        <v>1250000</v>
      </c>
      <c r="L73" s="16" t="s">
        <v>830</v>
      </c>
      <c r="M73" s="16">
        <v>236</v>
      </c>
      <c r="N73" s="16" t="s">
        <v>831</v>
      </c>
      <c r="O73" s="16" t="s">
        <v>832</v>
      </c>
      <c r="P73" s="16" t="s">
        <v>433</v>
      </c>
      <c r="Q73" s="16" t="s">
        <v>833</v>
      </c>
      <c r="R73" s="16" t="s">
        <v>834</v>
      </c>
      <c r="S73" s="16" t="s">
        <v>436</v>
      </c>
      <c r="W73" s="18">
        <v>44060</v>
      </c>
      <c r="X73" s="18">
        <v>44102</v>
      </c>
      <c r="AC73" s="19">
        <v>5000</v>
      </c>
      <c r="AD73" s="19">
        <v>500</v>
      </c>
      <c r="AE73" s="19">
        <f t="shared" si="12"/>
        <v>2500000</v>
      </c>
      <c r="AF73" s="19">
        <v>2500</v>
      </c>
      <c r="AG73" s="19">
        <v>480</v>
      </c>
      <c r="AH73" s="19">
        <v>1</v>
      </c>
      <c r="AI73" s="19">
        <f t="shared" si="10"/>
        <v>1200000</v>
      </c>
      <c r="AJ73" s="19">
        <f t="shared" si="11"/>
        <v>3700000</v>
      </c>
      <c r="AK73" s="19">
        <v>5000</v>
      </c>
      <c r="AL73" s="19">
        <v>500</v>
      </c>
      <c r="AM73" s="19">
        <f t="shared" ref="AM73:AM158" si="15">AK73*AL73</f>
        <v>2500000</v>
      </c>
      <c r="AN73" s="19">
        <v>2500</v>
      </c>
      <c r="AO73" s="19">
        <v>480</v>
      </c>
      <c r="AP73" s="19">
        <v>1</v>
      </c>
      <c r="AQ73" s="19">
        <f t="shared" si="13"/>
        <v>1200000</v>
      </c>
      <c r="AR73" s="19">
        <f t="shared" si="14"/>
        <v>3700000</v>
      </c>
    </row>
    <row r="74" spans="1:44" x14ac:dyDescent="0.2">
      <c r="A74" s="16" t="s">
        <v>640</v>
      </c>
      <c r="B74" s="16" t="s">
        <v>814</v>
      </c>
      <c r="C74" s="16">
        <v>875</v>
      </c>
      <c r="D74" s="17">
        <v>2702773.73</v>
      </c>
      <c r="E74" s="16" t="s">
        <v>828</v>
      </c>
      <c r="F74" s="16" t="s">
        <v>829</v>
      </c>
      <c r="G74" s="16" t="s">
        <v>428</v>
      </c>
      <c r="I74" s="16" t="s">
        <v>429</v>
      </c>
      <c r="J74" s="17">
        <v>1250000</v>
      </c>
      <c r="L74" s="16" t="s">
        <v>835</v>
      </c>
      <c r="M74" s="16">
        <v>281</v>
      </c>
      <c r="N74" s="16" t="s">
        <v>831</v>
      </c>
      <c r="O74" s="16" t="s">
        <v>832</v>
      </c>
      <c r="P74" s="16" t="s">
        <v>433</v>
      </c>
      <c r="Q74" s="16" t="s">
        <v>836</v>
      </c>
      <c r="R74" s="16" t="s">
        <v>829</v>
      </c>
      <c r="S74" s="16" t="s">
        <v>436</v>
      </c>
      <c r="W74" s="18">
        <v>44060</v>
      </c>
      <c r="X74" s="18">
        <v>44102</v>
      </c>
      <c r="AC74" s="19">
        <v>5000</v>
      </c>
      <c r="AD74" s="19">
        <v>500</v>
      </c>
      <c r="AE74" s="19">
        <f t="shared" si="12"/>
        <v>2500000</v>
      </c>
      <c r="AF74" s="19">
        <v>2500</v>
      </c>
      <c r="AG74" s="19">
        <v>480</v>
      </c>
      <c r="AH74" s="19">
        <v>1</v>
      </c>
      <c r="AI74" s="19">
        <f t="shared" si="10"/>
        <v>1200000</v>
      </c>
      <c r="AJ74" s="19">
        <f t="shared" si="11"/>
        <v>3700000</v>
      </c>
      <c r="AK74" s="19">
        <v>5000</v>
      </c>
      <c r="AL74" s="19">
        <v>500</v>
      </c>
      <c r="AM74" s="19">
        <f t="shared" si="15"/>
        <v>2500000</v>
      </c>
      <c r="AN74" s="19">
        <v>2500</v>
      </c>
      <c r="AO74" s="19">
        <v>480</v>
      </c>
      <c r="AP74" s="19">
        <v>1</v>
      </c>
      <c r="AQ74" s="19">
        <f t="shared" si="13"/>
        <v>1200000</v>
      </c>
      <c r="AR74" s="19">
        <f t="shared" si="14"/>
        <v>3700000</v>
      </c>
    </row>
    <row r="75" spans="1:44" x14ac:dyDescent="0.2">
      <c r="A75" s="16" t="s">
        <v>640</v>
      </c>
      <c r="B75" s="16" t="s">
        <v>814</v>
      </c>
      <c r="C75" s="16">
        <v>922</v>
      </c>
      <c r="D75" s="17">
        <v>1700000</v>
      </c>
      <c r="E75" s="16" t="s">
        <v>837</v>
      </c>
      <c r="F75" s="16" t="s">
        <v>838</v>
      </c>
      <c r="G75" s="16" t="s">
        <v>428</v>
      </c>
      <c r="I75" s="16" t="s">
        <v>429</v>
      </c>
      <c r="J75" s="17">
        <v>2426872</v>
      </c>
      <c r="L75" s="16" t="s">
        <v>839</v>
      </c>
      <c r="M75" s="16" t="s">
        <v>840</v>
      </c>
      <c r="N75" s="16" t="s">
        <v>484</v>
      </c>
      <c r="O75" s="16" t="s">
        <v>17</v>
      </c>
      <c r="P75" s="16" t="s">
        <v>433</v>
      </c>
      <c r="Q75" s="16" t="s">
        <v>841</v>
      </c>
      <c r="R75" s="16" t="s">
        <v>842</v>
      </c>
      <c r="S75" s="16" t="s">
        <v>436</v>
      </c>
      <c r="W75" s="18">
        <v>44061</v>
      </c>
      <c r="X75" s="18">
        <v>44069</v>
      </c>
      <c r="AC75" s="19">
        <v>0</v>
      </c>
      <c r="AD75" s="19">
        <v>0</v>
      </c>
      <c r="AE75" s="19">
        <f t="shared" si="12"/>
        <v>0</v>
      </c>
      <c r="AF75" s="19">
        <v>0</v>
      </c>
      <c r="AG75" s="19">
        <v>0</v>
      </c>
      <c r="AH75" s="19">
        <v>0</v>
      </c>
      <c r="AI75" s="19">
        <f t="shared" si="10"/>
        <v>0</v>
      </c>
      <c r="AJ75" s="19">
        <f t="shared" si="11"/>
        <v>0</v>
      </c>
      <c r="AK75" s="19">
        <v>2466</v>
      </c>
      <c r="AL75" s="19">
        <v>500</v>
      </c>
      <c r="AM75" s="19">
        <f t="shared" si="15"/>
        <v>1233000</v>
      </c>
      <c r="AN75" s="19">
        <v>3033.59</v>
      </c>
      <c r="AO75" s="19">
        <v>500</v>
      </c>
      <c r="AP75" s="19">
        <v>1</v>
      </c>
      <c r="AQ75" s="19">
        <f t="shared" si="13"/>
        <v>1516795</v>
      </c>
      <c r="AR75" s="19">
        <f t="shared" si="14"/>
        <v>2749795</v>
      </c>
    </row>
    <row r="76" spans="1:44" x14ac:dyDescent="0.2">
      <c r="A76" s="16" t="s">
        <v>640</v>
      </c>
      <c r="B76" s="16" t="s">
        <v>814</v>
      </c>
      <c r="C76" s="16">
        <v>941</v>
      </c>
      <c r="D76" s="17">
        <v>2500000</v>
      </c>
      <c r="E76" s="16" t="s">
        <v>843</v>
      </c>
      <c r="F76" s="16" t="s">
        <v>844</v>
      </c>
      <c r="G76" s="16" t="s">
        <v>428</v>
      </c>
      <c r="I76" s="16" t="s">
        <v>429</v>
      </c>
      <c r="J76" s="17">
        <v>3165000</v>
      </c>
      <c r="L76" s="16" t="s">
        <v>845</v>
      </c>
      <c r="M76" s="16" t="s">
        <v>846</v>
      </c>
      <c r="N76" s="16" t="s">
        <v>484</v>
      </c>
      <c r="O76" s="16" t="s">
        <v>17</v>
      </c>
      <c r="P76" s="16" t="s">
        <v>433</v>
      </c>
      <c r="Q76" s="16" t="s">
        <v>847</v>
      </c>
      <c r="R76" s="16" t="s">
        <v>848</v>
      </c>
      <c r="S76" s="16" t="s">
        <v>436</v>
      </c>
      <c r="W76" s="18">
        <v>44279</v>
      </c>
      <c r="X76" s="18">
        <v>44284</v>
      </c>
      <c r="AC76" s="19">
        <v>1476</v>
      </c>
      <c r="AD76" s="19">
        <v>500</v>
      </c>
      <c r="AE76" s="19">
        <f t="shared" si="12"/>
        <v>738000</v>
      </c>
      <c r="AF76" s="19">
        <v>1476</v>
      </c>
      <c r="AG76" s="19">
        <v>750</v>
      </c>
      <c r="AH76" s="19">
        <v>4</v>
      </c>
      <c r="AI76" s="19">
        <f t="shared" si="10"/>
        <v>4428000</v>
      </c>
      <c r="AJ76" s="19">
        <f t="shared" si="11"/>
        <v>5166000</v>
      </c>
      <c r="AK76" s="19">
        <v>1476</v>
      </c>
      <c r="AL76" s="19">
        <v>500</v>
      </c>
      <c r="AM76" s="19">
        <f t="shared" si="15"/>
        <v>738000</v>
      </c>
      <c r="AN76" s="19">
        <v>1476</v>
      </c>
      <c r="AO76" s="19">
        <v>800</v>
      </c>
      <c r="AP76" s="19">
        <v>4</v>
      </c>
      <c r="AQ76" s="19">
        <f t="shared" si="13"/>
        <v>4723200</v>
      </c>
      <c r="AR76" s="19">
        <f t="shared" si="14"/>
        <v>5461200</v>
      </c>
    </row>
    <row r="77" spans="1:44" x14ac:dyDescent="0.2">
      <c r="A77" s="16" t="s">
        <v>640</v>
      </c>
      <c r="B77" s="16" t="s">
        <v>814</v>
      </c>
      <c r="C77" s="16">
        <v>948</v>
      </c>
      <c r="D77" s="17">
        <v>980000</v>
      </c>
      <c r="E77" s="16" t="s">
        <v>849</v>
      </c>
      <c r="F77" s="16" t="s">
        <v>850</v>
      </c>
      <c r="G77" s="16" t="s">
        <v>428</v>
      </c>
      <c r="I77" s="16" t="s">
        <v>429</v>
      </c>
      <c r="J77" s="17">
        <v>5866750</v>
      </c>
      <c r="L77" s="16" t="s">
        <v>851</v>
      </c>
      <c r="M77" s="16" t="s">
        <v>852</v>
      </c>
      <c r="N77" s="16" t="s">
        <v>484</v>
      </c>
      <c r="O77" s="16" t="s">
        <v>17</v>
      </c>
      <c r="P77" s="16" t="s">
        <v>433</v>
      </c>
      <c r="Q77" s="16" t="s">
        <v>853</v>
      </c>
      <c r="R77" s="16" t="s">
        <v>850</v>
      </c>
      <c r="S77" s="16" t="s">
        <v>436</v>
      </c>
      <c r="W77" s="18">
        <v>44269</v>
      </c>
      <c r="X77" s="18">
        <v>44292</v>
      </c>
      <c r="AC77" s="19">
        <v>8737.5</v>
      </c>
      <c r="AD77" s="19">
        <v>500</v>
      </c>
      <c r="AE77" s="19">
        <f t="shared" si="12"/>
        <v>4368750</v>
      </c>
      <c r="AF77" s="19">
        <v>1872.5</v>
      </c>
      <c r="AG77" s="19">
        <v>550</v>
      </c>
      <c r="AH77" s="19">
        <v>1</v>
      </c>
      <c r="AI77" s="19">
        <f t="shared" si="10"/>
        <v>1029875</v>
      </c>
      <c r="AJ77" s="19">
        <f t="shared" si="11"/>
        <v>5398625</v>
      </c>
      <c r="AK77" s="19">
        <v>8737.5</v>
      </c>
      <c r="AL77" s="19">
        <v>500</v>
      </c>
      <c r="AM77" s="19">
        <f t="shared" si="15"/>
        <v>4368750</v>
      </c>
      <c r="AN77" s="19">
        <v>1872.5</v>
      </c>
      <c r="AO77" s="19">
        <v>800</v>
      </c>
      <c r="AP77" s="19">
        <v>1</v>
      </c>
      <c r="AQ77" s="19">
        <f t="shared" si="13"/>
        <v>1498000</v>
      </c>
      <c r="AR77" s="19">
        <f t="shared" si="14"/>
        <v>5866750</v>
      </c>
    </row>
    <row r="78" spans="1:44" x14ac:dyDescent="0.2">
      <c r="A78" s="16" t="s">
        <v>640</v>
      </c>
      <c r="B78" s="16" t="s">
        <v>814</v>
      </c>
      <c r="C78" s="16">
        <v>955</v>
      </c>
      <c r="D78" s="17">
        <v>2000000</v>
      </c>
      <c r="E78" s="16" t="s">
        <v>854</v>
      </c>
      <c r="F78" s="16" t="s">
        <v>855</v>
      </c>
      <c r="G78" s="16" t="s">
        <v>428</v>
      </c>
      <c r="I78" s="16" t="s">
        <v>429</v>
      </c>
      <c r="J78" s="17">
        <v>8832000</v>
      </c>
      <c r="W78" s="18" t="s">
        <v>570</v>
      </c>
      <c r="AC78" s="19">
        <v>0</v>
      </c>
      <c r="AD78" s="19">
        <v>0</v>
      </c>
      <c r="AE78" s="19">
        <f t="shared" si="12"/>
        <v>0</v>
      </c>
      <c r="AF78" s="19">
        <v>0</v>
      </c>
      <c r="AG78" s="19">
        <v>0</v>
      </c>
      <c r="AH78" s="19">
        <v>0</v>
      </c>
      <c r="AI78" s="19">
        <f t="shared" si="10"/>
        <v>0</v>
      </c>
      <c r="AJ78" s="19">
        <f t="shared" si="11"/>
        <v>0</v>
      </c>
      <c r="AK78" s="19">
        <v>1104</v>
      </c>
      <c r="AL78" s="19">
        <v>7000</v>
      </c>
      <c r="AM78" s="19">
        <f t="shared" si="15"/>
        <v>7728000</v>
      </c>
      <c r="AN78" s="19">
        <v>0</v>
      </c>
      <c r="AO78" s="19">
        <v>0</v>
      </c>
      <c r="AP78" s="19">
        <v>0</v>
      </c>
      <c r="AQ78" s="19">
        <f t="shared" si="13"/>
        <v>0</v>
      </c>
      <c r="AR78" s="19">
        <f t="shared" si="14"/>
        <v>7728000</v>
      </c>
    </row>
    <row r="79" spans="1:44" x14ac:dyDescent="0.2">
      <c r="A79" s="16" t="s">
        <v>640</v>
      </c>
      <c r="B79" s="16" t="s">
        <v>814</v>
      </c>
      <c r="C79" s="16">
        <v>962</v>
      </c>
      <c r="D79" s="17">
        <v>1573944</v>
      </c>
      <c r="E79" s="16" t="s">
        <v>856</v>
      </c>
      <c r="F79" s="16" t="s">
        <v>857</v>
      </c>
      <c r="G79" s="16" t="s">
        <v>428</v>
      </c>
      <c r="I79" s="16" t="s">
        <v>429</v>
      </c>
      <c r="J79" s="17">
        <v>3052500</v>
      </c>
      <c r="L79" s="16" t="s">
        <v>858</v>
      </c>
      <c r="M79" s="16" t="s">
        <v>859</v>
      </c>
      <c r="N79" s="16" t="s">
        <v>860</v>
      </c>
      <c r="O79" s="16" t="s">
        <v>391</v>
      </c>
      <c r="P79" s="16" t="s">
        <v>433</v>
      </c>
      <c r="Q79" s="16" t="s">
        <v>861</v>
      </c>
      <c r="R79" s="16" t="s">
        <v>862</v>
      </c>
      <c r="S79" s="16" t="s">
        <v>436</v>
      </c>
      <c r="W79" s="18">
        <v>44195</v>
      </c>
      <c r="X79" s="18">
        <v>44195</v>
      </c>
      <c r="AC79" s="19">
        <v>0</v>
      </c>
      <c r="AD79" s="19">
        <v>0</v>
      </c>
      <c r="AE79" s="19">
        <f t="shared" si="12"/>
        <v>0</v>
      </c>
      <c r="AF79" s="19">
        <v>0</v>
      </c>
      <c r="AG79" s="19">
        <v>0</v>
      </c>
      <c r="AH79" s="19">
        <v>0</v>
      </c>
      <c r="AI79" s="19">
        <f t="shared" si="10"/>
        <v>0</v>
      </c>
      <c r="AJ79" s="19">
        <f t="shared" si="11"/>
        <v>0</v>
      </c>
      <c r="AK79" s="19">
        <v>0</v>
      </c>
      <c r="AL79" s="19">
        <v>0</v>
      </c>
      <c r="AM79" s="19">
        <f t="shared" si="15"/>
        <v>0</v>
      </c>
      <c r="AN79" s="19">
        <v>0</v>
      </c>
      <c r="AO79" s="19">
        <v>0</v>
      </c>
      <c r="AP79" s="19">
        <v>0</v>
      </c>
      <c r="AQ79" s="19">
        <f t="shared" si="13"/>
        <v>0</v>
      </c>
      <c r="AR79" s="19">
        <f t="shared" si="14"/>
        <v>0</v>
      </c>
    </row>
    <row r="80" spans="1:44" x14ac:dyDescent="0.2">
      <c r="A80" s="16" t="s">
        <v>640</v>
      </c>
      <c r="B80" s="16" t="s">
        <v>814</v>
      </c>
      <c r="C80" s="16">
        <v>973</v>
      </c>
      <c r="D80" s="17">
        <v>3310690.5</v>
      </c>
      <c r="E80" s="16" t="s">
        <v>863</v>
      </c>
      <c r="F80" s="16" t="s">
        <v>864</v>
      </c>
      <c r="G80" s="16" t="s">
        <v>428</v>
      </c>
      <c r="I80" s="16" t="s">
        <v>429</v>
      </c>
      <c r="J80" s="17">
        <v>1620000</v>
      </c>
      <c r="L80" s="16" t="s">
        <v>865</v>
      </c>
      <c r="M80" s="16">
        <v>50</v>
      </c>
      <c r="N80" s="16" t="s">
        <v>866</v>
      </c>
      <c r="O80" s="16" t="s">
        <v>399</v>
      </c>
      <c r="P80" s="16" t="s">
        <v>433</v>
      </c>
      <c r="Q80" s="16" t="s">
        <v>867</v>
      </c>
      <c r="R80" s="16" t="s">
        <v>868</v>
      </c>
      <c r="S80" s="16" t="s">
        <v>436</v>
      </c>
      <c r="W80" s="18">
        <v>44216</v>
      </c>
      <c r="X80" s="18">
        <v>44230</v>
      </c>
      <c r="AC80" s="19">
        <v>0</v>
      </c>
      <c r="AD80" s="19">
        <v>0</v>
      </c>
      <c r="AE80" s="19">
        <f t="shared" si="12"/>
        <v>0</v>
      </c>
      <c r="AF80" s="19">
        <v>0</v>
      </c>
      <c r="AG80" s="19">
        <v>0</v>
      </c>
      <c r="AH80" s="19">
        <v>0</v>
      </c>
      <c r="AI80" s="19">
        <f t="shared" si="10"/>
        <v>0</v>
      </c>
      <c r="AJ80" s="19">
        <f t="shared" si="11"/>
        <v>0</v>
      </c>
      <c r="AK80" s="19">
        <v>5000</v>
      </c>
      <c r="AL80" s="19">
        <v>75</v>
      </c>
      <c r="AM80" s="19">
        <f t="shared" si="15"/>
        <v>375000</v>
      </c>
      <c r="AN80" s="19">
        <v>5000</v>
      </c>
      <c r="AO80" s="19">
        <v>500</v>
      </c>
      <c r="AP80" s="19">
        <v>1</v>
      </c>
      <c r="AQ80" s="19">
        <f t="shared" si="13"/>
        <v>2500000</v>
      </c>
      <c r="AR80" s="19">
        <f t="shared" si="14"/>
        <v>2875000</v>
      </c>
    </row>
    <row r="81" spans="1:44" x14ac:dyDescent="0.2">
      <c r="A81" s="16" t="s">
        <v>640</v>
      </c>
      <c r="B81" s="16" t="s">
        <v>814</v>
      </c>
      <c r="C81" s="16">
        <v>973</v>
      </c>
      <c r="D81" s="17">
        <v>3310690.5</v>
      </c>
      <c r="E81" s="16" t="s">
        <v>863</v>
      </c>
      <c r="F81" s="16" t="s">
        <v>864</v>
      </c>
      <c r="G81" s="16" t="s">
        <v>428</v>
      </c>
      <c r="I81" s="16" t="s">
        <v>429</v>
      </c>
      <c r="L81" s="16" t="s">
        <v>869</v>
      </c>
      <c r="M81" s="16">
        <v>81</v>
      </c>
      <c r="N81" s="16" t="s">
        <v>866</v>
      </c>
      <c r="O81" s="16" t="s">
        <v>399</v>
      </c>
      <c r="P81" s="16" t="s">
        <v>433</v>
      </c>
      <c r="Q81" s="16" t="s">
        <v>870</v>
      </c>
      <c r="R81" s="16" t="s">
        <v>871</v>
      </c>
      <c r="S81" s="16" t="s">
        <v>436</v>
      </c>
      <c r="W81" s="18">
        <v>44216</v>
      </c>
      <c r="X81" s="18">
        <v>44230</v>
      </c>
      <c r="AC81" s="19">
        <v>0</v>
      </c>
      <c r="AD81" s="19">
        <v>0</v>
      </c>
      <c r="AE81" s="19">
        <f t="shared" si="12"/>
        <v>0</v>
      </c>
      <c r="AF81" s="19">
        <v>0</v>
      </c>
      <c r="AG81" s="19">
        <v>0</v>
      </c>
      <c r="AH81" s="19">
        <v>0</v>
      </c>
      <c r="AI81" s="19">
        <f t="shared" si="10"/>
        <v>0</v>
      </c>
      <c r="AJ81" s="19">
        <f t="shared" si="11"/>
        <v>0</v>
      </c>
      <c r="AK81" s="19">
        <v>3831</v>
      </c>
      <c r="AL81" s="19">
        <v>75</v>
      </c>
      <c r="AM81" s="19">
        <f t="shared" si="15"/>
        <v>287325</v>
      </c>
      <c r="AN81" s="19">
        <v>3831</v>
      </c>
      <c r="AO81" s="19">
        <v>500</v>
      </c>
      <c r="AP81" s="19">
        <v>1</v>
      </c>
      <c r="AQ81" s="19">
        <f t="shared" si="13"/>
        <v>1915500</v>
      </c>
      <c r="AR81" s="19">
        <f t="shared" si="14"/>
        <v>2202825</v>
      </c>
    </row>
    <row r="82" spans="1:44" x14ac:dyDescent="0.2">
      <c r="A82" s="16" t="s">
        <v>640</v>
      </c>
      <c r="B82" s="26" t="s">
        <v>814</v>
      </c>
      <c r="C82" s="25">
        <v>976</v>
      </c>
      <c r="D82" s="17">
        <v>700000</v>
      </c>
      <c r="E82" s="16" t="s">
        <v>872</v>
      </c>
      <c r="F82" s="16" t="s">
        <v>340</v>
      </c>
      <c r="G82" s="16" t="s">
        <v>428</v>
      </c>
      <c r="I82" s="16" t="s">
        <v>429</v>
      </c>
      <c r="J82" s="17">
        <v>2000000</v>
      </c>
      <c r="W82" s="18" t="s">
        <v>570</v>
      </c>
      <c r="AC82" s="24">
        <v>4000</v>
      </c>
      <c r="AD82" s="24">
        <v>500</v>
      </c>
      <c r="AE82" s="24">
        <f t="shared" si="12"/>
        <v>2000000</v>
      </c>
      <c r="AF82" s="19">
        <v>1280</v>
      </c>
      <c r="AG82" s="19">
        <v>800</v>
      </c>
      <c r="AH82" s="19">
        <v>1</v>
      </c>
      <c r="AI82" s="19">
        <f t="shared" si="10"/>
        <v>1024000</v>
      </c>
      <c r="AJ82" s="24">
        <f>SUM(AI82+AI83+AI84+AE82)</f>
        <v>3689600</v>
      </c>
      <c r="AK82" s="24">
        <v>4000</v>
      </c>
      <c r="AL82" s="24">
        <v>500</v>
      </c>
      <c r="AM82" s="24">
        <f t="shared" si="15"/>
        <v>2000000</v>
      </c>
      <c r="AN82" s="24">
        <v>2944</v>
      </c>
      <c r="AO82" s="24">
        <v>800</v>
      </c>
      <c r="AP82" s="24">
        <v>1</v>
      </c>
      <c r="AQ82" s="24">
        <f t="shared" si="13"/>
        <v>2355200</v>
      </c>
      <c r="AR82" s="24">
        <f t="shared" si="14"/>
        <v>4355200</v>
      </c>
    </row>
    <row r="83" spans="1:44" x14ac:dyDescent="0.2">
      <c r="B83" s="26"/>
      <c r="C83" s="25"/>
      <c r="D83" s="17"/>
      <c r="AC83" s="24"/>
      <c r="AD83" s="24"/>
      <c r="AE83" s="24"/>
      <c r="AF83" s="19">
        <v>1280</v>
      </c>
      <c r="AG83" s="19">
        <v>400</v>
      </c>
      <c r="AH83" s="19">
        <v>1</v>
      </c>
      <c r="AI83" s="19">
        <f t="shared" si="10"/>
        <v>512000</v>
      </c>
      <c r="AJ83" s="24"/>
      <c r="AK83" s="24"/>
      <c r="AL83" s="24"/>
      <c r="AM83" s="24"/>
      <c r="AN83" s="24"/>
      <c r="AO83" s="24"/>
      <c r="AP83" s="24"/>
      <c r="AQ83" s="24"/>
      <c r="AR83" s="24"/>
    </row>
    <row r="84" spans="1:44" x14ac:dyDescent="0.2">
      <c r="B84" s="26"/>
      <c r="C84" s="25"/>
      <c r="D84" s="17"/>
      <c r="Z84" s="22"/>
      <c r="AC84" s="24"/>
      <c r="AD84" s="24"/>
      <c r="AE84" s="24"/>
      <c r="AF84" s="19">
        <v>384</v>
      </c>
      <c r="AG84" s="19">
        <v>400</v>
      </c>
      <c r="AH84" s="19">
        <v>1</v>
      </c>
      <c r="AI84" s="19">
        <f t="shared" si="10"/>
        <v>153600</v>
      </c>
      <c r="AJ84" s="24"/>
      <c r="AK84" s="24"/>
      <c r="AL84" s="24"/>
      <c r="AM84" s="24"/>
      <c r="AN84" s="24"/>
      <c r="AO84" s="24"/>
      <c r="AP84" s="24"/>
      <c r="AQ84" s="24"/>
      <c r="AR84" s="24"/>
    </row>
    <row r="85" spans="1:44" x14ac:dyDescent="0.2">
      <c r="A85" s="16" t="s">
        <v>640</v>
      </c>
      <c r="B85" s="16" t="s">
        <v>814</v>
      </c>
      <c r="C85" s="16">
        <v>985</v>
      </c>
      <c r="D85" s="17">
        <v>4070007</v>
      </c>
      <c r="E85" s="16" t="s">
        <v>873</v>
      </c>
      <c r="F85" s="16" t="s">
        <v>308</v>
      </c>
      <c r="G85" s="16" t="s">
        <v>428</v>
      </c>
      <c r="I85" s="16" t="s">
        <v>429</v>
      </c>
      <c r="J85" s="17">
        <v>6932500</v>
      </c>
      <c r="L85" s="16" t="s">
        <v>874</v>
      </c>
      <c r="M85" s="16" t="s">
        <v>875</v>
      </c>
      <c r="N85" s="16" t="s">
        <v>477</v>
      </c>
      <c r="O85" s="16" t="s">
        <v>269</v>
      </c>
      <c r="P85" s="16" t="s">
        <v>433</v>
      </c>
      <c r="Q85" s="16" t="s">
        <v>876</v>
      </c>
      <c r="R85" s="16" t="s">
        <v>308</v>
      </c>
      <c r="S85" s="16" t="s">
        <v>436</v>
      </c>
      <c r="W85" s="18">
        <v>44094</v>
      </c>
      <c r="X85" s="18">
        <v>44105</v>
      </c>
      <c r="AC85" s="19">
        <v>2003</v>
      </c>
      <c r="AD85" s="19">
        <v>150</v>
      </c>
      <c r="AE85" s="19">
        <f t="shared" si="12"/>
        <v>300450</v>
      </c>
      <c r="AF85" s="19">
        <v>1850</v>
      </c>
      <c r="AG85" s="19">
        <v>450</v>
      </c>
      <c r="AH85" s="19">
        <v>4</v>
      </c>
      <c r="AI85" s="19">
        <f t="shared" si="10"/>
        <v>3330000</v>
      </c>
      <c r="AJ85" s="19">
        <f t="shared" ref="AJ85:AJ96" si="16">SUM(AE85+AI85)</f>
        <v>3630450</v>
      </c>
      <c r="AK85" s="19">
        <v>2003</v>
      </c>
      <c r="AL85" s="19">
        <v>150</v>
      </c>
      <c r="AM85" s="19">
        <f t="shared" si="15"/>
        <v>300450</v>
      </c>
      <c r="AN85" s="19">
        <v>1850</v>
      </c>
      <c r="AO85" s="19">
        <v>500</v>
      </c>
      <c r="AP85" s="19">
        <v>4</v>
      </c>
      <c r="AQ85" s="19">
        <f t="shared" si="13"/>
        <v>3700000</v>
      </c>
      <c r="AR85" s="19">
        <f t="shared" si="14"/>
        <v>4000450</v>
      </c>
    </row>
    <row r="86" spans="1:44" x14ac:dyDescent="0.2">
      <c r="A86" s="16" t="s">
        <v>640</v>
      </c>
      <c r="B86" s="16" t="s">
        <v>814</v>
      </c>
      <c r="C86" s="16">
        <v>1007</v>
      </c>
      <c r="D86" s="17">
        <v>688500</v>
      </c>
      <c r="E86" s="16" t="s">
        <v>877</v>
      </c>
      <c r="F86" s="16" t="s">
        <v>878</v>
      </c>
      <c r="G86" s="16" t="s">
        <v>428</v>
      </c>
      <c r="I86" s="16" t="s">
        <v>429</v>
      </c>
      <c r="J86" s="17">
        <v>1499500</v>
      </c>
      <c r="W86" s="18" t="s">
        <v>570</v>
      </c>
      <c r="AC86" s="19">
        <v>2999</v>
      </c>
      <c r="AD86" s="19">
        <v>150</v>
      </c>
      <c r="AE86" s="19">
        <f t="shared" si="12"/>
        <v>449850</v>
      </c>
      <c r="AF86" s="19">
        <v>1858</v>
      </c>
      <c r="AG86" s="19">
        <v>125</v>
      </c>
      <c r="AH86" s="19">
        <v>1</v>
      </c>
      <c r="AI86" s="19">
        <f t="shared" si="10"/>
        <v>232250</v>
      </c>
      <c r="AJ86" s="19">
        <f t="shared" si="16"/>
        <v>682100</v>
      </c>
      <c r="AK86" s="19">
        <v>2999</v>
      </c>
      <c r="AL86" s="19">
        <v>150</v>
      </c>
      <c r="AM86" s="19">
        <f t="shared" si="15"/>
        <v>449850</v>
      </c>
      <c r="AN86" s="19">
        <v>1858</v>
      </c>
      <c r="AO86" s="19">
        <v>500</v>
      </c>
      <c r="AP86" s="19">
        <v>1</v>
      </c>
      <c r="AQ86" s="19">
        <f t="shared" si="13"/>
        <v>929000</v>
      </c>
      <c r="AR86" s="19">
        <f t="shared" si="14"/>
        <v>1378850</v>
      </c>
    </row>
    <row r="87" spans="1:44" x14ac:dyDescent="0.2">
      <c r="A87" s="16" t="s">
        <v>640</v>
      </c>
      <c r="B87" s="16" t="s">
        <v>814</v>
      </c>
      <c r="C87" s="16">
        <v>1012</v>
      </c>
      <c r="D87" s="17">
        <v>2500000</v>
      </c>
      <c r="E87" s="16" t="s">
        <v>879</v>
      </c>
      <c r="F87" s="16" t="s">
        <v>413</v>
      </c>
      <c r="G87" s="16" t="s">
        <v>428</v>
      </c>
      <c r="I87" s="16" t="s">
        <v>429</v>
      </c>
      <c r="J87" s="17">
        <v>2571583</v>
      </c>
      <c r="L87" s="16" t="s">
        <v>880</v>
      </c>
      <c r="M87" s="16" t="s">
        <v>881</v>
      </c>
      <c r="N87" s="16" t="s">
        <v>824</v>
      </c>
      <c r="O87" s="16" t="s">
        <v>409</v>
      </c>
      <c r="P87" s="16" t="s">
        <v>433</v>
      </c>
      <c r="Q87" s="16" t="s">
        <v>882</v>
      </c>
      <c r="R87" s="16" t="s">
        <v>883</v>
      </c>
      <c r="S87" s="16" t="s">
        <v>436</v>
      </c>
      <c r="W87" s="18">
        <v>44369</v>
      </c>
      <c r="X87" s="18">
        <v>44369</v>
      </c>
      <c r="AC87" s="19">
        <v>699</v>
      </c>
      <c r="AD87" s="19">
        <v>150</v>
      </c>
      <c r="AE87" s="19">
        <f t="shared" si="12"/>
        <v>104850</v>
      </c>
      <c r="AF87" s="19">
        <v>699</v>
      </c>
      <c r="AG87" s="19">
        <v>400</v>
      </c>
      <c r="AH87" s="19">
        <v>2</v>
      </c>
      <c r="AI87" s="19">
        <f t="shared" si="10"/>
        <v>559200</v>
      </c>
      <c r="AJ87" s="19">
        <f t="shared" si="16"/>
        <v>664050</v>
      </c>
      <c r="AK87" s="19">
        <v>699</v>
      </c>
      <c r="AL87" s="19">
        <v>150</v>
      </c>
      <c r="AM87" s="19">
        <f t="shared" si="15"/>
        <v>104850</v>
      </c>
      <c r="AN87" s="19">
        <v>699</v>
      </c>
      <c r="AO87" s="19">
        <v>500</v>
      </c>
      <c r="AP87" s="19">
        <v>3</v>
      </c>
      <c r="AQ87" s="19">
        <f t="shared" si="13"/>
        <v>1048500</v>
      </c>
      <c r="AR87" s="19">
        <f t="shared" si="14"/>
        <v>1153350</v>
      </c>
    </row>
    <row r="88" spans="1:44" x14ac:dyDescent="0.2">
      <c r="A88" s="16" t="s">
        <v>640</v>
      </c>
      <c r="B88" s="16" t="s">
        <v>814</v>
      </c>
      <c r="C88" s="16">
        <v>1027</v>
      </c>
      <c r="D88" s="17">
        <v>4323941</v>
      </c>
      <c r="E88" s="16" t="s">
        <v>884</v>
      </c>
      <c r="F88" s="16" t="s">
        <v>243</v>
      </c>
      <c r="G88" s="16" t="s">
        <v>428</v>
      </c>
      <c r="I88" s="16" t="s">
        <v>429</v>
      </c>
      <c r="J88" s="17">
        <v>9200000</v>
      </c>
      <c r="L88" s="16" t="s">
        <v>885</v>
      </c>
      <c r="M88" s="16">
        <v>408</v>
      </c>
      <c r="N88" s="16" t="s">
        <v>449</v>
      </c>
      <c r="O88" s="16" t="s">
        <v>240</v>
      </c>
      <c r="P88" s="16" t="s">
        <v>433</v>
      </c>
      <c r="Q88" s="16" t="s">
        <v>886</v>
      </c>
      <c r="R88" s="16" t="s">
        <v>243</v>
      </c>
      <c r="S88" s="16" t="s">
        <v>436</v>
      </c>
      <c r="W88" s="18">
        <v>44091</v>
      </c>
      <c r="X88" s="18">
        <v>44104</v>
      </c>
      <c r="AC88" s="19">
        <v>4000</v>
      </c>
      <c r="AD88" s="19">
        <v>300</v>
      </c>
      <c r="AE88" s="19">
        <f t="shared" si="12"/>
        <v>1200000</v>
      </c>
      <c r="AF88" s="19">
        <v>4000</v>
      </c>
      <c r="AG88" s="19">
        <v>430</v>
      </c>
      <c r="AH88" s="19">
        <v>3</v>
      </c>
      <c r="AI88" s="19">
        <f t="shared" si="10"/>
        <v>5160000</v>
      </c>
      <c r="AJ88" s="19">
        <f t="shared" si="16"/>
        <v>6360000</v>
      </c>
      <c r="AK88" s="19">
        <v>4000</v>
      </c>
      <c r="AL88" s="19">
        <v>300</v>
      </c>
      <c r="AM88" s="19">
        <f t="shared" si="15"/>
        <v>1200000</v>
      </c>
      <c r="AN88" s="19">
        <v>4000</v>
      </c>
      <c r="AO88" s="19">
        <v>500</v>
      </c>
      <c r="AP88" s="19">
        <v>3</v>
      </c>
      <c r="AQ88" s="19">
        <f t="shared" si="13"/>
        <v>6000000</v>
      </c>
      <c r="AR88" s="19">
        <f t="shared" si="14"/>
        <v>7200000</v>
      </c>
    </row>
    <row r="89" spans="1:44" x14ac:dyDescent="0.2">
      <c r="A89" s="16" t="s">
        <v>425</v>
      </c>
      <c r="B89" s="16" t="s">
        <v>814</v>
      </c>
      <c r="C89" s="16">
        <v>1029</v>
      </c>
      <c r="D89" s="17">
        <v>4973721</v>
      </c>
      <c r="E89" s="16" t="s">
        <v>887</v>
      </c>
      <c r="F89" s="16" t="s">
        <v>888</v>
      </c>
      <c r="G89" s="16" t="s">
        <v>428</v>
      </c>
      <c r="I89" s="16" t="s">
        <v>429</v>
      </c>
      <c r="J89" s="17">
        <v>1454500</v>
      </c>
      <c r="L89" s="16" t="s">
        <v>889</v>
      </c>
      <c r="M89" s="16" t="s">
        <v>890</v>
      </c>
      <c r="N89" s="16" t="s">
        <v>891</v>
      </c>
      <c r="O89" s="16" t="s">
        <v>892</v>
      </c>
      <c r="P89" s="16" t="s">
        <v>433</v>
      </c>
      <c r="Q89" s="16" t="s">
        <v>893</v>
      </c>
      <c r="R89" s="16" t="s">
        <v>888</v>
      </c>
      <c r="S89" s="16" t="s">
        <v>436</v>
      </c>
      <c r="W89" s="18">
        <v>43866</v>
      </c>
      <c r="X89" s="18">
        <v>43874</v>
      </c>
      <c r="AC89" s="19">
        <v>0</v>
      </c>
      <c r="AD89" s="19">
        <v>0</v>
      </c>
      <c r="AE89" s="19">
        <f t="shared" si="12"/>
        <v>0</v>
      </c>
      <c r="AF89" s="19">
        <v>0</v>
      </c>
      <c r="AG89" s="19">
        <v>0</v>
      </c>
      <c r="AH89" s="19">
        <v>0</v>
      </c>
      <c r="AI89" s="19">
        <f t="shared" si="10"/>
        <v>0</v>
      </c>
      <c r="AJ89" s="19">
        <f t="shared" si="16"/>
        <v>0</v>
      </c>
      <c r="AK89" s="19">
        <v>2909</v>
      </c>
      <c r="AL89" s="19">
        <v>500</v>
      </c>
      <c r="AM89" s="19">
        <f t="shared" si="15"/>
        <v>1454500</v>
      </c>
      <c r="AN89" s="19">
        <v>0</v>
      </c>
      <c r="AO89" s="19">
        <v>0</v>
      </c>
      <c r="AP89" s="19">
        <v>0</v>
      </c>
      <c r="AQ89" s="19">
        <f t="shared" si="13"/>
        <v>0</v>
      </c>
      <c r="AR89" s="19">
        <f t="shared" si="14"/>
        <v>1454500</v>
      </c>
    </row>
    <row r="90" spans="1:44" x14ac:dyDescent="0.2">
      <c r="A90" s="16" t="s">
        <v>425</v>
      </c>
      <c r="B90" s="16" t="s">
        <v>814</v>
      </c>
      <c r="C90" s="16">
        <v>1045</v>
      </c>
      <c r="D90" s="17">
        <v>1900000</v>
      </c>
      <c r="E90" s="16" t="s">
        <v>894</v>
      </c>
      <c r="F90" s="16" t="s">
        <v>895</v>
      </c>
      <c r="G90" s="16" t="s">
        <v>428</v>
      </c>
      <c r="I90" s="16" t="s">
        <v>429</v>
      </c>
      <c r="J90" s="17">
        <v>4298200</v>
      </c>
      <c r="L90" s="16" t="s">
        <v>896</v>
      </c>
      <c r="M90" s="16" t="s">
        <v>897</v>
      </c>
      <c r="N90" s="16" t="s">
        <v>791</v>
      </c>
      <c r="O90" s="16" t="s">
        <v>269</v>
      </c>
      <c r="P90" s="16" t="s">
        <v>433</v>
      </c>
      <c r="Q90" s="16" t="s">
        <v>898</v>
      </c>
      <c r="R90" s="16" t="s">
        <v>899</v>
      </c>
      <c r="S90" s="16" t="s">
        <v>436</v>
      </c>
      <c r="W90" s="18">
        <v>44279</v>
      </c>
      <c r="X90" s="18">
        <v>44318</v>
      </c>
      <c r="AC90" s="19">
        <v>2078</v>
      </c>
      <c r="AD90" s="19">
        <v>500</v>
      </c>
      <c r="AE90" s="19">
        <f t="shared" si="12"/>
        <v>1039000</v>
      </c>
      <c r="AF90" s="19">
        <v>2037</v>
      </c>
      <c r="AG90" s="19">
        <v>500</v>
      </c>
      <c r="AH90" s="19">
        <v>2</v>
      </c>
      <c r="AI90" s="19">
        <f t="shared" si="10"/>
        <v>2037000</v>
      </c>
      <c r="AJ90" s="19">
        <f t="shared" si="16"/>
        <v>3076000</v>
      </c>
      <c r="AK90" s="19">
        <v>2078</v>
      </c>
      <c r="AL90" s="19">
        <v>500</v>
      </c>
      <c r="AM90" s="19">
        <f t="shared" si="15"/>
        <v>1039000</v>
      </c>
      <c r="AN90" s="19">
        <v>2037</v>
      </c>
      <c r="AO90" s="19">
        <v>800</v>
      </c>
      <c r="AP90" s="19">
        <v>2</v>
      </c>
      <c r="AQ90" s="19">
        <f t="shared" si="13"/>
        <v>3259200</v>
      </c>
      <c r="AR90" s="19">
        <f t="shared" si="14"/>
        <v>4298200</v>
      </c>
    </row>
    <row r="91" spans="1:44" x14ac:dyDescent="0.2">
      <c r="A91" s="16" t="s">
        <v>425</v>
      </c>
      <c r="B91" s="16" t="s">
        <v>814</v>
      </c>
      <c r="C91" s="16">
        <v>1047</v>
      </c>
      <c r="D91" s="17">
        <v>5000000</v>
      </c>
      <c r="E91" s="16" t="s">
        <v>900</v>
      </c>
      <c r="F91" s="16" t="s">
        <v>901</v>
      </c>
      <c r="G91" s="16" t="s">
        <v>428</v>
      </c>
      <c r="I91" s="16" t="s">
        <v>429</v>
      </c>
      <c r="J91" s="17">
        <v>5531200</v>
      </c>
      <c r="L91" s="16" t="s">
        <v>902</v>
      </c>
      <c r="M91" s="16" t="s">
        <v>903</v>
      </c>
      <c r="N91" s="16" t="s">
        <v>575</v>
      </c>
      <c r="O91" s="16" t="s">
        <v>128</v>
      </c>
      <c r="P91" s="16" t="s">
        <v>433</v>
      </c>
      <c r="Q91" s="16" t="s">
        <v>904</v>
      </c>
      <c r="R91" s="16" t="s">
        <v>905</v>
      </c>
      <c r="S91" s="16" t="s">
        <v>436</v>
      </c>
      <c r="W91" s="18">
        <v>44269</v>
      </c>
      <c r="X91" s="18">
        <v>44279</v>
      </c>
      <c r="AC91" s="19">
        <v>0</v>
      </c>
      <c r="AD91" s="19">
        <v>0</v>
      </c>
      <c r="AE91" s="19">
        <f t="shared" si="12"/>
        <v>0</v>
      </c>
      <c r="AF91" s="19">
        <v>0</v>
      </c>
      <c r="AG91" s="19">
        <v>0</v>
      </c>
      <c r="AH91" s="19">
        <v>0</v>
      </c>
      <c r="AI91" s="19">
        <f t="shared" si="10"/>
        <v>0</v>
      </c>
      <c r="AJ91" s="19">
        <f t="shared" si="16"/>
        <v>0</v>
      </c>
      <c r="AK91" s="19">
        <v>0</v>
      </c>
      <c r="AL91" s="19">
        <v>0</v>
      </c>
      <c r="AM91" s="19">
        <f t="shared" si="15"/>
        <v>0</v>
      </c>
      <c r="AN91" s="19">
        <v>0</v>
      </c>
      <c r="AO91" s="19">
        <v>0</v>
      </c>
      <c r="AP91" s="19">
        <v>0</v>
      </c>
      <c r="AQ91" s="19">
        <f t="shared" si="13"/>
        <v>0</v>
      </c>
      <c r="AR91" s="19">
        <f t="shared" si="14"/>
        <v>0</v>
      </c>
    </row>
    <row r="92" spans="1:44" x14ac:dyDescent="0.2">
      <c r="A92" s="16" t="s">
        <v>425</v>
      </c>
      <c r="B92" s="16" t="s">
        <v>814</v>
      </c>
      <c r="C92" s="16">
        <v>1083</v>
      </c>
      <c r="D92" s="17">
        <v>2000000</v>
      </c>
      <c r="E92" s="16" t="s">
        <v>906</v>
      </c>
      <c r="F92" s="16" t="s">
        <v>907</v>
      </c>
      <c r="G92" s="16" t="s">
        <v>428</v>
      </c>
      <c r="I92" s="16" t="s">
        <v>429</v>
      </c>
      <c r="J92" s="17">
        <v>1225000</v>
      </c>
      <c r="L92" s="16" t="s">
        <v>908</v>
      </c>
      <c r="M92" s="16" t="s">
        <v>909</v>
      </c>
      <c r="N92" s="16" t="s">
        <v>910</v>
      </c>
      <c r="O92" s="16" t="s">
        <v>128</v>
      </c>
      <c r="P92" s="16" t="s">
        <v>433</v>
      </c>
      <c r="Q92" s="16" t="s">
        <v>911</v>
      </c>
      <c r="R92" s="16" t="s">
        <v>912</v>
      </c>
      <c r="S92" s="16" t="s">
        <v>436</v>
      </c>
      <c r="W92" s="18">
        <v>44180</v>
      </c>
      <c r="X92" s="18">
        <v>44187</v>
      </c>
      <c r="AC92" s="19">
        <v>3500</v>
      </c>
      <c r="AD92" s="19">
        <v>500</v>
      </c>
      <c r="AE92" s="19">
        <f t="shared" si="12"/>
        <v>1750000</v>
      </c>
      <c r="AF92" s="19">
        <v>3371.17</v>
      </c>
      <c r="AG92" s="19">
        <v>500</v>
      </c>
      <c r="AH92" s="19">
        <v>1</v>
      </c>
      <c r="AI92" s="19">
        <f t="shared" si="10"/>
        <v>1685585</v>
      </c>
      <c r="AJ92" s="19">
        <f t="shared" si="16"/>
        <v>3435585</v>
      </c>
      <c r="AK92" s="19">
        <v>3500</v>
      </c>
      <c r="AL92" s="19">
        <v>500</v>
      </c>
      <c r="AM92" s="19">
        <f t="shared" si="15"/>
        <v>1750000</v>
      </c>
      <c r="AN92" s="19">
        <v>3371.17</v>
      </c>
      <c r="AO92" s="19">
        <v>800</v>
      </c>
      <c r="AP92" s="19">
        <v>1</v>
      </c>
      <c r="AQ92" s="19">
        <f t="shared" si="13"/>
        <v>2696936</v>
      </c>
      <c r="AR92" s="19">
        <f t="shared" si="14"/>
        <v>4446936</v>
      </c>
    </row>
    <row r="93" spans="1:44" x14ac:dyDescent="0.2">
      <c r="A93" s="16" t="s">
        <v>425</v>
      </c>
      <c r="B93" s="16" t="s">
        <v>814</v>
      </c>
      <c r="C93" s="16">
        <v>1098</v>
      </c>
      <c r="D93" s="17">
        <v>2420477.06</v>
      </c>
      <c r="E93" s="16" t="s">
        <v>913</v>
      </c>
      <c r="F93" s="16" t="s">
        <v>914</v>
      </c>
      <c r="G93" s="16" t="s">
        <v>428</v>
      </c>
      <c r="I93" s="16" t="s">
        <v>429</v>
      </c>
      <c r="J93" s="17">
        <v>3307200</v>
      </c>
      <c r="W93" s="18" t="s">
        <v>570</v>
      </c>
      <c r="AC93" s="19">
        <v>4000</v>
      </c>
      <c r="AD93" s="19">
        <v>150</v>
      </c>
      <c r="AE93" s="19">
        <f t="shared" si="12"/>
        <v>600000</v>
      </c>
      <c r="AF93" s="19">
        <v>2067</v>
      </c>
      <c r="AG93" s="19">
        <v>187.5</v>
      </c>
      <c r="AH93" s="19">
        <v>2</v>
      </c>
      <c r="AI93" s="19">
        <f t="shared" si="10"/>
        <v>775125</v>
      </c>
      <c r="AJ93" s="19">
        <f t="shared" si="16"/>
        <v>1375125</v>
      </c>
      <c r="AK93" s="19">
        <v>4000</v>
      </c>
      <c r="AL93" s="19">
        <v>150</v>
      </c>
      <c r="AM93" s="19">
        <f t="shared" si="15"/>
        <v>600000</v>
      </c>
      <c r="AN93" s="19">
        <v>2067</v>
      </c>
      <c r="AO93" s="19">
        <v>500</v>
      </c>
      <c r="AP93" s="19">
        <v>2</v>
      </c>
      <c r="AQ93" s="19">
        <f t="shared" si="13"/>
        <v>2067000</v>
      </c>
      <c r="AR93" s="19">
        <f t="shared" si="14"/>
        <v>2667000</v>
      </c>
    </row>
    <row r="94" spans="1:44" x14ac:dyDescent="0.2">
      <c r="A94" s="16" t="s">
        <v>425</v>
      </c>
      <c r="B94" s="16" t="s">
        <v>814</v>
      </c>
      <c r="C94" s="16">
        <v>1108</v>
      </c>
      <c r="D94" s="17">
        <v>1700000</v>
      </c>
      <c r="E94" s="16" t="s">
        <v>915</v>
      </c>
      <c r="F94" s="16" t="s">
        <v>61</v>
      </c>
      <c r="G94" s="16" t="s">
        <v>428</v>
      </c>
      <c r="I94" s="16" t="s">
        <v>429</v>
      </c>
      <c r="J94" s="17">
        <v>2700000</v>
      </c>
      <c r="L94" s="16" t="s">
        <v>916</v>
      </c>
      <c r="M94" s="16" t="s">
        <v>917</v>
      </c>
      <c r="N94" s="16" t="s">
        <v>484</v>
      </c>
      <c r="O94" s="16" t="s">
        <v>17</v>
      </c>
      <c r="P94" s="16" t="s">
        <v>433</v>
      </c>
      <c r="Q94" s="16" t="s">
        <v>918</v>
      </c>
      <c r="R94" s="16" t="s">
        <v>919</v>
      </c>
      <c r="S94" s="16" t="s">
        <v>436</v>
      </c>
      <c r="W94" s="18">
        <v>44091</v>
      </c>
      <c r="X94" s="18">
        <v>44098</v>
      </c>
      <c r="AC94" s="19">
        <v>3000</v>
      </c>
      <c r="AD94" s="19">
        <v>500</v>
      </c>
      <c r="AE94" s="19">
        <f t="shared" si="12"/>
        <v>1500000</v>
      </c>
      <c r="AF94" s="19">
        <v>2390</v>
      </c>
      <c r="AG94" s="19">
        <v>400</v>
      </c>
      <c r="AH94" s="19">
        <v>2</v>
      </c>
      <c r="AI94" s="19">
        <f t="shared" si="10"/>
        <v>1912000</v>
      </c>
      <c r="AJ94" s="19">
        <f t="shared" si="16"/>
        <v>3412000</v>
      </c>
      <c r="AK94" s="19">
        <v>3000</v>
      </c>
      <c r="AL94" s="19">
        <v>500</v>
      </c>
      <c r="AM94" s="19">
        <f t="shared" si="15"/>
        <v>1500000</v>
      </c>
      <c r="AN94" s="19">
        <v>2390</v>
      </c>
      <c r="AO94" s="19">
        <v>800</v>
      </c>
      <c r="AP94" s="19">
        <v>2</v>
      </c>
      <c r="AQ94" s="19">
        <f t="shared" si="13"/>
        <v>3824000</v>
      </c>
      <c r="AR94" s="19">
        <f t="shared" si="14"/>
        <v>5324000</v>
      </c>
    </row>
    <row r="95" spans="1:44" x14ac:dyDescent="0.2">
      <c r="A95" s="16" t="s">
        <v>425</v>
      </c>
      <c r="B95" s="16" t="s">
        <v>814</v>
      </c>
      <c r="C95" s="16">
        <v>1118</v>
      </c>
      <c r="D95" s="17">
        <v>5000000</v>
      </c>
      <c r="E95" s="16" t="s">
        <v>920</v>
      </c>
      <c r="F95" s="16" t="s">
        <v>921</v>
      </c>
      <c r="G95" s="16" t="s">
        <v>428</v>
      </c>
      <c r="I95" s="16" t="s">
        <v>429</v>
      </c>
      <c r="J95" s="17">
        <v>783110</v>
      </c>
      <c r="L95" s="16" t="s">
        <v>922</v>
      </c>
      <c r="M95" s="16" t="s">
        <v>923</v>
      </c>
      <c r="N95" s="16" t="s">
        <v>692</v>
      </c>
      <c r="O95" s="16" t="s">
        <v>331</v>
      </c>
      <c r="P95" s="16" t="s">
        <v>433</v>
      </c>
      <c r="Q95" s="16" t="s">
        <v>924</v>
      </c>
      <c r="R95" s="16" t="s">
        <v>925</v>
      </c>
      <c r="S95" s="16" t="s">
        <v>436</v>
      </c>
      <c r="W95" s="18">
        <v>44066</v>
      </c>
      <c r="X95" s="18">
        <v>44074</v>
      </c>
      <c r="AC95" s="19">
        <v>0</v>
      </c>
      <c r="AD95" s="19">
        <v>0</v>
      </c>
      <c r="AE95" s="19">
        <f t="shared" si="12"/>
        <v>0</v>
      </c>
      <c r="AF95" s="19">
        <v>0</v>
      </c>
      <c r="AG95" s="19">
        <v>0</v>
      </c>
      <c r="AH95" s="19">
        <v>0</v>
      </c>
      <c r="AI95" s="19">
        <f t="shared" si="10"/>
        <v>0</v>
      </c>
      <c r="AJ95" s="19">
        <f t="shared" si="16"/>
        <v>0</v>
      </c>
      <c r="AK95" s="19">
        <v>7312.6</v>
      </c>
      <c r="AL95" s="19">
        <v>300</v>
      </c>
      <c r="AM95" s="19">
        <f t="shared" si="15"/>
        <v>2193780</v>
      </c>
      <c r="AN95" s="19">
        <v>0</v>
      </c>
      <c r="AO95" s="19">
        <v>0</v>
      </c>
      <c r="AP95" s="19">
        <v>0</v>
      </c>
      <c r="AQ95" s="19">
        <f t="shared" si="13"/>
        <v>0</v>
      </c>
      <c r="AR95" s="19">
        <f t="shared" si="14"/>
        <v>2193780</v>
      </c>
    </row>
    <row r="96" spans="1:44" x14ac:dyDescent="0.2">
      <c r="A96" s="16" t="s">
        <v>425</v>
      </c>
      <c r="B96" s="16" t="s">
        <v>814</v>
      </c>
      <c r="C96" s="16">
        <v>1127</v>
      </c>
      <c r="D96" s="17">
        <v>2000000</v>
      </c>
      <c r="E96" s="16" t="s">
        <v>926</v>
      </c>
      <c r="F96" s="16" t="s">
        <v>927</v>
      </c>
      <c r="G96" s="16" t="s">
        <v>428</v>
      </c>
      <c r="I96" s="16" t="s">
        <v>429</v>
      </c>
      <c r="J96" s="17">
        <v>1250000</v>
      </c>
      <c r="L96" s="16" t="s">
        <v>928</v>
      </c>
      <c r="M96" s="16">
        <v>79</v>
      </c>
      <c r="N96" s="16" t="s">
        <v>929</v>
      </c>
      <c r="O96" s="16" t="s">
        <v>930</v>
      </c>
      <c r="P96" s="16" t="s">
        <v>433</v>
      </c>
      <c r="Q96" s="16" t="s">
        <v>931</v>
      </c>
      <c r="R96" s="16" t="s">
        <v>932</v>
      </c>
      <c r="S96" s="16" t="s">
        <v>436</v>
      </c>
      <c r="W96" s="18">
        <v>44370</v>
      </c>
      <c r="X96" s="18">
        <v>44370</v>
      </c>
      <c r="AC96" s="19">
        <v>0</v>
      </c>
      <c r="AD96" s="19">
        <v>0</v>
      </c>
      <c r="AE96" s="19">
        <f t="shared" si="12"/>
        <v>0</v>
      </c>
      <c r="AF96" s="19">
        <v>0</v>
      </c>
      <c r="AG96" s="19">
        <v>0</v>
      </c>
      <c r="AH96" s="19">
        <v>0</v>
      </c>
      <c r="AI96" s="19">
        <f t="shared" si="10"/>
        <v>0</v>
      </c>
      <c r="AJ96" s="19">
        <f t="shared" si="16"/>
        <v>0</v>
      </c>
      <c r="AK96" s="19">
        <v>0</v>
      </c>
      <c r="AL96" s="19">
        <v>0</v>
      </c>
      <c r="AM96" s="19">
        <f t="shared" si="15"/>
        <v>0</v>
      </c>
      <c r="AN96" s="19">
        <v>0</v>
      </c>
      <c r="AO96" s="19">
        <v>0</v>
      </c>
      <c r="AP96" s="19">
        <v>0</v>
      </c>
      <c r="AQ96" s="19">
        <f t="shared" si="13"/>
        <v>0</v>
      </c>
      <c r="AR96" s="19">
        <f t="shared" si="14"/>
        <v>0</v>
      </c>
    </row>
    <row r="97" spans="1:44" x14ac:dyDescent="0.2">
      <c r="A97" s="16" t="s">
        <v>425</v>
      </c>
      <c r="B97" s="26" t="s">
        <v>814</v>
      </c>
      <c r="C97" s="25">
        <v>1129</v>
      </c>
      <c r="D97" s="17">
        <v>1686120</v>
      </c>
      <c r="E97" s="16" t="s">
        <v>933</v>
      </c>
      <c r="F97" s="16" t="s">
        <v>230</v>
      </c>
      <c r="G97" s="16" t="s">
        <v>428</v>
      </c>
      <c r="I97" s="16" t="s">
        <v>429</v>
      </c>
      <c r="J97" s="17">
        <v>2389000</v>
      </c>
      <c r="L97" s="16" t="s">
        <v>934</v>
      </c>
      <c r="M97" s="16" t="s">
        <v>935</v>
      </c>
      <c r="N97" s="16" t="s">
        <v>936</v>
      </c>
      <c r="O97" s="16" t="s">
        <v>220</v>
      </c>
      <c r="P97" s="16" t="s">
        <v>433</v>
      </c>
      <c r="Q97" s="16" t="s">
        <v>937</v>
      </c>
      <c r="R97" s="16" t="s">
        <v>938</v>
      </c>
      <c r="S97" s="16" t="s">
        <v>436</v>
      </c>
      <c r="W97" s="18">
        <v>43901</v>
      </c>
      <c r="X97" s="18">
        <v>44086</v>
      </c>
      <c r="AC97" s="24">
        <v>3772</v>
      </c>
      <c r="AD97" s="24">
        <v>300</v>
      </c>
      <c r="AE97" s="24">
        <f t="shared" si="12"/>
        <v>1131600</v>
      </c>
      <c r="AF97" s="19">
        <v>1274.8800000000001</v>
      </c>
      <c r="AG97" s="19">
        <v>400</v>
      </c>
      <c r="AH97" s="19">
        <v>3</v>
      </c>
      <c r="AI97" s="19">
        <f t="shared" si="10"/>
        <v>1529856.0000000002</v>
      </c>
      <c r="AJ97" s="24">
        <f>SUM(AE97+AI98+AI97)</f>
        <v>3285456</v>
      </c>
      <c r="AK97" s="24">
        <v>3772</v>
      </c>
      <c r="AL97" s="24">
        <v>300</v>
      </c>
      <c r="AM97" s="24">
        <f t="shared" si="15"/>
        <v>1131600</v>
      </c>
      <c r="AN97" s="19">
        <v>1274.8800000000001</v>
      </c>
      <c r="AO97" s="19">
        <v>500</v>
      </c>
      <c r="AP97" s="19">
        <v>3</v>
      </c>
      <c r="AQ97" s="19">
        <f t="shared" si="13"/>
        <v>1912320</v>
      </c>
      <c r="AR97" s="24">
        <f>SUM(AM97+AQ97+AQ98)</f>
        <v>4083920</v>
      </c>
    </row>
    <row r="98" spans="1:44" x14ac:dyDescent="0.2">
      <c r="B98" s="26"/>
      <c r="C98" s="25"/>
      <c r="D98" s="17"/>
      <c r="AC98" s="24"/>
      <c r="AD98" s="24"/>
      <c r="AE98" s="24"/>
      <c r="AF98" s="19">
        <v>1040</v>
      </c>
      <c r="AG98" s="19">
        <v>300</v>
      </c>
      <c r="AH98" s="19">
        <v>2</v>
      </c>
      <c r="AI98" s="19">
        <f t="shared" si="10"/>
        <v>624000</v>
      </c>
      <c r="AJ98" s="24"/>
      <c r="AK98" s="24"/>
      <c r="AL98" s="24"/>
      <c r="AM98" s="24"/>
      <c r="AN98" s="19">
        <v>1040</v>
      </c>
      <c r="AO98" s="19">
        <v>500</v>
      </c>
      <c r="AP98" s="19">
        <v>2</v>
      </c>
      <c r="AQ98" s="19">
        <f t="shared" si="13"/>
        <v>1040000</v>
      </c>
      <c r="AR98" s="24"/>
    </row>
    <row r="99" spans="1:44" x14ac:dyDescent="0.2">
      <c r="A99" s="16" t="s">
        <v>425</v>
      </c>
      <c r="B99" s="16" t="s">
        <v>814</v>
      </c>
      <c r="C99" s="16">
        <v>1134</v>
      </c>
      <c r="D99" s="17">
        <v>4133592</v>
      </c>
      <c r="E99" s="16" t="s">
        <v>939</v>
      </c>
      <c r="F99" s="16" t="s">
        <v>940</v>
      </c>
      <c r="G99" s="16" t="s">
        <v>428</v>
      </c>
      <c r="I99" s="16" t="s">
        <v>429</v>
      </c>
      <c r="J99" s="17">
        <v>1937138</v>
      </c>
      <c r="W99" s="18" t="s">
        <v>570</v>
      </c>
      <c r="AC99" s="19">
        <v>0</v>
      </c>
      <c r="AD99" s="19">
        <v>0</v>
      </c>
      <c r="AE99" s="19">
        <f t="shared" si="12"/>
        <v>0</v>
      </c>
      <c r="AF99" s="19">
        <v>0</v>
      </c>
      <c r="AG99" s="19">
        <v>0</v>
      </c>
      <c r="AH99" s="19">
        <v>0</v>
      </c>
      <c r="AI99" s="19">
        <f t="shared" si="10"/>
        <v>0</v>
      </c>
      <c r="AJ99" s="19">
        <f>SUM(AE99+AI99)</f>
        <v>0</v>
      </c>
      <c r="AK99" s="19">
        <v>0</v>
      </c>
      <c r="AL99" s="19">
        <v>0</v>
      </c>
      <c r="AM99" s="19">
        <f t="shared" si="15"/>
        <v>0</v>
      </c>
      <c r="AN99" s="19">
        <v>0</v>
      </c>
      <c r="AO99" s="19">
        <v>0</v>
      </c>
      <c r="AP99" s="19">
        <v>0</v>
      </c>
      <c r="AQ99" s="19">
        <f t="shared" si="13"/>
        <v>0</v>
      </c>
      <c r="AR99" s="19">
        <f t="shared" si="14"/>
        <v>0</v>
      </c>
    </row>
    <row r="100" spans="1:44" x14ac:dyDescent="0.2">
      <c r="A100" s="16" t="s">
        <v>425</v>
      </c>
      <c r="B100" s="26" t="s">
        <v>814</v>
      </c>
      <c r="C100" s="25">
        <v>1137</v>
      </c>
      <c r="D100" s="17">
        <v>5000000</v>
      </c>
      <c r="E100" s="16" t="s">
        <v>941</v>
      </c>
      <c r="F100" s="16" t="s">
        <v>127</v>
      </c>
      <c r="G100" s="16" t="s">
        <v>428</v>
      </c>
      <c r="I100" s="16" t="s">
        <v>429</v>
      </c>
      <c r="J100" s="17">
        <v>7500000</v>
      </c>
      <c r="L100" s="16" t="s">
        <v>942</v>
      </c>
      <c r="M100" s="16" t="s">
        <v>943</v>
      </c>
      <c r="N100" s="16" t="s">
        <v>575</v>
      </c>
      <c r="O100" s="16" t="s">
        <v>128</v>
      </c>
      <c r="P100" s="16" t="s">
        <v>433</v>
      </c>
      <c r="Q100" s="16" t="s">
        <v>944</v>
      </c>
      <c r="R100" s="16" t="s">
        <v>945</v>
      </c>
      <c r="S100" s="16" t="s">
        <v>436</v>
      </c>
      <c r="W100" s="18">
        <v>44271</v>
      </c>
      <c r="X100" s="18">
        <v>44271</v>
      </c>
      <c r="AC100" s="24">
        <v>3000</v>
      </c>
      <c r="AD100" s="24">
        <v>500</v>
      </c>
      <c r="AE100" s="24">
        <f t="shared" si="12"/>
        <v>1500000</v>
      </c>
      <c r="AF100" s="24">
        <v>2402.58</v>
      </c>
      <c r="AG100" s="19">
        <v>600</v>
      </c>
      <c r="AH100" s="19">
        <v>1</v>
      </c>
      <c r="AI100" s="19">
        <f t="shared" si="10"/>
        <v>1441548</v>
      </c>
      <c r="AJ100" s="24">
        <f>SUM(AE100+AI100+AI101+AI102+AI103+AI104)</f>
        <v>9668772</v>
      </c>
      <c r="AK100" s="24">
        <v>3000</v>
      </c>
      <c r="AL100" s="24">
        <v>500</v>
      </c>
      <c r="AM100" s="24">
        <f t="shared" si="15"/>
        <v>1500000</v>
      </c>
      <c r="AN100" s="24">
        <v>2402.58</v>
      </c>
      <c r="AO100" s="24">
        <v>800</v>
      </c>
      <c r="AP100" s="24">
        <v>5</v>
      </c>
      <c r="AQ100" s="24">
        <f t="shared" si="13"/>
        <v>9610320</v>
      </c>
      <c r="AR100" s="24">
        <f t="shared" si="14"/>
        <v>11110320</v>
      </c>
    </row>
    <row r="101" spans="1:44" x14ac:dyDescent="0.2">
      <c r="B101" s="26"/>
      <c r="C101" s="25"/>
      <c r="D101" s="17"/>
      <c r="AC101" s="24"/>
      <c r="AD101" s="24"/>
      <c r="AE101" s="24"/>
      <c r="AF101" s="24"/>
      <c r="AG101" s="19">
        <v>700</v>
      </c>
      <c r="AH101" s="19">
        <v>1</v>
      </c>
      <c r="AI101" s="19">
        <f>AF100*AG101*AH101</f>
        <v>1681806</v>
      </c>
      <c r="AJ101" s="24"/>
      <c r="AK101" s="24"/>
      <c r="AL101" s="24"/>
      <c r="AM101" s="24"/>
      <c r="AN101" s="24"/>
      <c r="AO101" s="24"/>
      <c r="AP101" s="24"/>
      <c r="AQ101" s="24"/>
      <c r="AR101" s="24"/>
    </row>
    <row r="102" spans="1:44" x14ac:dyDescent="0.2">
      <c r="B102" s="26"/>
      <c r="C102" s="25"/>
      <c r="D102" s="17"/>
      <c r="AC102" s="24"/>
      <c r="AD102" s="24"/>
      <c r="AE102" s="24"/>
      <c r="AF102" s="24"/>
      <c r="AG102" s="19">
        <v>700</v>
      </c>
      <c r="AH102" s="19">
        <v>1</v>
      </c>
      <c r="AI102" s="19">
        <f>AF100*AG102*AH102</f>
        <v>1681806</v>
      </c>
      <c r="AJ102" s="24"/>
      <c r="AK102" s="24"/>
      <c r="AL102" s="24"/>
      <c r="AM102" s="24"/>
      <c r="AN102" s="24"/>
      <c r="AO102" s="24"/>
      <c r="AP102" s="24"/>
      <c r="AQ102" s="24"/>
      <c r="AR102" s="24"/>
    </row>
    <row r="103" spans="1:44" x14ac:dyDescent="0.2">
      <c r="B103" s="26"/>
      <c r="C103" s="25"/>
      <c r="D103" s="17"/>
      <c r="AC103" s="24"/>
      <c r="AD103" s="24"/>
      <c r="AE103" s="24"/>
      <c r="AF103" s="24"/>
      <c r="AG103" s="19">
        <v>700</v>
      </c>
      <c r="AH103" s="19">
        <v>1</v>
      </c>
      <c r="AI103" s="19">
        <f>AF100*AG103*AH103</f>
        <v>1681806</v>
      </c>
      <c r="AJ103" s="24"/>
      <c r="AK103" s="24"/>
      <c r="AL103" s="24"/>
      <c r="AM103" s="24"/>
      <c r="AN103" s="24"/>
      <c r="AO103" s="24"/>
      <c r="AP103" s="24"/>
      <c r="AQ103" s="24"/>
      <c r="AR103" s="24"/>
    </row>
    <row r="104" spans="1:44" x14ac:dyDescent="0.2">
      <c r="B104" s="26"/>
      <c r="C104" s="25"/>
      <c r="D104" s="17"/>
      <c r="AC104" s="24"/>
      <c r="AD104" s="24"/>
      <c r="AE104" s="24"/>
      <c r="AF104" s="24"/>
      <c r="AG104" s="19">
        <v>700</v>
      </c>
      <c r="AH104" s="19">
        <v>1</v>
      </c>
      <c r="AI104" s="19">
        <f>AF100*AG104*AH104</f>
        <v>1681806</v>
      </c>
      <c r="AJ104" s="24"/>
      <c r="AK104" s="24"/>
      <c r="AL104" s="24"/>
      <c r="AM104" s="24"/>
      <c r="AN104" s="24"/>
      <c r="AO104" s="24"/>
      <c r="AP104" s="24"/>
      <c r="AQ104" s="24"/>
      <c r="AR104" s="24"/>
    </row>
    <row r="105" spans="1:44" x14ac:dyDescent="0.2">
      <c r="A105" s="16" t="s">
        <v>425</v>
      </c>
      <c r="B105" s="16" t="s">
        <v>814</v>
      </c>
      <c r="C105" s="16">
        <v>1141</v>
      </c>
      <c r="D105" s="17">
        <v>4199377</v>
      </c>
      <c r="E105" s="16" t="s">
        <v>946</v>
      </c>
      <c r="F105" s="16" t="s">
        <v>276</v>
      </c>
      <c r="G105" s="16" t="s">
        <v>428</v>
      </c>
      <c r="I105" s="16" t="s">
        <v>429</v>
      </c>
      <c r="J105" s="17">
        <v>8318400</v>
      </c>
      <c r="L105" s="16" t="s">
        <v>947</v>
      </c>
      <c r="M105" s="16" t="s">
        <v>948</v>
      </c>
      <c r="N105" s="16" t="s">
        <v>791</v>
      </c>
      <c r="O105" s="16" t="s">
        <v>269</v>
      </c>
      <c r="P105" s="16" t="s">
        <v>433</v>
      </c>
      <c r="Q105" s="16" t="s">
        <v>949</v>
      </c>
      <c r="R105" s="16" t="s">
        <v>950</v>
      </c>
      <c r="S105" s="16" t="s">
        <v>436</v>
      </c>
      <c r="W105" s="18">
        <v>44419</v>
      </c>
      <c r="X105" s="18">
        <v>44424</v>
      </c>
      <c r="AC105" s="19">
        <v>3720</v>
      </c>
      <c r="AD105" s="19">
        <v>500</v>
      </c>
      <c r="AE105" s="19">
        <f t="shared" si="12"/>
        <v>1860000</v>
      </c>
      <c r="AF105" s="19">
        <v>3466</v>
      </c>
      <c r="AG105" s="19">
        <v>600</v>
      </c>
      <c r="AH105" s="19">
        <v>2</v>
      </c>
      <c r="AI105" s="19">
        <f t="shared" ref="AI105:AI114" si="17">AF105*AG105*AH105</f>
        <v>4159200</v>
      </c>
      <c r="AJ105" s="19">
        <f>SUM(AE105+AI105)</f>
        <v>6019200</v>
      </c>
      <c r="AK105" s="19">
        <v>3720</v>
      </c>
      <c r="AL105" s="19">
        <v>500</v>
      </c>
      <c r="AM105" s="19">
        <f t="shared" si="15"/>
        <v>1860000</v>
      </c>
      <c r="AN105" s="19">
        <v>3466</v>
      </c>
      <c r="AO105" s="19">
        <v>800</v>
      </c>
      <c r="AP105" s="19">
        <v>2</v>
      </c>
      <c r="AQ105" s="19">
        <f t="shared" si="13"/>
        <v>5545600</v>
      </c>
      <c r="AR105" s="19">
        <f t="shared" si="14"/>
        <v>7405600</v>
      </c>
    </row>
    <row r="106" spans="1:44" x14ac:dyDescent="0.2">
      <c r="A106" s="16" t="s">
        <v>425</v>
      </c>
      <c r="B106" s="16" t="s">
        <v>814</v>
      </c>
      <c r="C106" s="16">
        <v>1145</v>
      </c>
      <c r="D106" s="17">
        <v>1138988</v>
      </c>
      <c r="E106" s="16" t="s">
        <v>951</v>
      </c>
      <c r="F106" s="16" t="s">
        <v>952</v>
      </c>
      <c r="G106" s="16" t="s">
        <v>428</v>
      </c>
      <c r="I106" s="16" t="s">
        <v>429</v>
      </c>
      <c r="J106" s="17">
        <v>2391000</v>
      </c>
      <c r="L106" s="16" t="s">
        <v>953</v>
      </c>
      <c r="M106" s="16" t="s">
        <v>954</v>
      </c>
      <c r="N106" s="16" t="s">
        <v>442</v>
      </c>
      <c r="O106" s="16" t="s">
        <v>206</v>
      </c>
      <c r="P106" s="16" t="s">
        <v>433</v>
      </c>
      <c r="Q106" s="16" t="s">
        <v>955</v>
      </c>
      <c r="R106" s="16" t="s">
        <v>956</v>
      </c>
      <c r="S106" s="16" t="s">
        <v>436</v>
      </c>
      <c r="W106" s="18">
        <v>44144</v>
      </c>
      <c r="X106" s="18">
        <v>44144</v>
      </c>
      <c r="AC106" s="19">
        <v>0</v>
      </c>
      <c r="AD106" s="19">
        <v>0</v>
      </c>
      <c r="AE106" s="19">
        <f t="shared" si="12"/>
        <v>0</v>
      </c>
      <c r="AF106" s="19">
        <v>0</v>
      </c>
      <c r="AG106" s="19">
        <v>0</v>
      </c>
      <c r="AH106" s="19">
        <v>0</v>
      </c>
      <c r="AI106" s="19">
        <f t="shared" si="17"/>
        <v>0</v>
      </c>
      <c r="AJ106" s="19">
        <f>SUM(AE106+AI106)</f>
        <v>0</v>
      </c>
      <c r="AK106" s="19">
        <v>5800</v>
      </c>
      <c r="AL106" s="19">
        <v>150</v>
      </c>
      <c r="AM106" s="19">
        <f t="shared" si="15"/>
        <v>870000</v>
      </c>
      <c r="AN106" s="19">
        <v>0</v>
      </c>
      <c r="AO106" s="19">
        <v>0</v>
      </c>
      <c r="AP106" s="19">
        <v>0</v>
      </c>
      <c r="AQ106" s="19">
        <f t="shared" si="13"/>
        <v>0</v>
      </c>
      <c r="AR106" s="19">
        <f t="shared" si="14"/>
        <v>870000</v>
      </c>
    </row>
    <row r="107" spans="1:44" x14ac:dyDescent="0.2">
      <c r="A107" s="16" t="s">
        <v>425</v>
      </c>
      <c r="B107" s="26" t="s">
        <v>814</v>
      </c>
      <c r="C107" s="25">
        <v>1163</v>
      </c>
      <c r="D107" s="17">
        <v>3000000</v>
      </c>
      <c r="E107" s="16" t="s">
        <v>957</v>
      </c>
      <c r="F107" s="16" t="s">
        <v>958</v>
      </c>
      <c r="G107" s="16" t="s">
        <v>428</v>
      </c>
      <c r="I107" s="16" t="s">
        <v>429</v>
      </c>
      <c r="J107" s="17">
        <v>1593900</v>
      </c>
      <c r="W107" s="18" t="s">
        <v>570</v>
      </c>
      <c r="AC107" s="24">
        <v>5304</v>
      </c>
      <c r="AD107" s="24">
        <v>300</v>
      </c>
      <c r="AE107" s="24">
        <f t="shared" si="12"/>
        <v>1591200</v>
      </c>
      <c r="AF107" s="19">
        <v>168</v>
      </c>
      <c r="AG107" s="19">
        <v>300</v>
      </c>
      <c r="AH107" s="19">
        <v>1</v>
      </c>
      <c r="AI107" s="19">
        <f t="shared" si="17"/>
        <v>50400</v>
      </c>
      <c r="AJ107" s="24">
        <f>SUM(AE107+AI107+AI108+AI109+AI110)</f>
        <v>2213240</v>
      </c>
      <c r="AK107" s="24">
        <v>5304</v>
      </c>
      <c r="AL107" s="24">
        <v>300</v>
      </c>
      <c r="AM107" s="24">
        <f t="shared" si="15"/>
        <v>1591200</v>
      </c>
      <c r="AN107" s="24">
        <v>1548</v>
      </c>
      <c r="AO107" s="24">
        <v>500</v>
      </c>
      <c r="AP107" s="24">
        <v>1</v>
      </c>
      <c r="AQ107" s="24">
        <f t="shared" si="13"/>
        <v>774000</v>
      </c>
      <c r="AR107" s="24">
        <f t="shared" si="14"/>
        <v>2365200</v>
      </c>
    </row>
    <row r="108" spans="1:44" x14ac:dyDescent="0.2">
      <c r="B108" s="26"/>
      <c r="C108" s="25"/>
      <c r="D108" s="17"/>
      <c r="AC108" s="24"/>
      <c r="AD108" s="24"/>
      <c r="AE108" s="24"/>
      <c r="AF108" s="19">
        <v>840</v>
      </c>
      <c r="AG108" s="19">
        <v>500</v>
      </c>
      <c r="AH108" s="19">
        <v>1</v>
      </c>
      <c r="AI108" s="19">
        <f t="shared" si="17"/>
        <v>420000</v>
      </c>
      <c r="AJ108" s="24"/>
      <c r="AK108" s="24"/>
      <c r="AL108" s="24"/>
      <c r="AM108" s="24"/>
      <c r="AN108" s="24"/>
      <c r="AO108" s="24"/>
      <c r="AP108" s="24"/>
      <c r="AQ108" s="24"/>
      <c r="AR108" s="24"/>
    </row>
    <row r="109" spans="1:44" x14ac:dyDescent="0.2">
      <c r="B109" s="26"/>
      <c r="C109" s="25"/>
      <c r="D109" s="17"/>
      <c r="AC109" s="24"/>
      <c r="AD109" s="24"/>
      <c r="AE109" s="24"/>
      <c r="AF109" s="19">
        <v>260</v>
      </c>
      <c r="AG109" s="19">
        <v>300</v>
      </c>
      <c r="AH109" s="19">
        <v>1</v>
      </c>
      <c r="AI109" s="19">
        <f t="shared" si="17"/>
        <v>78000</v>
      </c>
      <c r="AJ109" s="24"/>
      <c r="AK109" s="24"/>
      <c r="AL109" s="24"/>
      <c r="AM109" s="24"/>
      <c r="AN109" s="24"/>
      <c r="AO109" s="24"/>
      <c r="AP109" s="24"/>
      <c r="AQ109" s="24"/>
      <c r="AR109" s="24"/>
    </row>
    <row r="110" spans="1:44" x14ac:dyDescent="0.2">
      <c r="B110" s="26"/>
      <c r="C110" s="25"/>
      <c r="D110" s="17"/>
      <c r="AC110" s="24"/>
      <c r="AD110" s="24"/>
      <c r="AE110" s="24"/>
      <c r="AF110" s="19">
        <v>280</v>
      </c>
      <c r="AG110" s="19">
        <v>263</v>
      </c>
      <c r="AH110" s="19">
        <v>1</v>
      </c>
      <c r="AI110" s="19">
        <f t="shared" si="17"/>
        <v>73640</v>
      </c>
      <c r="AJ110" s="24"/>
      <c r="AK110" s="24"/>
      <c r="AL110" s="24"/>
      <c r="AM110" s="24"/>
      <c r="AN110" s="24"/>
      <c r="AO110" s="24"/>
      <c r="AP110" s="24"/>
      <c r="AQ110" s="24"/>
      <c r="AR110" s="24"/>
    </row>
    <row r="111" spans="1:44" x14ac:dyDescent="0.2">
      <c r="A111" s="16" t="s">
        <v>425</v>
      </c>
      <c r="B111" s="16" t="s">
        <v>814</v>
      </c>
      <c r="C111" s="16">
        <v>1173</v>
      </c>
      <c r="D111" s="17">
        <v>1206120</v>
      </c>
      <c r="E111" s="16" t="s">
        <v>959</v>
      </c>
      <c r="F111" s="16" t="s">
        <v>960</v>
      </c>
      <c r="G111" s="16" t="s">
        <v>428</v>
      </c>
      <c r="I111" s="16" t="s">
        <v>429</v>
      </c>
      <c r="J111" s="17">
        <v>1175000</v>
      </c>
      <c r="L111" s="16" t="s">
        <v>961</v>
      </c>
      <c r="M111" s="16" t="s">
        <v>962</v>
      </c>
      <c r="N111" s="16" t="s">
        <v>963</v>
      </c>
      <c r="O111" s="16" t="s">
        <v>256</v>
      </c>
      <c r="P111" s="16" t="s">
        <v>433</v>
      </c>
      <c r="Q111" s="16" t="s">
        <v>964</v>
      </c>
      <c r="R111" s="16" t="s">
        <v>965</v>
      </c>
      <c r="S111" s="16" t="s">
        <v>436</v>
      </c>
      <c r="W111" s="18">
        <v>44230</v>
      </c>
      <c r="X111" s="18">
        <v>44241</v>
      </c>
      <c r="AC111" s="19">
        <v>3600</v>
      </c>
      <c r="AD111" s="19">
        <v>75</v>
      </c>
      <c r="AE111" s="19">
        <f t="shared" si="12"/>
        <v>270000</v>
      </c>
      <c r="AF111" s="19">
        <v>1900</v>
      </c>
      <c r="AG111" s="19">
        <v>500</v>
      </c>
      <c r="AH111" s="19">
        <v>1</v>
      </c>
      <c r="AI111" s="19">
        <f t="shared" si="17"/>
        <v>950000</v>
      </c>
      <c r="AJ111" s="19">
        <f>SUM(AE111+AI111)</f>
        <v>1220000</v>
      </c>
      <c r="AK111" s="19">
        <v>3600</v>
      </c>
      <c r="AL111" s="19">
        <v>75</v>
      </c>
      <c r="AM111" s="19">
        <f t="shared" si="15"/>
        <v>270000</v>
      </c>
      <c r="AN111" s="19">
        <v>1900</v>
      </c>
      <c r="AO111" s="19">
        <v>500</v>
      </c>
      <c r="AP111" s="19">
        <v>1</v>
      </c>
      <c r="AQ111" s="19">
        <f t="shared" si="13"/>
        <v>950000</v>
      </c>
      <c r="AR111" s="19">
        <f t="shared" si="14"/>
        <v>1220000</v>
      </c>
    </row>
    <row r="112" spans="1:44" x14ac:dyDescent="0.2">
      <c r="A112" s="16" t="s">
        <v>425</v>
      </c>
      <c r="B112" s="16" t="s">
        <v>814</v>
      </c>
      <c r="C112" s="16">
        <v>1223</v>
      </c>
      <c r="D112" s="17">
        <v>982400</v>
      </c>
      <c r="E112" s="16" t="s">
        <v>966</v>
      </c>
      <c r="F112" s="16" t="s">
        <v>967</v>
      </c>
      <c r="G112" s="16" t="s">
        <v>428</v>
      </c>
      <c r="I112" s="16" t="s">
        <v>429</v>
      </c>
      <c r="J112" s="17">
        <v>155000</v>
      </c>
      <c r="L112" s="16" t="s">
        <v>968</v>
      </c>
      <c r="M112" s="16" t="s">
        <v>969</v>
      </c>
      <c r="N112" s="16" t="s">
        <v>970</v>
      </c>
      <c r="O112" s="16" t="s">
        <v>832</v>
      </c>
      <c r="P112" s="16" t="s">
        <v>583</v>
      </c>
      <c r="Q112" s="16" t="s">
        <v>971</v>
      </c>
      <c r="R112" s="16" t="s">
        <v>972</v>
      </c>
      <c r="S112" s="16" t="s">
        <v>563</v>
      </c>
      <c r="W112" s="18">
        <v>44637</v>
      </c>
      <c r="X112" s="18">
        <v>44637</v>
      </c>
      <c r="AC112" s="19">
        <v>0</v>
      </c>
      <c r="AD112" s="19">
        <v>0</v>
      </c>
      <c r="AE112" s="19">
        <f t="shared" si="12"/>
        <v>0</v>
      </c>
      <c r="AF112" s="19">
        <v>0</v>
      </c>
      <c r="AG112" s="19">
        <v>0</v>
      </c>
      <c r="AH112" s="19">
        <v>0</v>
      </c>
      <c r="AI112" s="19">
        <f t="shared" si="17"/>
        <v>0</v>
      </c>
      <c r="AJ112" s="19">
        <f>SUM(AE112+AI112)</f>
        <v>0</v>
      </c>
      <c r="AK112" s="19">
        <v>0</v>
      </c>
      <c r="AL112" s="19">
        <v>0</v>
      </c>
      <c r="AM112" s="19">
        <f t="shared" si="15"/>
        <v>0</v>
      </c>
      <c r="AN112" s="19">
        <v>0</v>
      </c>
      <c r="AO112" s="19">
        <v>0</v>
      </c>
      <c r="AP112" s="19">
        <v>0</v>
      </c>
      <c r="AQ112" s="19">
        <f t="shared" si="13"/>
        <v>0</v>
      </c>
      <c r="AR112" s="19">
        <f t="shared" si="14"/>
        <v>0</v>
      </c>
    </row>
    <row r="113" spans="1:44" x14ac:dyDescent="0.2">
      <c r="A113" s="16" t="s">
        <v>425</v>
      </c>
      <c r="B113" s="16" t="s">
        <v>814</v>
      </c>
      <c r="C113" s="16">
        <v>1230</v>
      </c>
      <c r="D113" s="17">
        <v>2550000</v>
      </c>
      <c r="E113" s="16" t="s">
        <v>973</v>
      </c>
      <c r="F113" s="16" t="s">
        <v>974</v>
      </c>
      <c r="G113" s="16" t="s">
        <v>428</v>
      </c>
      <c r="I113" s="16" t="s">
        <v>429</v>
      </c>
      <c r="J113" s="17">
        <v>2958466</v>
      </c>
      <c r="L113" s="16" t="s">
        <v>975</v>
      </c>
      <c r="M113" s="16" t="s">
        <v>976</v>
      </c>
      <c r="N113" s="16" t="s">
        <v>977</v>
      </c>
      <c r="O113" s="16" t="s">
        <v>399</v>
      </c>
      <c r="P113" s="16" t="s">
        <v>433</v>
      </c>
      <c r="Q113" s="16" t="s">
        <v>978</v>
      </c>
      <c r="R113" s="16" t="s">
        <v>979</v>
      </c>
      <c r="S113" s="16" t="s">
        <v>436</v>
      </c>
      <c r="W113" s="18">
        <v>44216</v>
      </c>
      <c r="X113" s="18">
        <v>44229</v>
      </c>
      <c r="AC113" s="19">
        <v>1591</v>
      </c>
      <c r="AD113" s="19">
        <v>75</v>
      </c>
      <c r="AE113" s="19">
        <f t="shared" si="12"/>
        <v>119325</v>
      </c>
      <c r="AF113" s="19">
        <v>1500</v>
      </c>
      <c r="AG113" s="19">
        <v>250</v>
      </c>
      <c r="AH113" s="19">
        <v>1</v>
      </c>
      <c r="AI113" s="19">
        <f t="shared" si="17"/>
        <v>375000</v>
      </c>
      <c r="AJ113" s="19">
        <f>SUM(AE113+AI113)</f>
        <v>494325</v>
      </c>
      <c r="AK113" s="19">
        <v>1591</v>
      </c>
      <c r="AL113" s="19">
        <v>75</v>
      </c>
      <c r="AM113" s="19">
        <f t="shared" si="15"/>
        <v>119325</v>
      </c>
      <c r="AN113" s="19">
        <v>1500</v>
      </c>
      <c r="AO113" s="19">
        <v>250</v>
      </c>
      <c r="AP113" s="19">
        <v>1</v>
      </c>
      <c r="AQ113" s="19">
        <f t="shared" si="13"/>
        <v>375000</v>
      </c>
      <c r="AR113" s="19">
        <f>SUM(AM113+AQ113+AQ114)</f>
        <v>1671435</v>
      </c>
    </row>
    <row r="114" spans="1:44" x14ac:dyDescent="0.2">
      <c r="D114" s="17"/>
      <c r="M114" s="16" t="s">
        <v>980</v>
      </c>
      <c r="AC114" s="19">
        <v>0</v>
      </c>
      <c r="AD114" s="19">
        <v>0</v>
      </c>
      <c r="AE114" s="19">
        <f t="shared" si="12"/>
        <v>0</v>
      </c>
      <c r="AF114" s="19">
        <v>0</v>
      </c>
      <c r="AG114" s="19">
        <v>0</v>
      </c>
      <c r="AH114" s="19">
        <v>0</v>
      </c>
      <c r="AI114" s="19">
        <f t="shared" si="17"/>
        <v>0</v>
      </c>
      <c r="AJ114" s="19">
        <f>SUM(AE114+AI114)</f>
        <v>0</v>
      </c>
      <c r="AK114" s="19">
        <v>0</v>
      </c>
      <c r="AL114" s="19">
        <v>0</v>
      </c>
      <c r="AM114" s="19">
        <f t="shared" si="15"/>
        <v>0</v>
      </c>
      <c r="AN114" s="19">
        <v>1177.1099999999999</v>
      </c>
      <c r="AO114" s="19">
        <v>500</v>
      </c>
      <c r="AP114" s="19">
        <v>2</v>
      </c>
      <c r="AQ114" s="19">
        <f t="shared" si="13"/>
        <v>1177110</v>
      </c>
      <c r="AR114" s="19">
        <v>0</v>
      </c>
    </row>
    <row r="115" spans="1:44" x14ac:dyDescent="0.2">
      <c r="A115" s="16" t="s">
        <v>425</v>
      </c>
      <c r="B115" s="16" t="s">
        <v>814</v>
      </c>
      <c r="C115" s="16">
        <v>1262</v>
      </c>
      <c r="D115" s="17">
        <v>733176</v>
      </c>
      <c r="E115" s="16" t="s">
        <v>981</v>
      </c>
      <c r="F115" s="16" t="s">
        <v>793</v>
      </c>
      <c r="G115" s="16" t="s">
        <v>428</v>
      </c>
      <c r="I115" s="16" t="s">
        <v>429</v>
      </c>
      <c r="J115" s="17">
        <v>1570000</v>
      </c>
      <c r="L115" s="16" t="s">
        <v>982</v>
      </c>
      <c r="M115" s="16" t="s">
        <v>983</v>
      </c>
      <c r="N115" s="16" t="s">
        <v>648</v>
      </c>
      <c r="O115" s="16" t="s">
        <v>391</v>
      </c>
      <c r="P115" s="16" t="s">
        <v>433</v>
      </c>
      <c r="Q115" s="16" t="s">
        <v>984</v>
      </c>
      <c r="R115" s="16" t="s">
        <v>793</v>
      </c>
      <c r="S115" s="16" t="s">
        <v>436</v>
      </c>
      <c r="W115" s="18">
        <v>44195</v>
      </c>
      <c r="X115" s="18">
        <v>44210</v>
      </c>
      <c r="AC115" s="19">
        <v>2500</v>
      </c>
      <c r="AD115" s="19">
        <v>75</v>
      </c>
      <c r="AE115" s="19">
        <f t="shared" ref="AE115:AE146" si="18">AC115*AD115</f>
        <v>187500</v>
      </c>
      <c r="AF115" s="19">
        <v>1410</v>
      </c>
      <c r="AG115" s="19">
        <v>262.5</v>
      </c>
      <c r="AH115" s="19">
        <v>1</v>
      </c>
      <c r="AI115" s="19">
        <f t="shared" ref="AI115:AI130" si="19">AF115*AG115*AH115</f>
        <v>370125</v>
      </c>
      <c r="AJ115" s="19">
        <f t="shared" ref="AJ115:AJ129" si="20">SUM(AE115+AI115)</f>
        <v>557625</v>
      </c>
      <c r="AK115" s="19">
        <v>2500</v>
      </c>
      <c r="AL115" s="19">
        <v>75</v>
      </c>
      <c r="AM115" s="19">
        <f t="shared" si="15"/>
        <v>187500</v>
      </c>
      <c r="AN115" s="19">
        <v>2500</v>
      </c>
      <c r="AO115" s="19">
        <v>500</v>
      </c>
      <c r="AP115" s="19">
        <v>1</v>
      </c>
      <c r="AQ115" s="19">
        <f t="shared" si="13"/>
        <v>1250000</v>
      </c>
      <c r="AR115" s="19">
        <f t="shared" si="14"/>
        <v>1437500</v>
      </c>
    </row>
    <row r="116" spans="1:44" x14ac:dyDescent="0.2">
      <c r="A116" s="16" t="s">
        <v>425</v>
      </c>
      <c r="B116" s="16" t="s">
        <v>814</v>
      </c>
      <c r="C116" s="16">
        <v>1266</v>
      </c>
      <c r="D116" s="17">
        <v>782000</v>
      </c>
      <c r="E116" s="16" t="s">
        <v>985</v>
      </c>
      <c r="F116" s="16" t="s">
        <v>986</v>
      </c>
      <c r="G116" s="16" t="s">
        <v>428</v>
      </c>
      <c r="I116" s="16" t="s">
        <v>429</v>
      </c>
      <c r="J116" s="17">
        <v>3456764</v>
      </c>
      <c r="L116" s="16" t="s">
        <v>987</v>
      </c>
      <c r="M116" s="16" t="s">
        <v>988</v>
      </c>
      <c r="N116" s="16" t="s">
        <v>484</v>
      </c>
      <c r="O116" s="16" t="s">
        <v>17</v>
      </c>
      <c r="P116" s="16" t="s">
        <v>433</v>
      </c>
      <c r="Q116" s="16" t="s">
        <v>989</v>
      </c>
      <c r="R116" s="16" t="s">
        <v>990</v>
      </c>
      <c r="S116" s="16" t="s">
        <v>436</v>
      </c>
      <c r="W116" s="18">
        <v>44280</v>
      </c>
      <c r="X116" s="18">
        <v>44308</v>
      </c>
      <c r="AC116" s="19">
        <v>0</v>
      </c>
      <c r="AD116" s="19">
        <v>0</v>
      </c>
      <c r="AE116" s="19">
        <f t="shared" si="18"/>
        <v>0</v>
      </c>
      <c r="AF116" s="19">
        <v>0</v>
      </c>
      <c r="AG116" s="19">
        <v>0</v>
      </c>
      <c r="AH116" s="19">
        <v>0</v>
      </c>
      <c r="AI116" s="19">
        <f t="shared" si="19"/>
        <v>0</v>
      </c>
      <c r="AJ116" s="19">
        <f t="shared" si="20"/>
        <v>0</v>
      </c>
      <c r="AK116" s="19">
        <v>0</v>
      </c>
      <c r="AL116" s="19">
        <v>0</v>
      </c>
      <c r="AM116" s="19">
        <f t="shared" si="15"/>
        <v>0</v>
      </c>
      <c r="AN116" s="19">
        <v>0</v>
      </c>
      <c r="AO116" s="19">
        <v>0</v>
      </c>
      <c r="AP116" s="19">
        <v>0</v>
      </c>
      <c r="AQ116" s="19">
        <f t="shared" si="13"/>
        <v>0</v>
      </c>
      <c r="AR116" s="19">
        <f t="shared" si="14"/>
        <v>0</v>
      </c>
    </row>
    <row r="117" spans="1:44" x14ac:dyDescent="0.2">
      <c r="A117" s="16" t="s">
        <v>425</v>
      </c>
      <c r="B117" s="16" t="s">
        <v>814</v>
      </c>
      <c r="C117" s="16">
        <v>1277</v>
      </c>
      <c r="D117" s="17">
        <v>1925997.38</v>
      </c>
      <c r="E117" s="16" t="s">
        <v>991</v>
      </c>
      <c r="F117" s="16" t="s">
        <v>992</v>
      </c>
      <c r="G117" s="16" t="s">
        <v>428</v>
      </c>
      <c r="I117" s="16" t="s">
        <v>429</v>
      </c>
      <c r="J117" s="17">
        <v>1500000</v>
      </c>
      <c r="L117" s="16" t="s">
        <v>993</v>
      </c>
      <c r="M117" s="16" t="s">
        <v>994</v>
      </c>
      <c r="N117" s="16" t="s">
        <v>995</v>
      </c>
      <c r="O117" s="16" t="s">
        <v>200</v>
      </c>
      <c r="P117" s="16" t="s">
        <v>433</v>
      </c>
      <c r="Q117" s="16" t="s">
        <v>996</v>
      </c>
      <c r="R117" s="16" t="s">
        <v>997</v>
      </c>
      <c r="S117" s="16" t="s">
        <v>436</v>
      </c>
      <c r="W117" s="18">
        <v>44227</v>
      </c>
      <c r="X117" s="18">
        <v>44227</v>
      </c>
      <c r="AC117" s="19">
        <v>0</v>
      </c>
      <c r="AD117" s="19">
        <v>0</v>
      </c>
      <c r="AE117" s="19">
        <f t="shared" si="18"/>
        <v>0</v>
      </c>
      <c r="AF117" s="19">
        <v>0</v>
      </c>
      <c r="AG117" s="19">
        <v>0</v>
      </c>
      <c r="AH117" s="19">
        <v>0</v>
      </c>
      <c r="AI117" s="19">
        <f t="shared" si="19"/>
        <v>0</v>
      </c>
      <c r="AJ117" s="19">
        <f t="shared" si="20"/>
        <v>0</v>
      </c>
      <c r="AK117" s="19">
        <v>3000</v>
      </c>
      <c r="AL117" s="19">
        <v>500</v>
      </c>
      <c r="AM117" s="19">
        <f t="shared" si="15"/>
        <v>1500000</v>
      </c>
      <c r="AN117" s="19">
        <v>0</v>
      </c>
      <c r="AO117" s="19">
        <v>0</v>
      </c>
      <c r="AP117" s="19">
        <v>0</v>
      </c>
      <c r="AQ117" s="19">
        <f t="shared" si="13"/>
        <v>0</v>
      </c>
      <c r="AR117" s="19">
        <f t="shared" si="14"/>
        <v>1500000</v>
      </c>
    </row>
    <row r="118" spans="1:44" x14ac:dyDescent="0.2">
      <c r="A118" s="16" t="s">
        <v>425</v>
      </c>
      <c r="B118" s="16" t="s">
        <v>814</v>
      </c>
      <c r="C118" s="16">
        <v>1286</v>
      </c>
      <c r="D118" s="17">
        <v>2162271.31</v>
      </c>
      <c r="E118" s="16" t="s">
        <v>998</v>
      </c>
      <c r="F118" s="16" t="s">
        <v>999</v>
      </c>
      <c r="G118" s="16" t="s">
        <v>428</v>
      </c>
      <c r="I118" s="16" t="s">
        <v>429</v>
      </c>
      <c r="J118" s="17">
        <v>510000</v>
      </c>
      <c r="L118" s="16" t="s">
        <v>1000</v>
      </c>
      <c r="M118" s="16">
        <v>144</v>
      </c>
      <c r="N118" s="16" t="s">
        <v>671</v>
      </c>
      <c r="O118" s="16" t="s">
        <v>168</v>
      </c>
      <c r="P118" s="16" t="s">
        <v>433</v>
      </c>
      <c r="Q118" s="16" t="s">
        <v>1001</v>
      </c>
      <c r="R118" s="16" t="s">
        <v>1002</v>
      </c>
      <c r="S118" s="16" t="s">
        <v>436</v>
      </c>
      <c r="W118" s="18">
        <v>44647</v>
      </c>
      <c r="X118" s="18">
        <v>44654</v>
      </c>
      <c r="AC118" s="19">
        <v>0</v>
      </c>
      <c r="AD118" s="19">
        <v>0</v>
      </c>
      <c r="AE118" s="19">
        <f t="shared" si="18"/>
        <v>0</v>
      </c>
      <c r="AF118" s="19">
        <v>0</v>
      </c>
      <c r="AG118" s="19">
        <v>0</v>
      </c>
      <c r="AH118" s="19">
        <v>0</v>
      </c>
      <c r="AI118" s="19">
        <f t="shared" si="19"/>
        <v>0</v>
      </c>
      <c r="AJ118" s="19">
        <f t="shared" si="20"/>
        <v>0</v>
      </c>
      <c r="AK118" s="19">
        <v>0</v>
      </c>
      <c r="AL118" s="19">
        <v>0</v>
      </c>
      <c r="AM118" s="19">
        <f t="shared" si="15"/>
        <v>0</v>
      </c>
      <c r="AN118" s="19">
        <v>0</v>
      </c>
      <c r="AO118" s="19">
        <v>0</v>
      </c>
      <c r="AP118" s="19">
        <v>0</v>
      </c>
      <c r="AQ118" s="19">
        <f t="shared" si="13"/>
        <v>0</v>
      </c>
      <c r="AR118" s="19">
        <f t="shared" si="14"/>
        <v>0</v>
      </c>
    </row>
    <row r="119" spans="1:44" x14ac:dyDescent="0.2">
      <c r="A119" s="16" t="s">
        <v>425</v>
      </c>
      <c r="B119" s="16" t="s">
        <v>814</v>
      </c>
      <c r="C119" s="16">
        <v>1293</v>
      </c>
      <c r="D119" s="17">
        <v>2999998</v>
      </c>
      <c r="E119" s="16" t="s">
        <v>1003</v>
      </c>
      <c r="F119" s="16" t="s">
        <v>1004</v>
      </c>
      <c r="G119" s="16" t="s">
        <v>428</v>
      </c>
      <c r="I119" s="16" t="s">
        <v>429</v>
      </c>
      <c r="J119" s="17">
        <v>1380000</v>
      </c>
      <c r="L119" s="16" t="s">
        <v>1005</v>
      </c>
      <c r="M119" s="16" t="s">
        <v>1006</v>
      </c>
      <c r="N119" s="16" t="s">
        <v>1007</v>
      </c>
      <c r="O119" s="16" t="s">
        <v>128</v>
      </c>
      <c r="P119" s="16" t="s">
        <v>433</v>
      </c>
      <c r="Q119" s="16" t="s">
        <v>1008</v>
      </c>
      <c r="R119" s="16" t="s">
        <v>1009</v>
      </c>
      <c r="S119" s="16" t="s">
        <v>436</v>
      </c>
      <c r="W119" s="18">
        <v>44227</v>
      </c>
      <c r="X119" s="18">
        <v>44242</v>
      </c>
      <c r="AC119" s="19">
        <v>0</v>
      </c>
      <c r="AD119" s="19">
        <v>0</v>
      </c>
      <c r="AE119" s="19">
        <f t="shared" si="18"/>
        <v>0</v>
      </c>
      <c r="AF119" s="19">
        <v>0</v>
      </c>
      <c r="AG119" s="19">
        <v>0</v>
      </c>
      <c r="AH119" s="19">
        <v>0</v>
      </c>
      <c r="AI119" s="19">
        <f t="shared" si="19"/>
        <v>0</v>
      </c>
      <c r="AJ119" s="19">
        <f t="shared" si="20"/>
        <v>0</v>
      </c>
      <c r="AK119" s="19">
        <v>5526.18</v>
      </c>
      <c r="AL119" s="19">
        <v>75</v>
      </c>
      <c r="AM119" s="19">
        <f t="shared" si="15"/>
        <v>414463.5</v>
      </c>
      <c r="AN119" s="19">
        <v>0</v>
      </c>
      <c r="AO119" s="19">
        <v>0</v>
      </c>
      <c r="AP119" s="19">
        <v>0</v>
      </c>
      <c r="AQ119" s="19">
        <f t="shared" si="13"/>
        <v>0</v>
      </c>
      <c r="AR119" s="19">
        <f t="shared" si="14"/>
        <v>414463.5</v>
      </c>
    </row>
    <row r="120" spans="1:44" x14ac:dyDescent="0.2">
      <c r="A120" s="16" t="s">
        <v>425</v>
      </c>
      <c r="B120" s="16" t="s">
        <v>814</v>
      </c>
      <c r="C120" s="16">
        <v>24046</v>
      </c>
      <c r="D120" s="17">
        <v>4000000</v>
      </c>
      <c r="E120" s="16" t="s">
        <v>1010</v>
      </c>
      <c r="F120" s="16" t="s">
        <v>1011</v>
      </c>
      <c r="G120" s="16" t="s">
        <v>428</v>
      </c>
      <c r="I120" s="16" t="s">
        <v>429</v>
      </c>
      <c r="J120" s="17">
        <v>3007000</v>
      </c>
      <c r="L120" s="16" t="s">
        <v>1012</v>
      </c>
      <c r="M120" s="16">
        <v>177</v>
      </c>
      <c r="N120" s="16" t="s">
        <v>1013</v>
      </c>
      <c r="O120" s="16" t="s">
        <v>168</v>
      </c>
      <c r="P120" s="16" t="s">
        <v>433</v>
      </c>
      <c r="Q120" s="16" t="s">
        <v>1014</v>
      </c>
      <c r="R120" s="16" t="s">
        <v>1015</v>
      </c>
      <c r="S120" s="16" t="s">
        <v>436</v>
      </c>
      <c r="W120" s="18">
        <v>44921</v>
      </c>
      <c r="X120" s="18">
        <v>44955</v>
      </c>
      <c r="AC120" s="19">
        <v>3465.45</v>
      </c>
      <c r="AD120" s="19">
        <v>150</v>
      </c>
      <c r="AE120" s="19">
        <f t="shared" si="18"/>
        <v>519817.5</v>
      </c>
      <c r="AF120" s="19">
        <v>3007</v>
      </c>
      <c r="AG120" s="19">
        <v>350</v>
      </c>
      <c r="AH120" s="19">
        <v>2</v>
      </c>
      <c r="AI120" s="19">
        <f t="shared" si="19"/>
        <v>2104900</v>
      </c>
      <c r="AJ120" s="19">
        <f t="shared" si="20"/>
        <v>2624717.5</v>
      </c>
      <c r="AK120" s="19">
        <v>3465.45</v>
      </c>
      <c r="AL120" s="19">
        <v>150</v>
      </c>
      <c r="AM120" s="19">
        <f t="shared" si="15"/>
        <v>519817.5</v>
      </c>
      <c r="AN120" s="19">
        <v>3007</v>
      </c>
      <c r="AO120" s="19">
        <v>500</v>
      </c>
      <c r="AP120" s="19">
        <v>2</v>
      </c>
      <c r="AQ120" s="19">
        <f t="shared" si="13"/>
        <v>3007000</v>
      </c>
      <c r="AR120" s="19">
        <f t="shared" si="14"/>
        <v>3526817.5</v>
      </c>
    </row>
    <row r="121" spans="1:44" x14ac:dyDescent="0.2">
      <c r="A121" s="16" t="s">
        <v>425</v>
      </c>
      <c r="B121" s="16" t="s">
        <v>814</v>
      </c>
      <c r="C121" s="16">
        <v>24080</v>
      </c>
      <c r="D121" s="17">
        <v>2000000</v>
      </c>
      <c r="E121" s="16" t="s">
        <v>1016</v>
      </c>
      <c r="F121" s="16" t="s">
        <v>1017</v>
      </c>
      <c r="G121" s="16" t="s">
        <v>428</v>
      </c>
      <c r="I121" s="16" t="s">
        <v>429</v>
      </c>
      <c r="J121" s="17">
        <v>2114520</v>
      </c>
      <c r="L121" s="16" t="s">
        <v>1018</v>
      </c>
      <c r="M121" s="16" t="s">
        <v>1019</v>
      </c>
      <c r="N121" s="16" t="s">
        <v>1020</v>
      </c>
      <c r="O121" s="16" t="s">
        <v>256</v>
      </c>
      <c r="P121" s="16" t="s">
        <v>433</v>
      </c>
      <c r="Q121" s="16" t="s">
        <v>1021</v>
      </c>
      <c r="R121" s="16" t="s">
        <v>1022</v>
      </c>
      <c r="S121" s="16" t="s">
        <v>436</v>
      </c>
      <c r="W121" s="18">
        <v>44251</v>
      </c>
      <c r="X121" s="18">
        <v>44265</v>
      </c>
      <c r="AC121" s="19">
        <v>0</v>
      </c>
      <c r="AD121" s="19">
        <v>0</v>
      </c>
      <c r="AE121" s="19">
        <f t="shared" si="18"/>
        <v>0</v>
      </c>
      <c r="AF121" s="19">
        <v>0</v>
      </c>
      <c r="AG121" s="19">
        <v>0</v>
      </c>
      <c r="AH121" s="19">
        <v>0</v>
      </c>
      <c r="AI121" s="19">
        <f t="shared" si="19"/>
        <v>0</v>
      </c>
      <c r="AJ121" s="19">
        <f t="shared" si="20"/>
        <v>0</v>
      </c>
      <c r="AK121" s="19">
        <v>8458.08</v>
      </c>
      <c r="AL121" s="19">
        <v>150</v>
      </c>
      <c r="AM121" s="19">
        <f t="shared" si="15"/>
        <v>1268712</v>
      </c>
      <c r="AN121" s="19">
        <v>0</v>
      </c>
      <c r="AO121" s="19">
        <v>0</v>
      </c>
      <c r="AP121" s="19">
        <v>0</v>
      </c>
      <c r="AQ121" s="19">
        <f t="shared" si="13"/>
        <v>0</v>
      </c>
      <c r="AR121" s="19">
        <f t="shared" si="14"/>
        <v>1268712</v>
      </c>
    </row>
    <row r="122" spans="1:44" x14ac:dyDescent="0.2">
      <c r="A122" s="16" t="s">
        <v>425</v>
      </c>
      <c r="B122" s="16" t="s">
        <v>814</v>
      </c>
      <c r="C122" s="16">
        <v>24237</v>
      </c>
      <c r="D122" s="17">
        <v>4000000</v>
      </c>
      <c r="E122" s="16" t="s">
        <v>1023</v>
      </c>
      <c r="F122" s="16" t="s">
        <v>1024</v>
      </c>
      <c r="G122" s="16" t="s">
        <v>428</v>
      </c>
      <c r="I122" s="16" t="s">
        <v>429</v>
      </c>
      <c r="J122" s="17">
        <v>5915000</v>
      </c>
      <c r="L122" s="16" t="s">
        <v>1025</v>
      </c>
      <c r="M122" s="16" t="s">
        <v>1026</v>
      </c>
      <c r="N122" s="16" t="s">
        <v>791</v>
      </c>
      <c r="O122" s="16" t="s">
        <v>269</v>
      </c>
      <c r="P122" s="16" t="s">
        <v>433</v>
      </c>
      <c r="Q122" s="16" t="s">
        <v>1027</v>
      </c>
      <c r="R122" s="16" t="s">
        <v>1024</v>
      </c>
      <c r="S122" s="16" t="s">
        <v>436</v>
      </c>
      <c r="W122" s="18">
        <v>44250</v>
      </c>
      <c r="X122" s="18">
        <v>44258</v>
      </c>
      <c r="AC122" s="19">
        <v>2275</v>
      </c>
      <c r="AD122" s="19">
        <v>500</v>
      </c>
      <c r="AE122" s="19">
        <f t="shared" si="18"/>
        <v>1137500</v>
      </c>
      <c r="AF122" s="19">
        <v>2275</v>
      </c>
      <c r="AG122" s="19">
        <v>200</v>
      </c>
      <c r="AH122" s="19">
        <v>1</v>
      </c>
      <c r="AI122" s="19">
        <f t="shared" si="19"/>
        <v>455000</v>
      </c>
      <c r="AJ122" s="19">
        <f t="shared" si="20"/>
        <v>1592500</v>
      </c>
      <c r="AK122" s="19">
        <v>2275</v>
      </c>
      <c r="AL122" s="19">
        <v>500</v>
      </c>
      <c r="AM122" s="19">
        <f t="shared" si="15"/>
        <v>1137500</v>
      </c>
      <c r="AN122" s="19">
        <v>2275</v>
      </c>
      <c r="AO122" s="19">
        <v>800</v>
      </c>
      <c r="AP122" s="19">
        <v>2</v>
      </c>
      <c r="AQ122" s="19">
        <f t="shared" si="13"/>
        <v>3640000</v>
      </c>
      <c r="AR122" s="19">
        <f t="shared" si="14"/>
        <v>4777500</v>
      </c>
    </row>
    <row r="123" spans="1:44" x14ac:dyDescent="0.2">
      <c r="A123" s="16" t="s">
        <v>425</v>
      </c>
      <c r="B123" s="16" t="s">
        <v>814</v>
      </c>
      <c r="C123" s="16">
        <v>24237</v>
      </c>
      <c r="D123" s="17">
        <v>4000000</v>
      </c>
      <c r="E123" s="16" t="s">
        <v>1023</v>
      </c>
      <c r="F123" s="16" t="s">
        <v>1024</v>
      </c>
      <c r="G123" s="16" t="s">
        <v>428</v>
      </c>
      <c r="I123" s="16" t="s">
        <v>429</v>
      </c>
      <c r="L123" s="16" t="s">
        <v>1028</v>
      </c>
      <c r="M123" s="16" t="s">
        <v>1029</v>
      </c>
      <c r="N123" s="16" t="s">
        <v>791</v>
      </c>
      <c r="O123" s="16" t="s">
        <v>269</v>
      </c>
      <c r="P123" s="16" t="s">
        <v>433</v>
      </c>
      <c r="Q123" s="16" t="s">
        <v>1027</v>
      </c>
      <c r="R123" s="16" t="s">
        <v>1024</v>
      </c>
      <c r="S123" s="16" t="s">
        <v>436</v>
      </c>
      <c r="W123" s="18">
        <v>44250</v>
      </c>
      <c r="X123" s="18">
        <v>44258</v>
      </c>
      <c r="AC123" s="19">
        <v>2275</v>
      </c>
      <c r="AD123" s="19">
        <v>500</v>
      </c>
      <c r="AE123" s="19">
        <f t="shared" si="18"/>
        <v>1137500</v>
      </c>
      <c r="AF123" s="19">
        <v>2275</v>
      </c>
      <c r="AG123" s="19">
        <v>200</v>
      </c>
      <c r="AH123" s="19">
        <v>1</v>
      </c>
      <c r="AI123" s="19">
        <f t="shared" si="19"/>
        <v>455000</v>
      </c>
      <c r="AJ123" s="19">
        <f t="shared" si="20"/>
        <v>1592500</v>
      </c>
      <c r="AK123" s="19">
        <v>2275</v>
      </c>
      <c r="AL123" s="19">
        <v>500</v>
      </c>
      <c r="AM123" s="19">
        <f t="shared" si="15"/>
        <v>1137500</v>
      </c>
      <c r="AN123" s="19">
        <v>2275</v>
      </c>
      <c r="AO123" s="19">
        <v>800</v>
      </c>
      <c r="AP123" s="19">
        <v>2</v>
      </c>
      <c r="AQ123" s="19">
        <f t="shared" si="13"/>
        <v>3640000</v>
      </c>
      <c r="AR123" s="19">
        <f t="shared" si="14"/>
        <v>4777500</v>
      </c>
    </row>
    <row r="124" spans="1:44" x14ac:dyDescent="0.2">
      <c r="A124" s="16" t="s">
        <v>425</v>
      </c>
      <c r="B124" s="16" t="s">
        <v>814</v>
      </c>
      <c r="C124" s="16">
        <v>24344</v>
      </c>
      <c r="D124" s="17">
        <v>2000000</v>
      </c>
      <c r="E124" s="16" t="s">
        <v>1030</v>
      </c>
      <c r="F124" s="16" t="s">
        <v>1031</v>
      </c>
      <c r="G124" s="16" t="s">
        <v>428</v>
      </c>
      <c r="I124" s="16" t="s">
        <v>429</v>
      </c>
      <c r="J124" s="17">
        <v>1542000</v>
      </c>
      <c r="L124" s="16" t="s">
        <v>1032</v>
      </c>
      <c r="M124" s="16" t="s">
        <v>1033</v>
      </c>
      <c r="N124" s="16" t="s">
        <v>819</v>
      </c>
      <c r="O124" s="16" t="s">
        <v>1034</v>
      </c>
      <c r="P124" s="16" t="s">
        <v>433</v>
      </c>
      <c r="Q124" s="16" t="s">
        <v>1035</v>
      </c>
      <c r="R124" s="16" t="s">
        <v>1036</v>
      </c>
      <c r="S124" s="16" t="s">
        <v>436</v>
      </c>
      <c r="W124" s="18">
        <v>44313</v>
      </c>
      <c r="X124" s="18">
        <v>44441</v>
      </c>
      <c r="AC124" s="19">
        <v>0</v>
      </c>
      <c r="AD124" s="19">
        <v>0</v>
      </c>
      <c r="AE124" s="19">
        <f t="shared" si="18"/>
        <v>0</v>
      </c>
      <c r="AF124" s="19">
        <v>0</v>
      </c>
      <c r="AG124" s="19">
        <v>0</v>
      </c>
      <c r="AH124" s="19">
        <v>0</v>
      </c>
      <c r="AI124" s="19">
        <f t="shared" si="19"/>
        <v>0</v>
      </c>
      <c r="AJ124" s="19">
        <f t="shared" si="20"/>
        <v>0</v>
      </c>
      <c r="AK124" s="19">
        <v>3580.74</v>
      </c>
      <c r="AL124" s="19">
        <v>300</v>
      </c>
      <c r="AM124" s="19">
        <f t="shared" si="15"/>
        <v>1074222</v>
      </c>
      <c r="AN124" s="19">
        <v>0</v>
      </c>
      <c r="AO124" s="19">
        <v>0</v>
      </c>
      <c r="AP124" s="19">
        <v>0</v>
      </c>
      <c r="AQ124" s="19">
        <f t="shared" si="13"/>
        <v>0</v>
      </c>
      <c r="AR124" s="19">
        <f t="shared" si="14"/>
        <v>1074222</v>
      </c>
    </row>
    <row r="125" spans="1:44" x14ac:dyDescent="0.2">
      <c r="A125" s="16" t="s">
        <v>425</v>
      </c>
      <c r="B125" s="16" t="s">
        <v>814</v>
      </c>
      <c r="C125" s="16">
        <v>24349</v>
      </c>
      <c r="D125" s="17">
        <v>1469966</v>
      </c>
      <c r="E125" s="16" t="s">
        <v>1037</v>
      </c>
      <c r="F125" s="16" t="s">
        <v>1038</v>
      </c>
      <c r="G125" s="16" t="s">
        <v>428</v>
      </c>
      <c r="I125" s="16" t="s">
        <v>429</v>
      </c>
      <c r="J125" s="17">
        <v>1600000</v>
      </c>
      <c r="W125" s="18" t="s">
        <v>570</v>
      </c>
      <c r="AC125" s="19">
        <v>0</v>
      </c>
      <c r="AD125" s="19">
        <v>0</v>
      </c>
      <c r="AE125" s="19">
        <f t="shared" si="18"/>
        <v>0</v>
      </c>
      <c r="AF125" s="19">
        <v>0</v>
      </c>
      <c r="AG125" s="19">
        <v>0</v>
      </c>
      <c r="AH125" s="19">
        <v>0</v>
      </c>
      <c r="AI125" s="19">
        <f t="shared" si="19"/>
        <v>0</v>
      </c>
      <c r="AJ125" s="19">
        <f t="shared" si="20"/>
        <v>0</v>
      </c>
      <c r="AK125" s="19">
        <v>0</v>
      </c>
      <c r="AL125" s="19">
        <v>0</v>
      </c>
      <c r="AM125" s="19">
        <f t="shared" si="15"/>
        <v>0</v>
      </c>
      <c r="AN125" s="19">
        <v>0</v>
      </c>
      <c r="AO125" s="19">
        <v>0</v>
      </c>
      <c r="AP125" s="19">
        <v>0</v>
      </c>
      <c r="AQ125" s="19">
        <f t="shared" si="13"/>
        <v>0</v>
      </c>
      <c r="AR125" s="19">
        <f t="shared" si="14"/>
        <v>0</v>
      </c>
    </row>
    <row r="126" spans="1:44" x14ac:dyDescent="0.2">
      <c r="A126" s="16" t="s">
        <v>425</v>
      </c>
      <c r="B126" s="16" t="s">
        <v>814</v>
      </c>
      <c r="C126" s="16">
        <v>24481</v>
      </c>
      <c r="D126" s="17">
        <v>1700000</v>
      </c>
      <c r="E126" s="16" t="s">
        <v>1039</v>
      </c>
      <c r="F126" s="16" t="s">
        <v>65</v>
      </c>
      <c r="G126" s="16" t="s">
        <v>428</v>
      </c>
      <c r="I126" s="16" t="s">
        <v>1040</v>
      </c>
      <c r="J126" s="17">
        <v>6903600</v>
      </c>
      <c r="L126" s="16" t="s">
        <v>1041</v>
      </c>
      <c r="M126" s="16" t="s">
        <v>1042</v>
      </c>
      <c r="N126" s="16" t="s">
        <v>484</v>
      </c>
      <c r="O126" s="16" t="s">
        <v>17</v>
      </c>
      <c r="P126" s="16" t="s">
        <v>433</v>
      </c>
      <c r="Q126" s="16" t="s">
        <v>1043</v>
      </c>
      <c r="R126" s="16" t="s">
        <v>1044</v>
      </c>
      <c r="S126" s="16" t="s">
        <v>436</v>
      </c>
      <c r="W126" s="18">
        <v>44294</v>
      </c>
      <c r="X126" s="18">
        <v>44304</v>
      </c>
      <c r="AC126" s="19">
        <v>1944</v>
      </c>
      <c r="AD126" s="19">
        <v>500</v>
      </c>
      <c r="AE126" s="19">
        <f t="shared" si="18"/>
        <v>972000</v>
      </c>
      <c r="AF126" s="19">
        <v>1944</v>
      </c>
      <c r="AG126" s="19">
        <v>600</v>
      </c>
      <c r="AH126" s="19">
        <v>3</v>
      </c>
      <c r="AI126" s="19">
        <f t="shared" si="19"/>
        <v>3499200</v>
      </c>
      <c r="AJ126" s="19">
        <f t="shared" si="20"/>
        <v>4471200</v>
      </c>
      <c r="AK126" s="19">
        <v>1944</v>
      </c>
      <c r="AL126" s="19">
        <v>500</v>
      </c>
      <c r="AM126" s="19">
        <f t="shared" si="15"/>
        <v>972000</v>
      </c>
      <c r="AN126" s="19">
        <v>1944</v>
      </c>
      <c r="AO126" s="19">
        <v>800</v>
      </c>
      <c r="AP126" s="19">
        <v>3</v>
      </c>
      <c r="AQ126" s="19">
        <f t="shared" si="13"/>
        <v>4665600</v>
      </c>
      <c r="AR126" s="19">
        <f t="shared" si="14"/>
        <v>5637600</v>
      </c>
    </row>
    <row r="127" spans="1:44" x14ac:dyDescent="0.2">
      <c r="A127" s="16" t="s">
        <v>535</v>
      </c>
      <c r="B127" s="16" t="s">
        <v>814</v>
      </c>
      <c r="C127" s="16">
        <v>24541</v>
      </c>
      <c r="D127" s="17">
        <v>1620262.6</v>
      </c>
      <c r="E127" s="16" t="s">
        <v>1045</v>
      </c>
      <c r="F127" s="16" t="s">
        <v>1046</v>
      </c>
      <c r="G127" s="16" t="s">
        <v>428</v>
      </c>
      <c r="I127" s="16" t="s">
        <v>1040</v>
      </c>
      <c r="L127" s="16" t="s">
        <v>1047</v>
      </c>
      <c r="M127" s="16" t="s">
        <v>1048</v>
      </c>
      <c r="N127" s="16" t="s">
        <v>1049</v>
      </c>
      <c r="O127" s="16" t="s">
        <v>351</v>
      </c>
      <c r="P127" s="16" t="s">
        <v>433</v>
      </c>
      <c r="Q127" s="16" t="s">
        <v>1050</v>
      </c>
      <c r="R127" s="16" t="s">
        <v>1051</v>
      </c>
      <c r="S127" s="16" t="s">
        <v>436</v>
      </c>
      <c r="W127" s="18">
        <v>44531</v>
      </c>
      <c r="X127" s="18">
        <v>44544</v>
      </c>
      <c r="AC127" s="19">
        <v>1286.25</v>
      </c>
      <c r="AD127" s="19">
        <v>75</v>
      </c>
      <c r="AE127" s="19">
        <f t="shared" si="18"/>
        <v>96468.75</v>
      </c>
      <c r="AF127" s="19">
        <v>900</v>
      </c>
      <c r="AG127" s="19">
        <v>500</v>
      </c>
      <c r="AH127" s="19">
        <v>1</v>
      </c>
      <c r="AI127" s="19">
        <f t="shared" si="19"/>
        <v>450000</v>
      </c>
      <c r="AJ127" s="19">
        <f t="shared" si="20"/>
        <v>546468.75</v>
      </c>
      <c r="AK127" s="19">
        <v>1286.25</v>
      </c>
      <c r="AL127" s="19">
        <v>75</v>
      </c>
      <c r="AM127" s="19">
        <f t="shared" si="15"/>
        <v>96468.75</v>
      </c>
      <c r="AN127" s="19">
        <v>900</v>
      </c>
      <c r="AO127" s="19">
        <v>500</v>
      </c>
      <c r="AP127" s="19">
        <v>1</v>
      </c>
      <c r="AQ127" s="19">
        <f t="shared" si="13"/>
        <v>450000</v>
      </c>
      <c r="AR127" s="19">
        <f t="shared" si="14"/>
        <v>546468.75</v>
      </c>
    </row>
    <row r="128" spans="1:44" x14ac:dyDescent="0.2">
      <c r="A128" s="16" t="s">
        <v>425</v>
      </c>
      <c r="B128" s="16" t="s">
        <v>814</v>
      </c>
      <c r="C128" s="16">
        <v>24541</v>
      </c>
      <c r="D128" s="17">
        <v>1620262.6</v>
      </c>
      <c r="E128" s="16" t="s">
        <v>1045</v>
      </c>
      <c r="F128" s="16" t="s">
        <v>1046</v>
      </c>
      <c r="G128" s="16" t="s">
        <v>428</v>
      </c>
      <c r="I128" s="16" t="s">
        <v>1040</v>
      </c>
      <c r="J128" s="17">
        <v>1350187.5</v>
      </c>
      <c r="L128" s="16" t="s">
        <v>1052</v>
      </c>
      <c r="M128" s="16">
        <v>36161</v>
      </c>
      <c r="N128" s="16" t="s">
        <v>1049</v>
      </c>
      <c r="O128" s="16" t="s">
        <v>351</v>
      </c>
      <c r="P128" s="16" t="s">
        <v>433</v>
      </c>
      <c r="Q128" s="16" t="s">
        <v>1053</v>
      </c>
      <c r="R128" s="16" t="s">
        <v>1046</v>
      </c>
      <c r="S128" s="16" t="s">
        <v>436</v>
      </c>
      <c r="W128" s="18">
        <v>44628</v>
      </c>
      <c r="X128" s="18">
        <v>44635</v>
      </c>
      <c r="AC128" s="19">
        <v>2557.38</v>
      </c>
      <c r="AD128" s="19">
        <v>75</v>
      </c>
      <c r="AE128" s="19">
        <f t="shared" si="18"/>
        <v>191803.5</v>
      </c>
      <c r="AF128" s="19">
        <v>1800</v>
      </c>
      <c r="AG128" s="19">
        <v>500</v>
      </c>
      <c r="AH128" s="19">
        <v>1</v>
      </c>
      <c r="AI128" s="19">
        <f t="shared" si="19"/>
        <v>900000</v>
      </c>
      <c r="AJ128" s="19">
        <f t="shared" si="20"/>
        <v>1091803.5</v>
      </c>
      <c r="AK128" s="19">
        <v>2557.38</v>
      </c>
      <c r="AL128" s="19">
        <v>75</v>
      </c>
      <c r="AM128" s="19">
        <f t="shared" si="15"/>
        <v>191803.5</v>
      </c>
      <c r="AN128" s="19">
        <v>1800</v>
      </c>
      <c r="AO128" s="19">
        <v>500</v>
      </c>
      <c r="AP128" s="19">
        <v>1</v>
      </c>
      <c r="AQ128" s="19">
        <f t="shared" si="13"/>
        <v>900000</v>
      </c>
      <c r="AR128" s="19">
        <f t="shared" si="14"/>
        <v>1091803.5</v>
      </c>
    </row>
    <row r="129" spans="1:44" x14ac:dyDescent="0.2">
      <c r="A129" s="16" t="s">
        <v>535</v>
      </c>
      <c r="B129" s="16" t="s">
        <v>814</v>
      </c>
      <c r="C129" s="16">
        <v>24543</v>
      </c>
      <c r="D129" s="17">
        <v>754000</v>
      </c>
      <c r="E129" s="16" t="s">
        <v>1054</v>
      </c>
      <c r="F129" s="16" t="s">
        <v>1055</v>
      </c>
      <c r="G129" s="16" t="s">
        <v>428</v>
      </c>
      <c r="I129" s="16" t="s">
        <v>1040</v>
      </c>
      <c r="J129" s="17">
        <v>5496000</v>
      </c>
      <c r="L129" s="16" t="s">
        <v>1056</v>
      </c>
      <c r="M129" s="16">
        <v>153</v>
      </c>
      <c r="N129" s="16" t="s">
        <v>1057</v>
      </c>
      <c r="O129" s="16" t="s">
        <v>168</v>
      </c>
      <c r="P129" s="16" t="s">
        <v>433</v>
      </c>
      <c r="Q129" s="16" t="s">
        <v>1058</v>
      </c>
      <c r="R129" s="16" t="s">
        <v>181</v>
      </c>
      <c r="S129" s="16" t="s">
        <v>436</v>
      </c>
      <c r="W129" s="18">
        <v>44423</v>
      </c>
      <c r="X129" s="18">
        <v>44423</v>
      </c>
      <c r="AC129" s="19">
        <v>0</v>
      </c>
      <c r="AD129" s="19">
        <v>0</v>
      </c>
      <c r="AE129" s="19">
        <f t="shared" si="18"/>
        <v>0</v>
      </c>
      <c r="AF129" s="19">
        <v>0</v>
      </c>
      <c r="AG129" s="19">
        <v>0</v>
      </c>
      <c r="AH129" s="19">
        <v>0</v>
      </c>
      <c r="AI129" s="19">
        <f t="shared" si="19"/>
        <v>0</v>
      </c>
      <c r="AJ129" s="19">
        <f t="shared" si="20"/>
        <v>0</v>
      </c>
      <c r="AK129" s="19">
        <v>0</v>
      </c>
      <c r="AL129" s="19">
        <v>0</v>
      </c>
      <c r="AM129" s="19">
        <f t="shared" si="15"/>
        <v>0</v>
      </c>
      <c r="AN129" s="19">
        <v>0</v>
      </c>
      <c r="AO129" s="19">
        <v>0</v>
      </c>
      <c r="AP129" s="19">
        <v>0</v>
      </c>
      <c r="AQ129" s="19">
        <f t="shared" si="13"/>
        <v>0</v>
      </c>
      <c r="AR129" s="19">
        <f t="shared" si="14"/>
        <v>0</v>
      </c>
    </row>
    <row r="130" spans="1:44" x14ac:dyDescent="0.2">
      <c r="A130" s="16" t="s">
        <v>535</v>
      </c>
      <c r="B130" s="26" t="s">
        <v>814</v>
      </c>
      <c r="C130" s="25">
        <v>24593</v>
      </c>
      <c r="D130" s="17">
        <v>3708000</v>
      </c>
      <c r="E130" s="16" t="s">
        <v>1059</v>
      </c>
      <c r="F130" s="16" t="s">
        <v>1060</v>
      </c>
      <c r="G130" s="16" t="s">
        <v>428</v>
      </c>
      <c r="I130" s="16" t="s">
        <v>429</v>
      </c>
      <c r="J130" s="17">
        <v>6736800</v>
      </c>
      <c r="L130" s="16" t="s">
        <v>1061</v>
      </c>
      <c r="M130" s="16">
        <v>640</v>
      </c>
      <c r="N130" s="16" t="s">
        <v>831</v>
      </c>
      <c r="O130" s="16" t="s">
        <v>1062</v>
      </c>
      <c r="P130" s="16" t="s">
        <v>583</v>
      </c>
      <c r="Q130" s="16" t="s">
        <v>1063</v>
      </c>
      <c r="R130" s="16" t="s">
        <v>1060</v>
      </c>
      <c r="S130" s="16" t="s">
        <v>563</v>
      </c>
      <c r="W130" s="18">
        <v>44378</v>
      </c>
      <c r="X130" s="18">
        <v>44392</v>
      </c>
      <c r="AC130" s="24">
        <v>2880</v>
      </c>
      <c r="AD130" s="24">
        <v>500</v>
      </c>
      <c r="AE130" s="24">
        <f>AC130*AD130</f>
        <v>1440000</v>
      </c>
      <c r="AF130" s="24">
        <v>1749</v>
      </c>
      <c r="AG130" s="19">
        <v>700</v>
      </c>
      <c r="AH130" s="19">
        <v>1</v>
      </c>
      <c r="AI130" s="19">
        <f t="shared" si="19"/>
        <v>1224300</v>
      </c>
      <c r="AJ130" s="24">
        <f>SUM(AE130+AI130+AI131+AI132+AI133)</f>
        <v>6162300</v>
      </c>
      <c r="AK130" s="24">
        <v>2880</v>
      </c>
      <c r="AL130" s="24">
        <v>500</v>
      </c>
      <c r="AM130" s="24">
        <f t="shared" si="15"/>
        <v>1440000</v>
      </c>
      <c r="AN130" s="24">
        <v>1749</v>
      </c>
      <c r="AO130" s="24">
        <v>800</v>
      </c>
      <c r="AP130" s="24">
        <v>4</v>
      </c>
      <c r="AQ130" s="24">
        <f t="shared" si="13"/>
        <v>5596800</v>
      </c>
      <c r="AR130" s="24">
        <f t="shared" si="14"/>
        <v>7036800</v>
      </c>
    </row>
    <row r="131" spans="1:44" x14ac:dyDescent="0.2">
      <c r="B131" s="26"/>
      <c r="C131" s="25"/>
      <c r="D131" s="17"/>
      <c r="AC131" s="24"/>
      <c r="AD131" s="24">
        <v>600</v>
      </c>
      <c r="AE131" s="24">
        <f>AC130*AD131</f>
        <v>1728000</v>
      </c>
      <c r="AF131" s="24"/>
      <c r="AG131" s="19">
        <v>600</v>
      </c>
      <c r="AH131" s="19">
        <v>1</v>
      </c>
      <c r="AI131" s="19">
        <f>AF130*AG131*AH131</f>
        <v>1049400</v>
      </c>
      <c r="AJ131" s="24"/>
      <c r="AK131" s="24"/>
      <c r="AL131" s="24"/>
      <c r="AM131" s="24"/>
      <c r="AN131" s="24"/>
      <c r="AO131" s="24"/>
      <c r="AP131" s="24"/>
      <c r="AQ131" s="24"/>
      <c r="AR131" s="24"/>
    </row>
    <row r="132" spans="1:44" x14ac:dyDescent="0.2">
      <c r="B132" s="26"/>
      <c r="C132" s="25"/>
      <c r="D132" s="17"/>
      <c r="AC132" s="24"/>
      <c r="AD132" s="24">
        <v>700</v>
      </c>
      <c r="AE132" s="24">
        <f>AC130*AD132</f>
        <v>2016000</v>
      </c>
      <c r="AF132" s="24"/>
      <c r="AG132" s="19">
        <v>700</v>
      </c>
      <c r="AH132" s="19">
        <v>1</v>
      </c>
      <c r="AI132" s="19">
        <f>AF130*AG132*AH132</f>
        <v>1224300</v>
      </c>
      <c r="AJ132" s="24"/>
      <c r="AK132" s="24"/>
      <c r="AL132" s="24"/>
      <c r="AM132" s="24"/>
      <c r="AN132" s="24"/>
      <c r="AO132" s="24"/>
      <c r="AP132" s="24"/>
      <c r="AQ132" s="24"/>
      <c r="AR132" s="24"/>
    </row>
    <row r="133" spans="1:44" x14ac:dyDescent="0.2">
      <c r="B133" s="26"/>
      <c r="C133" s="25"/>
      <c r="D133" s="17"/>
      <c r="AC133" s="24"/>
      <c r="AD133" s="24">
        <v>700</v>
      </c>
      <c r="AE133" s="24">
        <f>AC130*AD133</f>
        <v>2016000</v>
      </c>
      <c r="AF133" s="24"/>
      <c r="AG133" s="19">
        <v>700</v>
      </c>
      <c r="AH133" s="19">
        <v>1</v>
      </c>
      <c r="AI133" s="19">
        <f>AF130*AG133*AH133</f>
        <v>1224300</v>
      </c>
      <c r="AJ133" s="24"/>
      <c r="AK133" s="24"/>
      <c r="AL133" s="24"/>
      <c r="AM133" s="24"/>
      <c r="AN133" s="24"/>
      <c r="AO133" s="24"/>
      <c r="AP133" s="24"/>
      <c r="AQ133" s="24"/>
      <c r="AR133" s="24"/>
    </row>
    <row r="134" spans="1:44" x14ac:dyDescent="0.2">
      <c r="A134" s="16" t="s">
        <v>535</v>
      </c>
      <c r="B134" s="16" t="s">
        <v>814</v>
      </c>
      <c r="C134" s="16">
        <v>24596</v>
      </c>
      <c r="D134" s="17">
        <v>1500000</v>
      </c>
      <c r="E134" s="16" t="s">
        <v>1064</v>
      </c>
      <c r="F134" s="16" t="s">
        <v>1065</v>
      </c>
      <c r="G134" s="16" t="s">
        <v>428</v>
      </c>
      <c r="I134" s="16" t="s">
        <v>429</v>
      </c>
      <c r="J134" s="17">
        <v>4056300</v>
      </c>
      <c r="L134" s="16" t="s">
        <v>1066</v>
      </c>
      <c r="M134" s="16" t="s">
        <v>1067</v>
      </c>
      <c r="N134" s="16" t="s">
        <v>1068</v>
      </c>
      <c r="O134" s="16" t="s">
        <v>560</v>
      </c>
      <c r="P134" s="16" t="s">
        <v>583</v>
      </c>
      <c r="Q134" s="16" t="s">
        <v>1069</v>
      </c>
      <c r="R134" s="16" t="s">
        <v>1065</v>
      </c>
      <c r="S134" s="16" t="s">
        <v>563</v>
      </c>
      <c r="W134" s="18">
        <v>44447</v>
      </c>
      <c r="X134" s="18">
        <v>44466</v>
      </c>
      <c r="AC134" s="19">
        <v>5100</v>
      </c>
      <c r="AD134" s="19">
        <v>500</v>
      </c>
      <c r="AE134" s="19">
        <f t="shared" si="18"/>
        <v>2550000</v>
      </c>
      <c r="AF134" s="19">
        <v>1833</v>
      </c>
      <c r="AG134" s="19">
        <v>400</v>
      </c>
      <c r="AH134" s="19">
        <v>2</v>
      </c>
      <c r="AI134" s="19">
        <f>AF134*AG134*AH134</f>
        <v>1466400</v>
      </c>
      <c r="AJ134" s="19">
        <f>SUM(AE134+AI134)</f>
        <v>4016400</v>
      </c>
      <c r="AK134" s="19">
        <v>5100</v>
      </c>
      <c r="AL134" s="19">
        <v>500</v>
      </c>
      <c r="AM134" s="19">
        <f t="shared" si="15"/>
        <v>2550000</v>
      </c>
      <c r="AN134" s="19">
        <v>1833</v>
      </c>
      <c r="AO134" s="19">
        <v>800</v>
      </c>
      <c r="AP134" s="19">
        <v>2</v>
      </c>
      <c r="AQ134" s="19">
        <f t="shared" si="13"/>
        <v>2932800</v>
      </c>
      <c r="AR134" s="19">
        <f t="shared" si="14"/>
        <v>5482800</v>
      </c>
    </row>
    <row r="135" spans="1:44" x14ac:dyDescent="0.2">
      <c r="A135" s="16" t="s">
        <v>535</v>
      </c>
      <c r="B135" s="26" t="s">
        <v>814</v>
      </c>
      <c r="C135" s="25">
        <v>24603</v>
      </c>
      <c r="D135" s="17">
        <v>1866000</v>
      </c>
      <c r="E135" s="16" t="s">
        <v>1070</v>
      </c>
      <c r="F135" s="16" t="s">
        <v>67</v>
      </c>
      <c r="G135" s="16" t="s">
        <v>428</v>
      </c>
      <c r="I135" s="16" t="s">
        <v>429</v>
      </c>
      <c r="J135" s="17">
        <v>4200000</v>
      </c>
      <c r="L135" s="16" t="s">
        <v>1071</v>
      </c>
      <c r="M135" s="16" t="s">
        <v>1072</v>
      </c>
      <c r="N135" s="16" t="s">
        <v>484</v>
      </c>
      <c r="O135" s="16" t="s">
        <v>17</v>
      </c>
      <c r="P135" s="16" t="s">
        <v>583</v>
      </c>
      <c r="Q135" s="16" t="s">
        <v>1073</v>
      </c>
      <c r="R135" s="16" t="s">
        <v>1074</v>
      </c>
      <c r="S135" s="16" t="s">
        <v>563</v>
      </c>
      <c r="W135" s="18">
        <v>44587</v>
      </c>
      <c r="X135" s="18">
        <v>44587</v>
      </c>
      <c r="AC135" s="24">
        <v>4000</v>
      </c>
      <c r="AD135" s="24">
        <v>500</v>
      </c>
      <c r="AE135" s="24">
        <f t="shared" si="18"/>
        <v>2000000</v>
      </c>
      <c r="AF135" s="24">
        <v>1750</v>
      </c>
      <c r="AG135" s="19">
        <v>480</v>
      </c>
      <c r="AH135" s="19">
        <v>1</v>
      </c>
      <c r="AI135" s="19">
        <f>AF135*AG135*AH135</f>
        <v>840000</v>
      </c>
      <c r="AJ135" s="24">
        <f>SUM(AE135+AI135+AI136+AI137)</f>
        <v>4226000</v>
      </c>
      <c r="AK135" s="24">
        <v>4000</v>
      </c>
      <c r="AL135" s="24">
        <v>500</v>
      </c>
      <c r="AM135" s="24">
        <f t="shared" si="15"/>
        <v>2000000</v>
      </c>
      <c r="AN135" s="24">
        <v>1750</v>
      </c>
      <c r="AO135" s="24">
        <v>800</v>
      </c>
      <c r="AP135" s="24">
        <v>3</v>
      </c>
      <c r="AQ135" s="24">
        <f t="shared" si="13"/>
        <v>4200000</v>
      </c>
      <c r="AR135" s="24">
        <f t="shared" si="14"/>
        <v>6200000</v>
      </c>
    </row>
    <row r="136" spans="1:44" x14ac:dyDescent="0.2">
      <c r="B136" s="26"/>
      <c r="C136" s="25"/>
      <c r="D136" s="17"/>
      <c r="AC136" s="24"/>
      <c r="AD136" s="24"/>
      <c r="AE136" s="24"/>
      <c r="AF136" s="24"/>
      <c r="AG136" s="19">
        <v>680</v>
      </c>
      <c r="AH136" s="19">
        <v>1</v>
      </c>
      <c r="AI136" s="19">
        <f>AF135*AG136*AH136</f>
        <v>1190000</v>
      </c>
      <c r="AJ136" s="24"/>
      <c r="AK136" s="24"/>
      <c r="AL136" s="24"/>
      <c r="AM136" s="24"/>
      <c r="AN136" s="24"/>
      <c r="AO136" s="24"/>
      <c r="AP136" s="24"/>
      <c r="AQ136" s="24"/>
      <c r="AR136" s="24"/>
    </row>
    <row r="137" spans="1:44" x14ac:dyDescent="0.2">
      <c r="B137" s="26"/>
      <c r="C137" s="25"/>
      <c r="D137" s="17"/>
      <c r="AC137" s="24"/>
      <c r="AD137" s="24"/>
      <c r="AE137" s="24"/>
      <c r="AF137" s="24"/>
      <c r="AG137" s="19">
        <v>112</v>
      </c>
      <c r="AH137" s="19">
        <v>1</v>
      </c>
      <c r="AI137" s="19">
        <f>AF135*AG137*AH137</f>
        <v>196000</v>
      </c>
      <c r="AJ137" s="24"/>
      <c r="AK137" s="24"/>
      <c r="AL137" s="24"/>
      <c r="AM137" s="24"/>
      <c r="AN137" s="24"/>
      <c r="AO137" s="24"/>
      <c r="AP137" s="24"/>
      <c r="AQ137" s="24"/>
      <c r="AR137" s="24"/>
    </row>
    <row r="138" spans="1:44" x14ac:dyDescent="0.2">
      <c r="A138" s="16" t="s">
        <v>535</v>
      </c>
      <c r="B138" s="16" t="s">
        <v>814</v>
      </c>
      <c r="C138" s="16">
        <v>24605</v>
      </c>
      <c r="D138" s="17">
        <v>3033605</v>
      </c>
      <c r="E138" s="16" t="s">
        <v>1075</v>
      </c>
      <c r="F138" s="16" t="s">
        <v>1076</v>
      </c>
      <c r="G138" s="16" t="s">
        <v>428</v>
      </c>
      <c r="I138" s="16" t="s">
        <v>429</v>
      </c>
      <c r="J138" s="17">
        <v>4078400</v>
      </c>
      <c r="L138" s="16" t="s">
        <v>1077</v>
      </c>
      <c r="M138" s="16" t="s">
        <v>1078</v>
      </c>
      <c r="N138" s="16" t="s">
        <v>1079</v>
      </c>
      <c r="O138" s="16" t="s">
        <v>360</v>
      </c>
      <c r="P138" s="16" t="s">
        <v>583</v>
      </c>
      <c r="Q138" s="16" t="s">
        <v>1080</v>
      </c>
      <c r="R138" s="16" t="s">
        <v>1081</v>
      </c>
      <c r="S138" s="16" t="s">
        <v>563</v>
      </c>
      <c r="W138" s="18">
        <v>44893</v>
      </c>
      <c r="X138" s="18">
        <v>44906</v>
      </c>
      <c r="AC138" s="19">
        <v>3000</v>
      </c>
      <c r="AD138" s="19">
        <v>300</v>
      </c>
      <c r="AE138" s="19">
        <f t="shared" si="18"/>
        <v>900000</v>
      </c>
      <c r="AF138" s="19">
        <v>1404</v>
      </c>
      <c r="AG138" s="19">
        <v>250</v>
      </c>
      <c r="AH138" s="19">
        <v>1</v>
      </c>
      <c r="AI138" s="19">
        <f>AF138*AG138*AH138</f>
        <v>351000</v>
      </c>
      <c r="AJ138" s="19">
        <f>SUM(AE138+AI138)</f>
        <v>1251000</v>
      </c>
      <c r="AK138" s="19">
        <v>3000</v>
      </c>
      <c r="AL138" s="19">
        <v>300</v>
      </c>
      <c r="AM138" s="19">
        <f t="shared" si="15"/>
        <v>900000</v>
      </c>
      <c r="AN138" s="19">
        <v>1404</v>
      </c>
      <c r="AO138" s="19">
        <v>500</v>
      </c>
      <c r="AP138" s="19">
        <v>2</v>
      </c>
      <c r="AQ138" s="19">
        <f t="shared" si="13"/>
        <v>1404000</v>
      </c>
      <c r="AR138" s="19">
        <f t="shared" si="14"/>
        <v>2304000</v>
      </c>
    </row>
    <row r="139" spans="1:44" x14ac:dyDescent="0.2">
      <c r="A139" s="16" t="s">
        <v>535</v>
      </c>
      <c r="B139" s="16" t="s">
        <v>814</v>
      </c>
      <c r="C139" s="16">
        <v>24628</v>
      </c>
      <c r="D139" s="17">
        <v>3145000</v>
      </c>
      <c r="E139" s="16" t="s">
        <v>1082</v>
      </c>
      <c r="F139" s="16" t="s">
        <v>175</v>
      </c>
      <c r="G139" s="16" t="s">
        <v>428</v>
      </c>
      <c r="I139" s="16" t="s">
        <v>429</v>
      </c>
      <c r="J139" s="17">
        <v>4800000</v>
      </c>
      <c r="L139" s="16" t="s">
        <v>1083</v>
      </c>
      <c r="M139" s="16" t="s">
        <v>1084</v>
      </c>
      <c r="N139" s="16" t="s">
        <v>638</v>
      </c>
      <c r="O139" s="16" t="s">
        <v>168</v>
      </c>
      <c r="P139" s="16" t="s">
        <v>433</v>
      </c>
      <c r="Q139" s="16" t="s">
        <v>1085</v>
      </c>
      <c r="R139" s="16" t="s">
        <v>1086</v>
      </c>
      <c r="S139" s="16" t="s">
        <v>436</v>
      </c>
      <c r="W139" s="18">
        <v>44433</v>
      </c>
      <c r="X139" s="18">
        <v>44453</v>
      </c>
      <c r="AC139" s="19">
        <v>4000</v>
      </c>
      <c r="AD139" s="19">
        <v>75</v>
      </c>
      <c r="AE139" s="19">
        <f t="shared" si="18"/>
        <v>300000</v>
      </c>
      <c r="AF139" s="19">
        <v>3000</v>
      </c>
      <c r="AG139" s="19">
        <v>175</v>
      </c>
      <c r="AH139" s="19">
        <v>2</v>
      </c>
      <c r="AI139" s="19">
        <f>AF139*AG139*AH139</f>
        <v>1050000</v>
      </c>
      <c r="AJ139" s="19">
        <f>SUM(AE139+AI139)</f>
        <v>1350000</v>
      </c>
      <c r="AK139" s="19">
        <v>4000</v>
      </c>
      <c r="AL139" s="19">
        <v>75</v>
      </c>
      <c r="AM139" s="19">
        <f t="shared" si="15"/>
        <v>300000</v>
      </c>
      <c r="AN139" s="19">
        <v>3000</v>
      </c>
      <c r="AO139" s="19">
        <v>500</v>
      </c>
      <c r="AP139" s="19">
        <v>2</v>
      </c>
      <c r="AQ139" s="19">
        <f t="shared" si="13"/>
        <v>3000000</v>
      </c>
      <c r="AR139" s="19">
        <f t="shared" si="14"/>
        <v>3300000</v>
      </c>
    </row>
    <row r="140" spans="1:44" x14ac:dyDescent="0.2">
      <c r="A140" s="16" t="s">
        <v>535</v>
      </c>
      <c r="B140" s="26" t="s">
        <v>814</v>
      </c>
      <c r="C140" s="25">
        <v>24633</v>
      </c>
      <c r="D140" s="17">
        <v>4389070</v>
      </c>
      <c r="E140" s="16" t="s">
        <v>1087</v>
      </c>
      <c r="F140" s="16" t="s">
        <v>69</v>
      </c>
      <c r="G140" s="16" t="s">
        <v>428</v>
      </c>
      <c r="I140" s="16" t="s">
        <v>429</v>
      </c>
      <c r="J140" s="17">
        <v>5240000</v>
      </c>
      <c r="L140" s="16" t="s">
        <v>1088</v>
      </c>
      <c r="M140" s="16" t="s">
        <v>1089</v>
      </c>
      <c r="N140" s="16" t="s">
        <v>484</v>
      </c>
      <c r="O140" s="16" t="s">
        <v>17</v>
      </c>
      <c r="P140" s="16" t="s">
        <v>433</v>
      </c>
      <c r="Q140" s="16" t="s">
        <v>1090</v>
      </c>
      <c r="R140" s="16" t="s">
        <v>1091</v>
      </c>
      <c r="S140" s="16" t="s">
        <v>436</v>
      </c>
      <c r="W140" s="18">
        <v>44474</v>
      </c>
      <c r="X140" s="18">
        <v>44493</v>
      </c>
      <c r="AC140" s="24">
        <v>3000</v>
      </c>
      <c r="AD140" s="24">
        <v>500</v>
      </c>
      <c r="AE140" s="24">
        <f t="shared" si="18"/>
        <v>1500000</v>
      </c>
      <c r="AF140" s="24">
        <v>1600</v>
      </c>
      <c r="AG140" s="19">
        <v>420</v>
      </c>
      <c r="AH140" s="19">
        <v>1</v>
      </c>
      <c r="AI140" s="19">
        <f>AF140*AG140*AH140</f>
        <v>672000</v>
      </c>
      <c r="AJ140" s="24">
        <f>SUM(AE140+AI140+AI141+AI142+AI143)</f>
        <v>4684000</v>
      </c>
      <c r="AK140" s="24">
        <v>3000</v>
      </c>
      <c r="AL140" s="24">
        <v>500</v>
      </c>
      <c r="AM140" s="24">
        <f t="shared" si="15"/>
        <v>1500000</v>
      </c>
      <c r="AN140" s="24">
        <v>1600</v>
      </c>
      <c r="AO140" s="24">
        <v>800</v>
      </c>
      <c r="AP140" s="24">
        <v>4</v>
      </c>
      <c r="AQ140" s="24">
        <f t="shared" si="13"/>
        <v>5120000</v>
      </c>
      <c r="AR140" s="24">
        <f t="shared" si="14"/>
        <v>6620000</v>
      </c>
    </row>
    <row r="141" spans="1:44" x14ac:dyDescent="0.2">
      <c r="B141" s="26"/>
      <c r="C141" s="25"/>
      <c r="D141" s="17"/>
      <c r="AC141" s="24"/>
      <c r="AD141" s="24"/>
      <c r="AE141" s="24"/>
      <c r="AF141" s="24"/>
      <c r="AG141" s="19">
        <v>450</v>
      </c>
      <c r="AH141" s="19">
        <v>1</v>
      </c>
      <c r="AI141" s="19">
        <f>AF140*AG141*AH141</f>
        <v>720000</v>
      </c>
      <c r="AJ141" s="24"/>
      <c r="AK141" s="24"/>
      <c r="AL141" s="24"/>
      <c r="AM141" s="24"/>
      <c r="AN141" s="24"/>
      <c r="AO141" s="24"/>
      <c r="AP141" s="24"/>
      <c r="AQ141" s="24"/>
      <c r="AR141" s="24"/>
    </row>
    <row r="142" spans="1:44" x14ac:dyDescent="0.2">
      <c r="B142" s="26"/>
      <c r="C142" s="25"/>
      <c r="D142" s="17"/>
      <c r="AC142" s="24"/>
      <c r="AD142" s="24"/>
      <c r="AE142" s="24"/>
      <c r="AF142" s="24"/>
      <c r="AG142" s="19">
        <v>560</v>
      </c>
      <c r="AH142" s="19">
        <v>1</v>
      </c>
      <c r="AI142" s="19">
        <f>AF140*AG142*AH142</f>
        <v>896000</v>
      </c>
      <c r="AJ142" s="24"/>
      <c r="AK142" s="24"/>
      <c r="AL142" s="24"/>
      <c r="AM142" s="24"/>
      <c r="AN142" s="24"/>
      <c r="AO142" s="24"/>
      <c r="AP142" s="24"/>
      <c r="AQ142" s="24"/>
      <c r="AR142" s="24"/>
    </row>
    <row r="143" spans="1:44" x14ac:dyDescent="0.2">
      <c r="B143" s="26"/>
      <c r="C143" s="25"/>
      <c r="D143" s="17"/>
      <c r="AC143" s="24"/>
      <c r="AD143" s="24"/>
      <c r="AE143" s="24"/>
      <c r="AF143" s="24"/>
      <c r="AG143" s="19">
        <v>560</v>
      </c>
      <c r="AH143" s="19">
        <v>1</v>
      </c>
      <c r="AI143" s="19">
        <f>AF140*AG143*AH143</f>
        <v>896000</v>
      </c>
      <c r="AJ143" s="24"/>
      <c r="AK143" s="24"/>
      <c r="AL143" s="24"/>
      <c r="AM143" s="24"/>
      <c r="AN143" s="24"/>
      <c r="AO143" s="24"/>
      <c r="AP143" s="24"/>
      <c r="AQ143" s="24"/>
      <c r="AR143" s="24"/>
    </row>
    <row r="144" spans="1:44" x14ac:dyDescent="0.2">
      <c r="A144" s="16" t="s">
        <v>535</v>
      </c>
      <c r="B144" s="26" t="s">
        <v>814</v>
      </c>
      <c r="C144" s="25">
        <v>24638</v>
      </c>
      <c r="D144" s="17">
        <v>1961250</v>
      </c>
      <c r="E144" s="16" t="s">
        <v>1092</v>
      </c>
      <c r="F144" s="16" t="s">
        <v>387</v>
      </c>
      <c r="G144" s="16" t="s">
        <v>428</v>
      </c>
      <c r="I144" s="16" t="s">
        <v>429</v>
      </c>
      <c r="J144" s="17">
        <v>31115040</v>
      </c>
      <c r="L144" s="16" t="s">
        <v>1093</v>
      </c>
      <c r="M144" s="16">
        <v>375</v>
      </c>
      <c r="N144" s="16" t="s">
        <v>460</v>
      </c>
      <c r="O144" s="16" t="s">
        <v>360</v>
      </c>
      <c r="P144" s="16" t="s">
        <v>433</v>
      </c>
      <c r="Q144" s="16" t="s">
        <v>1094</v>
      </c>
      <c r="R144" s="16" t="s">
        <v>1095</v>
      </c>
      <c r="S144" s="16" t="s">
        <v>436</v>
      </c>
      <c r="W144" s="18">
        <v>44448</v>
      </c>
      <c r="X144" s="18">
        <v>44462</v>
      </c>
      <c r="AC144" s="24">
        <v>5000</v>
      </c>
      <c r="AD144" s="24">
        <v>300</v>
      </c>
      <c r="AE144" s="24">
        <f t="shared" si="18"/>
        <v>1500000</v>
      </c>
      <c r="AF144" s="24">
        <v>1946.9</v>
      </c>
      <c r="AG144" s="19">
        <v>164</v>
      </c>
      <c r="AH144" s="19">
        <v>1</v>
      </c>
      <c r="AI144" s="19">
        <f>AF144*AG144*AH144</f>
        <v>319291.60000000003</v>
      </c>
      <c r="AJ144" s="24">
        <f>SUM(AE144+AI144)</f>
        <v>1819291.6</v>
      </c>
      <c r="AK144" s="24">
        <v>5000</v>
      </c>
      <c r="AL144" s="24">
        <v>300</v>
      </c>
      <c r="AM144" s="24">
        <f t="shared" si="15"/>
        <v>1500000</v>
      </c>
      <c r="AN144" s="24">
        <v>1946.9</v>
      </c>
      <c r="AO144" s="24">
        <v>500</v>
      </c>
      <c r="AP144" s="24">
        <v>2</v>
      </c>
      <c r="AQ144" s="24">
        <f t="shared" si="13"/>
        <v>1946900</v>
      </c>
      <c r="AR144" s="24">
        <f t="shared" si="14"/>
        <v>3446900</v>
      </c>
    </row>
    <row r="145" spans="1:44" x14ac:dyDescent="0.2">
      <c r="B145" s="26"/>
      <c r="C145" s="25"/>
      <c r="D145" s="17"/>
      <c r="AC145" s="24"/>
      <c r="AD145" s="24"/>
      <c r="AE145" s="24"/>
      <c r="AF145" s="24"/>
      <c r="AG145" s="19">
        <v>109</v>
      </c>
      <c r="AH145" s="19">
        <v>1</v>
      </c>
      <c r="AI145" s="19">
        <f>AF144*AG145*AH145</f>
        <v>212212.1</v>
      </c>
      <c r="AJ145" s="24"/>
      <c r="AK145" s="24"/>
      <c r="AL145" s="24"/>
      <c r="AM145" s="24"/>
      <c r="AN145" s="24"/>
      <c r="AO145" s="24"/>
      <c r="AP145" s="24"/>
      <c r="AQ145" s="24"/>
      <c r="AR145" s="24"/>
    </row>
    <row r="146" spans="1:44" x14ac:dyDescent="0.2">
      <c r="A146" s="16" t="s">
        <v>535</v>
      </c>
      <c r="B146" s="26" t="s">
        <v>814</v>
      </c>
      <c r="C146" s="25">
        <v>24700</v>
      </c>
      <c r="D146" s="17">
        <v>995000</v>
      </c>
      <c r="E146" s="16" t="s">
        <v>1096</v>
      </c>
      <c r="F146" s="16" t="s">
        <v>342</v>
      </c>
      <c r="G146" s="16" t="s">
        <v>428</v>
      </c>
      <c r="I146" s="16" t="s">
        <v>429</v>
      </c>
      <c r="J146" s="17">
        <v>1400384</v>
      </c>
      <c r="L146" s="16" t="s">
        <v>1097</v>
      </c>
      <c r="M146" s="16" t="s">
        <v>1098</v>
      </c>
      <c r="N146" s="16" t="s">
        <v>559</v>
      </c>
      <c r="O146" s="16" t="s">
        <v>560</v>
      </c>
      <c r="P146" s="16" t="s">
        <v>583</v>
      </c>
      <c r="Q146" s="16" t="s">
        <v>1099</v>
      </c>
      <c r="R146" s="16" t="s">
        <v>1100</v>
      </c>
      <c r="S146" s="16" t="s">
        <v>563</v>
      </c>
      <c r="W146" s="18">
        <v>44553</v>
      </c>
      <c r="X146" s="18">
        <v>44587</v>
      </c>
      <c r="AC146" s="24">
        <v>4000</v>
      </c>
      <c r="AD146" s="24">
        <v>500</v>
      </c>
      <c r="AE146" s="24">
        <f t="shared" si="18"/>
        <v>2000000</v>
      </c>
      <c r="AF146" s="19">
        <v>563</v>
      </c>
      <c r="AG146" s="19">
        <v>400</v>
      </c>
      <c r="AH146" s="19">
        <v>1</v>
      </c>
      <c r="AI146" s="19">
        <f>AF146*AG146*AH146</f>
        <v>225200</v>
      </c>
      <c r="AJ146" s="24">
        <f>SUM(AE146+AI146+AI147+AI148)</f>
        <v>3220880</v>
      </c>
      <c r="AK146" s="24">
        <v>4000</v>
      </c>
      <c r="AL146" s="24">
        <v>500</v>
      </c>
      <c r="AM146" s="24">
        <f t="shared" si="15"/>
        <v>2000000</v>
      </c>
      <c r="AN146" s="24">
        <v>1778</v>
      </c>
      <c r="AO146" s="24">
        <v>800</v>
      </c>
      <c r="AP146" s="24">
        <v>1</v>
      </c>
      <c r="AQ146" s="24">
        <f t="shared" si="13"/>
        <v>1422400</v>
      </c>
      <c r="AR146" s="24">
        <f>SUM(AM146+AQ146+AQ147)</f>
        <v>3422400</v>
      </c>
    </row>
    <row r="147" spans="1:44" x14ac:dyDescent="0.2">
      <c r="B147" s="26"/>
      <c r="C147" s="25"/>
      <c r="D147" s="17"/>
      <c r="AC147" s="24"/>
      <c r="AD147" s="24"/>
      <c r="AE147" s="24"/>
      <c r="AF147" s="19">
        <v>1058</v>
      </c>
      <c r="AG147" s="19">
        <v>560</v>
      </c>
      <c r="AH147" s="19">
        <v>1</v>
      </c>
      <c r="AI147" s="19">
        <f>AF147*AG147*AH147</f>
        <v>592480</v>
      </c>
      <c r="AJ147" s="24"/>
      <c r="AK147" s="24"/>
      <c r="AL147" s="24"/>
      <c r="AM147" s="24"/>
      <c r="AN147" s="24"/>
      <c r="AO147" s="24"/>
      <c r="AP147" s="24"/>
      <c r="AQ147" s="24"/>
      <c r="AR147" s="24"/>
    </row>
    <row r="148" spans="1:44" x14ac:dyDescent="0.2">
      <c r="B148" s="26"/>
      <c r="C148" s="25"/>
      <c r="D148" s="17"/>
      <c r="AC148" s="24"/>
      <c r="AD148" s="24"/>
      <c r="AE148" s="24"/>
      <c r="AF148" s="19">
        <v>720</v>
      </c>
      <c r="AG148" s="19">
        <v>560</v>
      </c>
      <c r="AH148" s="19">
        <v>1</v>
      </c>
      <c r="AI148" s="19">
        <f>AF148*AG148*AH148</f>
        <v>403200</v>
      </c>
      <c r="AJ148" s="24"/>
      <c r="AK148" s="24"/>
      <c r="AL148" s="24"/>
      <c r="AM148" s="24"/>
      <c r="AN148" s="24"/>
      <c r="AO148" s="24"/>
      <c r="AP148" s="24"/>
      <c r="AQ148" s="24"/>
      <c r="AR148" s="24"/>
    </row>
    <row r="149" spans="1:44" x14ac:dyDescent="0.2">
      <c r="A149" s="16" t="s">
        <v>535</v>
      </c>
      <c r="B149" s="16" t="s">
        <v>814</v>
      </c>
      <c r="C149" s="16">
        <v>24730</v>
      </c>
      <c r="D149" s="17">
        <v>747000</v>
      </c>
      <c r="E149" s="16" t="s">
        <v>1101</v>
      </c>
      <c r="F149" s="16" t="s">
        <v>1102</v>
      </c>
      <c r="G149" s="16" t="s">
        <v>428</v>
      </c>
      <c r="I149" s="16" t="s">
        <v>429</v>
      </c>
      <c r="J149" s="17">
        <v>2160000</v>
      </c>
      <c r="L149" s="16" t="s">
        <v>1103</v>
      </c>
      <c r="M149" s="16" t="s">
        <v>1104</v>
      </c>
      <c r="N149" s="16" t="s">
        <v>1105</v>
      </c>
      <c r="O149" s="16" t="s">
        <v>128</v>
      </c>
      <c r="P149" s="16" t="s">
        <v>433</v>
      </c>
      <c r="Q149" s="16" t="s">
        <v>1106</v>
      </c>
      <c r="R149" s="16" t="s">
        <v>144</v>
      </c>
      <c r="S149" s="16" t="s">
        <v>436</v>
      </c>
      <c r="W149" s="18">
        <v>44474</v>
      </c>
      <c r="X149" s="18">
        <v>44494</v>
      </c>
      <c r="AC149" s="19">
        <v>5000</v>
      </c>
      <c r="AD149" s="19">
        <v>75</v>
      </c>
      <c r="AE149" s="19">
        <f>AC149*AD149</f>
        <v>375000</v>
      </c>
      <c r="AF149" s="19">
        <v>1000</v>
      </c>
      <c r="AG149" s="19">
        <v>680</v>
      </c>
      <c r="AH149" s="19">
        <v>2</v>
      </c>
      <c r="AI149" s="19">
        <f>AF149*AG149*AH149</f>
        <v>1360000</v>
      </c>
      <c r="AJ149" s="19">
        <f>SUM(AE149+AI149)</f>
        <v>1735000</v>
      </c>
      <c r="AK149" s="19">
        <v>5000</v>
      </c>
      <c r="AL149" s="19">
        <v>75</v>
      </c>
      <c r="AM149" s="19">
        <f t="shared" si="15"/>
        <v>375000</v>
      </c>
      <c r="AN149" s="19">
        <v>1700</v>
      </c>
      <c r="AO149" s="19">
        <v>500</v>
      </c>
      <c r="AP149" s="19">
        <v>2</v>
      </c>
      <c r="AQ149" s="19">
        <f t="shared" si="13"/>
        <v>1700000</v>
      </c>
      <c r="AR149" s="19">
        <f>SUM(AM149+AQ149)</f>
        <v>2075000</v>
      </c>
    </row>
    <row r="150" spans="1:44" x14ac:dyDescent="0.2">
      <c r="A150" s="16" t="s">
        <v>535</v>
      </c>
      <c r="B150" s="26" t="s">
        <v>814</v>
      </c>
      <c r="C150" s="25">
        <v>24794</v>
      </c>
      <c r="D150" s="27">
        <v>3000000</v>
      </c>
      <c r="E150" s="27" t="s">
        <v>1107</v>
      </c>
      <c r="F150" s="27" t="s">
        <v>181</v>
      </c>
      <c r="G150" s="27" t="s">
        <v>428</v>
      </c>
      <c r="H150" s="25"/>
      <c r="I150" s="27" t="s">
        <v>429</v>
      </c>
      <c r="J150" s="27">
        <v>5496000</v>
      </c>
      <c r="K150" s="27"/>
      <c r="L150" s="27" t="s">
        <v>1108</v>
      </c>
      <c r="M150" s="25">
        <v>153</v>
      </c>
      <c r="N150" s="27" t="s">
        <v>1057</v>
      </c>
      <c r="O150" s="27" t="s">
        <v>168</v>
      </c>
      <c r="P150" s="27" t="s">
        <v>433</v>
      </c>
      <c r="Q150" s="27" t="s">
        <v>1058</v>
      </c>
      <c r="R150" s="25" t="s">
        <v>181</v>
      </c>
      <c r="S150" s="27" t="s">
        <v>436</v>
      </c>
      <c r="T150" s="27"/>
      <c r="U150" s="27"/>
      <c r="V150" s="27"/>
      <c r="W150" s="25">
        <v>44423</v>
      </c>
      <c r="X150" s="27">
        <v>44440</v>
      </c>
      <c r="Y150" s="27"/>
      <c r="Z150" s="27"/>
      <c r="AA150" s="27"/>
      <c r="AB150" s="25"/>
      <c r="AC150" s="24">
        <v>3664</v>
      </c>
      <c r="AD150" s="24">
        <v>150</v>
      </c>
      <c r="AE150" s="24">
        <f t="shared" ref="AE150:AE158" si="21">AC150*AD150</f>
        <v>549600</v>
      </c>
      <c r="AF150" s="24">
        <v>3664</v>
      </c>
      <c r="AG150" s="19">
        <v>420</v>
      </c>
      <c r="AH150" s="19">
        <v>1</v>
      </c>
      <c r="AI150" s="19">
        <f>AF150*AG150*AH150</f>
        <v>1538880</v>
      </c>
      <c r="AJ150" s="24">
        <f>SUM(AE150+AI150+AI151+AI152)</f>
        <v>5422720</v>
      </c>
      <c r="AK150" s="24">
        <v>3664</v>
      </c>
      <c r="AL150" s="24">
        <v>150</v>
      </c>
      <c r="AM150" s="24">
        <f t="shared" si="15"/>
        <v>549600</v>
      </c>
      <c r="AN150" s="24">
        <v>3664</v>
      </c>
      <c r="AO150" s="24">
        <v>500</v>
      </c>
      <c r="AP150" s="24">
        <v>3</v>
      </c>
      <c r="AQ150" s="24">
        <f t="shared" si="13"/>
        <v>5496000</v>
      </c>
      <c r="AR150" s="24">
        <f t="shared" si="14"/>
        <v>6045600</v>
      </c>
    </row>
    <row r="151" spans="1:44" x14ac:dyDescent="0.2">
      <c r="B151" s="26"/>
      <c r="C151" s="25"/>
      <c r="D151" s="27"/>
      <c r="E151" s="27"/>
      <c r="F151" s="27"/>
      <c r="G151" s="27"/>
      <c r="H151" s="25"/>
      <c r="I151" s="27"/>
      <c r="J151" s="27"/>
      <c r="K151" s="27"/>
      <c r="L151" s="27"/>
      <c r="M151" s="25"/>
      <c r="N151" s="27"/>
      <c r="O151" s="27"/>
      <c r="P151" s="27"/>
      <c r="Q151" s="27"/>
      <c r="R151" s="25"/>
      <c r="S151" s="27"/>
      <c r="T151" s="27"/>
      <c r="U151" s="27"/>
      <c r="V151" s="27"/>
      <c r="W151" s="25"/>
      <c r="X151" s="27"/>
      <c r="Y151" s="27"/>
      <c r="Z151" s="27"/>
      <c r="AA151" s="27"/>
      <c r="AB151" s="25"/>
      <c r="AC151" s="24"/>
      <c r="AD151" s="24"/>
      <c r="AE151" s="24"/>
      <c r="AF151" s="24"/>
      <c r="AG151" s="19">
        <v>560</v>
      </c>
      <c r="AH151" s="19">
        <v>1</v>
      </c>
      <c r="AI151" s="19">
        <f>AF150*AG151*AH151</f>
        <v>2051840</v>
      </c>
      <c r="AJ151" s="24"/>
      <c r="AK151" s="24"/>
      <c r="AL151" s="24"/>
      <c r="AM151" s="24"/>
      <c r="AN151" s="24"/>
      <c r="AO151" s="24"/>
      <c r="AP151" s="24"/>
      <c r="AQ151" s="24"/>
      <c r="AR151" s="24"/>
    </row>
    <row r="152" spans="1:44" x14ac:dyDescent="0.2">
      <c r="B152" s="26"/>
      <c r="C152" s="25"/>
      <c r="D152" s="27"/>
      <c r="E152" s="27"/>
      <c r="F152" s="27"/>
      <c r="G152" s="27"/>
      <c r="H152" s="25"/>
      <c r="I152" s="27"/>
      <c r="J152" s="27"/>
      <c r="K152" s="27"/>
      <c r="L152" s="27"/>
      <c r="M152" s="25"/>
      <c r="N152" s="27"/>
      <c r="O152" s="27"/>
      <c r="P152" s="27"/>
      <c r="Q152" s="27"/>
      <c r="R152" s="25"/>
      <c r="S152" s="27"/>
      <c r="T152" s="27"/>
      <c r="U152" s="27"/>
      <c r="V152" s="27"/>
      <c r="W152" s="25"/>
      <c r="X152" s="27"/>
      <c r="Y152" s="27"/>
      <c r="Z152" s="27"/>
      <c r="AA152" s="27"/>
      <c r="AB152" s="25"/>
      <c r="AC152" s="24"/>
      <c r="AD152" s="24"/>
      <c r="AE152" s="24"/>
      <c r="AF152" s="24"/>
      <c r="AG152" s="19">
        <v>350</v>
      </c>
      <c r="AH152" s="19">
        <v>1</v>
      </c>
      <c r="AI152" s="19">
        <f>AF150*AG152*AH152</f>
        <v>1282400</v>
      </c>
      <c r="AJ152" s="24"/>
      <c r="AK152" s="24"/>
      <c r="AL152" s="24"/>
      <c r="AM152" s="24"/>
      <c r="AN152" s="24"/>
      <c r="AO152" s="24"/>
      <c r="AP152" s="24"/>
      <c r="AQ152" s="24"/>
      <c r="AR152" s="24"/>
    </row>
    <row r="153" spans="1:44" x14ac:dyDescent="0.2">
      <c r="A153" s="16" t="s">
        <v>535</v>
      </c>
      <c r="B153" s="16" t="s">
        <v>814</v>
      </c>
      <c r="C153" s="16">
        <v>24863</v>
      </c>
      <c r="D153" s="17">
        <v>970000</v>
      </c>
      <c r="E153" s="16" t="s">
        <v>1109</v>
      </c>
      <c r="F153" s="16" t="s">
        <v>1110</v>
      </c>
      <c r="G153" s="16" t="s">
        <v>428</v>
      </c>
      <c r="I153" s="16" t="s">
        <v>429</v>
      </c>
      <c r="J153" s="17">
        <v>4876800</v>
      </c>
      <c r="L153" s="16" t="s">
        <v>1111</v>
      </c>
      <c r="M153" s="16">
        <v>246</v>
      </c>
      <c r="N153" s="16" t="s">
        <v>1007</v>
      </c>
      <c r="O153" s="16" t="s">
        <v>399</v>
      </c>
      <c r="P153" s="16" t="s">
        <v>433</v>
      </c>
      <c r="Q153" s="16" t="s">
        <v>1112</v>
      </c>
      <c r="R153" s="16" t="s">
        <v>401</v>
      </c>
      <c r="S153" s="16" t="s">
        <v>436</v>
      </c>
      <c r="W153" s="18">
        <v>44528</v>
      </c>
      <c r="X153" s="18">
        <v>44528</v>
      </c>
      <c r="AC153" s="19">
        <v>3024</v>
      </c>
      <c r="AD153" s="19">
        <v>150</v>
      </c>
      <c r="AE153" s="19">
        <f t="shared" si="21"/>
        <v>453600</v>
      </c>
      <c r="AF153" s="19">
        <v>1402</v>
      </c>
      <c r="AG153" s="19">
        <v>250</v>
      </c>
      <c r="AH153" s="19">
        <v>3</v>
      </c>
      <c r="AI153" s="19">
        <f t="shared" ref="AI153:AI184" si="22">AF153*AG153*AH153</f>
        <v>1051500</v>
      </c>
      <c r="AJ153" s="19">
        <f t="shared" ref="AJ153:AJ158" si="23">SUM(AE153+AI153)</f>
        <v>1505100</v>
      </c>
      <c r="AK153" s="19">
        <v>3024</v>
      </c>
      <c r="AL153" s="19">
        <v>150</v>
      </c>
      <c r="AM153" s="19">
        <f t="shared" si="15"/>
        <v>453600</v>
      </c>
      <c r="AN153" s="19">
        <v>1402</v>
      </c>
      <c r="AO153" s="19">
        <v>500</v>
      </c>
      <c r="AP153" s="19">
        <v>3</v>
      </c>
      <c r="AQ153" s="19">
        <f t="shared" si="13"/>
        <v>2103000</v>
      </c>
      <c r="AR153" s="19">
        <f t="shared" si="14"/>
        <v>2556600</v>
      </c>
    </row>
    <row r="154" spans="1:44" x14ac:dyDescent="0.2">
      <c r="A154" s="16" t="s">
        <v>535</v>
      </c>
      <c r="B154" s="16" t="s">
        <v>814</v>
      </c>
      <c r="C154" s="16">
        <v>24923</v>
      </c>
      <c r="D154" s="17">
        <v>1788234</v>
      </c>
      <c r="E154" s="16" t="s">
        <v>1113</v>
      </c>
      <c r="F154" s="16" t="s">
        <v>1114</v>
      </c>
      <c r="G154" s="16" t="s">
        <v>428</v>
      </c>
      <c r="I154" s="16" t="s">
        <v>429</v>
      </c>
      <c r="J154" s="17">
        <v>1260000</v>
      </c>
      <c r="L154" s="16" t="s">
        <v>1115</v>
      </c>
      <c r="M154" s="16" t="s">
        <v>1116</v>
      </c>
      <c r="P154" s="16" t="s">
        <v>433</v>
      </c>
      <c r="Q154" s="16" t="s">
        <v>1117</v>
      </c>
      <c r="R154" s="16" t="s">
        <v>537</v>
      </c>
      <c r="S154" s="16" t="s">
        <v>436</v>
      </c>
      <c r="W154" s="18">
        <v>44438</v>
      </c>
      <c r="X154" s="18">
        <v>44438</v>
      </c>
      <c r="AC154" s="19">
        <v>140</v>
      </c>
      <c r="AD154" s="19">
        <v>4500</v>
      </c>
      <c r="AE154" s="19">
        <f t="shared" si="21"/>
        <v>630000</v>
      </c>
      <c r="AF154" s="19">
        <v>140</v>
      </c>
      <c r="AG154" s="19">
        <v>1200</v>
      </c>
      <c r="AH154" s="19">
        <v>3</v>
      </c>
      <c r="AI154" s="19">
        <f t="shared" si="22"/>
        <v>504000</v>
      </c>
      <c r="AJ154" s="19">
        <f t="shared" si="23"/>
        <v>1134000</v>
      </c>
      <c r="AK154" s="19">
        <v>140</v>
      </c>
      <c r="AL154" s="19">
        <v>4500</v>
      </c>
      <c r="AM154" s="19">
        <f t="shared" si="15"/>
        <v>630000</v>
      </c>
      <c r="AN154" s="19">
        <v>140</v>
      </c>
      <c r="AO154" s="19">
        <v>1200</v>
      </c>
      <c r="AP154" s="19">
        <v>3</v>
      </c>
      <c r="AQ154" s="19">
        <f t="shared" si="13"/>
        <v>504000</v>
      </c>
      <c r="AR154" s="19">
        <f t="shared" si="14"/>
        <v>1134000</v>
      </c>
    </row>
    <row r="155" spans="1:44" x14ac:dyDescent="0.2">
      <c r="A155" s="16" t="s">
        <v>535</v>
      </c>
      <c r="B155" s="16" t="s">
        <v>814</v>
      </c>
      <c r="C155" s="16">
        <v>24980</v>
      </c>
      <c r="D155" s="17">
        <v>1000000</v>
      </c>
      <c r="E155" s="16" t="s">
        <v>1118</v>
      </c>
      <c r="F155" s="16" t="s">
        <v>1119</v>
      </c>
      <c r="G155" s="16" t="s">
        <v>428</v>
      </c>
      <c r="I155" s="16" t="s">
        <v>429</v>
      </c>
      <c r="J155" s="17">
        <v>3800000</v>
      </c>
      <c r="L155" s="16" t="s">
        <v>1120</v>
      </c>
      <c r="M155" s="16" t="s">
        <v>1121</v>
      </c>
      <c r="P155" s="16" t="s">
        <v>433</v>
      </c>
      <c r="Q155" s="16" t="s">
        <v>1122</v>
      </c>
      <c r="R155" s="16" t="s">
        <v>1123</v>
      </c>
      <c r="S155" s="16" t="s">
        <v>436</v>
      </c>
      <c r="W155" s="18">
        <v>44606</v>
      </c>
      <c r="X155" s="18">
        <v>44615</v>
      </c>
      <c r="AC155" s="19">
        <v>4872</v>
      </c>
      <c r="AD155" s="19">
        <v>500</v>
      </c>
      <c r="AE155" s="19">
        <f t="shared" si="21"/>
        <v>2436000</v>
      </c>
      <c r="AF155" s="19">
        <v>3897.5</v>
      </c>
      <c r="AG155" s="19">
        <v>480</v>
      </c>
      <c r="AH155" s="19">
        <v>3</v>
      </c>
      <c r="AI155" s="19">
        <f t="shared" si="22"/>
        <v>5612400</v>
      </c>
      <c r="AJ155" s="19">
        <f t="shared" si="23"/>
        <v>8048400</v>
      </c>
      <c r="AK155" s="19">
        <v>4872</v>
      </c>
      <c r="AL155" s="19">
        <v>500</v>
      </c>
      <c r="AM155" s="19">
        <f t="shared" si="15"/>
        <v>2436000</v>
      </c>
      <c r="AN155" s="19">
        <v>3897.5</v>
      </c>
      <c r="AO155" s="19">
        <v>480</v>
      </c>
      <c r="AP155" s="19">
        <v>3</v>
      </c>
      <c r="AQ155" s="19">
        <f t="shared" si="13"/>
        <v>5612400</v>
      </c>
      <c r="AR155" s="19">
        <f t="shared" si="14"/>
        <v>8048400</v>
      </c>
    </row>
    <row r="156" spans="1:44" x14ac:dyDescent="0.2">
      <c r="A156" s="16" t="s">
        <v>535</v>
      </c>
      <c r="B156" s="16" t="s">
        <v>814</v>
      </c>
      <c r="C156" s="16">
        <v>25129</v>
      </c>
      <c r="D156" s="17">
        <v>950000</v>
      </c>
      <c r="E156" s="16" t="s">
        <v>1124</v>
      </c>
      <c r="F156" s="16" t="s">
        <v>1125</v>
      </c>
      <c r="G156" s="16" t="s">
        <v>428</v>
      </c>
      <c r="I156" s="16" t="s">
        <v>429</v>
      </c>
      <c r="J156" s="17">
        <v>3200000</v>
      </c>
      <c r="L156" s="16" t="s">
        <v>1126</v>
      </c>
      <c r="M156" s="16" t="s">
        <v>1127</v>
      </c>
      <c r="N156" s="16" t="s">
        <v>589</v>
      </c>
      <c r="O156" s="16" t="s">
        <v>17</v>
      </c>
      <c r="P156" s="16" t="s">
        <v>433</v>
      </c>
      <c r="Q156" s="16" t="s">
        <v>1128</v>
      </c>
      <c r="R156" s="16" t="s">
        <v>1129</v>
      </c>
      <c r="S156" s="16" t="s">
        <v>436</v>
      </c>
      <c r="W156" s="18">
        <v>44718</v>
      </c>
      <c r="X156" s="18">
        <v>44724</v>
      </c>
      <c r="AC156" s="19">
        <v>6719</v>
      </c>
      <c r="AD156" s="19">
        <v>500</v>
      </c>
      <c r="AE156" s="19">
        <f t="shared" si="21"/>
        <v>3359500</v>
      </c>
      <c r="AF156" s="19">
        <v>4000</v>
      </c>
      <c r="AG156" s="19">
        <v>560</v>
      </c>
      <c r="AH156" s="19">
        <v>1</v>
      </c>
      <c r="AI156" s="19">
        <f t="shared" si="22"/>
        <v>2240000</v>
      </c>
      <c r="AJ156" s="19">
        <f t="shared" si="23"/>
        <v>5599500</v>
      </c>
      <c r="AK156" s="19">
        <v>6719</v>
      </c>
      <c r="AL156" s="19">
        <v>500</v>
      </c>
      <c r="AM156" s="19">
        <f t="shared" si="15"/>
        <v>3359500</v>
      </c>
      <c r="AN156" s="19">
        <v>4000</v>
      </c>
      <c r="AO156" s="19">
        <v>800</v>
      </c>
      <c r="AP156" s="19">
        <v>1</v>
      </c>
      <c r="AQ156" s="19">
        <f t="shared" si="13"/>
        <v>3200000</v>
      </c>
      <c r="AR156" s="19">
        <f t="shared" si="14"/>
        <v>6559500</v>
      </c>
    </row>
    <row r="157" spans="1:44" x14ac:dyDescent="0.2">
      <c r="A157" s="16" t="s">
        <v>535</v>
      </c>
      <c r="B157" s="16" t="s">
        <v>814</v>
      </c>
      <c r="C157" s="16">
        <v>25166</v>
      </c>
      <c r="D157" s="17">
        <v>3150000</v>
      </c>
      <c r="E157" s="16" t="s">
        <v>1130</v>
      </c>
      <c r="F157" s="16" t="s">
        <v>130</v>
      </c>
      <c r="G157" s="16" t="s">
        <v>428</v>
      </c>
      <c r="I157" s="16" t="s">
        <v>429</v>
      </c>
      <c r="J157" s="17">
        <v>4692980</v>
      </c>
      <c r="L157" s="16" t="s">
        <v>1131</v>
      </c>
      <c r="M157" s="16" t="s">
        <v>1132</v>
      </c>
      <c r="N157" s="16" t="s">
        <v>575</v>
      </c>
      <c r="O157" s="16" t="s">
        <v>128</v>
      </c>
      <c r="P157" s="16" t="s">
        <v>433</v>
      </c>
      <c r="Q157" s="16" t="s">
        <v>1133</v>
      </c>
      <c r="R157" s="16" t="s">
        <v>1134</v>
      </c>
      <c r="S157" s="16" t="s">
        <v>436</v>
      </c>
      <c r="W157" s="18">
        <v>44888</v>
      </c>
      <c r="X157" s="18">
        <v>44908</v>
      </c>
      <c r="AC157" s="19">
        <v>1291.8900000000001</v>
      </c>
      <c r="AD157" s="19">
        <v>150</v>
      </c>
      <c r="AE157" s="19">
        <f t="shared" si="21"/>
        <v>193783.50000000003</v>
      </c>
      <c r="AF157" s="19">
        <v>1260</v>
      </c>
      <c r="AG157" s="19">
        <v>350</v>
      </c>
      <c r="AH157" s="19">
        <v>3</v>
      </c>
      <c r="AI157" s="19">
        <f t="shared" si="22"/>
        <v>1323000</v>
      </c>
      <c r="AJ157" s="19">
        <f t="shared" si="23"/>
        <v>1516783.5</v>
      </c>
      <c r="AK157" s="19">
        <v>1291.8900000000001</v>
      </c>
      <c r="AL157" s="19">
        <v>150</v>
      </c>
      <c r="AM157" s="19">
        <f t="shared" si="15"/>
        <v>193783.50000000003</v>
      </c>
      <c r="AN157" s="19">
        <v>1260</v>
      </c>
      <c r="AO157" s="19">
        <v>500</v>
      </c>
      <c r="AP157" s="19">
        <v>3</v>
      </c>
      <c r="AQ157" s="19">
        <f t="shared" si="13"/>
        <v>1890000</v>
      </c>
      <c r="AR157" s="19">
        <f t="shared" si="14"/>
        <v>2083783.5</v>
      </c>
    </row>
    <row r="158" spans="1:44" x14ac:dyDescent="0.2">
      <c r="A158" s="16" t="s">
        <v>535</v>
      </c>
      <c r="B158" s="16" t="s">
        <v>814</v>
      </c>
      <c r="C158" s="16">
        <v>25200</v>
      </c>
      <c r="D158" s="17">
        <v>1492900</v>
      </c>
      <c r="E158" s="16" t="s">
        <v>1135</v>
      </c>
      <c r="F158" s="16" t="s">
        <v>1136</v>
      </c>
      <c r="G158" s="16" t="s">
        <v>428</v>
      </c>
      <c r="I158" s="16" t="s">
        <v>429</v>
      </c>
      <c r="J158" s="17">
        <v>4904000</v>
      </c>
      <c r="L158" s="16" t="s">
        <v>1137</v>
      </c>
      <c r="M158" s="16" t="s">
        <v>1138</v>
      </c>
      <c r="N158" s="16" t="s">
        <v>575</v>
      </c>
      <c r="O158" s="16" t="s">
        <v>128</v>
      </c>
      <c r="P158" s="16" t="s">
        <v>433</v>
      </c>
      <c r="Q158" s="16" t="s">
        <v>1139</v>
      </c>
      <c r="R158" s="16" t="s">
        <v>1140</v>
      </c>
      <c r="S158" s="16" t="s">
        <v>436</v>
      </c>
      <c r="W158" s="18">
        <v>44567</v>
      </c>
      <c r="X158" s="18">
        <v>44573</v>
      </c>
      <c r="AC158" s="19">
        <v>3264</v>
      </c>
      <c r="AD158" s="19">
        <v>150</v>
      </c>
      <c r="AE158" s="19">
        <f t="shared" si="21"/>
        <v>489600</v>
      </c>
      <c r="AF158" s="19">
        <v>2148</v>
      </c>
      <c r="AG158" s="19">
        <v>219</v>
      </c>
      <c r="AH158" s="19">
        <v>2</v>
      </c>
      <c r="AI158" s="19">
        <f t="shared" si="22"/>
        <v>940824</v>
      </c>
      <c r="AJ158" s="19">
        <f t="shared" si="23"/>
        <v>1430424</v>
      </c>
      <c r="AK158" s="19">
        <v>3264</v>
      </c>
      <c r="AL158" s="19">
        <v>150</v>
      </c>
      <c r="AM158" s="19">
        <f t="shared" si="15"/>
        <v>489600</v>
      </c>
      <c r="AN158" s="19">
        <v>2148</v>
      </c>
      <c r="AO158" s="19">
        <v>500</v>
      </c>
      <c r="AP158" s="19">
        <v>2</v>
      </c>
      <c r="AQ158" s="19">
        <f t="shared" si="13"/>
        <v>2148000</v>
      </c>
      <c r="AR158" s="19">
        <f t="shared" si="14"/>
        <v>2637600</v>
      </c>
    </row>
    <row r="159" spans="1:44" x14ac:dyDescent="0.2">
      <c r="A159" s="16" t="s">
        <v>535</v>
      </c>
      <c r="B159" s="16" t="s">
        <v>1141</v>
      </c>
      <c r="C159" s="16">
        <v>25263</v>
      </c>
      <c r="D159" s="17">
        <v>3084000</v>
      </c>
      <c r="E159" s="16" t="s">
        <v>1142</v>
      </c>
      <c r="F159" s="16" t="s">
        <v>1143</v>
      </c>
      <c r="G159" s="16" t="s">
        <v>428</v>
      </c>
      <c r="I159" s="16" t="s">
        <v>429</v>
      </c>
      <c r="J159" s="17">
        <v>6899600</v>
      </c>
      <c r="L159" s="16" t="s">
        <v>1144</v>
      </c>
      <c r="M159" s="16" t="s">
        <v>1145</v>
      </c>
      <c r="N159" s="16" t="s">
        <v>910</v>
      </c>
      <c r="O159" s="16" t="s">
        <v>128</v>
      </c>
      <c r="P159" s="16" t="s">
        <v>433</v>
      </c>
      <c r="Q159" s="16" t="s">
        <v>1146</v>
      </c>
      <c r="R159" s="16" t="s">
        <v>1143</v>
      </c>
      <c r="S159" s="16" t="s">
        <v>436</v>
      </c>
      <c r="W159" s="18">
        <v>44551</v>
      </c>
      <c r="X159" s="18">
        <v>44551</v>
      </c>
      <c r="AC159" s="19">
        <v>2395.4</v>
      </c>
      <c r="AD159" s="19">
        <v>500</v>
      </c>
      <c r="AE159" s="19">
        <f t="shared" ref="AE159:AE172" si="24">AD159*AC159</f>
        <v>1197700</v>
      </c>
      <c r="AF159" s="19">
        <v>1724.9</v>
      </c>
      <c r="AG159" s="19">
        <v>632</v>
      </c>
      <c r="AH159" s="19">
        <v>5</v>
      </c>
      <c r="AI159" s="19">
        <f t="shared" si="22"/>
        <v>5450684</v>
      </c>
      <c r="AJ159" s="19">
        <f t="shared" ref="AJ159:AJ190" si="25">AI159+AE159</f>
        <v>6648384</v>
      </c>
      <c r="AK159" s="19">
        <v>2395</v>
      </c>
      <c r="AL159" s="19">
        <v>500</v>
      </c>
      <c r="AM159" s="19">
        <f>AK159*AL159</f>
        <v>1197500</v>
      </c>
      <c r="AN159" s="19">
        <v>1724.9</v>
      </c>
      <c r="AO159" s="19">
        <v>800</v>
      </c>
      <c r="AP159" s="19">
        <v>5</v>
      </c>
      <c r="AQ159" s="19">
        <f>AP159*AO159*AN159</f>
        <v>6899600</v>
      </c>
      <c r="AR159" s="19">
        <f>AQ159+AM159</f>
        <v>8097100</v>
      </c>
    </row>
    <row r="160" spans="1:44" x14ac:dyDescent="0.2">
      <c r="A160" s="16" t="s">
        <v>535</v>
      </c>
      <c r="B160" s="16" t="s">
        <v>1141</v>
      </c>
      <c r="C160" s="16">
        <v>25294</v>
      </c>
      <c r="D160" s="17">
        <v>2835000</v>
      </c>
      <c r="E160" s="16" t="s">
        <v>1147</v>
      </c>
      <c r="F160" s="16" t="s">
        <v>1148</v>
      </c>
      <c r="G160" s="16" t="s">
        <v>428</v>
      </c>
      <c r="I160" s="16" t="s">
        <v>429</v>
      </c>
      <c r="J160" s="17">
        <v>5840000</v>
      </c>
      <c r="W160" s="18" t="s">
        <v>570</v>
      </c>
      <c r="AC160" s="19">
        <v>4000</v>
      </c>
      <c r="AD160" s="19">
        <v>150</v>
      </c>
      <c r="AE160" s="19">
        <f t="shared" si="24"/>
        <v>600000</v>
      </c>
      <c r="AF160" s="19">
        <f>1200*2</f>
        <v>2400</v>
      </c>
      <c r="AG160" s="19">
        <v>350</v>
      </c>
      <c r="AH160" s="19">
        <v>5</v>
      </c>
      <c r="AI160" s="19">
        <f t="shared" si="22"/>
        <v>4200000</v>
      </c>
      <c r="AJ160" s="19">
        <f t="shared" si="25"/>
        <v>4800000</v>
      </c>
      <c r="AK160" s="19">
        <v>4000</v>
      </c>
      <c r="AL160" s="19">
        <v>150</v>
      </c>
      <c r="AM160" s="19">
        <f>AL160*AK160</f>
        <v>600000</v>
      </c>
      <c r="AN160" s="19">
        <v>3500</v>
      </c>
      <c r="AO160" s="19">
        <v>500</v>
      </c>
      <c r="AP160" s="19">
        <v>5</v>
      </c>
      <c r="AQ160" s="19">
        <f>AP160*AO160*AN160</f>
        <v>8750000</v>
      </c>
      <c r="AR160" s="19">
        <f>AQ160+AM160</f>
        <v>9350000</v>
      </c>
    </row>
    <row r="161" spans="1:44" x14ac:dyDescent="0.2">
      <c r="A161" s="16" t="s">
        <v>535</v>
      </c>
      <c r="B161" s="16" t="s">
        <v>1141</v>
      </c>
      <c r="C161" s="16">
        <v>25302</v>
      </c>
      <c r="D161" s="17">
        <v>2578710.31</v>
      </c>
      <c r="E161" s="16" t="s">
        <v>1149</v>
      </c>
      <c r="F161" s="16" t="s">
        <v>1150</v>
      </c>
      <c r="G161" s="16" t="s">
        <v>428</v>
      </c>
      <c r="I161" s="16" t="s">
        <v>429</v>
      </c>
      <c r="J161" s="17">
        <v>4410000</v>
      </c>
      <c r="L161" s="16" t="s">
        <v>1151</v>
      </c>
      <c r="M161" s="16" t="s">
        <v>1152</v>
      </c>
      <c r="N161" s="16" t="s">
        <v>1153</v>
      </c>
      <c r="O161" s="16" t="s">
        <v>1154</v>
      </c>
      <c r="P161" s="16" t="s">
        <v>583</v>
      </c>
      <c r="Q161" s="16" t="s">
        <v>1155</v>
      </c>
      <c r="R161" s="16" t="s">
        <v>1150</v>
      </c>
      <c r="S161" s="16" t="s">
        <v>563</v>
      </c>
      <c r="W161" s="18">
        <v>44677</v>
      </c>
      <c r="X161" s="18">
        <v>44690</v>
      </c>
      <c r="AC161" s="19">
        <v>0</v>
      </c>
      <c r="AD161" s="19">
        <v>0</v>
      </c>
      <c r="AE161" s="19">
        <f t="shared" si="24"/>
        <v>0</v>
      </c>
      <c r="AF161" s="19">
        <v>0</v>
      </c>
      <c r="AG161" s="19">
        <v>0</v>
      </c>
      <c r="AH161" s="19">
        <v>0</v>
      </c>
      <c r="AI161" s="19">
        <f t="shared" si="22"/>
        <v>0</v>
      </c>
      <c r="AJ161" s="19">
        <f t="shared" si="25"/>
        <v>0</v>
      </c>
      <c r="AK161" s="19">
        <v>0</v>
      </c>
      <c r="AL161" s="19">
        <v>0</v>
      </c>
      <c r="AM161" s="19">
        <f t="shared" ref="AM161:AM222" si="26">AK161*AL161</f>
        <v>0</v>
      </c>
      <c r="AN161" s="19">
        <v>0</v>
      </c>
      <c r="AO161" s="19">
        <v>0</v>
      </c>
      <c r="AP161" s="19">
        <v>0</v>
      </c>
      <c r="AQ161" s="19">
        <f t="shared" ref="AQ161:AQ222" si="27">AN161*AO161*AP161</f>
        <v>0</v>
      </c>
      <c r="AR161" s="19">
        <f t="shared" ref="AR161:AR222" si="28">AQ161+AM161</f>
        <v>0</v>
      </c>
    </row>
    <row r="162" spans="1:44" x14ac:dyDescent="0.2">
      <c r="A162" s="16" t="s">
        <v>535</v>
      </c>
      <c r="B162" s="16" t="s">
        <v>1141</v>
      </c>
      <c r="C162" s="16">
        <v>25314</v>
      </c>
      <c r="D162" s="17">
        <v>3000000</v>
      </c>
      <c r="E162" s="16" t="s">
        <v>1156</v>
      </c>
      <c r="F162" s="16" t="s">
        <v>1157</v>
      </c>
      <c r="G162" s="16" t="s">
        <v>428</v>
      </c>
      <c r="I162" s="16" t="s">
        <v>429</v>
      </c>
      <c r="J162" s="17" t="s">
        <v>1158</v>
      </c>
      <c r="L162" s="16" t="s">
        <v>1159</v>
      </c>
      <c r="M162" s="16" t="s">
        <v>1160</v>
      </c>
      <c r="P162" s="16" t="s">
        <v>433</v>
      </c>
      <c r="Q162" s="16" t="s">
        <v>1161</v>
      </c>
      <c r="R162" s="16" t="s">
        <v>1162</v>
      </c>
      <c r="S162" s="16" t="s">
        <v>436</v>
      </c>
      <c r="W162" s="18">
        <v>44587</v>
      </c>
      <c r="X162" s="18">
        <v>44587</v>
      </c>
      <c r="AC162" s="19">
        <v>0</v>
      </c>
      <c r="AD162" s="19">
        <v>0</v>
      </c>
      <c r="AE162" s="19">
        <f t="shared" si="24"/>
        <v>0</v>
      </c>
      <c r="AF162" s="19">
        <v>0</v>
      </c>
      <c r="AG162" s="19">
        <v>0</v>
      </c>
      <c r="AH162" s="19">
        <v>0</v>
      </c>
      <c r="AI162" s="19">
        <f t="shared" si="22"/>
        <v>0</v>
      </c>
      <c r="AJ162" s="19">
        <f t="shared" si="25"/>
        <v>0</v>
      </c>
      <c r="AK162" s="19">
        <v>0</v>
      </c>
      <c r="AL162" s="19">
        <v>0</v>
      </c>
      <c r="AM162" s="19">
        <f t="shared" si="26"/>
        <v>0</v>
      </c>
      <c r="AN162" s="19">
        <v>0</v>
      </c>
      <c r="AO162" s="19">
        <v>0</v>
      </c>
      <c r="AP162" s="19">
        <v>0</v>
      </c>
      <c r="AQ162" s="19">
        <f t="shared" si="27"/>
        <v>0</v>
      </c>
      <c r="AR162" s="19">
        <f t="shared" si="28"/>
        <v>0</v>
      </c>
    </row>
    <row r="163" spans="1:44" x14ac:dyDescent="0.2">
      <c r="A163" s="16" t="s">
        <v>535</v>
      </c>
      <c r="B163" s="16" t="s">
        <v>1141</v>
      </c>
      <c r="C163" s="16">
        <v>25315</v>
      </c>
      <c r="D163" s="17">
        <v>2326800</v>
      </c>
      <c r="E163" s="16" t="s">
        <v>1163</v>
      </c>
      <c r="F163" s="16" t="s">
        <v>1164</v>
      </c>
      <c r="G163" s="16" t="s">
        <v>428</v>
      </c>
      <c r="I163" s="16" t="s">
        <v>429</v>
      </c>
      <c r="J163" s="17">
        <v>1400000</v>
      </c>
      <c r="L163" s="16" t="s">
        <v>1165</v>
      </c>
      <c r="M163" s="16" t="s">
        <v>1166</v>
      </c>
      <c r="P163" s="16" t="s">
        <v>433</v>
      </c>
      <c r="Q163" s="16" t="s">
        <v>1167</v>
      </c>
      <c r="R163" s="16" t="s">
        <v>1168</v>
      </c>
      <c r="S163" s="16" t="s">
        <v>436</v>
      </c>
      <c r="W163" s="18">
        <v>44951</v>
      </c>
      <c r="X163" s="18">
        <v>44597</v>
      </c>
      <c r="AC163" s="19">
        <v>0</v>
      </c>
      <c r="AD163" s="19">
        <v>0</v>
      </c>
      <c r="AE163" s="19">
        <f t="shared" si="24"/>
        <v>0</v>
      </c>
      <c r="AF163" s="19">
        <v>0</v>
      </c>
      <c r="AG163" s="19">
        <v>0</v>
      </c>
      <c r="AH163" s="19">
        <v>0</v>
      </c>
      <c r="AI163" s="19">
        <f t="shared" si="22"/>
        <v>0</v>
      </c>
      <c r="AJ163" s="19">
        <f t="shared" si="25"/>
        <v>0</v>
      </c>
      <c r="AK163" s="19">
        <v>0</v>
      </c>
      <c r="AL163" s="19">
        <v>0</v>
      </c>
      <c r="AM163" s="19">
        <f t="shared" si="26"/>
        <v>0</v>
      </c>
      <c r="AN163" s="19">
        <v>0</v>
      </c>
      <c r="AO163" s="19">
        <v>0</v>
      </c>
      <c r="AP163" s="19">
        <v>0</v>
      </c>
      <c r="AQ163" s="19">
        <f t="shared" si="27"/>
        <v>0</v>
      </c>
      <c r="AR163" s="19">
        <f t="shared" si="28"/>
        <v>0</v>
      </c>
    </row>
    <row r="164" spans="1:44" x14ac:dyDescent="0.2">
      <c r="A164" s="16" t="s">
        <v>535</v>
      </c>
      <c r="B164" s="16" t="s">
        <v>1141</v>
      </c>
      <c r="C164" s="16">
        <v>25404</v>
      </c>
      <c r="D164" s="17">
        <v>2000000</v>
      </c>
      <c r="E164" s="16" t="s">
        <v>1169</v>
      </c>
      <c r="F164" s="16" t="s">
        <v>1170</v>
      </c>
      <c r="G164" s="16" t="s">
        <v>428</v>
      </c>
      <c r="I164" s="16" t="s">
        <v>429</v>
      </c>
      <c r="J164" s="17">
        <v>3207500</v>
      </c>
      <c r="L164" s="16" t="s">
        <v>1171</v>
      </c>
      <c r="M164" s="16">
        <v>2438</v>
      </c>
      <c r="P164" s="16" t="s">
        <v>433</v>
      </c>
      <c r="Q164" s="16" t="s">
        <v>1172</v>
      </c>
      <c r="R164" s="16" t="s">
        <v>1173</v>
      </c>
      <c r="S164" s="16" t="s">
        <v>436</v>
      </c>
      <c r="W164" s="18">
        <v>44626</v>
      </c>
      <c r="X164" s="18">
        <v>44640</v>
      </c>
      <c r="AC164" s="19">
        <v>4277</v>
      </c>
      <c r="AD164" s="19">
        <v>500</v>
      </c>
      <c r="AE164" s="19">
        <f t="shared" si="24"/>
        <v>2138500</v>
      </c>
      <c r="AF164" s="19">
        <v>2008</v>
      </c>
      <c r="AG164" s="19">
        <v>700</v>
      </c>
      <c r="AH164" s="19">
        <v>1</v>
      </c>
      <c r="AI164" s="19">
        <f t="shared" si="22"/>
        <v>1405600</v>
      </c>
      <c r="AJ164" s="19">
        <f t="shared" si="25"/>
        <v>3544100</v>
      </c>
      <c r="AK164" s="19">
        <v>4277</v>
      </c>
      <c r="AL164" s="19">
        <v>500</v>
      </c>
      <c r="AM164" s="19">
        <f t="shared" ref="AM164:AM172" si="29">AL164*AK164</f>
        <v>2138500</v>
      </c>
      <c r="AN164" s="19">
        <v>2008</v>
      </c>
      <c r="AO164" s="19">
        <v>800</v>
      </c>
      <c r="AP164" s="19">
        <v>1</v>
      </c>
      <c r="AQ164" s="19">
        <f t="shared" ref="AQ164:AQ172" si="30">AN164*AO164*AP164</f>
        <v>1606400</v>
      </c>
      <c r="AR164" s="19">
        <f t="shared" ref="AR164:AR172" si="31">AQ164+AM164</f>
        <v>3744900</v>
      </c>
    </row>
    <row r="165" spans="1:44" x14ac:dyDescent="0.2">
      <c r="A165" s="16" t="s">
        <v>535</v>
      </c>
      <c r="B165" s="16" t="s">
        <v>1141</v>
      </c>
      <c r="C165" s="16">
        <v>25419</v>
      </c>
      <c r="D165" s="17">
        <v>1608189</v>
      </c>
      <c r="E165" s="16" t="s">
        <v>1174</v>
      </c>
      <c r="F165" s="16" t="s">
        <v>1175</v>
      </c>
      <c r="G165" s="16" t="s">
        <v>428</v>
      </c>
      <c r="I165" s="16" t="s">
        <v>429</v>
      </c>
      <c r="J165" s="17">
        <v>2312800</v>
      </c>
      <c r="W165" s="18" t="s">
        <v>570</v>
      </c>
      <c r="AC165" s="19">
        <v>3657</v>
      </c>
      <c r="AD165" s="19">
        <v>75</v>
      </c>
      <c r="AE165" s="19">
        <f t="shared" si="24"/>
        <v>274275</v>
      </c>
      <c r="AF165" s="19">
        <v>2891</v>
      </c>
      <c r="AG165" s="19">
        <v>175</v>
      </c>
      <c r="AH165" s="19">
        <v>1</v>
      </c>
      <c r="AI165" s="19">
        <f t="shared" si="22"/>
        <v>505925</v>
      </c>
      <c r="AJ165" s="19">
        <f t="shared" si="25"/>
        <v>780200</v>
      </c>
      <c r="AK165" s="19">
        <v>3657</v>
      </c>
      <c r="AL165" s="19">
        <v>75</v>
      </c>
      <c r="AM165" s="19">
        <f t="shared" si="29"/>
        <v>274275</v>
      </c>
      <c r="AN165" s="19">
        <v>2891</v>
      </c>
      <c r="AO165" s="19">
        <v>500</v>
      </c>
      <c r="AP165" s="19">
        <v>1</v>
      </c>
      <c r="AQ165" s="19">
        <f t="shared" si="30"/>
        <v>1445500</v>
      </c>
      <c r="AR165" s="19">
        <f t="shared" si="31"/>
        <v>1719775</v>
      </c>
    </row>
    <row r="166" spans="1:44" x14ac:dyDescent="0.2">
      <c r="A166" s="16" t="s">
        <v>542</v>
      </c>
      <c r="B166" s="16" t="s">
        <v>1141</v>
      </c>
      <c r="C166" s="16">
        <v>25475</v>
      </c>
      <c r="D166" s="17">
        <v>950000</v>
      </c>
      <c r="E166" s="16" t="s">
        <v>1176</v>
      </c>
      <c r="F166" s="16" t="s">
        <v>1177</v>
      </c>
      <c r="G166" s="16" t="s">
        <v>428</v>
      </c>
      <c r="I166" s="16" t="s">
        <v>429</v>
      </c>
      <c r="J166" s="17">
        <v>1765602</v>
      </c>
      <c r="L166" s="16" t="s">
        <v>1178</v>
      </c>
      <c r="M166" s="16" t="s">
        <v>1179</v>
      </c>
      <c r="N166" s="16" t="s">
        <v>484</v>
      </c>
      <c r="O166" s="16" t="s">
        <v>17</v>
      </c>
      <c r="P166" s="16" t="s">
        <v>583</v>
      </c>
      <c r="Q166" s="16" t="s">
        <v>1180</v>
      </c>
      <c r="R166" s="16" t="s">
        <v>763</v>
      </c>
      <c r="S166" s="16" t="s">
        <v>563</v>
      </c>
      <c r="W166" s="18">
        <v>44677</v>
      </c>
      <c r="X166" s="18">
        <v>44704</v>
      </c>
      <c r="AC166" s="19">
        <v>4122.5</v>
      </c>
      <c r="AD166" s="19">
        <v>500</v>
      </c>
      <c r="AE166" s="19">
        <f t="shared" si="24"/>
        <v>2061250</v>
      </c>
      <c r="AF166" s="19">
        <v>3532</v>
      </c>
      <c r="AG166" s="19">
        <v>500</v>
      </c>
      <c r="AH166" s="19">
        <v>3</v>
      </c>
      <c r="AI166" s="19">
        <f t="shared" si="22"/>
        <v>5298000</v>
      </c>
      <c r="AJ166" s="19">
        <f t="shared" si="25"/>
        <v>7359250</v>
      </c>
      <c r="AK166" s="19">
        <v>4122.5</v>
      </c>
      <c r="AL166" s="19">
        <v>500</v>
      </c>
      <c r="AM166" s="19">
        <f t="shared" si="29"/>
        <v>2061250</v>
      </c>
      <c r="AN166" s="19">
        <v>3532</v>
      </c>
      <c r="AO166" s="19">
        <v>800</v>
      </c>
      <c r="AP166" s="19">
        <v>3</v>
      </c>
      <c r="AQ166" s="19">
        <f t="shared" si="30"/>
        <v>8476800</v>
      </c>
      <c r="AR166" s="19">
        <f t="shared" si="31"/>
        <v>10538050</v>
      </c>
    </row>
    <row r="167" spans="1:44" x14ac:dyDescent="0.2">
      <c r="A167" s="16" t="s">
        <v>542</v>
      </c>
      <c r="B167" s="16" t="s">
        <v>1141</v>
      </c>
      <c r="C167" s="16">
        <v>25540</v>
      </c>
      <c r="D167" s="17">
        <v>3000000</v>
      </c>
      <c r="E167" s="16" t="s">
        <v>1181</v>
      </c>
      <c r="F167" s="16" t="s">
        <v>1182</v>
      </c>
      <c r="G167" s="16" t="s">
        <v>428</v>
      </c>
      <c r="I167" s="16" t="s">
        <v>429</v>
      </c>
      <c r="J167" s="17">
        <v>3000000</v>
      </c>
      <c r="L167" s="16" t="s">
        <v>1183</v>
      </c>
      <c r="M167" s="16" t="s">
        <v>1184</v>
      </c>
      <c r="N167" s="16" t="s">
        <v>484</v>
      </c>
      <c r="O167" s="16" t="s">
        <v>17</v>
      </c>
      <c r="P167" s="16" t="s">
        <v>433</v>
      </c>
      <c r="Q167" s="16" t="s">
        <v>1185</v>
      </c>
      <c r="R167" s="16" t="s">
        <v>1186</v>
      </c>
      <c r="S167" s="16" t="s">
        <v>436</v>
      </c>
      <c r="W167" s="18">
        <v>44637</v>
      </c>
      <c r="X167" s="18">
        <v>44647</v>
      </c>
      <c r="AC167" s="19">
        <v>4000</v>
      </c>
      <c r="AD167" s="19">
        <v>500</v>
      </c>
      <c r="AE167" s="19">
        <f t="shared" si="24"/>
        <v>2000000</v>
      </c>
      <c r="AF167" s="19">
        <v>1960</v>
      </c>
      <c r="AG167" s="19">
        <v>660</v>
      </c>
      <c r="AH167" s="19">
        <v>4</v>
      </c>
      <c r="AI167" s="19">
        <f t="shared" si="22"/>
        <v>5174400</v>
      </c>
      <c r="AJ167" s="19">
        <f t="shared" si="25"/>
        <v>7174400</v>
      </c>
      <c r="AK167" s="19">
        <v>4000</v>
      </c>
      <c r="AL167" s="19">
        <v>500</v>
      </c>
      <c r="AM167" s="19">
        <f t="shared" si="29"/>
        <v>2000000</v>
      </c>
      <c r="AN167" s="19">
        <v>1960</v>
      </c>
      <c r="AO167" s="19">
        <v>800</v>
      </c>
      <c r="AP167" s="19">
        <v>5</v>
      </c>
      <c r="AQ167" s="19">
        <f t="shared" si="30"/>
        <v>7840000</v>
      </c>
      <c r="AR167" s="19">
        <f t="shared" si="31"/>
        <v>9840000</v>
      </c>
    </row>
    <row r="168" spans="1:44" x14ac:dyDescent="0.2">
      <c r="A168" s="16" t="s">
        <v>542</v>
      </c>
      <c r="B168" s="16" t="s">
        <v>1141</v>
      </c>
      <c r="C168" s="16">
        <v>25540</v>
      </c>
      <c r="D168" s="17">
        <v>3000000</v>
      </c>
      <c r="E168" s="16" t="s">
        <v>1181</v>
      </c>
      <c r="F168" s="16" t="s">
        <v>1182</v>
      </c>
      <c r="G168" s="16" t="s">
        <v>428</v>
      </c>
      <c r="I168" s="16" t="s">
        <v>429</v>
      </c>
      <c r="J168" s="17">
        <v>2796000</v>
      </c>
      <c r="L168" s="16" t="s">
        <v>1187</v>
      </c>
      <c r="M168" s="16" t="s">
        <v>1188</v>
      </c>
      <c r="N168" s="16" t="s">
        <v>484</v>
      </c>
      <c r="O168" s="16" t="s">
        <v>17</v>
      </c>
      <c r="P168" s="16" t="s">
        <v>433</v>
      </c>
      <c r="Q168" s="16" t="s">
        <v>1185</v>
      </c>
      <c r="R168" s="16" t="s">
        <v>1186</v>
      </c>
      <c r="S168" s="16" t="s">
        <v>436</v>
      </c>
      <c r="W168" s="18">
        <v>44637</v>
      </c>
      <c r="X168" s="18">
        <v>44647</v>
      </c>
      <c r="AC168" s="19">
        <v>0</v>
      </c>
      <c r="AD168" s="19">
        <v>0</v>
      </c>
      <c r="AE168" s="19">
        <f t="shared" si="24"/>
        <v>0</v>
      </c>
      <c r="AF168" s="19">
        <v>0</v>
      </c>
      <c r="AG168" s="19">
        <v>0</v>
      </c>
      <c r="AH168" s="19">
        <v>0</v>
      </c>
      <c r="AI168" s="19">
        <f t="shared" si="22"/>
        <v>0</v>
      </c>
      <c r="AJ168" s="19">
        <f t="shared" si="25"/>
        <v>0</v>
      </c>
      <c r="AK168" s="19">
        <v>0</v>
      </c>
      <c r="AL168" s="19">
        <v>0</v>
      </c>
      <c r="AM168" s="19">
        <f t="shared" si="29"/>
        <v>0</v>
      </c>
      <c r="AN168" s="19">
        <v>0</v>
      </c>
      <c r="AO168" s="19">
        <v>0</v>
      </c>
      <c r="AP168" s="19">
        <v>0</v>
      </c>
      <c r="AQ168" s="19">
        <f t="shared" si="30"/>
        <v>0</v>
      </c>
      <c r="AR168" s="19">
        <f t="shared" si="31"/>
        <v>0</v>
      </c>
    </row>
    <row r="169" spans="1:44" x14ac:dyDescent="0.2">
      <c r="A169" s="16" t="s">
        <v>542</v>
      </c>
      <c r="B169" s="16" t="s">
        <v>1141</v>
      </c>
      <c r="C169" s="16">
        <v>25559</v>
      </c>
      <c r="D169" s="17">
        <v>862940</v>
      </c>
      <c r="E169" s="16" t="s">
        <v>1189</v>
      </c>
      <c r="F169" s="16" t="s">
        <v>1190</v>
      </c>
      <c r="G169" s="16" t="s">
        <v>428</v>
      </c>
      <c r="I169" s="16" t="s">
        <v>429</v>
      </c>
      <c r="J169" s="17">
        <v>2024000</v>
      </c>
      <c r="L169" s="16" t="s">
        <v>1191</v>
      </c>
      <c r="M169" s="16" t="s">
        <v>1192</v>
      </c>
      <c r="P169" s="16" t="s">
        <v>583</v>
      </c>
      <c r="Q169" s="16" t="s">
        <v>1193</v>
      </c>
      <c r="R169" s="16" t="s">
        <v>1194</v>
      </c>
      <c r="S169" s="16" t="s">
        <v>436</v>
      </c>
      <c r="W169" s="18">
        <v>44647</v>
      </c>
      <c r="X169" s="18">
        <v>44657</v>
      </c>
      <c r="AC169" s="19">
        <v>1996</v>
      </c>
      <c r="AD169" s="19">
        <v>500</v>
      </c>
      <c r="AE169" s="19">
        <f t="shared" si="24"/>
        <v>998000</v>
      </c>
      <c r="AF169" s="19">
        <v>1265</v>
      </c>
      <c r="AG169" s="19">
        <v>400</v>
      </c>
      <c r="AH169" s="19">
        <v>2</v>
      </c>
      <c r="AI169" s="19">
        <f t="shared" si="22"/>
        <v>1012000</v>
      </c>
      <c r="AJ169" s="19">
        <f t="shared" si="25"/>
        <v>2010000</v>
      </c>
      <c r="AK169" s="19">
        <v>1996</v>
      </c>
      <c r="AL169" s="19">
        <v>500</v>
      </c>
      <c r="AM169" s="19">
        <f t="shared" si="29"/>
        <v>998000</v>
      </c>
      <c r="AN169" s="19">
        <v>1265</v>
      </c>
      <c r="AO169" s="19">
        <v>800</v>
      </c>
      <c r="AP169" s="19">
        <v>2</v>
      </c>
      <c r="AQ169" s="19">
        <f t="shared" si="30"/>
        <v>2024000</v>
      </c>
      <c r="AR169" s="19">
        <f t="shared" si="31"/>
        <v>3022000</v>
      </c>
    </row>
    <row r="170" spans="1:44" x14ac:dyDescent="0.2">
      <c r="A170" s="16" t="s">
        <v>542</v>
      </c>
      <c r="B170" s="16" t="s">
        <v>1141</v>
      </c>
      <c r="C170" s="16">
        <v>25570</v>
      </c>
      <c r="D170" s="17">
        <v>1853200</v>
      </c>
      <c r="E170" s="16" t="s">
        <v>1195</v>
      </c>
      <c r="F170" s="16" t="s">
        <v>620</v>
      </c>
      <c r="G170" s="16" t="s">
        <v>428</v>
      </c>
      <c r="I170" s="16" t="s">
        <v>429</v>
      </c>
      <c r="J170" s="17">
        <v>4425000</v>
      </c>
      <c r="L170" s="16" t="s">
        <v>1196</v>
      </c>
      <c r="M170" s="16">
        <v>371</v>
      </c>
      <c r="N170" s="16" t="s">
        <v>831</v>
      </c>
      <c r="O170" s="16" t="s">
        <v>832</v>
      </c>
      <c r="P170" s="16" t="s">
        <v>433</v>
      </c>
      <c r="Q170" s="16" t="s">
        <v>1197</v>
      </c>
      <c r="R170" s="16" t="s">
        <v>1198</v>
      </c>
      <c r="S170" s="16" t="s">
        <v>436</v>
      </c>
      <c r="W170" s="18">
        <v>44783</v>
      </c>
      <c r="X170" s="18">
        <v>44797</v>
      </c>
      <c r="AC170" s="19">
        <v>0</v>
      </c>
      <c r="AD170" s="19">
        <v>0</v>
      </c>
      <c r="AE170" s="19">
        <f t="shared" si="24"/>
        <v>0</v>
      </c>
      <c r="AF170" s="19">
        <v>0</v>
      </c>
      <c r="AG170" s="19">
        <v>0</v>
      </c>
      <c r="AH170" s="19">
        <v>0</v>
      </c>
      <c r="AI170" s="19">
        <f t="shared" si="22"/>
        <v>0</v>
      </c>
      <c r="AJ170" s="19">
        <f t="shared" si="25"/>
        <v>0</v>
      </c>
      <c r="AK170" s="19">
        <v>0</v>
      </c>
      <c r="AL170" s="19">
        <v>0</v>
      </c>
      <c r="AM170" s="19">
        <f t="shared" si="29"/>
        <v>0</v>
      </c>
      <c r="AN170" s="19">
        <v>0</v>
      </c>
      <c r="AO170" s="19">
        <v>0</v>
      </c>
      <c r="AP170" s="19">
        <v>0</v>
      </c>
      <c r="AQ170" s="19">
        <f t="shared" si="30"/>
        <v>0</v>
      </c>
      <c r="AR170" s="19">
        <f t="shared" si="31"/>
        <v>0</v>
      </c>
    </row>
    <row r="171" spans="1:44" x14ac:dyDescent="0.2">
      <c r="A171" s="16" t="s">
        <v>542</v>
      </c>
      <c r="B171" s="16" t="s">
        <v>1141</v>
      </c>
      <c r="C171" s="16">
        <v>25592</v>
      </c>
      <c r="D171" s="17">
        <v>1300000</v>
      </c>
      <c r="E171" s="16" t="s">
        <v>1199</v>
      </c>
      <c r="F171" s="16" t="s">
        <v>1200</v>
      </c>
      <c r="G171" s="16" t="s">
        <v>428</v>
      </c>
      <c r="I171" s="16" t="s">
        <v>429</v>
      </c>
      <c r="J171" s="17">
        <v>3520000</v>
      </c>
      <c r="L171" s="16" t="s">
        <v>1201</v>
      </c>
      <c r="M171" s="16" t="s">
        <v>1202</v>
      </c>
      <c r="N171" s="16" t="s">
        <v>508</v>
      </c>
      <c r="O171" s="16" t="s">
        <v>220</v>
      </c>
      <c r="P171" s="16" t="s">
        <v>433</v>
      </c>
      <c r="Q171" s="16" t="s">
        <v>1203</v>
      </c>
      <c r="R171" s="16" t="s">
        <v>1204</v>
      </c>
      <c r="S171" s="16" t="s">
        <v>436</v>
      </c>
      <c r="W171" s="18">
        <v>44783</v>
      </c>
      <c r="X171" s="18">
        <v>44795</v>
      </c>
      <c r="AC171" s="19">
        <v>0</v>
      </c>
      <c r="AD171" s="19">
        <v>0</v>
      </c>
      <c r="AE171" s="19">
        <f t="shared" si="24"/>
        <v>0</v>
      </c>
      <c r="AF171" s="19">
        <v>0</v>
      </c>
      <c r="AG171" s="19">
        <v>0</v>
      </c>
      <c r="AH171" s="19">
        <v>0</v>
      </c>
      <c r="AI171" s="19">
        <f t="shared" si="22"/>
        <v>0</v>
      </c>
      <c r="AJ171" s="19">
        <f t="shared" si="25"/>
        <v>0</v>
      </c>
      <c r="AK171" s="19">
        <v>0</v>
      </c>
      <c r="AL171" s="19">
        <v>0</v>
      </c>
      <c r="AM171" s="19">
        <f t="shared" si="29"/>
        <v>0</v>
      </c>
      <c r="AN171" s="19">
        <v>0</v>
      </c>
      <c r="AO171" s="19">
        <v>0</v>
      </c>
      <c r="AP171" s="19">
        <v>0</v>
      </c>
      <c r="AQ171" s="19">
        <f t="shared" si="30"/>
        <v>0</v>
      </c>
      <c r="AR171" s="19">
        <f t="shared" si="31"/>
        <v>0</v>
      </c>
    </row>
    <row r="172" spans="1:44" x14ac:dyDescent="0.2">
      <c r="A172" s="16" t="s">
        <v>542</v>
      </c>
      <c r="B172" s="16" t="s">
        <v>1141</v>
      </c>
      <c r="C172" s="16">
        <v>25621</v>
      </c>
      <c r="D172" s="17">
        <v>1436076</v>
      </c>
      <c r="E172" s="16" t="s">
        <v>1205</v>
      </c>
      <c r="F172" s="16" t="s">
        <v>1206</v>
      </c>
      <c r="G172" s="16" t="s">
        <v>428</v>
      </c>
      <c r="I172" s="16" t="s">
        <v>429</v>
      </c>
      <c r="J172" s="17">
        <v>3055000</v>
      </c>
      <c r="L172" s="16" t="s">
        <v>1207</v>
      </c>
      <c r="M172" s="16" t="s">
        <v>1208</v>
      </c>
      <c r="N172" s="16" t="s">
        <v>791</v>
      </c>
      <c r="O172" s="16" t="s">
        <v>269</v>
      </c>
      <c r="P172" s="16" t="s">
        <v>433</v>
      </c>
      <c r="Q172" s="16" t="s">
        <v>1209</v>
      </c>
      <c r="R172" s="16" t="s">
        <v>1206</v>
      </c>
      <c r="S172" s="16" t="s">
        <v>436</v>
      </c>
      <c r="W172" s="18">
        <v>44644</v>
      </c>
      <c r="X172" s="18">
        <v>44649</v>
      </c>
      <c r="AC172" s="19">
        <v>2350</v>
      </c>
      <c r="AD172" s="19">
        <v>500</v>
      </c>
      <c r="AE172" s="19">
        <f t="shared" si="24"/>
        <v>1175000</v>
      </c>
      <c r="AF172" s="19">
        <v>2350</v>
      </c>
      <c r="AG172" s="19">
        <v>500</v>
      </c>
      <c r="AH172" s="19">
        <v>1</v>
      </c>
      <c r="AI172" s="19">
        <f t="shared" si="22"/>
        <v>1175000</v>
      </c>
      <c r="AJ172" s="19">
        <f t="shared" si="25"/>
        <v>2350000</v>
      </c>
      <c r="AK172" s="19">
        <v>2350</v>
      </c>
      <c r="AL172" s="19">
        <v>500</v>
      </c>
      <c r="AM172" s="19">
        <f t="shared" si="29"/>
        <v>1175000</v>
      </c>
      <c r="AN172" s="19">
        <v>2350</v>
      </c>
      <c r="AO172" s="19">
        <v>800</v>
      </c>
      <c r="AP172" s="19">
        <v>1</v>
      </c>
      <c r="AQ172" s="19">
        <f t="shared" si="30"/>
        <v>1880000</v>
      </c>
      <c r="AR172" s="19">
        <f t="shared" si="31"/>
        <v>3055000</v>
      </c>
    </row>
    <row r="173" spans="1:44" x14ac:dyDescent="0.2">
      <c r="A173" s="16" t="s">
        <v>542</v>
      </c>
      <c r="B173" s="16" t="s">
        <v>1141</v>
      </c>
      <c r="C173" s="16">
        <v>25643</v>
      </c>
      <c r="D173" s="17">
        <v>1464428.8</v>
      </c>
      <c r="E173" s="16" t="s">
        <v>1210</v>
      </c>
      <c r="F173" s="16" t="s">
        <v>1211</v>
      </c>
      <c r="G173" s="16" t="s">
        <v>428</v>
      </c>
      <c r="I173" s="16" t="s">
        <v>429</v>
      </c>
      <c r="J173" s="17">
        <v>7301000</v>
      </c>
      <c r="L173" s="16" t="s">
        <v>1212</v>
      </c>
      <c r="M173" s="16">
        <v>240</v>
      </c>
      <c r="N173" s="16" t="s">
        <v>831</v>
      </c>
      <c r="O173" s="16" t="s">
        <v>832</v>
      </c>
      <c r="P173" s="16" t="s">
        <v>433</v>
      </c>
      <c r="Q173" s="16" t="s">
        <v>1213</v>
      </c>
      <c r="R173" s="16" t="s">
        <v>1214</v>
      </c>
      <c r="S173" s="16" t="s">
        <v>436</v>
      </c>
      <c r="W173" s="18">
        <v>44707</v>
      </c>
      <c r="X173" s="18">
        <v>44712</v>
      </c>
      <c r="AC173" s="19">
        <v>9984</v>
      </c>
      <c r="AD173" s="19">
        <v>500</v>
      </c>
      <c r="AE173" s="19">
        <f t="shared" ref="AE173:AE204" si="32">AD173*AC173</f>
        <v>4992000</v>
      </c>
      <c r="AF173" s="19">
        <v>6800</v>
      </c>
      <c r="AG173" s="19">
        <v>800</v>
      </c>
      <c r="AH173" s="19">
        <v>2</v>
      </c>
      <c r="AI173" s="19">
        <f t="shared" si="22"/>
        <v>10880000</v>
      </c>
      <c r="AJ173" s="19">
        <f t="shared" si="25"/>
        <v>15872000</v>
      </c>
      <c r="AK173" s="19">
        <v>9984</v>
      </c>
      <c r="AL173" s="19">
        <v>500</v>
      </c>
      <c r="AM173" s="19">
        <f t="shared" si="26"/>
        <v>4992000</v>
      </c>
      <c r="AN173" s="19">
        <v>6800</v>
      </c>
      <c r="AO173" s="19">
        <v>800</v>
      </c>
      <c r="AP173" s="19">
        <v>2</v>
      </c>
      <c r="AQ173" s="19">
        <f t="shared" si="27"/>
        <v>10880000</v>
      </c>
      <c r="AR173" s="19">
        <f t="shared" si="28"/>
        <v>15872000</v>
      </c>
    </row>
    <row r="174" spans="1:44" x14ac:dyDescent="0.2">
      <c r="A174" s="16" t="s">
        <v>542</v>
      </c>
      <c r="B174" s="16" t="s">
        <v>1141</v>
      </c>
      <c r="C174" s="16">
        <v>25651</v>
      </c>
      <c r="D174" s="17">
        <v>3873453</v>
      </c>
      <c r="E174" s="16" t="s">
        <v>1215</v>
      </c>
      <c r="F174" s="16" t="s">
        <v>415</v>
      </c>
      <c r="G174" s="16" t="s">
        <v>428</v>
      </c>
      <c r="I174" s="16" t="s">
        <v>429</v>
      </c>
      <c r="J174" s="17">
        <v>5180000</v>
      </c>
      <c r="L174" s="16" t="s">
        <v>1216</v>
      </c>
      <c r="M174" s="16" t="s">
        <v>1217</v>
      </c>
      <c r="N174" s="16" t="s">
        <v>824</v>
      </c>
      <c r="O174" s="16" t="s">
        <v>409</v>
      </c>
      <c r="P174" s="16" t="s">
        <v>433</v>
      </c>
      <c r="Q174" s="16" t="s">
        <v>1218</v>
      </c>
      <c r="R174" s="16" t="s">
        <v>1219</v>
      </c>
      <c r="S174" s="16" t="s">
        <v>436</v>
      </c>
      <c r="W174" s="18">
        <v>44664</v>
      </c>
      <c r="X174" s="18">
        <v>44664</v>
      </c>
      <c r="AC174" s="19">
        <v>700</v>
      </c>
      <c r="AD174" s="19">
        <v>150</v>
      </c>
      <c r="AE174" s="19">
        <f t="shared" si="32"/>
        <v>105000</v>
      </c>
      <c r="AF174" s="19">
        <v>700</v>
      </c>
      <c r="AG174" s="19">
        <v>150</v>
      </c>
      <c r="AH174" s="19">
        <v>4</v>
      </c>
      <c r="AI174" s="19">
        <f t="shared" si="22"/>
        <v>420000</v>
      </c>
      <c r="AJ174" s="19">
        <f t="shared" si="25"/>
        <v>525000</v>
      </c>
      <c r="AK174" s="19">
        <v>700</v>
      </c>
      <c r="AL174" s="19">
        <v>150</v>
      </c>
      <c r="AM174" s="19">
        <f t="shared" si="26"/>
        <v>105000</v>
      </c>
      <c r="AN174" s="19">
        <v>700</v>
      </c>
      <c r="AO174" s="19">
        <v>800</v>
      </c>
      <c r="AP174" s="19">
        <v>4</v>
      </c>
      <c r="AQ174" s="19">
        <f t="shared" si="27"/>
        <v>2240000</v>
      </c>
      <c r="AR174" s="19">
        <f t="shared" si="28"/>
        <v>2345000</v>
      </c>
    </row>
    <row r="175" spans="1:44" x14ac:dyDescent="0.2">
      <c r="A175" s="16" t="s">
        <v>542</v>
      </c>
      <c r="B175" s="16" t="s">
        <v>1141</v>
      </c>
      <c r="C175" s="16">
        <v>25651</v>
      </c>
      <c r="D175" s="17">
        <v>3873453</v>
      </c>
      <c r="E175" s="16" t="s">
        <v>1215</v>
      </c>
      <c r="F175" s="16" t="s">
        <v>415</v>
      </c>
      <c r="G175" s="16" t="s">
        <v>428</v>
      </c>
      <c r="I175" s="16" t="s">
        <v>429</v>
      </c>
      <c r="L175" s="16" t="s">
        <v>1220</v>
      </c>
      <c r="M175" s="16" t="s">
        <v>1221</v>
      </c>
      <c r="N175" s="16" t="s">
        <v>824</v>
      </c>
      <c r="O175" s="16" t="s">
        <v>409</v>
      </c>
      <c r="P175" s="16" t="s">
        <v>433</v>
      </c>
      <c r="Q175" s="16" t="s">
        <v>1222</v>
      </c>
      <c r="R175" s="16" t="s">
        <v>1223</v>
      </c>
      <c r="S175" s="16" t="s">
        <v>436</v>
      </c>
      <c r="W175" s="18">
        <v>44664</v>
      </c>
      <c r="X175" s="18">
        <v>44664</v>
      </c>
      <c r="AC175" s="19">
        <v>1400</v>
      </c>
      <c r="AD175" s="19">
        <v>150</v>
      </c>
      <c r="AE175" s="19">
        <f t="shared" si="32"/>
        <v>210000</v>
      </c>
      <c r="AF175" s="19">
        <v>1400</v>
      </c>
      <c r="AG175" s="19">
        <v>100</v>
      </c>
      <c r="AH175" s="19">
        <v>2</v>
      </c>
      <c r="AI175" s="19">
        <f t="shared" si="22"/>
        <v>280000</v>
      </c>
      <c r="AJ175" s="19">
        <f t="shared" si="25"/>
        <v>490000</v>
      </c>
      <c r="AK175" s="19">
        <v>1400</v>
      </c>
      <c r="AL175" s="19">
        <v>150</v>
      </c>
      <c r="AM175" s="19">
        <f t="shared" si="26"/>
        <v>210000</v>
      </c>
      <c r="AN175" s="19">
        <v>1400</v>
      </c>
      <c r="AO175" s="19">
        <v>500</v>
      </c>
      <c r="AP175" s="19">
        <v>4</v>
      </c>
      <c r="AQ175" s="19">
        <f t="shared" si="27"/>
        <v>2800000</v>
      </c>
      <c r="AR175" s="19">
        <f t="shared" si="28"/>
        <v>3010000</v>
      </c>
    </row>
    <row r="176" spans="1:44" x14ac:dyDescent="0.2">
      <c r="A176" s="16" t="s">
        <v>542</v>
      </c>
      <c r="B176" s="16" t="s">
        <v>1141</v>
      </c>
      <c r="C176" s="16">
        <v>25678</v>
      </c>
      <c r="D176" s="17">
        <v>1983900</v>
      </c>
      <c r="E176" s="16" t="s">
        <v>1224</v>
      </c>
      <c r="F176" s="16" t="s">
        <v>1225</v>
      </c>
      <c r="G176" s="16" t="s">
        <v>428</v>
      </c>
      <c r="I176" s="16" t="s">
        <v>429</v>
      </c>
      <c r="J176" s="17">
        <v>1000000</v>
      </c>
      <c r="L176" s="16" t="s">
        <v>1226</v>
      </c>
      <c r="M176" s="16" t="s">
        <v>1227</v>
      </c>
      <c r="P176" s="16" t="s">
        <v>583</v>
      </c>
      <c r="Q176" s="16" t="s">
        <v>1228</v>
      </c>
      <c r="R176" s="16" t="s">
        <v>1229</v>
      </c>
      <c r="S176" s="16" t="s">
        <v>436</v>
      </c>
      <c r="W176" s="18">
        <v>44644</v>
      </c>
      <c r="X176" s="18">
        <v>44664</v>
      </c>
      <c r="AC176" s="19">
        <v>0</v>
      </c>
      <c r="AD176" s="19">
        <v>0</v>
      </c>
      <c r="AE176" s="19">
        <f t="shared" si="32"/>
        <v>0</v>
      </c>
      <c r="AF176" s="19">
        <v>0</v>
      </c>
      <c r="AG176" s="19">
        <v>0</v>
      </c>
      <c r="AH176" s="19">
        <v>0</v>
      </c>
      <c r="AI176" s="19">
        <f t="shared" si="22"/>
        <v>0</v>
      </c>
      <c r="AJ176" s="19">
        <f t="shared" si="25"/>
        <v>0</v>
      </c>
      <c r="AK176" s="19">
        <v>0</v>
      </c>
      <c r="AL176" s="19">
        <v>0</v>
      </c>
      <c r="AM176" s="19">
        <f t="shared" si="26"/>
        <v>0</v>
      </c>
      <c r="AN176" s="19">
        <v>0</v>
      </c>
      <c r="AO176" s="19">
        <v>0</v>
      </c>
      <c r="AP176" s="19">
        <v>0</v>
      </c>
      <c r="AQ176" s="19">
        <f t="shared" si="27"/>
        <v>0</v>
      </c>
      <c r="AR176" s="19">
        <f t="shared" si="28"/>
        <v>0</v>
      </c>
    </row>
    <row r="177" spans="1:44" x14ac:dyDescent="0.2">
      <c r="A177" s="16" t="s">
        <v>542</v>
      </c>
      <c r="B177" s="16" t="s">
        <v>1141</v>
      </c>
      <c r="C177" s="16">
        <v>25703</v>
      </c>
      <c r="D177" s="17">
        <v>4730881</v>
      </c>
      <c r="E177" s="16" t="s">
        <v>1230</v>
      </c>
      <c r="F177" s="16" t="s">
        <v>1231</v>
      </c>
      <c r="G177" s="16" t="s">
        <v>428</v>
      </c>
      <c r="I177" s="16" t="s">
        <v>429</v>
      </c>
      <c r="J177" s="17">
        <v>9442931</v>
      </c>
      <c r="L177" s="16" t="s">
        <v>1232</v>
      </c>
      <c r="M177" s="16" t="s">
        <v>1233</v>
      </c>
      <c r="N177" s="16" t="s">
        <v>442</v>
      </c>
      <c r="O177" s="16" t="s">
        <v>206</v>
      </c>
      <c r="P177" s="16" t="s">
        <v>433</v>
      </c>
      <c r="Q177" s="16" t="s">
        <v>1234</v>
      </c>
      <c r="R177" s="16" t="s">
        <v>1235</v>
      </c>
      <c r="S177" s="16" t="s">
        <v>436</v>
      </c>
      <c r="W177" s="18">
        <v>44823</v>
      </c>
      <c r="X177" s="18">
        <v>44838</v>
      </c>
      <c r="AC177" s="19">
        <v>2500</v>
      </c>
      <c r="AD177" s="19">
        <v>150</v>
      </c>
      <c r="AE177" s="19">
        <f t="shared" si="32"/>
        <v>375000</v>
      </c>
      <c r="AF177" s="19">
        <v>1674</v>
      </c>
      <c r="AG177" s="19">
        <v>420</v>
      </c>
      <c r="AH177" s="19">
        <v>4</v>
      </c>
      <c r="AI177" s="19">
        <f t="shared" si="22"/>
        <v>2812320</v>
      </c>
      <c r="AJ177" s="19">
        <f t="shared" si="25"/>
        <v>3187320</v>
      </c>
      <c r="AK177" s="19">
        <v>2500</v>
      </c>
      <c r="AL177" s="19">
        <v>150</v>
      </c>
      <c r="AM177" s="19">
        <f t="shared" si="26"/>
        <v>375000</v>
      </c>
      <c r="AN177" s="19">
        <v>1674</v>
      </c>
      <c r="AO177" s="19">
        <v>500</v>
      </c>
      <c r="AP177" s="19">
        <v>4</v>
      </c>
      <c r="AQ177" s="19">
        <f t="shared" si="27"/>
        <v>3348000</v>
      </c>
      <c r="AR177" s="19">
        <f t="shared" si="28"/>
        <v>3723000</v>
      </c>
    </row>
    <row r="178" spans="1:44" x14ac:dyDescent="0.2">
      <c r="A178" s="16" t="s">
        <v>542</v>
      </c>
      <c r="B178" s="16" t="s">
        <v>1141</v>
      </c>
      <c r="C178" s="16">
        <v>25749</v>
      </c>
      <c r="D178" s="17">
        <v>1028156</v>
      </c>
      <c r="E178" s="16" t="s">
        <v>1236</v>
      </c>
      <c r="F178" s="16" t="s">
        <v>793</v>
      </c>
      <c r="G178" s="16" t="s">
        <v>428</v>
      </c>
      <c r="I178" s="16" t="s">
        <v>429</v>
      </c>
      <c r="J178" s="17">
        <v>2277000</v>
      </c>
      <c r="L178" s="16" t="s">
        <v>1237</v>
      </c>
      <c r="M178" s="16" t="s">
        <v>1238</v>
      </c>
      <c r="P178" s="16" t="s">
        <v>583</v>
      </c>
      <c r="Q178" s="16" t="s">
        <v>1239</v>
      </c>
      <c r="R178" s="16" t="s">
        <v>1240</v>
      </c>
      <c r="S178" s="16" t="s">
        <v>436</v>
      </c>
      <c r="W178" s="18">
        <v>44943</v>
      </c>
      <c r="X178" s="18">
        <v>44945</v>
      </c>
      <c r="AC178" s="19">
        <v>5000</v>
      </c>
      <c r="AD178" s="19">
        <v>500</v>
      </c>
      <c r="AE178" s="19">
        <f t="shared" si="32"/>
        <v>2500000</v>
      </c>
      <c r="AF178" s="19">
        <v>4200</v>
      </c>
      <c r="AG178" s="19">
        <v>450</v>
      </c>
      <c r="AH178" s="19">
        <v>1</v>
      </c>
      <c r="AI178" s="19">
        <f t="shared" si="22"/>
        <v>1890000</v>
      </c>
      <c r="AJ178" s="19">
        <f t="shared" si="25"/>
        <v>4390000</v>
      </c>
      <c r="AK178" s="19">
        <v>5000</v>
      </c>
      <c r="AL178" s="19">
        <v>500</v>
      </c>
      <c r="AM178" s="19">
        <f t="shared" si="26"/>
        <v>2500000</v>
      </c>
      <c r="AN178" s="19">
        <v>4500</v>
      </c>
      <c r="AO178" s="19">
        <v>800</v>
      </c>
      <c r="AP178" s="19">
        <v>1</v>
      </c>
      <c r="AQ178" s="19">
        <f t="shared" si="27"/>
        <v>3600000</v>
      </c>
      <c r="AR178" s="19">
        <f t="shared" si="28"/>
        <v>6100000</v>
      </c>
    </row>
    <row r="179" spans="1:44" x14ac:dyDescent="0.2">
      <c r="A179" s="16" t="s">
        <v>542</v>
      </c>
      <c r="B179" s="16" t="s">
        <v>1141</v>
      </c>
      <c r="C179" s="16">
        <v>25763</v>
      </c>
      <c r="D179" s="17">
        <v>3107885</v>
      </c>
      <c r="E179" s="16" t="s">
        <v>1241</v>
      </c>
      <c r="F179" s="16" t="s">
        <v>1242</v>
      </c>
      <c r="G179" s="16" t="s">
        <v>428</v>
      </c>
      <c r="I179" s="16" t="s">
        <v>429</v>
      </c>
      <c r="J179" s="17">
        <v>4800000</v>
      </c>
      <c r="L179" s="16" t="s">
        <v>1243</v>
      </c>
      <c r="M179" s="16" t="s">
        <v>1244</v>
      </c>
      <c r="N179" s="16" t="s">
        <v>484</v>
      </c>
      <c r="O179" s="16" t="s">
        <v>17</v>
      </c>
      <c r="P179" s="16" t="s">
        <v>433</v>
      </c>
      <c r="Q179" s="16" t="s">
        <v>1245</v>
      </c>
      <c r="R179" s="16" t="s">
        <v>1246</v>
      </c>
      <c r="S179" s="16" t="s">
        <v>436</v>
      </c>
      <c r="W179" s="18">
        <v>44796</v>
      </c>
      <c r="X179" s="18">
        <v>44815</v>
      </c>
      <c r="AC179" s="19">
        <v>3000</v>
      </c>
      <c r="AD179" s="19">
        <v>500</v>
      </c>
      <c r="AE179" s="19">
        <f t="shared" si="32"/>
        <v>1500000</v>
      </c>
      <c r="AF179" s="19">
        <v>2400</v>
      </c>
      <c r="AG179" s="19">
        <v>560</v>
      </c>
      <c r="AH179" s="19">
        <v>1</v>
      </c>
      <c r="AI179" s="19">
        <f t="shared" si="22"/>
        <v>1344000</v>
      </c>
      <c r="AJ179" s="19">
        <f t="shared" si="25"/>
        <v>2844000</v>
      </c>
      <c r="AK179" s="19">
        <v>3000</v>
      </c>
      <c r="AL179" s="19">
        <v>500</v>
      </c>
      <c r="AM179" s="19">
        <f t="shared" si="26"/>
        <v>1500000</v>
      </c>
      <c r="AN179" s="19">
        <v>2400</v>
      </c>
      <c r="AO179" s="19">
        <v>800</v>
      </c>
      <c r="AP179" s="19">
        <v>1</v>
      </c>
      <c r="AQ179" s="19">
        <f t="shared" si="27"/>
        <v>1920000</v>
      </c>
      <c r="AR179" s="19">
        <f t="shared" si="28"/>
        <v>3420000</v>
      </c>
    </row>
    <row r="180" spans="1:44" x14ac:dyDescent="0.2">
      <c r="A180" s="16" t="s">
        <v>542</v>
      </c>
      <c r="B180" s="16" t="s">
        <v>1141</v>
      </c>
      <c r="C180" s="16">
        <v>25765</v>
      </c>
      <c r="D180" s="17">
        <v>5000000</v>
      </c>
      <c r="E180" s="16" t="s">
        <v>1247</v>
      </c>
      <c r="F180" s="16" t="s">
        <v>1248</v>
      </c>
      <c r="G180" s="16" t="s">
        <v>428</v>
      </c>
      <c r="I180" s="16" t="s">
        <v>429</v>
      </c>
      <c r="J180" s="17">
        <v>7224563</v>
      </c>
      <c r="L180" s="16" t="s">
        <v>1249</v>
      </c>
      <c r="M180" s="16" t="s">
        <v>1250</v>
      </c>
      <c r="N180" s="16" t="s">
        <v>1105</v>
      </c>
      <c r="O180" s="16" t="s">
        <v>128</v>
      </c>
      <c r="P180" s="16" t="s">
        <v>433</v>
      </c>
      <c r="Q180" s="16" t="s">
        <v>1251</v>
      </c>
      <c r="R180" s="16" t="s">
        <v>1252</v>
      </c>
      <c r="S180" s="16" t="s">
        <v>436</v>
      </c>
      <c r="W180" s="18">
        <v>44942</v>
      </c>
      <c r="X180" s="18">
        <v>44999</v>
      </c>
      <c r="AC180" s="19">
        <v>3448</v>
      </c>
      <c r="AD180" s="19">
        <v>75</v>
      </c>
      <c r="AE180" s="19">
        <f t="shared" si="32"/>
        <v>258600</v>
      </c>
      <c r="AF180" s="19">
        <v>892</v>
      </c>
      <c r="AG180" s="19">
        <v>469</v>
      </c>
      <c r="AH180" s="19">
        <v>1</v>
      </c>
      <c r="AI180" s="19">
        <f t="shared" si="22"/>
        <v>418348</v>
      </c>
      <c r="AJ180" s="19">
        <f t="shared" si="25"/>
        <v>676948</v>
      </c>
      <c r="AK180" s="19">
        <v>3448</v>
      </c>
      <c r="AL180" s="19">
        <v>75</v>
      </c>
      <c r="AM180" s="19">
        <f t="shared" si="26"/>
        <v>258600</v>
      </c>
      <c r="AN180" s="19">
        <v>1607</v>
      </c>
      <c r="AO180" s="19">
        <v>500</v>
      </c>
      <c r="AP180" s="19">
        <v>4</v>
      </c>
      <c r="AQ180" s="19">
        <f t="shared" si="27"/>
        <v>3214000</v>
      </c>
      <c r="AR180" s="19">
        <f t="shared" si="28"/>
        <v>3472600</v>
      </c>
    </row>
    <row r="181" spans="1:44" x14ac:dyDescent="0.2">
      <c r="A181" s="16" t="s">
        <v>542</v>
      </c>
      <c r="B181" s="16" t="s">
        <v>1141</v>
      </c>
      <c r="C181" s="16">
        <v>25776</v>
      </c>
      <c r="D181" s="17">
        <v>1700000</v>
      </c>
      <c r="E181" s="16" t="s">
        <v>1253</v>
      </c>
      <c r="F181" s="16" t="s">
        <v>1254</v>
      </c>
      <c r="G181" s="16" t="s">
        <v>428</v>
      </c>
      <c r="I181" s="16" t="s">
        <v>429</v>
      </c>
      <c r="J181" s="17">
        <v>6722400</v>
      </c>
      <c r="W181" s="18" t="s">
        <v>570</v>
      </c>
      <c r="AC181" s="19">
        <v>3000</v>
      </c>
      <c r="AD181" s="19">
        <v>500</v>
      </c>
      <c r="AE181" s="19">
        <f t="shared" si="32"/>
        <v>1500000</v>
      </c>
      <c r="AF181" s="19">
        <v>5292</v>
      </c>
      <c r="AG181" s="19">
        <v>500</v>
      </c>
      <c r="AH181" s="19">
        <v>2</v>
      </c>
      <c r="AI181" s="19">
        <f t="shared" si="22"/>
        <v>5292000</v>
      </c>
      <c r="AJ181" s="19">
        <f t="shared" si="25"/>
        <v>6792000</v>
      </c>
      <c r="AK181" s="19">
        <v>3000</v>
      </c>
      <c r="AL181" s="19">
        <v>500</v>
      </c>
      <c r="AM181" s="19">
        <f t="shared" si="26"/>
        <v>1500000</v>
      </c>
      <c r="AN181" s="19">
        <v>5292</v>
      </c>
      <c r="AO181" s="19">
        <v>800</v>
      </c>
      <c r="AP181" s="19">
        <v>2</v>
      </c>
      <c r="AQ181" s="19">
        <f t="shared" si="27"/>
        <v>8467200</v>
      </c>
      <c r="AR181" s="19">
        <f t="shared" si="28"/>
        <v>9967200</v>
      </c>
    </row>
    <row r="182" spans="1:44" x14ac:dyDescent="0.2">
      <c r="A182" s="16" t="s">
        <v>542</v>
      </c>
      <c r="B182" s="16" t="s">
        <v>1141</v>
      </c>
      <c r="C182" s="16">
        <v>25783</v>
      </c>
      <c r="D182" s="17">
        <v>2615059</v>
      </c>
      <c r="E182" s="16" t="s">
        <v>1255</v>
      </c>
      <c r="F182" s="16" t="s">
        <v>92</v>
      </c>
      <c r="G182" s="16" t="s">
        <v>428</v>
      </c>
      <c r="I182" s="16" t="s">
        <v>429</v>
      </c>
      <c r="J182" s="17">
        <v>3048000</v>
      </c>
      <c r="W182" s="18" t="s">
        <v>570</v>
      </c>
      <c r="AC182" s="19">
        <v>6000</v>
      </c>
      <c r="AD182" s="19">
        <v>500</v>
      </c>
      <c r="AE182" s="19">
        <f t="shared" si="32"/>
        <v>3000000</v>
      </c>
      <c r="AF182" s="19">
        <v>4450</v>
      </c>
      <c r="AG182" s="19">
        <v>800</v>
      </c>
      <c r="AH182" s="19">
        <v>1</v>
      </c>
      <c r="AI182" s="19">
        <f t="shared" si="22"/>
        <v>3560000</v>
      </c>
      <c r="AJ182" s="19">
        <f t="shared" si="25"/>
        <v>6560000</v>
      </c>
      <c r="AK182" s="19">
        <v>6000</v>
      </c>
      <c r="AL182" s="19">
        <v>500</v>
      </c>
      <c r="AM182" s="19">
        <f t="shared" si="26"/>
        <v>3000000</v>
      </c>
      <c r="AN182" s="19">
        <v>4450</v>
      </c>
      <c r="AO182" s="19">
        <v>800</v>
      </c>
      <c r="AP182" s="19">
        <v>1</v>
      </c>
      <c r="AQ182" s="19">
        <f t="shared" si="27"/>
        <v>3560000</v>
      </c>
      <c r="AR182" s="19">
        <f t="shared" si="28"/>
        <v>6560000</v>
      </c>
    </row>
    <row r="183" spans="1:44" x14ac:dyDescent="0.2">
      <c r="A183" s="16" t="s">
        <v>542</v>
      </c>
      <c r="B183" s="16" t="s">
        <v>1141</v>
      </c>
      <c r="C183" s="16">
        <v>25835</v>
      </c>
      <c r="D183" s="17">
        <v>2000000</v>
      </c>
      <c r="E183" s="16" t="s">
        <v>1256</v>
      </c>
      <c r="F183" s="16" t="s">
        <v>1257</v>
      </c>
      <c r="G183" s="16" t="s">
        <v>428</v>
      </c>
      <c r="I183" s="16" t="s">
        <v>429</v>
      </c>
      <c r="J183" s="17">
        <v>750000</v>
      </c>
      <c r="L183" s="16" t="s">
        <v>1258</v>
      </c>
      <c r="M183" s="16" t="s">
        <v>1259</v>
      </c>
      <c r="N183" s="16" t="s">
        <v>1260</v>
      </c>
      <c r="O183" s="16" t="s">
        <v>1154</v>
      </c>
      <c r="P183" s="16" t="s">
        <v>583</v>
      </c>
      <c r="Q183" s="16" t="s">
        <v>1261</v>
      </c>
      <c r="R183" s="16" t="s">
        <v>1262</v>
      </c>
      <c r="S183" s="16" t="s">
        <v>563</v>
      </c>
      <c r="W183" s="18">
        <v>44887</v>
      </c>
      <c r="X183" s="18">
        <v>44900</v>
      </c>
      <c r="AC183" s="19">
        <v>0</v>
      </c>
      <c r="AD183" s="19">
        <v>0</v>
      </c>
      <c r="AE183" s="19">
        <f t="shared" si="32"/>
        <v>0</v>
      </c>
      <c r="AF183" s="19">
        <v>0</v>
      </c>
      <c r="AG183" s="19">
        <v>0</v>
      </c>
      <c r="AH183" s="19">
        <v>0</v>
      </c>
      <c r="AI183" s="19">
        <f t="shared" si="22"/>
        <v>0</v>
      </c>
      <c r="AJ183" s="19">
        <f t="shared" si="25"/>
        <v>0</v>
      </c>
      <c r="AK183" s="19">
        <v>0</v>
      </c>
      <c r="AL183" s="19">
        <v>0</v>
      </c>
      <c r="AM183" s="19">
        <f t="shared" si="26"/>
        <v>0</v>
      </c>
      <c r="AN183" s="19">
        <v>0</v>
      </c>
      <c r="AO183" s="19">
        <v>0</v>
      </c>
      <c r="AP183" s="19">
        <v>0</v>
      </c>
      <c r="AQ183" s="19">
        <f t="shared" si="27"/>
        <v>0</v>
      </c>
      <c r="AR183" s="19">
        <f t="shared" si="28"/>
        <v>0</v>
      </c>
    </row>
    <row r="184" spans="1:44" x14ac:dyDescent="0.2">
      <c r="A184" s="16" t="s">
        <v>542</v>
      </c>
      <c r="B184" s="16" t="s">
        <v>1141</v>
      </c>
      <c r="C184" s="16">
        <v>25840</v>
      </c>
      <c r="D184" s="17">
        <v>1366940</v>
      </c>
      <c r="E184" s="16" t="s">
        <v>1263</v>
      </c>
      <c r="F184" s="16" t="s">
        <v>84</v>
      </c>
      <c r="G184" s="16" t="s">
        <v>428</v>
      </c>
      <c r="I184" s="16" t="s">
        <v>429</v>
      </c>
      <c r="J184" s="17">
        <v>2337600</v>
      </c>
      <c r="W184" s="18" t="s">
        <v>570</v>
      </c>
      <c r="AC184" s="19">
        <v>3760</v>
      </c>
      <c r="AD184" s="19">
        <v>500</v>
      </c>
      <c r="AE184" s="19">
        <f t="shared" si="32"/>
        <v>1880000</v>
      </c>
      <c r="AF184" s="19">
        <v>2950</v>
      </c>
      <c r="AG184" s="19">
        <v>420</v>
      </c>
      <c r="AH184" s="19">
        <v>1</v>
      </c>
      <c r="AI184" s="19">
        <f t="shared" si="22"/>
        <v>1239000</v>
      </c>
      <c r="AJ184" s="19">
        <f t="shared" si="25"/>
        <v>3119000</v>
      </c>
      <c r="AK184" s="19">
        <v>3760</v>
      </c>
      <c r="AL184" s="19">
        <v>500</v>
      </c>
      <c r="AM184" s="19">
        <f t="shared" si="26"/>
        <v>1880000</v>
      </c>
      <c r="AN184" s="19">
        <v>2950</v>
      </c>
      <c r="AO184" s="19">
        <v>800</v>
      </c>
      <c r="AP184" s="19">
        <v>1</v>
      </c>
      <c r="AQ184" s="19">
        <f t="shared" si="27"/>
        <v>2360000</v>
      </c>
      <c r="AR184" s="19">
        <f t="shared" si="28"/>
        <v>4240000</v>
      </c>
    </row>
    <row r="185" spans="1:44" x14ac:dyDescent="0.2">
      <c r="A185" s="16" t="s">
        <v>542</v>
      </c>
      <c r="B185" s="16" t="s">
        <v>1141</v>
      </c>
      <c r="C185" s="16">
        <v>25869</v>
      </c>
      <c r="D185" s="17">
        <v>1641570</v>
      </c>
      <c r="E185" s="16" t="s">
        <v>1264</v>
      </c>
      <c r="F185" s="16" t="s">
        <v>417</v>
      </c>
      <c r="G185" s="16" t="s">
        <v>428</v>
      </c>
      <c r="I185" s="16" t="s">
        <v>429</v>
      </c>
      <c r="J185" s="17">
        <v>4717856</v>
      </c>
      <c r="L185" s="16" t="s">
        <v>1265</v>
      </c>
      <c r="M185" s="16" t="s">
        <v>1266</v>
      </c>
      <c r="N185" s="16" t="s">
        <v>824</v>
      </c>
      <c r="O185" s="16" t="s">
        <v>409</v>
      </c>
      <c r="P185" s="16" t="s">
        <v>433</v>
      </c>
      <c r="Q185" s="16" t="s">
        <v>1267</v>
      </c>
      <c r="R185" s="16" t="s">
        <v>1268</v>
      </c>
      <c r="S185" s="16" t="s">
        <v>436</v>
      </c>
      <c r="W185" s="18">
        <v>44826</v>
      </c>
      <c r="X185" s="18">
        <v>44909</v>
      </c>
      <c r="AC185" s="19">
        <v>6869</v>
      </c>
      <c r="AD185" s="19">
        <v>150</v>
      </c>
      <c r="AE185" s="19">
        <f t="shared" si="32"/>
        <v>1030350</v>
      </c>
      <c r="AF185" s="19">
        <v>1427</v>
      </c>
      <c r="AG185" s="19">
        <v>350</v>
      </c>
      <c r="AH185" s="19">
        <v>4</v>
      </c>
      <c r="AI185" s="19">
        <f t="shared" ref="AI185:AI216" si="33">AF185*AG185*AH185</f>
        <v>1997800</v>
      </c>
      <c r="AJ185" s="19">
        <f t="shared" si="25"/>
        <v>3028150</v>
      </c>
      <c r="AK185" s="19">
        <v>6869</v>
      </c>
      <c r="AL185" s="19">
        <v>150</v>
      </c>
      <c r="AM185" s="19">
        <f t="shared" si="26"/>
        <v>1030350</v>
      </c>
      <c r="AN185" s="19">
        <v>1427</v>
      </c>
      <c r="AO185" s="19">
        <v>500</v>
      </c>
      <c r="AP185" s="19">
        <v>4</v>
      </c>
      <c r="AQ185" s="19">
        <f t="shared" si="27"/>
        <v>2854000</v>
      </c>
      <c r="AR185" s="19">
        <f t="shared" si="28"/>
        <v>3884350</v>
      </c>
    </row>
    <row r="186" spans="1:44" x14ac:dyDescent="0.2">
      <c r="A186" s="16" t="s">
        <v>542</v>
      </c>
      <c r="B186" s="16" t="s">
        <v>1141</v>
      </c>
      <c r="C186" s="16">
        <v>25871</v>
      </c>
      <c r="D186" s="17">
        <v>3713132</v>
      </c>
      <c r="E186" s="16" t="s">
        <v>1269</v>
      </c>
      <c r="F186" s="16" t="s">
        <v>289</v>
      </c>
      <c r="G186" s="16" t="s">
        <v>428</v>
      </c>
      <c r="I186" s="16" t="s">
        <v>429</v>
      </c>
      <c r="J186" s="17">
        <v>4032000</v>
      </c>
      <c r="L186" s="16" t="s">
        <v>1270</v>
      </c>
      <c r="M186" s="16" t="s">
        <v>1192</v>
      </c>
      <c r="N186" s="16" t="s">
        <v>791</v>
      </c>
      <c r="O186" s="16" t="s">
        <v>269</v>
      </c>
      <c r="P186" s="16" t="s">
        <v>433</v>
      </c>
      <c r="Q186" s="16" t="s">
        <v>1271</v>
      </c>
      <c r="R186" s="16" t="s">
        <v>1272</v>
      </c>
      <c r="S186" s="16" t="s">
        <v>436</v>
      </c>
      <c r="W186" s="18">
        <v>45006</v>
      </c>
      <c r="X186" s="18">
        <v>45018</v>
      </c>
      <c r="AC186" s="19">
        <v>1763</v>
      </c>
      <c r="AD186" s="19">
        <v>500</v>
      </c>
      <c r="AE186" s="19">
        <f t="shared" si="32"/>
        <v>881500</v>
      </c>
      <c r="AF186" s="19">
        <v>1260</v>
      </c>
      <c r="AG186" s="19">
        <v>800</v>
      </c>
      <c r="AH186" s="19">
        <v>4</v>
      </c>
      <c r="AI186" s="19">
        <f t="shared" si="33"/>
        <v>4032000</v>
      </c>
      <c r="AJ186" s="19">
        <f t="shared" si="25"/>
        <v>4913500</v>
      </c>
      <c r="AK186" s="19">
        <v>1763</v>
      </c>
      <c r="AL186" s="19">
        <v>500</v>
      </c>
      <c r="AM186" s="19">
        <f t="shared" si="26"/>
        <v>881500</v>
      </c>
      <c r="AN186" s="19">
        <v>1260</v>
      </c>
      <c r="AO186" s="19">
        <v>800</v>
      </c>
      <c r="AP186" s="19">
        <v>5</v>
      </c>
      <c r="AQ186" s="19">
        <f t="shared" si="27"/>
        <v>5040000</v>
      </c>
      <c r="AR186" s="19">
        <f t="shared" si="28"/>
        <v>5921500</v>
      </c>
    </row>
    <row r="187" spans="1:44" x14ac:dyDescent="0.2">
      <c r="A187" s="16" t="s">
        <v>542</v>
      </c>
      <c r="B187" s="16" t="s">
        <v>1141</v>
      </c>
      <c r="C187" s="16">
        <v>25895</v>
      </c>
      <c r="D187" s="17">
        <v>1820591</v>
      </c>
      <c r="E187" s="16" t="s">
        <v>1273</v>
      </c>
      <c r="F187" s="16" t="s">
        <v>292</v>
      </c>
      <c r="G187" s="16" t="s">
        <v>428</v>
      </c>
      <c r="I187" s="16" t="s">
        <v>429</v>
      </c>
      <c r="J187" s="17">
        <v>2947072</v>
      </c>
      <c r="L187" s="16" t="s">
        <v>1274</v>
      </c>
      <c r="M187" s="16" t="s">
        <v>1275</v>
      </c>
      <c r="N187" s="16" t="s">
        <v>791</v>
      </c>
      <c r="O187" s="16" t="s">
        <v>269</v>
      </c>
      <c r="P187" s="16" t="s">
        <v>433</v>
      </c>
      <c r="Q187" s="16" t="s">
        <v>1276</v>
      </c>
      <c r="R187" s="16" t="s">
        <v>1277</v>
      </c>
      <c r="S187" s="16" t="s">
        <v>436</v>
      </c>
      <c r="W187" s="18">
        <v>44955</v>
      </c>
      <c r="X187" s="18">
        <v>44962</v>
      </c>
      <c r="AC187" s="19">
        <v>3437</v>
      </c>
      <c r="AD187" s="19">
        <v>500</v>
      </c>
      <c r="AE187" s="19">
        <f t="shared" si="32"/>
        <v>1718500</v>
      </c>
      <c r="AF187" s="19">
        <v>1683.9</v>
      </c>
      <c r="AG187" s="19">
        <v>800</v>
      </c>
      <c r="AH187" s="19">
        <v>1</v>
      </c>
      <c r="AI187" s="19">
        <f t="shared" si="33"/>
        <v>1347120</v>
      </c>
      <c r="AJ187" s="19">
        <f t="shared" si="25"/>
        <v>3065620</v>
      </c>
      <c r="AK187" s="19">
        <v>3437</v>
      </c>
      <c r="AL187" s="19">
        <v>500</v>
      </c>
      <c r="AM187" s="19">
        <f t="shared" si="26"/>
        <v>1718500</v>
      </c>
      <c r="AN187" s="19">
        <v>2683.87</v>
      </c>
      <c r="AO187" s="19">
        <v>800</v>
      </c>
      <c r="AP187" s="19">
        <v>2</v>
      </c>
      <c r="AQ187" s="19">
        <f t="shared" si="27"/>
        <v>4294192</v>
      </c>
      <c r="AR187" s="19">
        <f t="shared" si="28"/>
        <v>6012692</v>
      </c>
    </row>
    <row r="188" spans="1:44" x14ac:dyDescent="0.2">
      <c r="A188" s="16" t="s">
        <v>542</v>
      </c>
      <c r="B188" s="16" t="s">
        <v>1141</v>
      </c>
      <c r="C188" s="16">
        <v>25903</v>
      </c>
      <c r="D188" s="17">
        <v>4250041</v>
      </c>
      <c r="E188" s="16" t="s">
        <v>1278</v>
      </c>
      <c r="F188" s="16" t="s">
        <v>1279</v>
      </c>
      <c r="G188" s="16" t="s">
        <v>428</v>
      </c>
      <c r="I188" s="16" t="s">
        <v>429</v>
      </c>
      <c r="J188" s="17">
        <v>5000000</v>
      </c>
      <c r="L188" s="16" t="s">
        <v>968</v>
      </c>
      <c r="M188" s="16" t="s">
        <v>1280</v>
      </c>
      <c r="N188" s="16" t="s">
        <v>970</v>
      </c>
      <c r="O188" s="16" t="s">
        <v>832</v>
      </c>
      <c r="P188" s="16" t="s">
        <v>583</v>
      </c>
      <c r="Q188" s="16" t="s">
        <v>1281</v>
      </c>
      <c r="R188" s="16" t="s">
        <v>1282</v>
      </c>
      <c r="S188" s="16" t="s">
        <v>563</v>
      </c>
      <c r="W188" s="18">
        <v>44859</v>
      </c>
      <c r="X188" s="18">
        <v>44867</v>
      </c>
      <c r="AC188" s="19">
        <v>4300</v>
      </c>
      <c r="AD188" s="19">
        <v>500</v>
      </c>
      <c r="AE188" s="19">
        <f t="shared" si="32"/>
        <v>2150000</v>
      </c>
      <c r="AF188" s="19">
        <v>2500</v>
      </c>
      <c r="AG188" s="19">
        <v>800</v>
      </c>
      <c r="AH188" s="19">
        <v>1</v>
      </c>
      <c r="AI188" s="19">
        <f t="shared" si="33"/>
        <v>2000000</v>
      </c>
      <c r="AJ188" s="19">
        <f t="shared" si="25"/>
        <v>4150000</v>
      </c>
      <c r="AK188" s="19">
        <v>4300</v>
      </c>
      <c r="AL188" s="19">
        <v>500</v>
      </c>
      <c r="AM188" s="19">
        <f t="shared" si="26"/>
        <v>2150000</v>
      </c>
      <c r="AN188" s="19">
        <v>2500</v>
      </c>
      <c r="AO188" s="19">
        <v>800</v>
      </c>
      <c r="AP188" s="19">
        <v>1</v>
      </c>
      <c r="AQ188" s="19">
        <f t="shared" si="27"/>
        <v>2000000</v>
      </c>
      <c r="AR188" s="19">
        <f t="shared" si="28"/>
        <v>4150000</v>
      </c>
    </row>
    <row r="189" spans="1:44" x14ac:dyDescent="0.2">
      <c r="A189" s="16" t="s">
        <v>542</v>
      </c>
      <c r="B189" s="16" t="s">
        <v>1141</v>
      </c>
      <c r="C189" s="16">
        <v>25906</v>
      </c>
      <c r="D189" s="17">
        <v>1678000</v>
      </c>
      <c r="E189" s="16" t="s">
        <v>1283</v>
      </c>
      <c r="F189" s="16" t="s">
        <v>136</v>
      </c>
      <c r="G189" s="16" t="s">
        <v>428</v>
      </c>
      <c r="I189" s="16" t="s">
        <v>429</v>
      </c>
      <c r="J189" s="17">
        <v>3163576</v>
      </c>
      <c r="L189" s="16" t="s">
        <v>1284</v>
      </c>
      <c r="M189" s="16" t="s">
        <v>1285</v>
      </c>
      <c r="N189" s="16" t="s">
        <v>575</v>
      </c>
      <c r="O189" s="16" t="s">
        <v>128</v>
      </c>
      <c r="P189" s="16" t="s">
        <v>433</v>
      </c>
      <c r="Q189" s="16" t="s">
        <v>1286</v>
      </c>
      <c r="R189" s="16" t="s">
        <v>1287</v>
      </c>
      <c r="S189" s="16" t="s">
        <v>436</v>
      </c>
      <c r="W189" s="18">
        <v>44853</v>
      </c>
      <c r="X189" s="18">
        <v>44871</v>
      </c>
      <c r="AC189" s="19">
        <v>3744.47</v>
      </c>
      <c r="AD189" s="19">
        <v>150</v>
      </c>
      <c r="AE189" s="19">
        <f t="shared" si="32"/>
        <v>561670.5</v>
      </c>
      <c r="AF189" s="19">
        <v>1486.17</v>
      </c>
      <c r="AG189" s="19">
        <v>350</v>
      </c>
      <c r="AH189" s="19">
        <v>1</v>
      </c>
      <c r="AI189" s="19">
        <f t="shared" si="33"/>
        <v>520159.5</v>
      </c>
      <c r="AJ189" s="19">
        <f t="shared" si="25"/>
        <v>1081830</v>
      </c>
      <c r="AK189" s="19">
        <v>3744.47</v>
      </c>
      <c r="AL189" s="19">
        <v>150</v>
      </c>
      <c r="AM189" s="19">
        <f t="shared" si="26"/>
        <v>561670.5</v>
      </c>
      <c r="AN189" s="19">
        <v>1614.17</v>
      </c>
      <c r="AO189" s="19">
        <v>800</v>
      </c>
      <c r="AP189" s="19">
        <v>1</v>
      </c>
      <c r="AQ189" s="19">
        <f>AN189*AO189*AP189</f>
        <v>1291336</v>
      </c>
      <c r="AR189" s="19">
        <f t="shared" si="28"/>
        <v>1853006.5</v>
      </c>
    </row>
    <row r="190" spans="1:44" x14ac:dyDescent="0.2">
      <c r="A190" s="16" t="s">
        <v>542</v>
      </c>
      <c r="B190" s="16" t="s">
        <v>1141</v>
      </c>
      <c r="C190" s="16">
        <v>25929</v>
      </c>
      <c r="D190" s="17">
        <v>2298704</v>
      </c>
      <c r="E190" s="16" t="s">
        <v>1288</v>
      </c>
      <c r="F190" s="16" t="s">
        <v>86</v>
      </c>
      <c r="G190" s="16" t="s">
        <v>428</v>
      </c>
      <c r="I190" s="16" t="s">
        <v>429</v>
      </c>
      <c r="J190" s="17">
        <v>5728000</v>
      </c>
      <c r="W190" s="18" t="s">
        <v>570</v>
      </c>
      <c r="AC190" s="19">
        <v>2270</v>
      </c>
      <c r="AD190" s="19">
        <v>500</v>
      </c>
      <c r="AE190" s="19">
        <f t="shared" si="32"/>
        <v>1135000</v>
      </c>
      <c r="AF190" s="19">
        <v>1826</v>
      </c>
      <c r="AG190" s="19">
        <v>0</v>
      </c>
      <c r="AH190" s="19">
        <v>0</v>
      </c>
      <c r="AI190" s="19">
        <f t="shared" si="33"/>
        <v>0</v>
      </c>
      <c r="AJ190" s="19">
        <f t="shared" si="25"/>
        <v>1135000</v>
      </c>
      <c r="AK190" s="19">
        <v>2270</v>
      </c>
      <c r="AL190" s="19">
        <v>500</v>
      </c>
      <c r="AM190" s="19">
        <f t="shared" si="26"/>
        <v>1135000</v>
      </c>
      <c r="AN190" s="19">
        <v>1826</v>
      </c>
      <c r="AO190" s="19">
        <v>800</v>
      </c>
      <c r="AP190" s="19">
        <v>4</v>
      </c>
      <c r="AQ190" s="19">
        <f>AN190*AO190*AP190</f>
        <v>5843200</v>
      </c>
      <c r="AR190" s="19">
        <f t="shared" si="28"/>
        <v>6978200</v>
      </c>
    </row>
    <row r="191" spans="1:44" x14ac:dyDescent="0.2">
      <c r="A191" s="16" t="s">
        <v>542</v>
      </c>
      <c r="B191" s="16" t="s">
        <v>1141</v>
      </c>
      <c r="C191" s="16">
        <v>25942</v>
      </c>
      <c r="D191" s="17">
        <v>5000000</v>
      </c>
      <c r="E191" s="16" t="s">
        <v>1289</v>
      </c>
      <c r="F191" s="16" t="s">
        <v>1290</v>
      </c>
      <c r="G191" s="16" t="s">
        <v>428</v>
      </c>
      <c r="I191" s="16" t="s">
        <v>429</v>
      </c>
      <c r="J191" s="17">
        <v>5504645</v>
      </c>
      <c r="W191" s="18" t="s">
        <v>570</v>
      </c>
      <c r="AC191" s="19">
        <v>0</v>
      </c>
      <c r="AD191" s="19">
        <v>0</v>
      </c>
      <c r="AE191" s="19">
        <f t="shared" si="32"/>
        <v>0</v>
      </c>
      <c r="AF191" s="19">
        <v>0</v>
      </c>
      <c r="AG191" s="19">
        <v>0</v>
      </c>
      <c r="AH191" s="19">
        <v>0</v>
      </c>
      <c r="AI191" s="19">
        <f t="shared" si="33"/>
        <v>0</v>
      </c>
      <c r="AJ191" s="19">
        <f t="shared" ref="AJ191:AJ216" si="34">AI191+AE191</f>
        <v>0</v>
      </c>
      <c r="AK191" s="19">
        <v>0</v>
      </c>
      <c r="AL191" s="19">
        <v>0</v>
      </c>
      <c r="AM191" s="19">
        <f t="shared" si="26"/>
        <v>0</v>
      </c>
      <c r="AN191" s="19">
        <v>0</v>
      </c>
      <c r="AO191" s="19">
        <v>0</v>
      </c>
      <c r="AP191" s="19">
        <v>0</v>
      </c>
      <c r="AQ191" s="19">
        <f t="shared" si="27"/>
        <v>0</v>
      </c>
      <c r="AR191" s="19">
        <f t="shared" si="28"/>
        <v>0</v>
      </c>
    </row>
    <row r="192" spans="1:44" x14ac:dyDescent="0.2">
      <c r="A192" s="16" t="s">
        <v>542</v>
      </c>
      <c r="B192" s="16" t="s">
        <v>1141</v>
      </c>
      <c r="C192" s="16">
        <v>25962</v>
      </c>
      <c r="D192" s="17">
        <v>3000000</v>
      </c>
      <c r="E192" s="16" t="s">
        <v>1291</v>
      </c>
      <c r="F192" s="16" t="s">
        <v>1292</v>
      </c>
      <c r="G192" s="16" t="s">
        <v>1293</v>
      </c>
      <c r="I192" s="16" t="s">
        <v>429</v>
      </c>
      <c r="J192" s="17">
        <v>6329176</v>
      </c>
      <c r="W192" s="18" t="s">
        <v>570</v>
      </c>
      <c r="AC192" s="19">
        <v>0</v>
      </c>
      <c r="AD192" s="19">
        <v>0</v>
      </c>
      <c r="AE192" s="19">
        <f t="shared" si="32"/>
        <v>0</v>
      </c>
      <c r="AF192" s="19">
        <v>0</v>
      </c>
      <c r="AG192" s="19">
        <v>0</v>
      </c>
      <c r="AH192" s="19">
        <v>0</v>
      </c>
      <c r="AI192" s="19">
        <f t="shared" si="33"/>
        <v>0</v>
      </c>
      <c r="AJ192" s="19">
        <f t="shared" si="34"/>
        <v>0</v>
      </c>
      <c r="AK192" s="19">
        <v>0</v>
      </c>
      <c r="AL192" s="19">
        <v>0</v>
      </c>
      <c r="AM192" s="19">
        <f t="shared" si="26"/>
        <v>0</v>
      </c>
      <c r="AN192" s="19">
        <v>0</v>
      </c>
      <c r="AO192" s="19">
        <v>0</v>
      </c>
      <c r="AP192" s="19">
        <v>0</v>
      </c>
      <c r="AQ192" s="19">
        <f t="shared" si="27"/>
        <v>0</v>
      </c>
      <c r="AR192" s="19">
        <f t="shared" si="28"/>
        <v>0</v>
      </c>
    </row>
    <row r="193" spans="1:44" x14ac:dyDescent="0.2">
      <c r="A193" s="16" t="s">
        <v>542</v>
      </c>
      <c r="B193" s="16" t="s">
        <v>1141</v>
      </c>
      <c r="C193" s="16">
        <v>25971</v>
      </c>
      <c r="D193" s="17">
        <v>1160474.99</v>
      </c>
      <c r="E193" s="16" t="s">
        <v>1294</v>
      </c>
      <c r="F193" s="16" t="s">
        <v>1295</v>
      </c>
      <c r="G193" s="16" t="s">
        <v>428</v>
      </c>
      <c r="I193" s="16" t="s">
        <v>429</v>
      </c>
      <c r="J193" s="17">
        <v>1167700</v>
      </c>
      <c r="W193" s="18" t="s">
        <v>570</v>
      </c>
      <c r="AC193" s="19">
        <v>1749</v>
      </c>
      <c r="AD193" s="19">
        <v>300</v>
      </c>
      <c r="AE193" s="19">
        <f t="shared" si="32"/>
        <v>524700</v>
      </c>
      <c r="AF193" s="19">
        <v>643</v>
      </c>
      <c r="AG193" s="19">
        <v>350</v>
      </c>
      <c r="AH193" s="19">
        <v>1</v>
      </c>
      <c r="AI193" s="19">
        <f t="shared" si="33"/>
        <v>225050</v>
      </c>
      <c r="AJ193" s="19">
        <f t="shared" si="34"/>
        <v>749750</v>
      </c>
      <c r="AK193" s="19">
        <v>1749</v>
      </c>
      <c r="AL193" s="19">
        <v>300</v>
      </c>
      <c r="AM193" s="19">
        <f t="shared" si="26"/>
        <v>524700</v>
      </c>
      <c r="AN193" s="19">
        <v>643</v>
      </c>
      <c r="AO193" s="19">
        <v>500</v>
      </c>
      <c r="AP193" s="19">
        <v>1</v>
      </c>
      <c r="AQ193" s="19">
        <f t="shared" si="27"/>
        <v>321500</v>
      </c>
      <c r="AR193" s="19">
        <f t="shared" si="28"/>
        <v>846200</v>
      </c>
    </row>
    <row r="194" spans="1:44" x14ac:dyDescent="0.2">
      <c r="A194" s="16" t="s">
        <v>1296</v>
      </c>
      <c r="B194" s="16" t="s">
        <v>1141</v>
      </c>
      <c r="C194" s="16">
        <v>25983</v>
      </c>
      <c r="D194" s="17">
        <v>1975495</v>
      </c>
      <c r="E194" s="16" t="s">
        <v>1297</v>
      </c>
      <c r="F194" s="16" t="s">
        <v>1298</v>
      </c>
      <c r="G194" s="16" t="s">
        <v>428</v>
      </c>
      <c r="I194" s="16" t="s">
        <v>429</v>
      </c>
      <c r="J194" s="17">
        <v>3537904</v>
      </c>
      <c r="L194" s="16" t="s">
        <v>1299</v>
      </c>
      <c r="M194" s="16" t="s">
        <v>1300</v>
      </c>
      <c r="N194" s="16" t="s">
        <v>1301</v>
      </c>
      <c r="O194" s="16" t="s">
        <v>17</v>
      </c>
      <c r="P194" s="16" t="s">
        <v>433</v>
      </c>
      <c r="Q194" s="16" t="s">
        <v>1302</v>
      </c>
      <c r="R194" s="16" t="s">
        <v>1303</v>
      </c>
      <c r="S194" s="16" t="s">
        <v>436</v>
      </c>
      <c r="W194" s="18">
        <v>44966</v>
      </c>
      <c r="X194" s="18">
        <v>44972</v>
      </c>
      <c r="AC194" s="19">
        <v>4953.16</v>
      </c>
      <c r="AD194" s="19">
        <v>500</v>
      </c>
      <c r="AE194" s="19">
        <f t="shared" si="32"/>
        <v>2476580</v>
      </c>
      <c r="AF194" s="19">
        <v>3255.1</v>
      </c>
      <c r="AG194" s="19">
        <v>350</v>
      </c>
      <c r="AH194" s="19">
        <v>1</v>
      </c>
      <c r="AI194" s="19">
        <f t="shared" si="33"/>
        <v>1139285</v>
      </c>
      <c r="AJ194" s="19">
        <f t="shared" si="34"/>
        <v>3615865</v>
      </c>
      <c r="AK194" s="19">
        <v>4953.16</v>
      </c>
      <c r="AL194" s="19">
        <v>500</v>
      </c>
      <c r="AM194" s="19">
        <f t="shared" si="26"/>
        <v>2476580</v>
      </c>
      <c r="AN194" s="19">
        <v>3955</v>
      </c>
      <c r="AO194" s="19">
        <v>800</v>
      </c>
      <c r="AP194" s="19">
        <v>1</v>
      </c>
      <c r="AQ194" s="19">
        <f t="shared" si="27"/>
        <v>3164000</v>
      </c>
      <c r="AR194" s="19">
        <f t="shared" si="28"/>
        <v>5640580</v>
      </c>
    </row>
    <row r="195" spans="1:44" x14ac:dyDescent="0.2">
      <c r="A195" s="16" t="s">
        <v>1296</v>
      </c>
      <c r="B195" s="16" t="s">
        <v>1141</v>
      </c>
      <c r="C195" s="16">
        <v>25983</v>
      </c>
      <c r="D195" s="17">
        <v>1975495</v>
      </c>
      <c r="E195" s="16" t="s">
        <v>1297</v>
      </c>
      <c r="F195" s="16" t="s">
        <v>1298</v>
      </c>
      <c r="G195" s="16" t="s">
        <v>428</v>
      </c>
      <c r="I195" s="16" t="s">
        <v>429</v>
      </c>
      <c r="L195" s="16" t="s">
        <v>1304</v>
      </c>
      <c r="M195" s="16" t="s">
        <v>1305</v>
      </c>
      <c r="N195" s="16" t="s">
        <v>1301</v>
      </c>
      <c r="O195" s="16" t="s">
        <v>17</v>
      </c>
      <c r="P195" s="16" t="s">
        <v>433</v>
      </c>
      <c r="Q195" s="16" t="s">
        <v>1306</v>
      </c>
      <c r="R195" s="16" t="s">
        <v>1307</v>
      </c>
      <c r="S195" s="16" t="s">
        <v>436</v>
      </c>
      <c r="W195" s="18">
        <v>44966</v>
      </c>
      <c r="X195" s="18">
        <v>44972</v>
      </c>
      <c r="AC195" s="19">
        <v>4953.16</v>
      </c>
      <c r="AD195" s="19">
        <v>500</v>
      </c>
      <c r="AE195" s="19">
        <f t="shared" si="32"/>
        <v>2476580</v>
      </c>
      <c r="AF195" s="19">
        <v>3255.1</v>
      </c>
      <c r="AG195" s="19">
        <v>350</v>
      </c>
      <c r="AH195" s="19">
        <v>1</v>
      </c>
      <c r="AI195" s="19">
        <f t="shared" si="33"/>
        <v>1139285</v>
      </c>
      <c r="AJ195" s="19">
        <f t="shared" si="34"/>
        <v>3615865</v>
      </c>
      <c r="AK195" s="19">
        <v>4953.16</v>
      </c>
      <c r="AL195" s="19">
        <v>500</v>
      </c>
      <c r="AM195" s="19">
        <f t="shared" si="26"/>
        <v>2476580</v>
      </c>
      <c r="AN195" s="19">
        <v>3955</v>
      </c>
      <c r="AO195" s="19">
        <v>800</v>
      </c>
      <c r="AP195" s="19">
        <v>1</v>
      </c>
      <c r="AQ195" s="19">
        <f t="shared" si="27"/>
        <v>3164000</v>
      </c>
      <c r="AR195" s="19">
        <f t="shared" si="28"/>
        <v>5640580</v>
      </c>
    </row>
    <row r="196" spans="1:44" x14ac:dyDescent="0.2">
      <c r="A196" s="16" t="s">
        <v>1296</v>
      </c>
      <c r="B196" s="16" t="s">
        <v>1141</v>
      </c>
      <c r="C196" s="16">
        <v>25983</v>
      </c>
      <c r="D196" s="17">
        <v>1975495</v>
      </c>
      <c r="E196" s="16" t="s">
        <v>1297</v>
      </c>
      <c r="F196" s="16" t="s">
        <v>1298</v>
      </c>
      <c r="G196" s="16" t="s">
        <v>428</v>
      </c>
      <c r="I196" s="16" t="s">
        <v>429</v>
      </c>
      <c r="L196" s="16" t="s">
        <v>1308</v>
      </c>
      <c r="M196" s="16" t="s">
        <v>1309</v>
      </c>
      <c r="N196" s="16" t="s">
        <v>1301</v>
      </c>
      <c r="O196" s="16" t="s">
        <v>17</v>
      </c>
      <c r="P196" s="16" t="s">
        <v>433</v>
      </c>
      <c r="Q196" s="16" t="s">
        <v>1310</v>
      </c>
      <c r="R196" s="16" t="s">
        <v>1311</v>
      </c>
      <c r="S196" s="16" t="s">
        <v>436</v>
      </c>
      <c r="W196" s="18">
        <v>44966</v>
      </c>
      <c r="X196" s="18">
        <v>44972</v>
      </c>
      <c r="AC196" s="19">
        <v>4953.16</v>
      </c>
      <c r="AD196" s="19">
        <v>500</v>
      </c>
      <c r="AE196" s="19">
        <f t="shared" si="32"/>
        <v>2476580</v>
      </c>
      <c r="AF196" s="19">
        <v>3255.1</v>
      </c>
      <c r="AG196" s="19">
        <v>350</v>
      </c>
      <c r="AH196" s="19">
        <v>1</v>
      </c>
      <c r="AI196" s="19">
        <f t="shared" si="33"/>
        <v>1139285</v>
      </c>
      <c r="AJ196" s="19">
        <f t="shared" si="34"/>
        <v>3615865</v>
      </c>
      <c r="AK196" s="19">
        <v>4953.16</v>
      </c>
      <c r="AL196" s="19">
        <v>500</v>
      </c>
      <c r="AM196" s="19">
        <f t="shared" si="26"/>
        <v>2476580</v>
      </c>
      <c r="AN196" s="19">
        <v>3955</v>
      </c>
      <c r="AO196" s="19">
        <v>800</v>
      </c>
      <c r="AP196" s="19">
        <v>1</v>
      </c>
      <c r="AQ196" s="19">
        <f t="shared" si="27"/>
        <v>3164000</v>
      </c>
      <c r="AR196" s="19">
        <f t="shared" si="28"/>
        <v>5640580</v>
      </c>
    </row>
    <row r="197" spans="1:44" x14ac:dyDescent="0.2">
      <c r="A197" s="16" t="s">
        <v>1296</v>
      </c>
      <c r="B197" s="16" t="s">
        <v>1141</v>
      </c>
      <c r="C197" s="16">
        <v>25983</v>
      </c>
      <c r="D197" s="17">
        <v>1975495</v>
      </c>
      <c r="E197" s="16" t="s">
        <v>1297</v>
      </c>
      <c r="F197" s="16" t="s">
        <v>1298</v>
      </c>
      <c r="G197" s="16" t="s">
        <v>428</v>
      </c>
      <c r="I197" s="16" t="s">
        <v>429</v>
      </c>
      <c r="L197" s="16" t="s">
        <v>1312</v>
      </c>
      <c r="M197" s="16" t="s">
        <v>1313</v>
      </c>
      <c r="N197" s="16" t="s">
        <v>1301</v>
      </c>
      <c r="O197" s="16" t="s">
        <v>17</v>
      </c>
      <c r="P197" s="16" t="s">
        <v>433</v>
      </c>
      <c r="Q197" s="16" t="s">
        <v>1314</v>
      </c>
      <c r="R197" s="16" t="s">
        <v>1315</v>
      </c>
      <c r="S197" s="16" t="s">
        <v>436</v>
      </c>
      <c r="W197" s="18">
        <v>44966</v>
      </c>
      <c r="X197" s="18">
        <v>44972</v>
      </c>
      <c r="AC197" s="19">
        <v>4953.16</v>
      </c>
      <c r="AD197" s="19">
        <v>500</v>
      </c>
      <c r="AE197" s="19">
        <f t="shared" si="32"/>
        <v>2476580</v>
      </c>
      <c r="AF197" s="19">
        <v>3255.1</v>
      </c>
      <c r="AG197" s="19">
        <v>350</v>
      </c>
      <c r="AH197" s="19">
        <v>1</v>
      </c>
      <c r="AI197" s="19">
        <f t="shared" si="33"/>
        <v>1139285</v>
      </c>
      <c r="AJ197" s="19">
        <f t="shared" si="34"/>
        <v>3615865</v>
      </c>
      <c r="AK197" s="19">
        <v>4953.16</v>
      </c>
      <c r="AL197" s="19">
        <v>500</v>
      </c>
      <c r="AM197" s="19">
        <f t="shared" si="26"/>
        <v>2476580</v>
      </c>
      <c r="AN197" s="19">
        <v>3955</v>
      </c>
      <c r="AO197" s="19">
        <v>800</v>
      </c>
      <c r="AP197" s="19">
        <v>1</v>
      </c>
      <c r="AQ197" s="19">
        <f t="shared" si="27"/>
        <v>3164000</v>
      </c>
      <c r="AR197" s="19">
        <f t="shared" si="28"/>
        <v>5640580</v>
      </c>
    </row>
    <row r="198" spans="1:44" x14ac:dyDescent="0.2">
      <c r="A198" s="16" t="s">
        <v>1296</v>
      </c>
      <c r="B198" s="16" t="s">
        <v>1141</v>
      </c>
      <c r="C198" s="16">
        <v>25997</v>
      </c>
      <c r="D198" s="17">
        <v>4000000</v>
      </c>
      <c r="E198" s="16" t="s">
        <v>1316</v>
      </c>
      <c r="F198" s="16" t="s">
        <v>1317</v>
      </c>
      <c r="G198" s="16" t="s">
        <v>428</v>
      </c>
      <c r="I198" s="16" t="s">
        <v>429</v>
      </c>
      <c r="J198" s="17">
        <v>5882000</v>
      </c>
      <c r="L198" s="16" t="s">
        <v>1318</v>
      </c>
      <c r="M198" s="16" t="s">
        <v>1319</v>
      </c>
      <c r="N198" s="16" t="s">
        <v>589</v>
      </c>
      <c r="O198" s="16" t="s">
        <v>17</v>
      </c>
      <c r="P198" s="16" t="s">
        <v>433</v>
      </c>
      <c r="Q198" s="16" t="s">
        <v>1320</v>
      </c>
      <c r="R198" s="16" t="s">
        <v>1317</v>
      </c>
      <c r="S198" s="16" t="s">
        <v>436</v>
      </c>
      <c r="W198" s="18">
        <v>44956</v>
      </c>
      <c r="X198" s="18">
        <v>44978</v>
      </c>
      <c r="AC198" s="19">
        <v>3420</v>
      </c>
      <c r="AD198" s="19">
        <v>500</v>
      </c>
      <c r="AE198" s="19">
        <f t="shared" si="32"/>
        <v>1710000</v>
      </c>
      <c r="AF198" s="19">
        <v>1606</v>
      </c>
      <c r="AG198" s="19">
        <v>800</v>
      </c>
      <c r="AH198" s="19">
        <v>1</v>
      </c>
      <c r="AI198" s="19">
        <f t="shared" si="33"/>
        <v>1284800</v>
      </c>
      <c r="AJ198" s="19">
        <f t="shared" si="34"/>
        <v>2994800</v>
      </c>
      <c r="AK198" s="19">
        <v>3420</v>
      </c>
      <c r="AL198" s="19">
        <v>500</v>
      </c>
      <c r="AM198" s="19">
        <f t="shared" si="26"/>
        <v>1710000</v>
      </c>
      <c r="AN198" s="19">
        <v>1606</v>
      </c>
      <c r="AO198" s="19">
        <v>800</v>
      </c>
      <c r="AP198" s="19">
        <v>1</v>
      </c>
      <c r="AQ198" s="19">
        <f t="shared" si="27"/>
        <v>1284800</v>
      </c>
      <c r="AR198" s="19">
        <f t="shared" si="28"/>
        <v>2994800</v>
      </c>
    </row>
    <row r="199" spans="1:44" x14ac:dyDescent="0.2">
      <c r="A199" s="16" t="s">
        <v>1296</v>
      </c>
      <c r="B199" s="16" t="s">
        <v>1141</v>
      </c>
      <c r="C199" s="16">
        <v>26045</v>
      </c>
      <c r="D199" s="17">
        <v>1035774</v>
      </c>
      <c r="E199" s="16" t="s">
        <v>1321</v>
      </c>
      <c r="F199" s="16" t="s">
        <v>349</v>
      </c>
      <c r="G199" s="16" t="s">
        <v>428</v>
      </c>
      <c r="I199" s="16" t="s">
        <v>429</v>
      </c>
      <c r="J199" s="17">
        <v>1792000</v>
      </c>
      <c r="L199" s="16" t="s">
        <v>1322</v>
      </c>
      <c r="M199" s="16" t="s">
        <v>1323</v>
      </c>
      <c r="N199" s="16" t="s">
        <v>1324</v>
      </c>
      <c r="O199" s="16" t="s">
        <v>351</v>
      </c>
      <c r="P199" s="16" t="s">
        <v>433</v>
      </c>
      <c r="Q199" s="16" t="s">
        <v>1325</v>
      </c>
      <c r="R199" s="16" t="s">
        <v>1326</v>
      </c>
      <c r="S199" s="16" t="s">
        <v>436</v>
      </c>
      <c r="W199" s="18">
        <v>44914</v>
      </c>
      <c r="X199" s="18">
        <v>44928</v>
      </c>
      <c r="AC199" s="19">
        <v>5000</v>
      </c>
      <c r="AD199" s="19">
        <v>75</v>
      </c>
      <c r="AE199" s="19">
        <f t="shared" si="32"/>
        <v>375000</v>
      </c>
      <c r="AF199" s="19">
        <v>1792</v>
      </c>
      <c r="AG199" s="19">
        <v>350</v>
      </c>
      <c r="AH199" s="19">
        <v>2</v>
      </c>
      <c r="AI199" s="19">
        <f t="shared" si="33"/>
        <v>1254400</v>
      </c>
      <c r="AJ199" s="19">
        <f t="shared" si="34"/>
        <v>1629400</v>
      </c>
      <c r="AK199" s="19">
        <v>5000</v>
      </c>
      <c r="AL199" s="19">
        <v>75</v>
      </c>
      <c r="AM199" s="19">
        <f t="shared" si="26"/>
        <v>375000</v>
      </c>
      <c r="AN199" s="19">
        <v>1792</v>
      </c>
      <c r="AO199" s="19">
        <v>500</v>
      </c>
      <c r="AP199" s="19">
        <v>2</v>
      </c>
      <c r="AQ199" s="19">
        <f t="shared" si="27"/>
        <v>1792000</v>
      </c>
      <c r="AR199" s="19">
        <f t="shared" si="28"/>
        <v>2167000</v>
      </c>
    </row>
    <row r="200" spans="1:44" x14ac:dyDescent="0.2">
      <c r="A200" s="16" t="s">
        <v>1296</v>
      </c>
      <c r="B200" s="16" t="s">
        <v>1141</v>
      </c>
      <c r="C200" s="16">
        <v>26045</v>
      </c>
      <c r="D200" s="17">
        <v>1035774</v>
      </c>
      <c r="E200" s="16" t="s">
        <v>1321</v>
      </c>
      <c r="F200" s="16" t="s">
        <v>349</v>
      </c>
      <c r="G200" s="16" t="s">
        <v>428</v>
      </c>
      <c r="I200" s="16" t="s">
        <v>429</v>
      </c>
      <c r="L200" s="16" t="s">
        <v>1322</v>
      </c>
      <c r="M200" s="16" t="s">
        <v>1323</v>
      </c>
      <c r="N200" s="16" t="s">
        <v>1324</v>
      </c>
      <c r="O200" s="16" t="s">
        <v>351</v>
      </c>
      <c r="P200" s="16" t="s">
        <v>433</v>
      </c>
      <c r="Q200" s="16" t="s">
        <v>1327</v>
      </c>
      <c r="R200" s="16" t="s">
        <v>1328</v>
      </c>
      <c r="S200" s="16" t="s">
        <v>436</v>
      </c>
      <c r="W200" s="18">
        <v>44914</v>
      </c>
      <c r="X200" s="18">
        <v>44928</v>
      </c>
      <c r="AC200" s="19">
        <v>5000</v>
      </c>
      <c r="AD200" s="19">
        <v>75</v>
      </c>
      <c r="AE200" s="19">
        <f t="shared" si="32"/>
        <v>375000</v>
      </c>
      <c r="AF200" s="19">
        <v>1792</v>
      </c>
      <c r="AG200" s="19">
        <v>350</v>
      </c>
      <c r="AH200" s="19">
        <v>2</v>
      </c>
      <c r="AI200" s="19">
        <f t="shared" si="33"/>
        <v>1254400</v>
      </c>
      <c r="AJ200" s="19">
        <f t="shared" si="34"/>
        <v>1629400</v>
      </c>
      <c r="AK200" s="19">
        <v>5000</v>
      </c>
      <c r="AL200" s="19">
        <v>75</v>
      </c>
      <c r="AM200" s="19">
        <f t="shared" si="26"/>
        <v>375000</v>
      </c>
      <c r="AN200" s="19">
        <v>1792</v>
      </c>
      <c r="AO200" s="19">
        <v>500</v>
      </c>
      <c r="AP200" s="19">
        <v>2</v>
      </c>
      <c r="AQ200" s="19">
        <f t="shared" si="27"/>
        <v>1792000</v>
      </c>
      <c r="AR200" s="19">
        <f t="shared" si="28"/>
        <v>2167000</v>
      </c>
    </row>
    <row r="201" spans="1:44" x14ac:dyDescent="0.2">
      <c r="A201" s="16" t="s">
        <v>1296</v>
      </c>
      <c r="B201" s="16" t="s">
        <v>1141</v>
      </c>
      <c r="C201" s="16">
        <v>26045</v>
      </c>
      <c r="D201" s="17">
        <v>1035774</v>
      </c>
      <c r="E201" s="16" t="s">
        <v>1321</v>
      </c>
      <c r="F201" s="16" t="s">
        <v>349</v>
      </c>
      <c r="G201" s="16" t="s">
        <v>428</v>
      </c>
      <c r="I201" s="16" t="s">
        <v>429</v>
      </c>
      <c r="L201" s="16" t="s">
        <v>1322</v>
      </c>
      <c r="M201" s="16" t="s">
        <v>1323</v>
      </c>
      <c r="N201" s="16" t="s">
        <v>1324</v>
      </c>
      <c r="O201" s="16" t="s">
        <v>351</v>
      </c>
      <c r="P201" s="16" t="s">
        <v>433</v>
      </c>
      <c r="Q201" s="16" t="s">
        <v>1329</v>
      </c>
      <c r="R201" s="16" t="s">
        <v>1330</v>
      </c>
      <c r="S201" s="16" t="s">
        <v>436</v>
      </c>
      <c r="W201" s="18">
        <v>44914</v>
      </c>
      <c r="X201" s="18">
        <v>44928</v>
      </c>
      <c r="AC201" s="19">
        <v>5000</v>
      </c>
      <c r="AD201" s="19">
        <v>75</v>
      </c>
      <c r="AE201" s="19">
        <f t="shared" si="32"/>
        <v>375000</v>
      </c>
      <c r="AF201" s="19">
        <v>1792</v>
      </c>
      <c r="AG201" s="19">
        <v>350</v>
      </c>
      <c r="AH201" s="19">
        <v>2</v>
      </c>
      <c r="AI201" s="19">
        <f t="shared" si="33"/>
        <v>1254400</v>
      </c>
      <c r="AJ201" s="19">
        <f t="shared" si="34"/>
        <v>1629400</v>
      </c>
      <c r="AK201" s="19">
        <v>5000</v>
      </c>
      <c r="AL201" s="19">
        <v>75</v>
      </c>
      <c r="AM201" s="19">
        <f t="shared" si="26"/>
        <v>375000</v>
      </c>
      <c r="AN201" s="19">
        <v>1792</v>
      </c>
      <c r="AO201" s="19">
        <v>500</v>
      </c>
      <c r="AP201" s="19">
        <v>2</v>
      </c>
      <c r="AQ201" s="19">
        <f t="shared" si="27"/>
        <v>1792000</v>
      </c>
      <c r="AR201" s="19">
        <f t="shared" si="28"/>
        <v>2167000</v>
      </c>
    </row>
    <row r="202" spans="1:44" x14ac:dyDescent="0.2">
      <c r="A202" s="16" t="s">
        <v>1296</v>
      </c>
      <c r="B202" s="16" t="s">
        <v>1141</v>
      </c>
      <c r="C202" s="16">
        <v>26045</v>
      </c>
      <c r="D202" s="17">
        <v>1035774</v>
      </c>
      <c r="E202" s="16" t="s">
        <v>1321</v>
      </c>
      <c r="F202" s="16" t="s">
        <v>349</v>
      </c>
      <c r="G202" s="16" t="s">
        <v>428</v>
      </c>
      <c r="I202" s="16" t="s">
        <v>429</v>
      </c>
      <c r="L202" s="16" t="s">
        <v>1322</v>
      </c>
      <c r="M202" s="16" t="s">
        <v>1323</v>
      </c>
      <c r="N202" s="16" t="s">
        <v>1324</v>
      </c>
      <c r="O202" s="16" t="s">
        <v>351</v>
      </c>
      <c r="P202" s="16" t="s">
        <v>433</v>
      </c>
      <c r="Q202" s="16" t="s">
        <v>1331</v>
      </c>
      <c r="R202" s="16" t="s">
        <v>1332</v>
      </c>
      <c r="S202" s="16" t="s">
        <v>436</v>
      </c>
      <c r="W202" s="18">
        <v>44914</v>
      </c>
      <c r="X202" s="18">
        <v>44928</v>
      </c>
      <c r="AC202" s="19">
        <v>5000</v>
      </c>
      <c r="AD202" s="19">
        <v>75</v>
      </c>
      <c r="AE202" s="19">
        <f t="shared" si="32"/>
        <v>375000</v>
      </c>
      <c r="AF202" s="19">
        <v>1792</v>
      </c>
      <c r="AG202" s="19">
        <v>350</v>
      </c>
      <c r="AH202" s="19">
        <v>2</v>
      </c>
      <c r="AI202" s="19">
        <f t="shared" si="33"/>
        <v>1254400</v>
      </c>
      <c r="AJ202" s="19">
        <f t="shared" si="34"/>
        <v>1629400</v>
      </c>
      <c r="AK202" s="19">
        <v>5000</v>
      </c>
      <c r="AL202" s="19">
        <v>75</v>
      </c>
      <c r="AM202" s="19">
        <f t="shared" si="26"/>
        <v>375000</v>
      </c>
      <c r="AN202" s="19">
        <v>1792</v>
      </c>
      <c r="AO202" s="19">
        <v>500</v>
      </c>
      <c r="AP202" s="19">
        <v>2</v>
      </c>
      <c r="AQ202" s="19">
        <f t="shared" si="27"/>
        <v>1792000</v>
      </c>
      <c r="AR202" s="19">
        <f t="shared" si="28"/>
        <v>2167000</v>
      </c>
    </row>
    <row r="203" spans="1:44" x14ac:dyDescent="0.2">
      <c r="A203" s="16" t="s">
        <v>1296</v>
      </c>
      <c r="B203" s="16" t="s">
        <v>1141</v>
      </c>
      <c r="C203" s="16">
        <v>26074</v>
      </c>
      <c r="D203" s="17">
        <v>3999980</v>
      </c>
      <c r="E203" s="16" t="s">
        <v>1333</v>
      </c>
      <c r="F203" s="16" t="s">
        <v>29</v>
      </c>
      <c r="G203" s="16" t="s">
        <v>428</v>
      </c>
      <c r="I203" s="16" t="s">
        <v>429</v>
      </c>
      <c r="J203" s="17">
        <v>6176000</v>
      </c>
      <c r="L203" s="16" t="s">
        <v>1334</v>
      </c>
      <c r="M203" s="16" t="s">
        <v>1335</v>
      </c>
      <c r="N203" s="16" t="s">
        <v>1336</v>
      </c>
      <c r="O203" s="16" t="s">
        <v>17</v>
      </c>
      <c r="P203" s="16" t="s">
        <v>433</v>
      </c>
      <c r="Q203" s="16" t="s">
        <v>1337</v>
      </c>
      <c r="R203" s="16" t="s">
        <v>1338</v>
      </c>
      <c r="S203" s="16" t="s">
        <v>436</v>
      </c>
      <c r="W203" s="18">
        <v>44903</v>
      </c>
      <c r="X203" s="18">
        <v>44920</v>
      </c>
      <c r="AC203" s="19">
        <v>2000</v>
      </c>
      <c r="AD203" s="19">
        <v>300</v>
      </c>
      <c r="AE203" s="19">
        <f t="shared" si="32"/>
        <v>600000</v>
      </c>
      <c r="AF203" s="19">
        <v>1930</v>
      </c>
      <c r="AG203" s="19">
        <v>262.5</v>
      </c>
      <c r="AH203" s="19">
        <v>4</v>
      </c>
      <c r="AI203" s="19">
        <f t="shared" si="33"/>
        <v>2026500</v>
      </c>
      <c r="AJ203" s="19">
        <f t="shared" si="34"/>
        <v>2626500</v>
      </c>
      <c r="AK203" s="19">
        <v>2000</v>
      </c>
      <c r="AL203" s="19">
        <v>300</v>
      </c>
      <c r="AM203" s="19">
        <f t="shared" si="26"/>
        <v>600000</v>
      </c>
      <c r="AN203" s="19">
        <v>1930</v>
      </c>
      <c r="AO203" s="19">
        <v>500</v>
      </c>
      <c r="AP203" s="19">
        <v>4</v>
      </c>
      <c r="AQ203" s="19">
        <f t="shared" si="27"/>
        <v>3860000</v>
      </c>
      <c r="AR203" s="19">
        <f t="shared" si="28"/>
        <v>4460000</v>
      </c>
    </row>
    <row r="204" spans="1:44" x14ac:dyDescent="0.2">
      <c r="A204" s="16" t="s">
        <v>1296</v>
      </c>
      <c r="B204" s="16" t="s">
        <v>1141</v>
      </c>
      <c r="C204" s="16">
        <v>26148</v>
      </c>
      <c r="D204" s="17">
        <v>1416030</v>
      </c>
      <c r="E204" s="16" t="s">
        <v>1339</v>
      </c>
      <c r="F204" s="16" t="s">
        <v>1340</v>
      </c>
      <c r="G204" s="16" t="s">
        <v>428</v>
      </c>
      <c r="I204" s="16" t="s">
        <v>429</v>
      </c>
      <c r="J204" s="17">
        <v>2862000</v>
      </c>
      <c r="L204" s="16" t="s">
        <v>1341</v>
      </c>
      <c r="M204" s="16" t="s">
        <v>1342</v>
      </c>
      <c r="N204" s="16" t="s">
        <v>575</v>
      </c>
      <c r="O204" s="16" t="s">
        <v>128</v>
      </c>
      <c r="P204" s="16" t="s">
        <v>433</v>
      </c>
      <c r="Q204" s="16" t="s">
        <v>1343</v>
      </c>
      <c r="R204" s="16" t="s">
        <v>850</v>
      </c>
      <c r="S204" s="16" t="s">
        <v>436</v>
      </c>
      <c r="W204" s="18">
        <v>45005</v>
      </c>
      <c r="X204" s="18">
        <v>45027</v>
      </c>
      <c r="AC204" s="19">
        <v>3000</v>
      </c>
      <c r="AD204" s="19">
        <v>150</v>
      </c>
      <c r="AE204" s="19">
        <f t="shared" si="32"/>
        <v>450000</v>
      </c>
      <c r="AF204" s="19">
        <v>2820</v>
      </c>
      <c r="AG204" s="19">
        <v>175</v>
      </c>
      <c r="AH204" s="19">
        <v>1</v>
      </c>
      <c r="AI204" s="19">
        <f t="shared" si="33"/>
        <v>493500</v>
      </c>
      <c r="AJ204" s="19">
        <f t="shared" si="34"/>
        <v>943500</v>
      </c>
      <c r="AK204" s="19">
        <v>3000</v>
      </c>
      <c r="AL204" s="19">
        <v>150</v>
      </c>
      <c r="AM204" s="19">
        <f t="shared" si="26"/>
        <v>450000</v>
      </c>
      <c r="AN204" s="19">
        <v>2820</v>
      </c>
      <c r="AO204" s="19">
        <v>500</v>
      </c>
      <c r="AP204" s="19">
        <v>2</v>
      </c>
      <c r="AQ204" s="19">
        <f t="shared" si="27"/>
        <v>2820000</v>
      </c>
      <c r="AR204" s="19">
        <f t="shared" si="28"/>
        <v>3270000</v>
      </c>
    </row>
    <row r="205" spans="1:44" x14ac:dyDescent="0.2">
      <c r="A205" s="16" t="s">
        <v>517</v>
      </c>
      <c r="B205" s="16" t="s">
        <v>1141</v>
      </c>
      <c r="C205" s="16">
        <v>26166</v>
      </c>
      <c r="D205" s="17">
        <v>646000</v>
      </c>
      <c r="E205" s="16" t="s">
        <v>1344</v>
      </c>
      <c r="F205" s="16" t="s">
        <v>1345</v>
      </c>
      <c r="G205" s="16" t="s">
        <v>428</v>
      </c>
      <c r="I205" s="16" t="s">
        <v>429</v>
      </c>
      <c r="J205" s="17">
        <v>1200000</v>
      </c>
      <c r="W205" s="18" t="s">
        <v>570</v>
      </c>
      <c r="AC205" s="19">
        <v>8322.2999999999993</v>
      </c>
      <c r="AD205" s="19">
        <v>150</v>
      </c>
      <c r="AE205" s="19">
        <f t="shared" ref="AE205:AE222" si="35">AD205*AC205</f>
        <v>1248345</v>
      </c>
      <c r="AF205" s="19">
        <v>4000</v>
      </c>
      <c r="AG205" s="19">
        <v>500</v>
      </c>
      <c r="AH205" s="19">
        <v>1</v>
      </c>
      <c r="AI205" s="19">
        <f t="shared" si="33"/>
        <v>2000000</v>
      </c>
      <c r="AJ205" s="19">
        <f t="shared" si="34"/>
        <v>3248345</v>
      </c>
      <c r="AK205" s="19">
        <v>8322.2999999999993</v>
      </c>
      <c r="AL205" s="19">
        <v>150</v>
      </c>
      <c r="AM205" s="19">
        <f t="shared" si="26"/>
        <v>1248345</v>
      </c>
      <c r="AN205" s="19">
        <v>4000</v>
      </c>
      <c r="AO205" s="19">
        <v>500</v>
      </c>
      <c r="AP205" s="19">
        <v>1</v>
      </c>
      <c r="AQ205" s="19">
        <f t="shared" si="27"/>
        <v>2000000</v>
      </c>
      <c r="AR205" s="19">
        <f t="shared" si="28"/>
        <v>3248345</v>
      </c>
    </row>
    <row r="206" spans="1:44" x14ac:dyDescent="0.2">
      <c r="A206" s="16" t="s">
        <v>1296</v>
      </c>
      <c r="B206" s="16" t="s">
        <v>1141</v>
      </c>
      <c r="C206" s="16">
        <v>26219</v>
      </c>
      <c r="D206" s="17">
        <v>900000</v>
      </c>
      <c r="E206" s="16" t="s">
        <v>1346</v>
      </c>
      <c r="F206" s="16" t="s">
        <v>1347</v>
      </c>
      <c r="G206" s="16" t="s">
        <v>428</v>
      </c>
      <c r="I206" s="16" t="s">
        <v>429</v>
      </c>
      <c r="J206" s="17">
        <v>1050000</v>
      </c>
      <c r="L206" s="16" t="s">
        <v>1348</v>
      </c>
      <c r="M206" s="16" t="s">
        <v>1349</v>
      </c>
      <c r="N206" s="16" t="s">
        <v>648</v>
      </c>
      <c r="O206" s="16" t="s">
        <v>391</v>
      </c>
      <c r="P206" s="16" t="s">
        <v>433</v>
      </c>
      <c r="Q206" s="16" t="s">
        <v>1350</v>
      </c>
      <c r="R206" s="16" t="s">
        <v>1351</v>
      </c>
      <c r="S206" s="16" t="s">
        <v>436</v>
      </c>
      <c r="W206" s="18">
        <v>44985</v>
      </c>
      <c r="X206" s="18">
        <v>44990</v>
      </c>
      <c r="AC206" s="19">
        <v>4550</v>
      </c>
      <c r="AD206" s="19">
        <v>75</v>
      </c>
      <c r="AE206" s="19">
        <f t="shared" si="35"/>
        <v>341250</v>
      </c>
      <c r="AF206" s="19">
        <v>3500</v>
      </c>
      <c r="AG206" s="19">
        <v>350</v>
      </c>
      <c r="AH206" s="19">
        <v>1</v>
      </c>
      <c r="AI206" s="19">
        <f t="shared" si="33"/>
        <v>1225000</v>
      </c>
      <c r="AJ206" s="19">
        <f t="shared" si="34"/>
        <v>1566250</v>
      </c>
      <c r="AK206" s="19">
        <v>4550</v>
      </c>
      <c r="AL206" s="19">
        <v>75</v>
      </c>
      <c r="AM206" s="19">
        <f t="shared" si="26"/>
        <v>341250</v>
      </c>
      <c r="AN206" s="19">
        <v>3500</v>
      </c>
      <c r="AO206" s="19">
        <v>500</v>
      </c>
      <c r="AP206" s="19">
        <v>1</v>
      </c>
      <c r="AQ206" s="19">
        <f t="shared" si="27"/>
        <v>1750000</v>
      </c>
      <c r="AR206" s="19">
        <f t="shared" si="28"/>
        <v>2091250</v>
      </c>
    </row>
    <row r="207" spans="1:44" x14ac:dyDescent="0.2">
      <c r="A207" s="16" t="s">
        <v>1296</v>
      </c>
      <c r="B207" s="16" t="s">
        <v>1141</v>
      </c>
      <c r="C207" s="16">
        <v>26219</v>
      </c>
      <c r="D207" s="17">
        <v>900000</v>
      </c>
      <c r="E207" s="16" t="s">
        <v>1346</v>
      </c>
      <c r="F207" s="16" t="s">
        <v>1347</v>
      </c>
      <c r="G207" s="16" t="s">
        <v>428</v>
      </c>
      <c r="I207" s="16" t="s">
        <v>429</v>
      </c>
      <c r="J207" s="17">
        <v>796995</v>
      </c>
      <c r="L207" s="16" t="s">
        <v>1352</v>
      </c>
      <c r="M207" s="16" t="s">
        <v>983</v>
      </c>
      <c r="N207" s="16" t="s">
        <v>648</v>
      </c>
      <c r="O207" s="16" t="s">
        <v>391</v>
      </c>
      <c r="P207" s="16" t="s">
        <v>433</v>
      </c>
      <c r="Q207" s="16" t="s">
        <v>984</v>
      </c>
      <c r="R207" s="16" t="s">
        <v>793</v>
      </c>
      <c r="S207" s="16" t="s">
        <v>436</v>
      </c>
      <c r="W207" s="18">
        <v>44985</v>
      </c>
      <c r="X207" s="18">
        <v>44990</v>
      </c>
      <c r="AC207" s="19">
        <v>4550</v>
      </c>
      <c r="AD207" s="19">
        <v>75</v>
      </c>
      <c r="AE207" s="19">
        <f t="shared" si="35"/>
        <v>341250</v>
      </c>
      <c r="AF207" s="19">
        <v>3500</v>
      </c>
      <c r="AG207" s="19">
        <v>350</v>
      </c>
      <c r="AH207" s="19">
        <v>1</v>
      </c>
      <c r="AI207" s="19">
        <f t="shared" si="33"/>
        <v>1225000</v>
      </c>
      <c r="AJ207" s="19">
        <f t="shared" si="34"/>
        <v>1566250</v>
      </c>
      <c r="AK207" s="19">
        <v>4550</v>
      </c>
      <c r="AL207" s="19">
        <v>75</v>
      </c>
      <c r="AM207" s="19">
        <f t="shared" si="26"/>
        <v>341250</v>
      </c>
      <c r="AN207" s="19">
        <v>3500</v>
      </c>
      <c r="AO207" s="19">
        <v>500</v>
      </c>
      <c r="AP207" s="19">
        <v>1</v>
      </c>
      <c r="AQ207" s="19">
        <f t="shared" si="27"/>
        <v>1750000</v>
      </c>
      <c r="AR207" s="19">
        <f t="shared" si="28"/>
        <v>2091250</v>
      </c>
    </row>
    <row r="208" spans="1:44" x14ac:dyDescent="0.2">
      <c r="A208" s="16" t="s">
        <v>1296</v>
      </c>
      <c r="B208" s="16" t="s">
        <v>1141</v>
      </c>
      <c r="C208" s="16">
        <v>26248</v>
      </c>
      <c r="D208" s="17">
        <v>1200000</v>
      </c>
      <c r="E208" s="16" t="s">
        <v>1353</v>
      </c>
      <c r="F208" s="16" t="s">
        <v>1354</v>
      </c>
      <c r="G208" s="16" t="s">
        <v>428</v>
      </c>
      <c r="I208" s="16" t="s">
        <v>429</v>
      </c>
      <c r="J208" s="17">
        <v>7410000</v>
      </c>
      <c r="L208" s="16" t="s">
        <v>1355</v>
      </c>
      <c r="M208" s="16" t="s">
        <v>1356</v>
      </c>
      <c r="P208" s="16" t="s">
        <v>583</v>
      </c>
      <c r="R208" s="16" t="s">
        <v>1357</v>
      </c>
      <c r="S208" s="16" t="s">
        <v>436</v>
      </c>
      <c r="W208" s="18">
        <v>44903</v>
      </c>
      <c r="X208" s="18">
        <v>44909</v>
      </c>
      <c r="AC208" s="19">
        <v>1236</v>
      </c>
      <c r="AD208" s="19">
        <v>8000</v>
      </c>
      <c r="AE208" s="19">
        <f t="shared" si="35"/>
        <v>9888000</v>
      </c>
      <c r="AF208" s="19">
        <v>850</v>
      </c>
      <c r="AG208" s="19">
        <v>1050</v>
      </c>
      <c r="AH208" s="19">
        <v>5</v>
      </c>
      <c r="AI208" s="19">
        <f t="shared" si="33"/>
        <v>4462500</v>
      </c>
      <c r="AJ208" s="19">
        <f t="shared" si="34"/>
        <v>14350500</v>
      </c>
      <c r="AK208" s="19">
        <v>1236</v>
      </c>
      <c r="AL208" s="19">
        <v>8000</v>
      </c>
      <c r="AM208" s="19">
        <f t="shared" si="26"/>
        <v>9888000</v>
      </c>
      <c r="AN208" s="19">
        <v>850</v>
      </c>
      <c r="AO208" s="19">
        <v>1500</v>
      </c>
      <c r="AP208" s="19">
        <v>5</v>
      </c>
      <c r="AQ208" s="19">
        <f t="shared" si="27"/>
        <v>6375000</v>
      </c>
      <c r="AR208" s="19">
        <f t="shared" si="28"/>
        <v>16263000</v>
      </c>
    </row>
    <row r="209" spans="1:44" x14ac:dyDescent="0.2">
      <c r="A209" s="16" t="s">
        <v>1296</v>
      </c>
      <c r="B209" s="16" t="s">
        <v>1141</v>
      </c>
      <c r="C209" s="16">
        <v>26273</v>
      </c>
      <c r="D209" s="17">
        <v>1957600</v>
      </c>
      <c r="E209" s="16" t="s">
        <v>1358</v>
      </c>
      <c r="F209" s="16" t="s">
        <v>1359</v>
      </c>
      <c r="G209" s="16" t="s">
        <v>428</v>
      </c>
      <c r="I209" s="16" t="s">
        <v>429</v>
      </c>
      <c r="J209" s="17">
        <v>1078000</v>
      </c>
      <c r="L209" s="16" t="s">
        <v>1360</v>
      </c>
      <c r="M209" s="16" t="s">
        <v>1361</v>
      </c>
      <c r="P209" s="16" t="s">
        <v>583</v>
      </c>
      <c r="Q209" s="16" t="s">
        <v>1362</v>
      </c>
      <c r="R209" s="16" t="s">
        <v>1363</v>
      </c>
      <c r="S209" s="16" t="s">
        <v>436</v>
      </c>
      <c r="W209" s="18">
        <v>44994</v>
      </c>
      <c r="X209" s="18">
        <v>45000</v>
      </c>
      <c r="AC209" s="19">
        <v>2124.4</v>
      </c>
      <c r="AD209" s="19">
        <v>500</v>
      </c>
      <c r="AE209" s="19">
        <f t="shared" si="35"/>
        <v>1062200</v>
      </c>
      <c r="AF209" s="19">
        <v>2124.4</v>
      </c>
      <c r="AG209" s="19">
        <v>420</v>
      </c>
      <c r="AH209" s="19">
        <v>1</v>
      </c>
      <c r="AI209" s="19">
        <f t="shared" si="33"/>
        <v>892248</v>
      </c>
      <c r="AJ209" s="19">
        <f t="shared" si="34"/>
        <v>1954448</v>
      </c>
      <c r="AK209" s="19">
        <v>2124.4</v>
      </c>
      <c r="AL209" s="19">
        <v>500</v>
      </c>
      <c r="AM209" s="19">
        <f t="shared" si="26"/>
        <v>1062200</v>
      </c>
      <c r="AN209" s="19">
        <v>2124.4</v>
      </c>
      <c r="AO209" s="19">
        <v>800</v>
      </c>
      <c r="AP209" s="19">
        <v>1</v>
      </c>
      <c r="AQ209" s="19">
        <f t="shared" si="27"/>
        <v>1699520</v>
      </c>
      <c r="AR209" s="19">
        <f t="shared" si="28"/>
        <v>2761720</v>
      </c>
    </row>
    <row r="210" spans="1:44" x14ac:dyDescent="0.2">
      <c r="A210" s="16" t="s">
        <v>1296</v>
      </c>
      <c r="B210" s="16" t="s">
        <v>1141</v>
      </c>
      <c r="C210" s="16">
        <v>26282</v>
      </c>
      <c r="D210" s="17">
        <v>4199790</v>
      </c>
      <c r="E210" s="16" t="s">
        <v>1364</v>
      </c>
      <c r="F210" s="16" t="s">
        <v>118</v>
      </c>
      <c r="G210" s="16" t="s">
        <v>428</v>
      </c>
      <c r="I210" s="16" t="s">
        <v>429</v>
      </c>
      <c r="J210" s="17">
        <v>3819520</v>
      </c>
      <c r="L210" s="16" t="s">
        <v>1365</v>
      </c>
      <c r="M210" s="16" t="s">
        <v>1366</v>
      </c>
      <c r="N210" s="16" t="s">
        <v>910</v>
      </c>
      <c r="O210" s="16" t="s">
        <v>128</v>
      </c>
      <c r="P210" s="16" t="s">
        <v>433</v>
      </c>
      <c r="Q210" s="16" t="s">
        <v>1367</v>
      </c>
      <c r="R210" s="16" t="s">
        <v>118</v>
      </c>
      <c r="S210" s="16" t="s">
        <v>436</v>
      </c>
      <c r="W210" s="18">
        <v>44986</v>
      </c>
      <c r="X210" s="18">
        <v>45007</v>
      </c>
      <c r="AC210" s="19">
        <v>2000</v>
      </c>
      <c r="AD210" s="19">
        <v>500</v>
      </c>
      <c r="AE210" s="19">
        <f t="shared" si="35"/>
        <v>1000000</v>
      </c>
      <c r="AF210" s="19">
        <v>1390</v>
      </c>
      <c r="AG210" s="19">
        <v>560</v>
      </c>
      <c r="AH210" s="19">
        <v>3</v>
      </c>
      <c r="AI210" s="19">
        <f t="shared" si="33"/>
        <v>2335200</v>
      </c>
      <c r="AJ210" s="19">
        <f t="shared" si="34"/>
        <v>3335200</v>
      </c>
      <c r="AK210" s="19">
        <v>2000</v>
      </c>
      <c r="AL210" s="19">
        <v>500</v>
      </c>
      <c r="AM210" s="19">
        <f t="shared" si="26"/>
        <v>1000000</v>
      </c>
      <c r="AN210" s="19">
        <v>1390</v>
      </c>
      <c r="AO210" s="19">
        <v>800</v>
      </c>
      <c r="AP210" s="19">
        <v>3</v>
      </c>
      <c r="AQ210" s="19">
        <f t="shared" si="27"/>
        <v>3336000</v>
      </c>
      <c r="AR210" s="19">
        <f t="shared" si="28"/>
        <v>4336000</v>
      </c>
    </row>
    <row r="211" spans="1:44" x14ac:dyDescent="0.2">
      <c r="A211" s="16" t="s">
        <v>1296</v>
      </c>
      <c r="B211" s="16" t="s">
        <v>1141</v>
      </c>
      <c r="C211" s="16">
        <v>26376</v>
      </c>
      <c r="D211" s="17">
        <v>4169648</v>
      </c>
      <c r="E211" s="16" t="s">
        <v>1368</v>
      </c>
      <c r="F211" s="16" t="s">
        <v>1369</v>
      </c>
      <c r="G211" s="16" t="s">
        <v>428</v>
      </c>
      <c r="I211" s="16" t="s">
        <v>429</v>
      </c>
      <c r="J211" s="17">
        <v>5280000</v>
      </c>
      <c r="W211" s="18" t="s">
        <v>570</v>
      </c>
      <c r="AC211" s="19">
        <v>3500</v>
      </c>
      <c r="AD211" s="19">
        <v>500</v>
      </c>
      <c r="AE211" s="19">
        <f t="shared" si="35"/>
        <v>1750000</v>
      </c>
      <c r="AF211" s="19">
        <v>2200</v>
      </c>
      <c r="AG211" s="19">
        <v>280</v>
      </c>
      <c r="AH211" s="19">
        <v>1</v>
      </c>
      <c r="AI211" s="19">
        <f t="shared" si="33"/>
        <v>616000</v>
      </c>
      <c r="AJ211" s="19">
        <f t="shared" si="34"/>
        <v>2366000</v>
      </c>
      <c r="AK211" s="19">
        <v>3500</v>
      </c>
      <c r="AL211" s="19">
        <v>500</v>
      </c>
      <c r="AM211" s="19">
        <f t="shared" si="26"/>
        <v>1750000</v>
      </c>
      <c r="AN211" s="19">
        <v>2200</v>
      </c>
      <c r="AO211" s="19">
        <v>800</v>
      </c>
      <c r="AP211" s="19">
        <v>6</v>
      </c>
      <c r="AQ211" s="19">
        <f t="shared" si="27"/>
        <v>10560000</v>
      </c>
      <c r="AR211" s="19">
        <f t="shared" si="28"/>
        <v>12310000</v>
      </c>
    </row>
    <row r="212" spans="1:44" x14ac:dyDescent="0.2">
      <c r="A212" s="16" t="s">
        <v>1296</v>
      </c>
      <c r="B212" s="16" t="s">
        <v>1141</v>
      </c>
      <c r="C212" s="16">
        <v>26433</v>
      </c>
      <c r="D212" s="17">
        <v>3940041</v>
      </c>
      <c r="E212" s="16" t="s">
        <v>1370</v>
      </c>
      <c r="F212" s="16" t="s">
        <v>1371</v>
      </c>
      <c r="G212" s="16" t="s">
        <v>428</v>
      </c>
      <c r="I212" s="16" t="s">
        <v>429</v>
      </c>
      <c r="J212" s="17">
        <v>4790400</v>
      </c>
      <c r="L212" s="16" t="s">
        <v>1372</v>
      </c>
      <c r="M212" s="16" t="s">
        <v>1373</v>
      </c>
      <c r="N212" s="16" t="s">
        <v>484</v>
      </c>
      <c r="O212" s="16" t="s">
        <v>17</v>
      </c>
      <c r="P212" s="16" t="s">
        <v>433</v>
      </c>
      <c r="Q212" s="16" t="s">
        <v>1374</v>
      </c>
      <c r="R212" s="16" t="s">
        <v>1375</v>
      </c>
      <c r="S212" s="16" t="s">
        <v>436</v>
      </c>
      <c r="W212" s="18">
        <v>44985</v>
      </c>
      <c r="X212" s="18">
        <v>44987</v>
      </c>
      <c r="AC212" s="19">
        <v>0</v>
      </c>
      <c r="AD212" s="19">
        <v>0</v>
      </c>
      <c r="AE212" s="19">
        <f t="shared" si="35"/>
        <v>0</v>
      </c>
      <c r="AF212" s="19">
        <v>0</v>
      </c>
      <c r="AG212" s="19">
        <v>0</v>
      </c>
      <c r="AH212" s="19">
        <v>0</v>
      </c>
      <c r="AI212" s="19">
        <f t="shared" si="33"/>
        <v>0</v>
      </c>
      <c r="AJ212" s="19">
        <f t="shared" si="34"/>
        <v>0</v>
      </c>
      <c r="AK212" s="19">
        <v>0</v>
      </c>
      <c r="AL212" s="19">
        <v>0</v>
      </c>
      <c r="AM212" s="19">
        <f t="shared" si="26"/>
        <v>0</v>
      </c>
      <c r="AN212" s="19">
        <v>0</v>
      </c>
      <c r="AO212" s="19">
        <v>0</v>
      </c>
      <c r="AP212" s="19">
        <v>0</v>
      </c>
      <c r="AQ212" s="19">
        <f t="shared" si="27"/>
        <v>0</v>
      </c>
      <c r="AR212" s="19">
        <f t="shared" si="28"/>
        <v>0</v>
      </c>
    </row>
    <row r="213" spans="1:44" x14ac:dyDescent="0.2">
      <c r="A213" s="16" t="s">
        <v>1296</v>
      </c>
      <c r="B213" s="16" t="s">
        <v>1141</v>
      </c>
      <c r="C213" s="16">
        <v>26513</v>
      </c>
      <c r="D213" s="17">
        <v>1500000</v>
      </c>
      <c r="E213" s="16" t="s">
        <v>1376</v>
      </c>
      <c r="F213" s="16" t="s">
        <v>1377</v>
      </c>
      <c r="G213" s="16" t="s">
        <v>428</v>
      </c>
      <c r="I213" s="16" t="s">
        <v>429</v>
      </c>
      <c r="J213" s="17">
        <v>2352000</v>
      </c>
      <c r="L213" s="16" t="s">
        <v>1378</v>
      </c>
      <c r="M213" s="16" t="s">
        <v>1379</v>
      </c>
      <c r="N213" s="16" t="s">
        <v>484</v>
      </c>
      <c r="O213" s="16" t="s">
        <v>17</v>
      </c>
      <c r="P213" s="16" t="s">
        <v>433</v>
      </c>
      <c r="Q213" s="16" t="s">
        <v>1380</v>
      </c>
      <c r="R213" s="16" t="s">
        <v>1381</v>
      </c>
      <c r="S213" s="16" t="s">
        <v>436</v>
      </c>
      <c r="W213" s="18">
        <v>45057</v>
      </c>
      <c r="X213" s="18">
        <v>45067</v>
      </c>
      <c r="AC213" s="19">
        <v>3007.75</v>
      </c>
      <c r="AD213" s="19">
        <v>500</v>
      </c>
      <c r="AE213" s="19">
        <f t="shared" si="35"/>
        <v>1503875</v>
      </c>
      <c r="AF213" s="19">
        <v>1502.53</v>
      </c>
      <c r="AG213" s="19">
        <v>280</v>
      </c>
      <c r="AH213" s="19">
        <v>4</v>
      </c>
      <c r="AI213" s="19">
        <f t="shared" si="33"/>
        <v>1682833.5999999999</v>
      </c>
      <c r="AJ213" s="19">
        <f t="shared" si="34"/>
        <v>3186708.5999999996</v>
      </c>
      <c r="AK213" s="19">
        <v>3007.75</v>
      </c>
      <c r="AL213" s="19">
        <v>500</v>
      </c>
      <c r="AM213" s="19">
        <f t="shared" si="26"/>
        <v>1503875</v>
      </c>
      <c r="AN213" s="19">
        <v>1502.53</v>
      </c>
      <c r="AO213" s="19">
        <v>800</v>
      </c>
      <c r="AP213" s="19">
        <v>4</v>
      </c>
      <c r="AQ213" s="19">
        <f t="shared" si="27"/>
        <v>4808096</v>
      </c>
      <c r="AR213" s="19">
        <f t="shared" si="28"/>
        <v>6311971</v>
      </c>
    </row>
    <row r="214" spans="1:44" x14ac:dyDescent="0.2">
      <c r="A214" s="16" t="s">
        <v>1296</v>
      </c>
      <c r="B214" s="16" t="s">
        <v>1141</v>
      </c>
      <c r="C214" s="16">
        <v>26550</v>
      </c>
      <c r="D214" s="17">
        <v>3850000</v>
      </c>
      <c r="E214" s="16" t="s">
        <v>1382</v>
      </c>
      <c r="F214" s="16" t="s">
        <v>1383</v>
      </c>
      <c r="G214" s="16" t="s">
        <v>428</v>
      </c>
      <c r="I214" s="16" t="s">
        <v>429</v>
      </c>
      <c r="J214" s="17">
        <v>8807880</v>
      </c>
      <c r="L214" s="16" t="s">
        <v>1384</v>
      </c>
      <c r="M214" s="16" t="s">
        <v>1385</v>
      </c>
      <c r="N214" s="16" t="s">
        <v>1386</v>
      </c>
      <c r="O214" s="16" t="s">
        <v>168</v>
      </c>
      <c r="P214" s="16" t="s">
        <v>433</v>
      </c>
      <c r="Q214" s="16" t="s">
        <v>1387</v>
      </c>
      <c r="R214" s="16" t="s">
        <v>1388</v>
      </c>
      <c r="S214" s="16" t="s">
        <v>436</v>
      </c>
      <c r="W214" s="18">
        <v>44990</v>
      </c>
      <c r="X214" s="18">
        <v>45001</v>
      </c>
      <c r="AC214" s="19">
        <v>2780.2</v>
      </c>
      <c r="AD214" s="19">
        <v>75</v>
      </c>
      <c r="AE214" s="19">
        <f t="shared" si="35"/>
        <v>208515</v>
      </c>
      <c r="AF214" s="19">
        <v>2201.9699999999998</v>
      </c>
      <c r="AG214" s="19">
        <v>350</v>
      </c>
      <c r="AH214" s="19">
        <v>4</v>
      </c>
      <c r="AI214" s="19">
        <f t="shared" si="33"/>
        <v>3082757.9999999995</v>
      </c>
      <c r="AJ214" s="19">
        <f t="shared" si="34"/>
        <v>3291272.9999999995</v>
      </c>
      <c r="AK214" s="19">
        <v>2780.2</v>
      </c>
      <c r="AL214" s="19">
        <v>75</v>
      </c>
      <c r="AM214" s="19">
        <f t="shared" si="26"/>
        <v>208515</v>
      </c>
      <c r="AN214" s="19">
        <v>2021.91</v>
      </c>
      <c r="AO214" s="19">
        <v>500</v>
      </c>
      <c r="AP214" s="19">
        <v>5</v>
      </c>
      <c r="AQ214" s="19">
        <f t="shared" si="27"/>
        <v>5054775</v>
      </c>
      <c r="AR214" s="19">
        <f t="shared" si="28"/>
        <v>5263290</v>
      </c>
    </row>
    <row r="215" spans="1:44" x14ac:dyDescent="0.2">
      <c r="A215" s="16" t="s">
        <v>1296</v>
      </c>
      <c r="B215" s="16" t="s">
        <v>1141</v>
      </c>
      <c r="C215" s="16">
        <v>26687</v>
      </c>
      <c r="D215" s="17">
        <v>4966500</v>
      </c>
      <c r="E215" s="16" t="s">
        <v>1389</v>
      </c>
      <c r="F215" s="16" t="s">
        <v>1390</v>
      </c>
      <c r="G215" s="16" t="s">
        <v>428</v>
      </c>
      <c r="I215" s="16" t="s">
        <v>429</v>
      </c>
      <c r="J215" s="17">
        <v>6720000</v>
      </c>
      <c r="L215" s="16" t="s">
        <v>1391</v>
      </c>
      <c r="M215" s="16" t="s">
        <v>1392</v>
      </c>
      <c r="N215" s="16" t="s">
        <v>1393</v>
      </c>
      <c r="O215" s="16" t="s">
        <v>17</v>
      </c>
      <c r="P215" s="16" t="s">
        <v>433</v>
      </c>
      <c r="Q215" s="16" t="s">
        <v>1394</v>
      </c>
      <c r="R215" s="16" t="s">
        <v>1395</v>
      </c>
      <c r="S215" s="16" t="s">
        <v>436</v>
      </c>
      <c r="W215" s="18">
        <v>45050</v>
      </c>
      <c r="X215" s="18">
        <v>45056</v>
      </c>
      <c r="AC215" s="19">
        <v>3200</v>
      </c>
      <c r="AD215" s="19">
        <v>500</v>
      </c>
      <c r="AE215" s="19">
        <f t="shared" si="35"/>
        <v>1600000</v>
      </c>
      <c r="AF215" s="19">
        <v>3200</v>
      </c>
      <c r="AG215" s="19">
        <v>280</v>
      </c>
      <c r="AH215" s="19">
        <v>1</v>
      </c>
      <c r="AI215" s="19">
        <f t="shared" si="33"/>
        <v>896000</v>
      </c>
      <c r="AJ215" s="19">
        <f t="shared" si="34"/>
        <v>2496000</v>
      </c>
      <c r="AK215" s="19">
        <v>3200</v>
      </c>
      <c r="AL215" s="19">
        <v>500</v>
      </c>
      <c r="AM215" s="19">
        <f t="shared" si="26"/>
        <v>1600000</v>
      </c>
      <c r="AN215" s="19">
        <v>3200</v>
      </c>
      <c r="AO215" s="19">
        <v>800</v>
      </c>
      <c r="AP215" s="19">
        <v>6</v>
      </c>
      <c r="AQ215" s="19">
        <f t="shared" si="27"/>
        <v>15360000</v>
      </c>
      <c r="AR215" s="19">
        <f t="shared" si="28"/>
        <v>16960000</v>
      </c>
    </row>
    <row r="216" spans="1:44" x14ac:dyDescent="0.2">
      <c r="A216" s="16" t="s">
        <v>1296</v>
      </c>
      <c r="B216" s="16" t="s">
        <v>1141</v>
      </c>
      <c r="C216" s="16">
        <v>26720</v>
      </c>
      <c r="D216" s="17">
        <v>1577500</v>
      </c>
      <c r="E216" s="16" t="s">
        <v>1396</v>
      </c>
      <c r="F216" s="16" t="s">
        <v>1397</v>
      </c>
      <c r="G216" s="16" t="s">
        <v>428</v>
      </c>
      <c r="I216" s="16" t="s">
        <v>429</v>
      </c>
      <c r="J216" s="17">
        <v>480000</v>
      </c>
      <c r="L216" s="16" t="s">
        <v>1398</v>
      </c>
      <c r="M216" s="16" t="s">
        <v>1399</v>
      </c>
      <c r="N216" s="16" t="s">
        <v>520</v>
      </c>
      <c r="O216" s="16" t="s">
        <v>331</v>
      </c>
      <c r="P216" s="16" t="s">
        <v>433</v>
      </c>
      <c r="R216" s="16" t="s">
        <v>1400</v>
      </c>
      <c r="S216" s="16" t="s">
        <v>436</v>
      </c>
      <c r="W216" s="18">
        <v>45064</v>
      </c>
      <c r="X216" s="18">
        <v>45067</v>
      </c>
      <c r="AC216" s="19">
        <v>0</v>
      </c>
      <c r="AD216" s="19">
        <v>0</v>
      </c>
      <c r="AE216" s="19">
        <f t="shared" si="35"/>
        <v>0</v>
      </c>
      <c r="AF216" s="19">
        <v>0</v>
      </c>
      <c r="AG216" s="19">
        <v>0</v>
      </c>
      <c r="AH216" s="19">
        <v>0</v>
      </c>
      <c r="AI216" s="19">
        <f t="shared" si="33"/>
        <v>0</v>
      </c>
      <c r="AJ216" s="19">
        <f t="shared" si="34"/>
        <v>0</v>
      </c>
      <c r="AK216" s="19">
        <v>0</v>
      </c>
      <c r="AL216" s="19">
        <v>0</v>
      </c>
      <c r="AM216" s="19">
        <f t="shared" si="26"/>
        <v>0</v>
      </c>
      <c r="AN216" s="19">
        <v>0</v>
      </c>
      <c r="AO216" s="19">
        <v>0</v>
      </c>
      <c r="AP216" s="19">
        <v>0</v>
      </c>
      <c r="AQ216" s="19">
        <f t="shared" si="27"/>
        <v>0</v>
      </c>
      <c r="AR216" s="19">
        <f t="shared" si="28"/>
        <v>0</v>
      </c>
    </row>
    <row r="217" spans="1:44" x14ac:dyDescent="0.2">
      <c r="A217" s="16" t="s">
        <v>1296</v>
      </c>
      <c r="B217" s="16" t="s">
        <v>1141</v>
      </c>
      <c r="C217" s="16">
        <v>26728</v>
      </c>
      <c r="D217" s="17" t="s">
        <v>1401</v>
      </c>
      <c r="E217" s="16" t="s">
        <v>1402</v>
      </c>
      <c r="F217" s="16" t="s">
        <v>1403</v>
      </c>
      <c r="G217" s="16" t="s">
        <v>1293</v>
      </c>
      <c r="I217" s="16" t="s">
        <v>429</v>
      </c>
      <c r="J217" s="17">
        <v>14798500</v>
      </c>
      <c r="AC217" s="19">
        <v>1741</v>
      </c>
      <c r="AD217" s="19">
        <v>500</v>
      </c>
      <c r="AE217" s="19">
        <f t="shared" si="35"/>
        <v>870500</v>
      </c>
      <c r="AF217" s="19">
        <v>0</v>
      </c>
      <c r="AG217" s="19">
        <v>0</v>
      </c>
      <c r="AH217" s="19">
        <v>0</v>
      </c>
      <c r="AI217" s="19">
        <v>0</v>
      </c>
      <c r="AJ217" s="19">
        <v>0</v>
      </c>
      <c r="AK217" s="19">
        <v>0</v>
      </c>
      <c r="AL217" s="19">
        <v>0</v>
      </c>
      <c r="AM217" s="19">
        <v>0</v>
      </c>
      <c r="AN217" s="19">
        <v>0</v>
      </c>
      <c r="AO217" s="19">
        <v>0</v>
      </c>
      <c r="AP217" s="19">
        <v>0</v>
      </c>
      <c r="AQ217" s="19">
        <v>0</v>
      </c>
      <c r="AR217" s="19">
        <v>0</v>
      </c>
    </row>
    <row r="218" spans="1:44" x14ac:dyDescent="0.2">
      <c r="A218" s="16" t="s">
        <v>1296</v>
      </c>
      <c r="B218" s="16" t="s">
        <v>1141</v>
      </c>
      <c r="C218" s="16">
        <v>26734</v>
      </c>
      <c r="D218" s="17">
        <v>4600000</v>
      </c>
      <c r="E218" s="16" t="s">
        <v>1404</v>
      </c>
      <c r="F218" s="16" t="s">
        <v>1405</v>
      </c>
      <c r="G218" s="16" t="s">
        <v>428</v>
      </c>
      <c r="I218" s="16" t="s">
        <v>429</v>
      </c>
      <c r="J218" s="17">
        <v>8877888</v>
      </c>
      <c r="L218" s="16" t="s">
        <v>889</v>
      </c>
      <c r="M218" s="16" t="s">
        <v>1406</v>
      </c>
      <c r="N218" s="16" t="s">
        <v>1407</v>
      </c>
      <c r="O218" s="16" t="s">
        <v>240</v>
      </c>
      <c r="P218" s="16" t="s">
        <v>433</v>
      </c>
      <c r="Q218" s="16" t="s">
        <v>1408</v>
      </c>
      <c r="R218" s="16" t="s">
        <v>1409</v>
      </c>
      <c r="S218" s="16" t="s">
        <v>436</v>
      </c>
      <c r="W218" s="18">
        <v>45050</v>
      </c>
      <c r="X218" s="18">
        <v>45053</v>
      </c>
      <c r="AC218" s="19">
        <v>5862.24</v>
      </c>
      <c r="AD218" s="19">
        <v>75</v>
      </c>
      <c r="AE218" s="19">
        <f t="shared" si="35"/>
        <v>439668</v>
      </c>
      <c r="AF218" s="19">
        <v>3699.12</v>
      </c>
      <c r="AG218" s="19">
        <v>175</v>
      </c>
      <c r="AH218" s="19">
        <v>1</v>
      </c>
      <c r="AI218" s="19">
        <f>AF218*AG218*AH218</f>
        <v>647346</v>
      </c>
      <c r="AJ218" s="19">
        <f>AI218+AE218</f>
        <v>1087014</v>
      </c>
      <c r="AK218" s="19">
        <v>5682.24</v>
      </c>
      <c r="AL218" s="19">
        <v>75</v>
      </c>
      <c r="AM218" s="19">
        <f t="shared" si="26"/>
        <v>426168</v>
      </c>
      <c r="AN218" s="19">
        <v>3699.12</v>
      </c>
      <c r="AO218" s="19">
        <v>500</v>
      </c>
      <c r="AP218" s="19">
        <v>4</v>
      </c>
      <c r="AQ218" s="19">
        <f t="shared" si="27"/>
        <v>7398240</v>
      </c>
      <c r="AR218" s="19">
        <f t="shared" si="28"/>
        <v>7824408</v>
      </c>
    </row>
    <row r="219" spans="1:44" x14ac:dyDescent="0.2">
      <c r="A219" s="16" t="s">
        <v>1296</v>
      </c>
      <c r="B219" s="16" t="s">
        <v>1141</v>
      </c>
      <c r="C219" s="16">
        <v>26735</v>
      </c>
      <c r="D219" s="17" t="s">
        <v>1401</v>
      </c>
      <c r="E219" s="16" t="s">
        <v>1410</v>
      </c>
      <c r="F219" s="16" t="s">
        <v>1403</v>
      </c>
      <c r="G219" s="16" t="s">
        <v>1293</v>
      </c>
      <c r="I219" s="16" t="s">
        <v>429</v>
      </c>
      <c r="J219" s="17">
        <v>14798500</v>
      </c>
      <c r="AC219" s="19">
        <v>0</v>
      </c>
      <c r="AD219" s="19">
        <v>0</v>
      </c>
      <c r="AE219" s="19">
        <f t="shared" si="35"/>
        <v>0</v>
      </c>
      <c r="AF219" s="19">
        <v>0</v>
      </c>
      <c r="AG219" s="19">
        <v>0</v>
      </c>
      <c r="AH219" s="19">
        <v>0</v>
      </c>
      <c r="AI219" s="19">
        <f>AF219*AG219*AH219</f>
        <v>0</v>
      </c>
      <c r="AJ219" s="19">
        <f>AI219+AE219</f>
        <v>0</v>
      </c>
      <c r="AK219" s="19">
        <v>0</v>
      </c>
      <c r="AL219" s="19">
        <v>0</v>
      </c>
      <c r="AM219" s="19">
        <f t="shared" si="26"/>
        <v>0</v>
      </c>
      <c r="AN219" s="19">
        <v>0</v>
      </c>
      <c r="AO219" s="19">
        <v>0</v>
      </c>
      <c r="AP219" s="19">
        <v>0</v>
      </c>
      <c r="AQ219" s="19">
        <f t="shared" si="27"/>
        <v>0</v>
      </c>
      <c r="AR219" s="19">
        <f t="shared" si="28"/>
        <v>0</v>
      </c>
    </row>
    <row r="220" spans="1:44" x14ac:dyDescent="0.2">
      <c r="A220" s="16" t="s">
        <v>1296</v>
      </c>
      <c r="B220" s="16" t="s">
        <v>1141</v>
      </c>
      <c r="C220" s="16">
        <v>26760</v>
      </c>
      <c r="D220" s="17">
        <v>2544890.13</v>
      </c>
      <c r="E220" s="16" t="s">
        <v>1411</v>
      </c>
      <c r="F220" s="16" t="s">
        <v>1412</v>
      </c>
      <c r="G220" s="16" t="s">
        <v>428</v>
      </c>
      <c r="I220" s="16" t="s">
        <v>429</v>
      </c>
      <c r="J220" s="17">
        <v>3520000</v>
      </c>
      <c r="L220" s="16" t="s">
        <v>1413</v>
      </c>
      <c r="M220" s="16" t="s">
        <v>1414</v>
      </c>
      <c r="N220" s="16" t="s">
        <v>1415</v>
      </c>
      <c r="O220" s="16" t="s">
        <v>582</v>
      </c>
      <c r="P220" s="16" t="s">
        <v>583</v>
      </c>
      <c r="Q220" s="16" t="s">
        <v>1416</v>
      </c>
      <c r="R220" s="16" t="s">
        <v>1417</v>
      </c>
      <c r="S220" s="16" t="s">
        <v>563</v>
      </c>
      <c r="W220" s="18">
        <v>45235</v>
      </c>
      <c r="X220" s="18">
        <v>45061</v>
      </c>
      <c r="AC220" s="19">
        <v>4000</v>
      </c>
      <c r="AD220" s="19">
        <v>150</v>
      </c>
      <c r="AE220" s="19">
        <f t="shared" si="35"/>
        <v>600000</v>
      </c>
      <c r="AF220" s="19">
        <v>2200</v>
      </c>
      <c r="AG220" s="19">
        <v>305</v>
      </c>
      <c r="AH220" s="19">
        <v>1</v>
      </c>
      <c r="AI220" s="19">
        <f>AF220*AG220*AH220</f>
        <v>671000</v>
      </c>
      <c r="AJ220" s="19">
        <f>AI220+AE220</f>
        <v>1271000</v>
      </c>
      <c r="AK220" s="19">
        <v>4000</v>
      </c>
      <c r="AL220" s="19">
        <v>150</v>
      </c>
      <c r="AM220" s="19">
        <f t="shared" si="26"/>
        <v>600000</v>
      </c>
      <c r="AN220" s="19">
        <v>2200</v>
      </c>
      <c r="AO220" s="19">
        <v>500</v>
      </c>
      <c r="AP220" s="19">
        <v>2</v>
      </c>
      <c r="AQ220" s="19">
        <f t="shared" si="27"/>
        <v>2200000</v>
      </c>
      <c r="AR220" s="19">
        <f t="shared" si="28"/>
        <v>2800000</v>
      </c>
    </row>
    <row r="221" spans="1:44" x14ac:dyDescent="0.2">
      <c r="A221" s="16" t="s">
        <v>1296</v>
      </c>
      <c r="B221" s="16" t="s">
        <v>1141</v>
      </c>
      <c r="C221" s="16">
        <v>26854</v>
      </c>
      <c r="D221" s="17" t="s">
        <v>1401</v>
      </c>
      <c r="E221" s="16" t="s">
        <v>1418</v>
      </c>
      <c r="F221" s="16" t="s">
        <v>276</v>
      </c>
      <c r="G221" s="16" t="s">
        <v>428</v>
      </c>
      <c r="I221" s="16" t="s">
        <v>429</v>
      </c>
      <c r="J221" s="17">
        <v>6505600</v>
      </c>
      <c r="W221" s="18" t="s">
        <v>570</v>
      </c>
      <c r="AC221" s="19">
        <v>0</v>
      </c>
      <c r="AD221" s="19">
        <v>0</v>
      </c>
      <c r="AE221" s="19">
        <f t="shared" si="35"/>
        <v>0</v>
      </c>
      <c r="AF221" s="19">
        <v>0</v>
      </c>
      <c r="AG221" s="19">
        <v>0</v>
      </c>
      <c r="AH221" s="19">
        <v>0</v>
      </c>
      <c r="AI221" s="19">
        <f>AF221*AG221*AH221</f>
        <v>0</v>
      </c>
      <c r="AJ221" s="19">
        <f>AI221+AE221</f>
        <v>0</v>
      </c>
      <c r="AK221" s="19">
        <v>0</v>
      </c>
      <c r="AL221" s="19">
        <v>0</v>
      </c>
      <c r="AM221" s="19">
        <f t="shared" si="26"/>
        <v>0</v>
      </c>
      <c r="AN221" s="19">
        <v>0</v>
      </c>
      <c r="AO221" s="19">
        <v>0</v>
      </c>
      <c r="AP221" s="19">
        <v>0</v>
      </c>
      <c r="AQ221" s="19">
        <f t="shared" si="27"/>
        <v>0</v>
      </c>
      <c r="AR221" s="19">
        <f t="shared" si="28"/>
        <v>0</v>
      </c>
    </row>
    <row r="222" spans="1:44" x14ac:dyDescent="0.2">
      <c r="A222" s="16" t="s">
        <v>425</v>
      </c>
      <c r="B222" s="16" t="s">
        <v>1141</v>
      </c>
      <c r="C222" s="16">
        <v>62</v>
      </c>
      <c r="D222" s="17">
        <v>4868830.49</v>
      </c>
      <c r="E222" s="16" t="s">
        <v>1419</v>
      </c>
      <c r="F222" s="16" t="s">
        <v>1420</v>
      </c>
      <c r="G222" s="16" t="s">
        <v>428</v>
      </c>
      <c r="I222" s="16" t="s">
        <v>429</v>
      </c>
      <c r="J222" s="17">
        <v>4868830.49</v>
      </c>
      <c r="L222" s="16" t="s">
        <v>802</v>
      </c>
      <c r="M222" s="16" t="s">
        <v>1421</v>
      </c>
      <c r="N222" s="16" t="s">
        <v>804</v>
      </c>
      <c r="O222" s="16" t="s">
        <v>269</v>
      </c>
      <c r="P222" s="16" t="s">
        <v>805</v>
      </c>
      <c r="Q222" s="16" t="s">
        <v>1422</v>
      </c>
      <c r="R222" s="16" t="s">
        <v>316</v>
      </c>
      <c r="S222" s="16" t="s">
        <v>807</v>
      </c>
      <c r="W222" s="18">
        <v>44301</v>
      </c>
      <c r="X222" s="18">
        <v>44301</v>
      </c>
      <c r="AC222" s="19">
        <v>0</v>
      </c>
      <c r="AD222" s="19">
        <v>0</v>
      </c>
      <c r="AE222" s="19">
        <f t="shared" si="35"/>
        <v>0</v>
      </c>
      <c r="AF222" s="19">
        <v>0</v>
      </c>
      <c r="AG222" s="19">
        <v>0</v>
      </c>
      <c r="AH222" s="19">
        <v>0</v>
      </c>
      <c r="AI222" s="19">
        <f>AF222*AG222*AH222</f>
        <v>0</v>
      </c>
      <c r="AJ222" s="19">
        <f>AI222+AE222</f>
        <v>0</v>
      </c>
      <c r="AK222" s="19">
        <v>0</v>
      </c>
      <c r="AL222" s="19">
        <v>0</v>
      </c>
      <c r="AM222" s="19">
        <f t="shared" si="26"/>
        <v>0</v>
      </c>
      <c r="AN222" s="19">
        <v>0</v>
      </c>
      <c r="AO222" s="19">
        <v>0</v>
      </c>
      <c r="AP222" s="19">
        <v>0</v>
      </c>
      <c r="AQ222" s="19">
        <f t="shared" si="27"/>
        <v>0</v>
      </c>
      <c r="AR222" s="19">
        <f t="shared" si="28"/>
        <v>0</v>
      </c>
    </row>
    <row r="226" spans="30:30" x14ac:dyDescent="0.2">
      <c r="AD226" s="28"/>
    </row>
    <row r="227" spans="30:30" x14ac:dyDescent="0.2">
      <c r="AD227" s="28"/>
    </row>
    <row r="228" spans="30:30" x14ac:dyDescent="0.2">
      <c r="AD228" s="28"/>
    </row>
    <row r="229" spans="30:30" x14ac:dyDescent="0.2">
      <c r="AD229" s="28"/>
    </row>
    <row r="230" spans="30:30" x14ac:dyDescent="0.2">
      <c r="AD230" s="28"/>
    </row>
    <row r="231" spans="30:30" x14ac:dyDescent="0.2">
      <c r="AD231" s="28"/>
    </row>
    <row r="232" spans="30:30" x14ac:dyDescent="0.2">
      <c r="AD232" s="28"/>
    </row>
    <row r="233" spans="30:30" x14ac:dyDescent="0.2">
      <c r="AD233" s="28"/>
    </row>
    <row r="234" spans="30:30" x14ac:dyDescent="0.2">
      <c r="AD234" s="28"/>
    </row>
    <row r="235" spans="30:30" x14ac:dyDescent="0.2">
      <c r="AD235" s="28"/>
    </row>
    <row r="236" spans="30:30" x14ac:dyDescent="0.2">
      <c r="AD236" s="28"/>
    </row>
    <row r="237" spans="30:30" x14ac:dyDescent="0.2">
      <c r="AD237" s="28"/>
    </row>
    <row r="238" spans="30:30" x14ac:dyDescent="0.2">
      <c r="AD238" s="28"/>
    </row>
    <row r="239" spans="30:30" x14ac:dyDescent="0.2">
      <c r="AD239" s="28"/>
    </row>
  </sheetData>
  <autoFilter ref="A1:AR222" xr:uid="{1F6B097A-4632-4851-BEDC-D4E7A5655FC4}"/>
  <sortState xmlns:xlrd2="http://schemas.microsoft.com/office/spreadsheetml/2017/richdata2" ref="A1:AN222">
    <sortCondition ref="A1:A222"/>
    <sortCondition descending="1" ref="D1:D222"/>
    <sortCondition ref="C1:C222"/>
  </sortState>
  <mergeCells count="167">
    <mergeCell ref="AR150:AR152"/>
    <mergeCell ref="AM150:AM152"/>
    <mergeCell ref="AN150:AN152"/>
    <mergeCell ref="AO150:AO152"/>
    <mergeCell ref="AP150:AP152"/>
    <mergeCell ref="AQ150:AQ152"/>
    <mergeCell ref="AE150:AE152"/>
    <mergeCell ref="AF150:AF152"/>
    <mergeCell ref="AJ150:AJ152"/>
    <mergeCell ref="AK150:AK152"/>
    <mergeCell ref="AL150:AL152"/>
    <mergeCell ref="Z150:Z152"/>
    <mergeCell ref="AA150:AA152"/>
    <mergeCell ref="AB150:AB152"/>
    <mergeCell ref="AC150:AC152"/>
    <mergeCell ref="C150:C152"/>
    <mergeCell ref="D150:D152"/>
    <mergeCell ref="E150:E152"/>
    <mergeCell ref="F150:F152"/>
    <mergeCell ref="G150:G152"/>
    <mergeCell ref="H150:H152"/>
    <mergeCell ref="I150:I152"/>
    <mergeCell ref="J150:J152"/>
    <mergeCell ref="K150:K152"/>
    <mergeCell ref="B150:B152"/>
    <mergeCell ref="B146:B148"/>
    <mergeCell ref="C146:C148"/>
    <mergeCell ref="AC146:AC148"/>
    <mergeCell ref="AD146:AD148"/>
    <mergeCell ref="AE146:AE148"/>
    <mergeCell ref="AJ146:AJ148"/>
    <mergeCell ref="AK146:AK148"/>
    <mergeCell ref="AL146:AL148"/>
    <mergeCell ref="AD150:AD152"/>
    <mergeCell ref="U150:U152"/>
    <mergeCell ref="V150:V152"/>
    <mergeCell ref="W150:W152"/>
    <mergeCell ref="X150:X152"/>
    <mergeCell ref="Y150:Y152"/>
    <mergeCell ref="Q150:Q152"/>
    <mergeCell ref="R150:R152"/>
    <mergeCell ref="S150:S152"/>
    <mergeCell ref="T150:T152"/>
    <mergeCell ref="L150:L152"/>
    <mergeCell ref="M150:M152"/>
    <mergeCell ref="N150:N152"/>
    <mergeCell ref="O150:O152"/>
    <mergeCell ref="P150:P152"/>
    <mergeCell ref="AR146:AR148"/>
    <mergeCell ref="AN146:AN148"/>
    <mergeCell ref="AO146:AO148"/>
    <mergeCell ref="AN144:AN145"/>
    <mergeCell ref="AO144:AO145"/>
    <mergeCell ref="AP144:AP145"/>
    <mergeCell ref="AQ144:AQ145"/>
    <mergeCell ref="AR144:AR145"/>
    <mergeCell ref="AF144:AF145"/>
    <mergeCell ref="AJ144:AJ145"/>
    <mergeCell ref="AK144:AK145"/>
    <mergeCell ref="AL144:AL145"/>
    <mergeCell ref="AM144:AM145"/>
    <mergeCell ref="AP146:AP148"/>
    <mergeCell ref="AQ146:AQ148"/>
    <mergeCell ref="AM146:AM148"/>
    <mergeCell ref="B140:B143"/>
    <mergeCell ref="C140:C143"/>
    <mergeCell ref="AC140:AC143"/>
    <mergeCell ref="AD140:AD143"/>
    <mergeCell ref="AE140:AE143"/>
    <mergeCell ref="B144:B145"/>
    <mergeCell ref="C144:C145"/>
    <mergeCell ref="AC144:AC145"/>
    <mergeCell ref="AD144:AD145"/>
    <mergeCell ref="AE144:AE145"/>
    <mergeCell ref="AR135:AR137"/>
    <mergeCell ref="AF135:AF137"/>
    <mergeCell ref="AJ135:AJ137"/>
    <mergeCell ref="AK135:AK137"/>
    <mergeCell ref="AL135:AL137"/>
    <mergeCell ref="AM135:AM137"/>
    <mergeCell ref="AR140:AR143"/>
    <mergeCell ref="AF140:AF143"/>
    <mergeCell ref="AJ140:AJ143"/>
    <mergeCell ref="AK140:AK143"/>
    <mergeCell ref="AL140:AL143"/>
    <mergeCell ref="AM140:AM143"/>
    <mergeCell ref="AN140:AN143"/>
    <mergeCell ref="AO140:AO143"/>
    <mergeCell ref="AP140:AP143"/>
    <mergeCell ref="AQ140:AQ143"/>
    <mergeCell ref="B135:B137"/>
    <mergeCell ref="C135:C137"/>
    <mergeCell ref="AC135:AC137"/>
    <mergeCell ref="AD135:AD137"/>
    <mergeCell ref="AE135:AE137"/>
    <mergeCell ref="AN130:AN133"/>
    <mergeCell ref="AO130:AO133"/>
    <mergeCell ref="AP130:AP133"/>
    <mergeCell ref="AQ130:AQ133"/>
    <mergeCell ref="AN135:AN137"/>
    <mergeCell ref="AO135:AO137"/>
    <mergeCell ref="AP135:AP137"/>
    <mergeCell ref="AQ135:AQ137"/>
    <mergeCell ref="AR130:AR133"/>
    <mergeCell ref="AF130:AF133"/>
    <mergeCell ref="AJ130:AJ133"/>
    <mergeCell ref="AK130:AK133"/>
    <mergeCell ref="AL130:AL133"/>
    <mergeCell ref="AM130:AM133"/>
    <mergeCell ref="B130:B133"/>
    <mergeCell ref="C130:C133"/>
    <mergeCell ref="AC130:AC133"/>
    <mergeCell ref="AD130:AD133"/>
    <mergeCell ref="AE130:AE133"/>
    <mergeCell ref="AQ100:AQ104"/>
    <mergeCell ref="AR100:AR104"/>
    <mergeCell ref="B107:B110"/>
    <mergeCell ref="C107:C110"/>
    <mergeCell ref="AC107:AC110"/>
    <mergeCell ref="AD107:AD110"/>
    <mergeCell ref="AE107:AE110"/>
    <mergeCell ref="AJ107:AJ110"/>
    <mergeCell ref="AK107:AK110"/>
    <mergeCell ref="AL107:AL110"/>
    <mergeCell ref="AM107:AM110"/>
    <mergeCell ref="AN107:AN110"/>
    <mergeCell ref="AO107:AO110"/>
    <mergeCell ref="AP107:AP110"/>
    <mergeCell ref="AQ107:AQ110"/>
    <mergeCell ref="AR107:AR110"/>
    <mergeCell ref="AL100:AL104"/>
    <mergeCell ref="AM100:AM104"/>
    <mergeCell ref="AN100:AN104"/>
    <mergeCell ref="AO100:AO104"/>
    <mergeCell ref="AP100:AP104"/>
    <mergeCell ref="AD100:AD104"/>
    <mergeCell ref="AE100:AE104"/>
    <mergeCell ref="AF100:AF104"/>
    <mergeCell ref="AJ100:AJ104"/>
    <mergeCell ref="AK100:AK104"/>
    <mergeCell ref="B100:B104"/>
    <mergeCell ref="C100:C104"/>
    <mergeCell ref="AC100:AC104"/>
    <mergeCell ref="AJ97:AJ98"/>
    <mergeCell ref="AK97:AK98"/>
    <mergeCell ref="AL97:AL98"/>
    <mergeCell ref="AM97:AM98"/>
    <mergeCell ref="AR97:AR98"/>
    <mergeCell ref="C97:C98"/>
    <mergeCell ref="AC97:AC98"/>
    <mergeCell ref="AD97:AD98"/>
    <mergeCell ref="AE97:AE98"/>
    <mergeCell ref="B82:B84"/>
    <mergeCell ref="B97:B98"/>
    <mergeCell ref="C82:C84"/>
    <mergeCell ref="AC82:AC84"/>
    <mergeCell ref="AD82:AD84"/>
    <mergeCell ref="AE82:AE84"/>
    <mergeCell ref="AJ82:AJ84"/>
    <mergeCell ref="AK82:AK84"/>
    <mergeCell ref="AL82:AL84"/>
    <mergeCell ref="AM82:AM84"/>
    <mergeCell ref="AN82:AN84"/>
    <mergeCell ref="AO82:AO84"/>
    <mergeCell ref="AP82:AP84"/>
    <mergeCell ref="AQ82:AQ84"/>
    <mergeCell ref="AR82:AR84"/>
  </mergeCells>
  <conditionalFormatting sqref="C1:C1048576">
    <cfRule type="duplicateValues" dxfId="1" priority="1"/>
  </conditionalFormatting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5D0F1E6C387C49B7B63257B04CB069" ma:contentTypeVersion="16" ma:contentTypeDescription="Create a new document." ma:contentTypeScope="" ma:versionID="550b50a0d36f16959a8ed1ef11d28bc4">
  <xsd:schema xmlns:xsd="http://www.w3.org/2001/XMLSchema" xmlns:xs="http://www.w3.org/2001/XMLSchema" xmlns:p="http://schemas.microsoft.com/office/2006/metadata/properties" xmlns:ns2="2ca91460-e25a-4e16-ae7b-82dd8090e3ae" xmlns:ns3="ac3fb3e3-a907-43f0-bfd3-de3bdbdd4cdc" targetNamespace="http://schemas.microsoft.com/office/2006/metadata/properties" ma:root="true" ma:fieldsID="050dba774dfc3af08be7ae5a2828fbc8" ns2:_="" ns3:_="">
    <xsd:import namespace="2ca91460-e25a-4e16-ae7b-82dd8090e3ae"/>
    <xsd:import namespace="ac3fb3e3-a907-43f0-bfd3-de3bdbdd4cd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2:_dlc_DocId" minOccurs="0"/>
                <xsd:element ref="ns2:_dlc_DocIdUrl" minOccurs="0"/>
                <xsd:element ref="ns2:_dlc_DocIdPersistId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a91460-e25a-4e16-ae7b-82dd8090e3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6" nillable="true" ma:displayName="Taxonomy Catch All Column" ma:hidden="true" ma:list="{baa70111-8d0f-446e-a2f4-9e47c3170518}" ma:internalName="TaxCatchAll" ma:showField="CatchAllData" ma:web="2ca91460-e25a-4e16-ae7b-82dd8090e3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3fb3e3-a907-43f0-bfd3-de3bdbdd4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927b0f66-4110-4188-acba-59fa3212cd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79226F-2734-4BBB-8E2B-17C5C3645F2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C9179B7F-47EC-4369-B6E2-746D9CABDD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a91460-e25a-4e16-ae7b-82dd8090e3ae"/>
    <ds:schemaRef ds:uri="ac3fb3e3-a907-43f0-bfd3-de3bdbdd4c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ADFEE0-744E-4C2D-860F-ED9AEBEAF2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coll_la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Aminath Muha</dc:creator>
  <cp:keywords/>
  <dc:description/>
  <cp:lastModifiedBy>hassan shammu</cp:lastModifiedBy>
  <cp:revision/>
  <dcterms:created xsi:type="dcterms:W3CDTF">2015-06-05T18:17:20Z</dcterms:created>
  <dcterms:modified xsi:type="dcterms:W3CDTF">2023-10-30T18:23:43Z</dcterms:modified>
  <cp:category/>
  <cp:contentStatus/>
</cp:coreProperties>
</file>